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pafilesrv\Legal$\00 REGULATORY AFFAIRS\IESO REVENUE REQUIREMENT SUBMISSIONS\EB-2022-0002 IESO 2022 RRS\09_DRAFT EVIDENCE\"/>
    </mc:Choice>
  </mc:AlternateContent>
  <bookViews>
    <workbookView xWindow="0" yWindow="0" windowWidth="28800" windowHeight="12450"/>
  </bookViews>
  <sheets>
    <sheet name="2022 IESO Regulatory Scorecard" sheetId="1" r:id="rId1"/>
    <sheet name="Explanation of Measures" sheetId="7" r:id="rId2"/>
    <sheet name="Mngmt Discussion &amp; Analysis" sheetId="8" r:id="rId3"/>
    <sheet name="Data &amp; Calcs" sheetId="9" state="hidden" r:id="rId4"/>
  </sheets>
  <definedNames>
    <definedName name="_ftn1" localSheetId="0">'2022 IESO Regulatory Scorecard'!#REF!</definedName>
    <definedName name="_ftnref1" localSheetId="0">'2022 IESO Regulatory Scorecard'!#REF!</definedName>
    <definedName name="_xlnm.Print_Area" localSheetId="0">'2022 IESO Regulatory Scorecard'!$A$3:$N$29</definedName>
    <definedName name="_xlnm.Print_Area" localSheetId="1">'Explanation of Measures'!$A$3:$C$55</definedName>
    <definedName name="_xlnm.Print_Area" localSheetId="2">'Mngmt Discussion &amp; Analysis'!$A$3:$D$105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 i="9" l="1"/>
  <c r="C6" i="9" s="1"/>
  <c r="D4" i="9"/>
  <c r="D6" i="9" s="1"/>
  <c r="E6" i="9"/>
  <c r="C9" i="9"/>
  <c r="D9" i="9"/>
  <c r="D5" i="9" s="1"/>
  <c r="J14" i="9"/>
  <c r="J15" i="9"/>
  <c r="J16" i="9"/>
  <c r="C17" i="9"/>
  <c r="D17" i="9"/>
  <c r="E17" i="9"/>
  <c r="C18" i="9"/>
  <c r="D18" i="9"/>
  <c r="E18" i="9"/>
  <c r="D24" i="9"/>
  <c r="E24" i="9"/>
  <c r="F24" i="9"/>
  <c r="G24" i="9"/>
</calcChain>
</file>

<file path=xl/comments1.xml><?xml version="1.0" encoding="utf-8"?>
<comments xmlns="http://schemas.openxmlformats.org/spreadsheetml/2006/main">
  <authors>
    <author>Beverly Nollert</author>
  </authors>
  <commentList>
    <comment ref="C14" authorId="0" shapeId="0">
      <text>
        <r>
          <rPr>
            <b/>
            <sz val="9"/>
            <color indexed="81"/>
            <rFont val="Tahoma"/>
            <family val="2"/>
          </rPr>
          <t>Beverly Nollert:</t>
        </r>
        <r>
          <rPr>
            <sz val="9"/>
            <color indexed="81"/>
            <rFont val="Tahoma"/>
            <family val="2"/>
          </rPr>
          <t xml:space="preserve">
No. of Contracts and MW of Contracted Capacity From the Q4 2016 Progress on Contracted Supply Report</t>
        </r>
      </text>
    </comment>
    <comment ref="D14" authorId="0" shapeId="0">
      <text>
        <r>
          <rPr>
            <b/>
            <sz val="9"/>
            <color indexed="81"/>
            <rFont val="Tahoma"/>
            <family val="2"/>
          </rPr>
          <t>Beverly Nollert:</t>
        </r>
        <r>
          <rPr>
            <sz val="9"/>
            <color indexed="81"/>
            <rFont val="Tahoma"/>
            <family val="2"/>
          </rPr>
          <t xml:space="preserve">
No. of Contracts and MW of Contracted Capacity From the Q4 2017 Progress on Contracted Supply Report
</t>
        </r>
      </text>
    </comment>
    <comment ref="C15" authorId="0" shapeId="0">
      <text>
        <r>
          <rPr>
            <b/>
            <sz val="9"/>
            <color indexed="81"/>
            <rFont val="Tahoma"/>
            <family val="2"/>
          </rPr>
          <t>Beverly Nollert:</t>
        </r>
        <r>
          <rPr>
            <sz val="9"/>
            <color indexed="81"/>
            <rFont val="Tahoma"/>
            <family val="2"/>
          </rPr>
          <t xml:space="preserve">
No. of Contracts and MW of Contracted Capacity From the Q4 2016 Progress on Contracted Supply Report</t>
        </r>
      </text>
    </comment>
    <comment ref="D15" authorId="0" shapeId="0">
      <text>
        <r>
          <rPr>
            <b/>
            <sz val="9"/>
            <color indexed="81"/>
            <rFont val="Tahoma"/>
            <family val="2"/>
          </rPr>
          <t>Beverly Nollert:</t>
        </r>
        <r>
          <rPr>
            <sz val="9"/>
            <color indexed="81"/>
            <rFont val="Tahoma"/>
            <family val="2"/>
          </rPr>
          <t xml:space="preserve">
No. of Contracts and MW of Contracted Capacity From the Q4 2017 Progress on Contracted Supply Report</t>
        </r>
      </text>
    </comment>
  </commentList>
</comments>
</file>

<file path=xl/sharedStrings.xml><?xml version="1.0" encoding="utf-8"?>
<sst xmlns="http://schemas.openxmlformats.org/spreadsheetml/2006/main" count="268" uniqueCount="191">
  <si>
    <t>Filed:  March 4, 2022, EB-2022-0002, Exhibit G-2-3, Page 1 of 3</t>
  </si>
  <si>
    <t xml:space="preserve">2022 IESO REGULATORY SCORECARD </t>
  </si>
  <si>
    <t>Performance Outcomes</t>
  </si>
  <si>
    <t>Performance Categories</t>
  </si>
  <si>
    <t>Measure</t>
  </si>
  <si>
    <t>5-Year</t>
  </si>
  <si>
    <t>Actual</t>
  </si>
  <si>
    <t>Target</t>
  </si>
  <si>
    <t>Target Met</t>
  </si>
  <si>
    <t>Trend</t>
  </si>
  <si>
    <t>Stakeholder Responsiveness</t>
  </si>
  <si>
    <t>Stakeholder Satisfaction</t>
  </si>
  <si>
    <t>Stakeholder satisfaction with the engagement process meets or exceeds expectations</t>
  </si>
  <si>
    <t>Yes</t>
  </si>
  <si>
    <t>No</t>
  </si>
  <si>
    <t>Operational Effectiveness</t>
  </si>
  <si>
    <t>Reliability</t>
  </si>
  <si>
    <t>Compliance with NERC high risk reliability standards</t>
  </si>
  <si>
    <t xml:space="preserve">Planning </t>
  </si>
  <si>
    <t>Timely implementation of key IRRP           
recommendations</t>
  </si>
  <si>
    <t>4/yr</t>
  </si>
  <si>
    <t xml:space="preserve">Cost Control </t>
  </si>
  <si>
    <t>Variance from the OEB-approved revenue requirement</t>
  </si>
  <si>
    <t>-0.30%</t>
  </si>
  <si>
    <t>+/-5%</t>
  </si>
  <si>
    <t>-2.1%</t>
  </si>
  <si>
    <t>N/A</t>
  </si>
  <si>
    <t xml:space="preserve">Total Expenses/MWh </t>
  </si>
  <si>
    <t>$1.133/MWh</t>
  </si>
  <si>
    <t>$1.207/MWh</t>
  </si>
  <si>
    <t>$1.227/MWh</t>
  </si>
  <si>
    <t>$1.214/MWh</t>
  </si>
  <si>
    <t>+/- 5% of $1.269/MWh</t>
  </si>
  <si>
    <t>$1.202/MWh</t>
  </si>
  <si>
    <t>$1.197/MWh</t>
  </si>
  <si>
    <t>$1.3/MWh</t>
  </si>
  <si>
    <t xml:space="preserve">Contract Management </t>
  </si>
  <si>
    <t>Resources required for capacity contracts management</t>
  </si>
  <si>
    <t>733.54 contracts/FTE</t>
  </si>
  <si>
    <t>883.54 contracts/FTE</t>
  </si>
  <si>
    <t>884.12 contracts/FTE</t>
  </si>
  <si>
    <t>822.1 contracts/FTE</t>
  </si>
  <si>
    <t>935.6 contracts/FTE</t>
  </si>
  <si>
    <t>908.27 contracts/FTE</t>
  </si>
  <si>
    <t>869.01 contracts/FTE</t>
  </si>
  <si>
    <t>649.96 MW/FTE</t>
  </si>
  <si>
    <t>697.1 MW/FTE</t>
  </si>
  <si>
    <t>697.3 MW/FTE</t>
  </si>
  <si>
    <t>742.9 MW/FTE</t>
  </si>
  <si>
    <t>722.19 MW/FTE</t>
  </si>
  <si>
    <t>701.89 MW/FTE</t>
  </si>
  <si>
    <t xml:space="preserve">Non-Compliance Detection </t>
  </si>
  <si>
    <t>Perform enforcement triage process within 14 days of observation on highest-impact market events identified through risk screening criteria.</t>
  </si>
  <si>
    <t>IESO Administered Markets</t>
  </si>
  <si>
    <t xml:space="preserve">Settlements Operations </t>
  </si>
  <si>
    <t>Unqualified biennial Settlements Operations CSAE 3416 audit</t>
  </si>
  <si>
    <t>Unqualified</t>
  </si>
  <si>
    <t>No audit</t>
  </si>
  <si>
    <t>Deloitte is expected to complete the 2021 Settlement Audit and issue the final report by March 15, 2022.
The evidence collection and testing for interim period is complete and the focus now is on the roll forward period.
There are no (potential) exceptions identified to date.</t>
  </si>
  <si>
    <t>On-Track</t>
  </si>
  <si>
    <t>No Audit</t>
  </si>
  <si>
    <t xml:space="preserve">Market Dispatch </t>
  </si>
  <si>
    <t>Number of high or medium risk observations in the biennial Dispatch Scheduling Optimizer review</t>
  </si>
  <si>
    <t xml:space="preserve">Projects </t>
  </si>
  <si>
    <t>Market Renewal Initiative proceeding according to the schedule and budget</t>
  </si>
  <si>
    <t>The program spending was $4.1 million lower than budget due to unused contingency in Compensation and Benefits and slower than planned internal ramp up of program resources.</t>
  </si>
  <si>
    <t xml:space="preserve">The program spending was $0.4 million lower (-3%) than budget. All three Energy high-level designs were published externally in-line with publicly committed timelines, with ICA on track for Q2-2019 publishing.
</t>
  </si>
  <si>
    <t>The 2019 actual costs were $18.8M against an approved budget of $49.7M, which represents a 38% spend of 2019 budget.
For MRP Energy 2019 year-end, CPI is 1.63 and SPI is 0.81.</t>
  </si>
  <si>
    <t>The 2020 actual costs were $27.1M against an approved budget of $39.8M, which represents a 68% spend of 2020 budget. 
For MRP 2020 year-end CPI is 0.90 and SPI is 0.86.</t>
  </si>
  <si>
    <t>+/- 5% of total budget, target of 0.95 to 1.05 for CPI and 0.9 to 1.1 for SPI as per submitted 2021 baseline MRP schedules.</t>
  </si>
  <si>
    <t xml:space="preserve">The 2021 actual costs were $27.0M against an approved budget of $39.6M, which represents a 68% spend of 2021 budget. 
For MRP 2021 year-end CPI is 1.14 and SPI is 0.82.
</t>
  </si>
  <si>
    <t>CPI &gt; 1
SPI &lt; 1</t>
  </si>
  <si>
    <t>+/- 5% of total budget, target of 0.95 to 1.05 for CPI and 0.9 to 1.1 for SPI as per submitted 2022 baseline MRP schedule.</t>
  </si>
  <si>
    <t>Public Policy Responsiveness</t>
  </si>
  <si>
    <t>Energy Efficiency</t>
  </si>
  <si>
    <t>Annual reporting of portfolio cost ($/kWh)</t>
  </si>
  <si>
    <t>$0.021/kWh</t>
  </si>
  <si>
    <t>$0.023/kWh</t>
  </si>
  <si>
    <t>Up to/including $0.04/kWh</t>
  </si>
  <si>
    <t>$0.03/kWh</t>
  </si>
  <si>
    <t>$0.024/kWh</t>
  </si>
  <si>
    <t>Annual cumulative achievement of the combined 2015-2020 energy savings target of 8.7 TWh for the Conservation First Framework (CFF), Industrial Accelerator Program and Interim Framework Program Plan (1)</t>
  </si>
  <si>
    <t>4.1 TWh (47%)</t>
  </si>
  <si>
    <t>6.2 TWh (71%)</t>
  </si>
  <si>
    <t>7.6 TWh (87%)</t>
  </si>
  <si>
    <t>9.0 TWh (103%)</t>
  </si>
  <si>
    <t>Annual cumulative achievement of the combined 2021-2024 energy savings target of 2.7 TWh and demand savings target of 440 MW for the Conservation and Demand Management Framework Program Plan (CDM Plan)</t>
  </si>
  <si>
    <t>Energy: 542.9 GWh (20%)
Demand: 88.6 MW (20%)</t>
  </si>
  <si>
    <t>Energy: 377.2  GWh
Demand: 56.7 MW</t>
  </si>
  <si>
    <t>Energy: 540.9 GWh (20%)
Demand: 87.3 MW (20%)</t>
  </si>
  <si>
    <t xml:space="preserve">Planning &amp; Reliability </t>
  </si>
  <si>
    <t>Key initiatives relating to improvement and development of planning processes</t>
  </si>
  <si>
    <t>~2/yr</t>
  </si>
  <si>
    <t>Policy objectives have been achieved. No new policy objectives to track at this time.</t>
  </si>
  <si>
    <t>(1) The IESO has modified and replaced this measure. For further detail, please see the Explanation of Measures tab of this workbook.</t>
  </si>
  <si>
    <t>Filed:  March 4, 2022, EB-2022-0002, Exhibit G-2-3, Page 2 of 3</t>
  </si>
  <si>
    <t>2020 and 2021 IESO Regulatory Scorecard – Explanation of Scorecard Measures</t>
  </si>
  <si>
    <t xml:space="preserve">Engaging stakeholders and communities is an integral part of the IESO decision-making process – helping transform the sector for the benefit of all. As a result, the IESO has an extensive stakeholder engagement program reaching out to communities, market participants, sector stakeholders and the public at large. </t>
  </si>
  <si>
    <t xml:space="preserve">On an annual basis, the IESO conducts customer and stakeholder surveys to help determine the level of stakeholder satisfaction with the IESO’s engagement process. The annual survey is designed to gauge customer’s perspectives on the IESO’s management of the stakeholder engagement process.  The survey is conducted by an independent third-party. </t>
  </si>
  <si>
    <t xml:space="preserve">Reliability risks are assessed within a violation risk factor (VRF) matrix. VRFs indicate the potential reliability impact of violating a standard requirement. Each requirement is assigned a violation risk factor from the following three levels – high, medium, or low; this measure is concerned with the high VRFs. </t>
  </si>
  <si>
    <t xml:space="preserve">A high VRF, if violated, could directly cause or contribute to bulk electric system instability, separation, or a cascading sequence of failures, or could place the bulk electric system at an unacceptable risk of instability, separation, or cascading failures; or, a requirement in a planning time frame that, if violated, could, under emergency, abnormal, or restorative conditions anticipated by the preparations, directly cause or contribute to bulk electric system instability, separation, or a cascading sequence of failures, or could place the bulk electric system at an unacceptable risk of instability, separation, or cascading failures, or could hinder restoration to a normal condition. </t>
  </si>
  <si>
    <t>Given that the IESO is the sole entity in Ontario accountable to NERC (North American Electricity Reliability Corporation) and NPCC (Northeast Power Coordinating Council) reliability standards and criteria, the IESO must be able to demonstrate continuous compliance as it is subject to a rigorous compliance framework, including:</t>
  </si>
  <si>
    <t>·  Numerous compliance assessments throughout the year (spot checks, self-certifications)</t>
  </si>
  <si>
    <t>·  Mandatory on-site comprehensive audit every 3 years due to the importance of its functional roles on the bulk power system</t>
  </si>
  <si>
    <t>·  All potential violations, regardless of severity, must be identified, reported and addressed (self-reports)</t>
  </si>
  <si>
    <t>·  All confirmed violations are subject to possible financial penalties and corrective action plans.</t>
  </si>
  <si>
    <t xml:space="preserve">Timely implementation of key IRRP recommendations </t>
  </si>
  <si>
    <t>This measure represents the key recommendations associated with published IRRPs that are to be implemented in the reporting period.  Planning work is ongoing to refine the actual need dates for planned facilities / programs or to monitor evolving system conditions. This measure relies on the implementing party's acceptance of the IRRP recommendations, as well as that party's ability to act upon the recommendations. Timely implementation of IRRP recommendations is, in part, outside the purview of the IESO.</t>
  </si>
  <si>
    <t>Variance from OEB-approved revenue requirement</t>
  </si>
  <si>
    <t>The IESO forecasts and manages its operations to provide value for ratepayers.  Remaining reasonably within the OEB-approved revenue requirement is an example of this.</t>
  </si>
  <si>
    <t>Total expenses/MWh</t>
  </si>
  <si>
    <t>Total expenses/MWh are calculated by dividing total expenses by the MWh hours consisting of (Ontario demand + embedded generation + exports) – transmission line losses. The IESO uses a +/- 5% range to determine whether the target has been met in a given year.</t>
  </si>
  <si>
    <t>FTEs reflect the year-end point-in-time FTEs in the IESO's Contract Management Department responsible for managing contracts.</t>
  </si>
  <si>
    <t>Non-compliance detection</t>
  </si>
  <si>
    <t>The IESO is committed to its role in governing the market and its obligation to monitor the market to ensure conduct is in line with market rules.  For this purpose, the IESO performs risk based assessments of market events and then triages these events to enable possible further action.</t>
  </si>
  <si>
    <t>Unqualified biennial settlements operations CSAE 3416 audit</t>
  </si>
  <si>
    <t xml:space="preserve">The IESO is committed to producing accurate, complete and timely settlements statements and invoices to our Market Participants. The activities underlying the settlement processes are constantly monitored and reviewed for improvement opportunities. </t>
  </si>
  <si>
    <t xml:space="preserve">In accordance with the Market Rules Chapter 9, section 6.17, the IESO commissions an independent review of controls in place for its Settlement Operations (Bid to Bill) every two years. The objective of the audit conducted under the Canadian Standard for Assurance Engagements (CSAE 3416) standard is to test the suitability of the design and operating effectiveness of the controls described to achieve the related control objectives for the IESO’s settlement processes and procedures. The review is intended to provide Market Participants and their auditors with an overview of the controls surrounding the IESO’s Settlement Operations and underlying information system environment that may be relevant to Market Participant’s internal controls as they relate to an audit of financial statements.  </t>
  </si>
  <si>
    <r>
      <t>Number of high or medium risk observations in the biennial Dispatch Scheduling Optimizer</t>
    </r>
    <r>
      <rPr>
        <b/>
        <sz val="11"/>
        <color rgb="FFFF0000"/>
        <rFont val="Calibri"/>
        <family val="2"/>
        <scheme val="minor"/>
      </rPr>
      <t xml:space="preserve"> </t>
    </r>
    <r>
      <rPr>
        <b/>
        <sz val="11"/>
        <color rgb="FF000000"/>
        <rFont val="Calibri"/>
        <family val="2"/>
        <scheme val="minor"/>
      </rPr>
      <t>review</t>
    </r>
  </si>
  <si>
    <t xml:space="preserve">IESO is responsible for ensuring that the dispatch of generation and allocation of reserves be managed to maintain the power flows on transmission facilities within security and operational limits in the most efficient manner. Market efficiency and system security require the solution of a constrained optimization problem: minimizing the cost of generation and reserves, subject to meeting required demand and security constraints. The IESO has modeled such a dispatch algorithm into the Dispatch and Scheduling Optimization tool, “the DSO tool”, to determine the most efficient dispatch of resources subject to the constraints for secure operation of the grid. </t>
  </si>
  <si>
    <t xml:space="preserve">In accordance with Market Rule Chapter 7, section 4.2.4, IESO commissions an independent review of the operation and application of the dispatch algorithm and related dispatch processes and procedures at least once every two calendar years. The objective of review conducted under Reviews of Compliance with Agreements and Regulations (Section 8600 of CPA Canada Handbook) is to test compliance with applicable market rules and to determine the need for improvements in the related dispatch processes and procedures in meeting the objectives of the market rules and/or the mathematical representation of the electricity system or the solution procedures which form part of the market clearing logic.  </t>
  </si>
  <si>
    <r>
      <t xml:space="preserve">The market renewal initiative </t>
    </r>
    <r>
      <rPr>
        <b/>
        <sz val="11"/>
        <color rgb="FF000000"/>
        <rFont val="Calibri"/>
        <family val="2"/>
        <scheme val="minor"/>
      </rPr>
      <t xml:space="preserve">proceeding according to the schedule and budget. </t>
    </r>
  </si>
  <si>
    <t>The IESO’s Market Renewal Program (“MRP”) represents the most ambitious set of enhancements to Ontario’s electricity market design since market opening in 2002. The MRP will address known issues with the existing market design and will deliver ratepayer value by meeting system needs more cost-effectively.  Market renewal is about improving the way electricity is priced, scheduled and procured in order to meet Ontario’s current and future electricity needs reliably, transparently, efficiently and at lowest cost. The MRP was formalized as a project in the IESO’s 2017-2019 Business Plan. 
The IESO reports on Schedule Performance Index ("SPI") and Cost Performance Index ("CPI") and total budget as per submitted schedules. From 2020 onward, the IESO will report only on the MRP energy work stream against the baseline cost and schedule filled in 2020.</t>
  </si>
  <si>
    <t xml:space="preserve">The IESO evaluates the success of its conservation programs by looking at the performance of the entire portfolio. The levelized unit energy costs (LUEC) is a standard cost effectiveness test that normalizes the cost incurred by the program administrator (customer incentives and program administrative costs) per unit of energy savings. LUEC provides a basis for not only comparing Conservation and Demand Management (CDM) measures, program or portfolios with each other, but also for comparing CDM to the cost of supply-side resources. Final annual cost effectiveness results are published on the IESO website in Q3 of the following year.  </t>
  </si>
  <si>
    <r>
      <t xml:space="preserve">Annual cumulative achievement of the combined 2015-2020 energy savings target of 8.7 TWh for the Conservation First Framework (CFF), Industrial Accelerator Program and Interim Framework Program Plan </t>
    </r>
    <r>
      <rPr>
        <b/>
        <sz val="11"/>
        <color rgb="FFFF0000"/>
        <rFont val="Calibri"/>
        <family val="2"/>
        <scheme val="minor"/>
      </rPr>
      <t>ENDED IN 2020</t>
    </r>
  </si>
  <si>
    <r>
      <t xml:space="preserve">The 2013 Long Term Energy Plan included a conservation target of 30 terawatt-hours (TWh) in reduced electricity consumption by 2032. To stay on track for this long term target, 8.7 TWh of savings was committed to be achieved between 2015 and 2020 through programs enabled by the Conservation First Framework beginning in 2015. Of the total target, 7 TWh was to be delivered through collaborations with LDCs across the province. The remaining 1.7 TWh was to come from the group of large transmission connected consumers through the IESO’s Industrial Accelerator Program.  
</t>
    </r>
    <r>
      <rPr>
        <sz val="11"/>
        <rFont val="Calibri"/>
        <family val="2"/>
        <scheme val="minor"/>
      </rPr>
      <t xml:space="preserve">
Please note that the IESO modified this measure to reflect the addition of the Interim Framework Program Plan and its use, in conjunction with the CFF, to achieve the 8.7 TWh energy savings target. Tracking for this measure ended in 2020 as it has been replaced with the Conservation and Demand Management Framework Program Plan (see below)</t>
    </r>
  </si>
  <si>
    <r>
      <t xml:space="preserve"> Annual cumulative achievement of the combined 2021-2024 energy savings target of 2.7 TWh and demand savings target of 440 MW for the Conservation and Demand Management Framework Program Plan (CDM Plan)</t>
    </r>
    <r>
      <rPr>
        <sz val="11"/>
        <rFont val="Calibri"/>
        <family val="2"/>
        <scheme val="minor"/>
      </rPr>
      <t xml:space="preserve">
The 2021-2024 CDM Plan will help the province to cost-effectively meet its electricity system needs through the delivery of programs, training and other mechanisms that enable Ontario’s electricity consumers to improve the energy efficiency of their homes, businesses, institutions and industrial facilities. A total of 2.7 TWh of electricity savings and 440 MW of peak demand savings is expected to be achieved through the four-year framework. </t>
    </r>
  </si>
  <si>
    <t xml:space="preserve">Key initiatives relating to improvement and development of planning processes </t>
  </si>
  <si>
    <t>This measure was previously titled, "Key initiatives from the 2017 Long-Term Energy Plan (LTEP) are progressing on time and budget". The IESO has renamed this measure to reflect the cessation of the LTEP, and to reflect that the IESO is continuing internal planning initiatives that were directed to the IESO as a part of the LTEP.</t>
  </si>
  <si>
    <t>Filed:  March 4, 2022, EB-2022-0002, Exhibit G-2-3, Page 3 of 3</t>
  </si>
  <si>
    <t>2020 and 2021 IESO Regulatory Scorecard – Management Discussion &amp; Analysis</t>
  </si>
  <si>
    <t>The results of the 2021 Annual Stakeholder and Community Engagement Survey are relatively consistent with past years. Trust in the IESO remains very high when related to delivering on our core mandate of reliability. The regulatory scorecard result for meeting or exceeding expectations related to IESO engagement with stakeholders was 79 per cent, which is just below the target of 80 per cent. However, changes in the sample survey demographic and size may have contributed to reduction in 2021 results. The IESO's stakeholder base is broadening, and includes more stakeholders that are not as familiar with the IESO, suggesting that a focus on building awareness and familiarity with key stakeholder segments should be made a priority moving forward.</t>
  </si>
  <si>
    <t>There were no violations of NERC high violation risk factor (VRF) standard requirements.</t>
  </si>
  <si>
    <t>4 of 5 key IRRP recommendations were implemented in 2021.</t>
  </si>
  <si>
    <t>1. Complete Toronto 2019 IRRP Addendum Study for Richview South and begin implementation of recommended solution to address the area’s needs. This work is in progress.</t>
  </si>
  <si>
    <t xml:space="preserve">2. Begin implementation of modifications to the GLP Instantaneous Load Rejection Scheme in East Lake Superior (Hydro One). Completed, this work was started by Hydro One in 2021. </t>
  </si>
  <si>
    <t xml:space="preserve">3. Begin implementation of automatic load rejection scheme at Patrick St. TS (Hydro One Sault Ste. Marie) Completed, this work was started by Hydro One in 2021. The actions required as part of this automatic load rejection scheme at Patrick St. TS may be able to be accommodated in another scheme. Investigation is ongoing. </t>
  </si>
  <si>
    <t>4. Complete draft EA for the Chatham – Lakeshore 230 kV line (Hydro One). Completed, Hydro One published their draft Environmental Study Report on June 11, 2021.</t>
  </si>
  <si>
    <t>5. Commence construction on Lakeshore Switching Station. Completed, construction on the Lakeshore Switching Station has commenced.</t>
  </si>
  <si>
    <t>4 key IRRP recommendations are targeted for implementation in 2022.</t>
  </si>
  <si>
    <t>1. Begin implementation of recommended solution to address Richview South’s capacity needs as part of the Toronto planning region</t>
  </si>
  <si>
    <t>2. Completion and in-service of Lakeshore switching station and South Middle Road DESN #1 (Hydro One).</t>
  </si>
  <si>
    <t>3. Completion and in-service of Cambrian transmission station (Hydro One/Hydro Ottawa).</t>
  </si>
  <si>
    <t>4. Complete load transfer from Gardiner DESN #1 to Gardiner DESN #2 (Hydro One Distribution).</t>
  </si>
  <si>
    <t>The IESO has updated the result for 2019 from -1.9% to -2.1% to reflect a recalculation of the variance between the 2019 target for expenditure/demand of $1.2/MWh, and the 2021 actual expenditure/demand of 1.227/MWh. The IESO met the target of remaining within +/-5% of $1.2/MWh.</t>
  </si>
  <si>
    <t xml:space="preserve">Target was not met in 2021 as IESO saw higher than planned interest income driven by long term investments associated with strong equity market performance. </t>
  </si>
  <si>
    <t>Target was not met in 2021 as IESO saw higher than planned interest income driven by long term investments associated with strong equity market performance.</t>
  </si>
  <si>
    <t>Resources required for Capacity Contracts management</t>
  </si>
  <si>
    <t>The IESO met this target in 2021.</t>
  </si>
  <si>
    <t xml:space="preserve">
</t>
  </si>
  <si>
    <t>Deloitte is expected to complete the 2021 Settlement Audit and issue the final report by March 15, 2022. There are no (potential) exceptions identified to date.</t>
  </si>
  <si>
    <t>For 2021, the CPI was above target due to both operating and capital expenses being lower than expected. The IESO saw a decrease in spending as result of a reduced need for external legal support for market rule and internal market manual drafting support. The capital spending is lower than budgeted due to a set of variances, included: delays in gathering business and vendor requirements, which has resulted in the deferral of internal and external IT implementation costs, reduced contractor costs, lower corporate financing rates resulting in lower interest expense and unused contingency.</t>
  </si>
  <si>
    <t xml:space="preserve">MRP, as a complex and interdependent project, has a SPI which is below target, as the project had to reprioritize some work to accelerate vendor requirements gathering, which impacted dependency tasks. The IESO expects that adjustments to timelines will be needed as the project moves closer to in-service. The IESO is working to finalize the delivery schedule informed by our vendors, stakeholder input, and consideration of the impact on other dependent initiatives, and will re-engage with stakeholders in a timely manner when further information is available. </t>
  </si>
  <si>
    <t xml:space="preserve">  </t>
  </si>
  <si>
    <t>IESO achieved cost effectiveness target but the 2021 savings targets for the 2021-2024 CDM Framework were not achieved due to COVID-19 pandemic restrictions, supply chain pressures, and procurement timelines.</t>
  </si>
  <si>
    <t>The IESO implemented all of the key initiatives in 2021.</t>
  </si>
  <si>
    <t>1. Ongoing Implementation of Regional Planning Process Review Recommendations – Participate in the OEB’s Regional Planning Process Advisory Group to contribute to implementation of OEB led recommendations; outline timelines and scope of priority IESO led recommendations and engage in Q4 2021. Completed. IESO participated in the OEB's Regional Planning Process Advisory Group, which issued a set of recommendations at the end of 2021. The IESO also hosted an engagement in Q4 2021 to report on progress of IESO led recommendations from the completed Regional Planning Process Review.</t>
  </si>
  <si>
    <r>
      <t xml:space="preserve">2. Bulk System Planning Process – Complete engagement on the final Bulk System Planning Process by Q4 2021, which will include more information on the detailed process elements. </t>
    </r>
    <r>
      <rPr>
        <i/>
        <sz val="11"/>
        <rFont val="Calibri"/>
        <family val="2"/>
        <scheme val="minor"/>
      </rPr>
      <t>Completed. The IESO hosted an engagement on the final Bulk System Planning Process in Q4 2021. Implementation of the Bulk Planning Process will begin in 2022.</t>
    </r>
  </si>
  <si>
    <t>Historic Values</t>
  </si>
  <si>
    <t>Data Source</t>
  </si>
  <si>
    <t>Demand</t>
  </si>
  <si>
    <t>Market Demand + Embedded Generation (TWh)</t>
  </si>
  <si>
    <t>AT RRS Demand Memo</t>
  </si>
  <si>
    <t>Expenses</t>
  </si>
  <si>
    <t>Expenses (these are our actual costs, or forecasts costs)</t>
  </si>
  <si>
    <t>Cost Control</t>
  </si>
  <si>
    <t>Prior year regulatory scorecard</t>
  </si>
  <si>
    <t>Total Expenses/MWh (3-yr rolling average)</t>
  </si>
  <si>
    <t>Revenue Requirement (Budget) (million)</t>
  </si>
  <si>
    <t>Actual Costs - (million)</t>
  </si>
  <si>
    <t>Variance %</t>
  </si>
  <si>
    <t>*2018 Demand is forecast</t>
  </si>
  <si>
    <t>2016 to 2017 var</t>
  </si>
  <si>
    <t>Contract Management</t>
  </si>
  <si>
    <t>No. of Contracts</t>
  </si>
  <si>
    <t>Luke Bond (see L drive e-mails)</t>
  </si>
  <si>
    <t>MW Under Contract</t>
  </si>
  <si>
    <t>FTE (average for year)</t>
  </si>
  <si>
    <t>Darryl Yahoda, Satti Singh (see L drive e-mails)</t>
  </si>
  <si>
    <t>No. of Contracts per FTE</t>
  </si>
  <si>
    <t>MW Under Contact per FTE</t>
  </si>
  <si>
    <t>*2018 No. of Contracts and MW Under Contract are forecast</t>
  </si>
  <si>
    <t>Total MWh</t>
  </si>
  <si>
    <t>2015 MWh</t>
  </si>
  <si>
    <t>2016 MWh</t>
  </si>
  <si>
    <t>2017 MWh</t>
  </si>
  <si>
    <t>2018 TWh Target from CPMs</t>
  </si>
  <si>
    <t>Conservation</t>
  </si>
  <si>
    <t xml:space="preserve">Annual cumulative achievement of the combined 2015-2020 energy savings target of 8.7 TWh for Conservation First Framework (CFF) and Industrial Accelerator Program </t>
  </si>
  <si>
    <t>Percentage Achievement</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</si>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</sst>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 #,##0.00_-;_-* &quot;-&quot;??_-;_-@_-"/>
    <numFmt numFmtId="164" formatCode="0.0%"/>
    <numFmt numFmtId="165" formatCode="0.000"/>
    <numFmt numFmtId="166" formatCode="#,##0.0"/>
    <numFmt numFmtId="167" formatCode="_-* #,##0_-;\-* #,##0_-;_-* &quot;-&quot;??_-;_-@_-"/>
    <numFmt numFmtId="168" formatCode="_-* #,##0.0_-;\-* #,##0.0_-;_-* &quot;-&quot;??_-;_-@_-"/>
    <numFmt numFmtId="169" formatCode="0.0000"/>
    <numFmt numFmtId="170" formatCode="0.0"/>
  </numFmts>
  <fonts count="29" x14ac:knownFonts="1">
    <font>
      <sz val="11"/>
      <color theme="1"/>
      <name val="Calibri"/>
      <family val="2"/>
      <scheme val="minor"/>
    </font>
    <font>
      <sz val="10"/>
      <color theme="1"/>
      <name val="Arial"/>
      <family val="2"/>
    </font>
    <font>
      <sz val="10"/>
      <color rgb="FF000000"/>
      <name val="Arial"/>
      <family val="2"/>
    </font>
    <font>
      <b/>
      <sz val="14"/>
      <color theme="1"/>
      <name val="Arial"/>
      <family val="2"/>
    </font>
    <font>
      <sz val="10"/>
      <color theme="0"/>
      <name val="Arial"/>
      <family val="2"/>
    </font>
    <font>
      <b/>
      <sz val="10"/>
      <color theme="1"/>
      <name val="Arial"/>
      <family val="2"/>
    </font>
    <font>
      <sz val="10"/>
      <name val="Arial"/>
      <family val="2"/>
    </font>
    <font>
      <b/>
      <sz val="11"/>
      <color theme="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
      <sz val="11"/>
      <name val="Calibri"/>
      <family val="2"/>
      <scheme val="minor"/>
    </font>
    <font>
      <b/>
      <sz val="11"/>
      <name val="Calibri"/>
      <family val="2"/>
      <scheme val="minor"/>
    </font>
    <font>
      <sz val="11"/>
      <name val="Calibri"/>
      <family val="2"/>
    </font>
    <font>
      <b/>
      <sz val="10"/>
      <name val="Arial"/>
      <family val="2"/>
    </font>
    <font>
      <sz val="9"/>
      <color theme="1"/>
      <name val="Calibri"/>
      <family val="2"/>
      <scheme val="minor"/>
    </font>
    <font>
      <sz val="8"/>
      <color theme="1"/>
      <name val="Arial"/>
      <family val="2"/>
    </font>
    <font>
      <sz val="11"/>
      <color theme="1"/>
      <name val="Calibri"/>
      <family val="2"/>
      <scheme val="minor"/>
    </font>
    <font>
      <sz val="11"/>
      <color rgb="FF1F497D"/>
      <name val="Calibri"/>
      <family val="2"/>
      <scheme val="minor"/>
    </font>
    <font>
      <sz val="8"/>
      <color rgb="FF000000"/>
      <name val="Calibri"/>
      <family val="2"/>
    </font>
    <font>
      <b/>
      <sz val="9"/>
      <color indexed="81"/>
      <name val="Tahoma"/>
      <family val="2"/>
    </font>
    <font>
      <sz val="9"/>
      <color indexed="81"/>
      <name val="Tahoma"/>
      <family val="2"/>
    </font>
    <font>
      <b/>
      <sz val="12"/>
      <color theme="1"/>
      <name val="Arial"/>
      <family val="2"/>
    </font>
    <font>
      <sz val="11"/>
      <color rgb="FF9C0006"/>
      <name val="Calibri"/>
      <family val="2"/>
      <scheme val="minor"/>
    </font>
    <font>
      <sz val="11"/>
      <color rgb="FFFF0000"/>
      <name val="Calibri"/>
      <family val="2"/>
      <scheme val="minor"/>
    </font>
    <font>
      <sz val="10"/>
      <color rgb="FFFF0000"/>
      <name val="Arial"/>
      <family val="2"/>
    </font>
    <font>
      <sz val="11"/>
      <color rgb="FF00B050"/>
      <name val="Calibri"/>
      <family val="2"/>
      <scheme val="minor"/>
    </font>
    <font>
      <i/>
      <sz val="11"/>
      <name val="Calibri"/>
      <family val="2"/>
      <scheme val="minor"/>
    </font>
    <font>
      <b/>
      <sz val="10"/>
      <color theme="1"/>
      <name val="Tahoma"/>
      <family val="2"/>
    </font>
  </fonts>
  <fills count="16">
    <fill>
      <patternFill patternType="none"/>
    </fill>
    <fill>
      <patternFill patternType="gray125"/>
    </fill>
    <fill>
      <patternFill patternType="solid">
        <fgColor theme="4"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9" tint="0.79998168889431442"/>
        <bgColor indexed="64"/>
      </patternFill>
    </fill>
    <fill>
      <patternFill patternType="solid">
        <fgColor rgb="FF00B0F0"/>
        <bgColor indexed="64"/>
      </patternFill>
    </fill>
    <fill>
      <patternFill patternType="solid">
        <fgColor theme="9" tint="-0.249977111117893"/>
        <bgColor indexed="64"/>
      </patternFill>
    </fill>
    <fill>
      <patternFill patternType="solid">
        <fgColor theme="5" tint="-0.249977111117893"/>
        <bgColor indexed="64"/>
      </patternFill>
    </fill>
    <fill>
      <patternFill patternType="solid">
        <fgColor theme="4" tint="0.39997558519241921"/>
        <bgColor indexed="64"/>
      </patternFill>
    </fill>
    <fill>
      <patternFill patternType="solid">
        <fgColor theme="2"/>
        <bgColor indexed="64"/>
      </patternFill>
    </fill>
    <fill>
      <patternFill patternType="solid">
        <fgColor theme="0"/>
        <bgColor indexed="64"/>
      </patternFill>
    </fill>
    <fill>
      <patternFill patternType="solid">
        <fgColor rgb="FFFFC7CE"/>
      </patternFill>
    </fill>
    <fill>
      <patternFill patternType="solid">
        <fgColor rgb="FFE7E6E6"/>
        <bgColor indexed="64"/>
      </patternFill>
    </fill>
    <fill>
      <patternFill patternType="solid">
        <fgColor rgb="FFFFFFFF"/>
        <bgColor indexed="64"/>
      </patternFill>
    </fill>
  </fills>
  <borders count="24">
    <border>
      <left/>
      <right/>
      <top/>
      <bottom/>
      <diagonal/>
    </border>
    <border>
      <left style="thin">
        <color auto="1"/>
      </left>
      <right style="thin">
        <color auto="1"/>
      </right>
      <top style="medium">
        <color auto="1"/>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ck">
        <color auto="1"/>
      </left>
      <right/>
      <top/>
      <bottom/>
      <diagonal/>
    </border>
    <border>
      <left style="thick">
        <color auto="1"/>
      </left>
      <right/>
      <top style="medium">
        <color auto="1"/>
      </top>
      <bottom/>
      <diagonal/>
    </border>
    <border>
      <left/>
      <right style="thin">
        <color auto="1"/>
      </right>
      <top style="medium">
        <color auto="1"/>
      </top>
      <bottom/>
      <diagonal/>
    </border>
    <border>
      <left/>
      <right style="thin">
        <color auto="1"/>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thin">
        <color auto="1"/>
      </left>
      <right/>
      <top style="medium">
        <color auto="1"/>
      </top>
      <bottom/>
      <diagonal/>
    </border>
    <border>
      <left style="thin">
        <color auto="1"/>
      </left>
      <right/>
      <top/>
      <bottom/>
      <diagonal/>
    </border>
    <border>
      <left/>
      <right style="thin">
        <color auto="1"/>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8">
    <xf numFmtId="0" fontId="0" fillId="0" borderId="0"/>
    <xf numFmtId="43" fontId="17" fillId="0" borderId="0" applyFont="0" applyFill="0" applyBorder="0" applyAlignment="0" applyProtection="0"/>
    <xf numFmtId="9"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0" fontId="23" fillId="13" borderId="0" applyNumberFormat="0" applyBorder="0" applyAlignment="0" applyProtection="0"/>
    <xf numFmtId="43" fontId="17" fillId="0" borderId="0" applyFont="0" applyFill="0" applyBorder="0" applyAlignment="0" applyProtection="0"/>
    <xf numFmtId="43" fontId="17" fillId="0" borderId="0" applyFont="0" applyFill="0" applyBorder="0" applyAlignment="0" applyProtection="0"/>
  </cellStyleXfs>
  <cellXfs count="201">
    <xf numFmtId="0" fontId="0" fillId="0" borderId="0" xfId="0"/>
    <xf numFmtId="0" fontId="1" fillId="0" borderId="5" xfId="0" applyFont="1" applyBorder="1" applyAlignment="1">
      <alignment horizontal="center" vertical="center" wrapText="1"/>
    </xf>
    <xf numFmtId="0" fontId="1" fillId="0" borderId="5" xfId="0" quotePrefix="1" applyFont="1" applyBorder="1" applyAlignment="1">
      <alignment horizontal="center" vertical="center" wrapText="1"/>
    </xf>
    <xf numFmtId="0" fontId="4" fillId="5" borderId="1" xfId="0" applyFont="1" applyFill="1" applyBorder="1" applyAlignment="1">
      <alignment horizontal="center"/>
    </xf>
    <xf numFmtId="0" fontId="4" fillId="5" borderId="12" xfId="0" applyFont="1" applyFill="1" applyBorder="1" applyAlignment="1">
      <alignment horizontal="center"/>
    </xf>
    <xf numFmtId="0" fontId="4" fillId="5" borderId="13" xfId="0" applyFont="1" applyFill="1" applyBorder="1" applyAlignment="1">
      <alignment horizontal="center"/>
    </xf>
    <xf numFmtId="0" fontId="6" fillId="0" borderId="5" xfId="0" applyFont="1" applyBorder="1" applyAlignment="1">
      <alignment horizontal="center" vertical="center" wrapText="1"/>
    </xf>
    <xf numFmtId="0" fontId="6" fillId="0" borderId="5" xfId="0" applyFont="1" applyBorder="1" applyAlignment="1">
      <alignment horizontal="center" vertical="center"/>
    </xf>
    <xf numFmtId="9" fontId="1" fillId="0" borderId="5" xfId="0" applyNumberFormat="1" applyFont="1" applyBorder="1" applyAlignment="1">
      <alignment horizontal="center" vertical="center" wrapText="1"/>
    </xf>
    <xf numFmtId="0" fontId="8" fillId="0" borderId="0" xfId="0" applyFont="1" applyAlignment="1">
      <alignment vertical="center"/>
    </xf>
    <xf numFmtId="0" fontId="0" fillId="0" borderId="0" xfId="0" applyAlignment="1">
      <alignment vertical="center"/>
    </xf>
    <xf numFmtId="0" fontId="9" fillId="0" borderId="0" xfId="0" applyFont="1" applyAlignment="1">
      <alignment vertical="center"/>
    </xf>
    <xf numFmtId="0" fontId="8" fillId="11" borderId="2" xfId="0" applyFont="1" applyFill="1" applyBorder="1" applyAlignment="1">
      <alignment horizontal="left" vertical="center" wrapText="1"/>
    </xf>
    <xf numFmtId="0" fontId="9" fillId="11" borderId="3" xfId="0" applyFont="1" applyFill="1" applyBorder="1" applyAlignment="1">
      <alignment vertical="center"/>
    </xf>
    <xf numFmtId="0" fontId="8" fillId="11" borderId="4" xfId="0" applyFont="1" applyFill="1" applyBorder="1" applyAlignment="1">
      <alignment vertical="center" wrapText="1"/>
    </xf>
    <xf numFmtId="0" fontId="8" fillId="11" borderId="2" xfId="0" applyFont="1" applyFill="1" applyBorder="1" applyAlignment="1">
      <alignment vertical="center" wrapText="1"/>
    </xf>
    <xf numFmtId="0" fontId="11" fillId="11" borderId="4" xfId="0" applyFont="1" applyFill="1" applyBorder="1" applyAlignment="1">
      <alignment vertical="center" wrapText="1"/>
    </xf>
    <xf numFmtId="0" fontId="13" fillId="11" borderId="2" xfId="0" applyFont="1" applyFill="1" applyBorder="1" applyAlignment="1">
      <alignment horizontal="left" vertical="center" wrapText="1"/>
    </xf>
    <xf numFmtId="0" fontId="0" fillId="0" borderId="5" xfId="0" applyBorder="1"/>
    <xf numFmtId="0" fontId="6" fillId="0" borderId="5" xfId="0" quotePrefix="1" applyFont="1" applyBorder="1" applyAlignment="1">
      <alignment horizontal="center" vertical="center" wrapText="1"/>
    </xf>
    <xf numFmtId="0" fontId="4" fillId="8" borderId="5" xfId="0" applyFont="1" applyFill="1" applyBorder="1" applyAlignment="1">
      <alignment horizontal="center" vertical="center" wrapText="1"/>
    </xf>
    <xf numFmtId="0" fontId="1" fillId="2" borderId="5" xfId="0" applyFont="1" applyFill="1" applyBorder="1" applyAlignment="1">
      <alignment horizontal="left" vertical="center" wrapText="1" indent="3"/>
    </xf>
    <xf numFmtId="0" fontId="1" fillId="6" borderId="5" xfId="0" applyFont="1" applyFill="1" applyBorder="1" applyAlignment="1">
      <alignment horizontal="center" vertical="center" wrapText="1"/>
    </xf>
    <xf numFmtId="0" fontId="1" fillId="10" borderId="5" xfId="0" applyFont="1" applyFill="1" applyBorder="1" applyAlignment="1">
      <alignment horizontal="center" vertical="center" wrapText="1"/>
    </xf>
    <xf numFmtId="0" fontId="1" fillId="0" borderId="5" xfId="0" applyFont="1" applyBorder="1" applyAlignment="1">
      <alignment vertical="center" wrapText="1"/>
    </xf>
    <xf numFmtId="0" fontId="1" fillId="0" borderId="5" xfId="0" applyFont="1" applyBorder="1" applyAlignment="1">
      <alignment wrapText="1"/>
    </xf>
    <xf numFmtId="0" fontId="0" fillId="12" borderId="0" xfId="0" applyFill="1"/>
    <xf numFmtId="0" fontId="1" fillId="12" borderId="0" xfId="0" applyFont="1" applyFill="1" applyAlignment="1">
      <alignment horizontal="left" vertical="center" wrapText="1" indent="1"/>
    </xf>
    <xf numFmtId="0" fontId="0" fillId="12" borderId="0" xfId="0" applyFill="1" applyAlignment="1">
      <alignment wrapText="1"/>
    </xf>
    <xf numFmtId="0" fontId="7" fillId="12" borderId="0" xfId="0" applyFont="1" applyFill="1" applyAlignment="1">
      <alignment wrapText="1"/>
    </xf>
    <xf numFmtId="0" fontId="10" fillId="11" borderId="4" xfId="0" applyFont="1" applyFill="1" applyBorder="1" applyAlignment="1">
      <alignment horizontal="left" vertical="center" wrapText="1"/>
    </xf>
    <xf numFmtId="164" fontId="1" fillId="0" borderId="5" xfId="0" quotePrefix="1" applyNumberFormat="1" applyFont="1" applyBorder="1" applyAlignment="1">
      <alignment horizontal="center" vertical="center" wrapText="1"/>
    </xf>
    <xf numFmtId="0" fontId="15" fillId="0" borderId="0" xfId="0" applyFont="1"/>
    <xf numFmtId="0" fontId="6" fillId="0" borderId="3" xfId="0" applyFont="1" applyBorder="1" applyAlignment="1">
      <alignment horizontal="center" vertical="center"/>
    </xf>
    <xf numFmtId="0" fontId="12" fillId="0" borderId="5" xfId="0" applyFont="1" applyBorder="1" applyAlignment="1">
      <alignment horizontal="center" vertical="center"/>
    </xf>
    <xf numFmtId="2" fontId="2" fillId="0" borderId="5" xfId="0" applyNumberFormat="1" applyFont="1" applyBorder="1" applyAlignment="1">
      <alignment horizontal="center" vertical="center" wrapText="1"/>
    </xf>
    <xf numFmtId="164" fontId="1" fillId="12" borderId="5" xfId="0" quotePrefix="1" applyNumberFormat="1" applyFont="1" applyFill="1" applyBorder="1" applyAlignment="1">
      <alignment horizontal="center" vertical="center" wrapText="1"/>
    </xf>
    <xf numFmtId="165" fontId="6" fillId="0" borderId="5" xfId="0" applyNumberFormat="1" applyFont="1" applyBorder="1" applyAlignment="1">
      <alignment horizontal="center" vertical="center"/>
    </xf>
    <xf numFmtId="0" fontId="6" fillId="3" borderId="5" xfId="0" applyFont="1" applyFill="1" applyBorder="1" applyAlignment="1">
      <alignment horizontal="center" vertical="center" wrapText="1"/>
    </xf>
    <xf numFmtId="0" fontId="1" fillId="12" borderId="0" xfId="0" applyFont="1" applyFill="1" applyAlignment="1">
      <alignment horizontal="left" vertical="center" indent="1"/>
    </xf>
    <xf numFmtId="0" fontId="14" fillId="11" borderId="3" xfId="0" applyFont="1" applyFill="1" applyBorder="1" applyAlignment="1">
      <alignment vertical="center" wrapText="1"/>
    </xf>
    <xf numFmtId="0" fontId="15" fillId="12" borderId="0" xfId="0" applyFont="1" applyFill="1"/>
    <xf numFmtId="0" fontId="16" fillId="12" borderId="0" xfId="0" applyFont="1" applyFill="1" applyAlignment="1">
      <alignment vertical="center"/>
    </xf>
    <xf numFmtId="0" fontId="1" fillId="12" borderId="0" xfId="0" applyFont="1" applyFill="1" applyAlignment="1">
      <alignment vertical="center"/>
    </xf>
    <xf numFmtId="0" fontId="11" fillId="11" borderId="16" xfId="0" applyFont="1" applyFill="1" applyBorder="1" applyAlignment="1">
      <alignment wrapText="1"/>
    </xf>
    <xf numFmtId="0" fontId="11" fillId="12" borderId="0" xfId="0" applyFont="1" applyFill="1"/>
    <xf numFmtId="0" fontId="11" fillId="12" borderId="0" xfId="0" applyFont="1" applyFill="1" applyAlignment="1">
      <alignment wrapText="1"/>
    </xf>
    <xf numFmtId="0" fontId="12" fillId="11" borderId="17" xfId="0" applyFont="1" applyFill="1" applyBorder="1" applyAlignment="1">
      <alignment horizontal="left" vertical="center"/>
    </xf>
    <xf numFmtId="0" fontId="11" fillId="11" borderId="9" xfId="0" applyFont="1" applyFill="1" applyBorder="1" applyAlignment="1">
      <alignment wrapText="1"/>
    </xf>
    <xf numFmtId="0" fontId="11" fillId="11" borderId="14" xfId="0" applyFont="1" applyFill="1" applyBorder="1" applyAlignment="1">
      <alignment wrapText="1"/>
    </xf>
    <xf numFmtId="0" fontId="11" fillId="11" borderId="15" xfId="0" applyFont="1" applyFill="1" applyBorder="1" applyAlignment="1">
      <alignment vertical="center"/>
    </xf>
    <xf numFmtId="0" fontId="11" fillId="12" borderId="0" xfId="0" applyFont="1" applyFill="1" applyAlignment="1">
      <alignment vertical="center" wrapText="1"/>
    </xf>
    <xf numFmtId="0" fontId="11" fillId="11" borderId="13" xfId="0" applyFont="1" applyFill="1" applyBorder="1" applyAlignment="1">
      <alignment vertical="center"/>
    </xf>
    <xf numFmtId="0" fontId="11" fillId="11" borderId="14" xfId="0" applyFont="1" applyFill="1" applyBorder="1" applyAlignment="1">
      <alignment vertical="center" wrapText="1"/>
    </xf>
    <xf numFmtId="0" fontId="11" fillId="11" borderId="14" xfId="0" applyFont="1" applyFill="1" applyBorder="1" applyAlignment="1">
      <alignment horizontal="left"/>
    </xf>
    <xf numFmtId="0" fontId="11" fillId="11" borderId="16" xfId="0" applyFont="1" applyFill="1" applyBorder="1"/>
    <xf numFmtId="0" fontId="11" fillId="11" borderId="14" xfId="0" applyFont="1" applyFill="1" applyBorder="1" applyAlignment="1">
      <alignment vertical="top" wrapText="1"/>
    </xf>
    <xf numFmtId="0" fontId="18" fillId="0" borderId="0" xfId="0" applyFont="1" applyAlignment="1">
      <alignment vertical="center"/>
    </xf>
    <xf numFmtId="165" fontId="0" fillId="0" borderId="0" xfId="0" applyNumberFormat="1"/>
    <xf numFmtId="9" fontId="0" fillId="0" borderId="5" xfId="2" applyFont="1" applyBorder="1"/>
    <xf numFmtId="164" fontId="0" fillId="0" borderId="5" xfId="2" applyNumberFormat="1" applyFont="1" applyBorder="1"/>
    <xf numFmtId="165" fontId="19" fillId="0" borderId="0" xfId="0" applyNumberFormat="1" applyFont="1" applyAlignment="1">
      <alignment horizontal="right" vertical="center"/>
    </xf>
    <xf numFmtId="166" fontId="19" fillId="0" borderId="5" xfId="0" applyNumberFormat="1" applyFont="1" applyBorder="1" applyAlignment="1">
      <alignment horizontal="right" vertical="center"/>
    </xf>
    <xf numFmtId="3" fontId="19" fillId="0" borderId="4" xfId="0" applyNumberFormat="1" applyFont="1" applyBorder="1" applyAlignment="1">
      <alignment horizontal="right" vertical="center"/>
    </xf>
    <xf numFmtId="0" fontId="0" fillId="0" borderId="5" xfId="0" applyBorder="1" applyAlignment="1">
      <alignment wrapText="1"/>
    </xf>
    <xf numFmtId="0" fontId="7" fillId="0" borderId="5" xfId="0" applyFont="1" applyBorder="1" applyAlignment="1">
      <alignment horizontal="center" wrapText="1"/>
    </xf>
    <xf numFmtId="0" fontId="7" fillId="0" borderId="5" xfId="0" applyFont="1" applyBorder="1" applyAlignment="1">
      <alignment horizontal="center"/>
    </xf>
    <xf numFmtId="167" fontId="0" fillId="0" borderId="5" xfId="1" applyNumberFormat="1" applyFont="1" applyBorder="1" applyAlignment="1">
      <alignment wrapText="1"/>
    </xf>
    <xf numFmtId="167" fontId="0" fillId="0" borderId="5" xfId="1" applyNumberFormat="1" applyFont="1" applyBorder="1"/>
    <xf numFmtId="168" fontId="0" fillId="0" borderId="5" xfId="1" applyNumberFormat="1" applyFont="1" applyBorder="1"/>
    <xf numFmtId="0" fontId="0" fillId="0" borderId="18" xfId="0" applyBorder="1"/>
    <xf numFmtId="43" fontId="0" fillId="0" borderId="5" xfId="0" applyNumberFormat="1" applyBorder="1"/>
    <xf numFmtId="167" fontId="11" fillId="0" borderId="5" xfId="1" applyNumberFormat="1" applyFont="1" applyBorder="1" applyAlignment="1">
      <alignment wrapText="1"/>
    </xf>
    <xf numFmtId="43" fontId="0" fillId="0" borderId="5" xfId="1" applyFont="1" applyFill="1" applyBorder="1"/>
    <xf numFmtId="167" fontId="0" fillId="0" borderId="5" xfId="0" applyNumberFormat="1" applyBorder="1"/>
    <xf numFmtId="0" fontId="7" fillId="0" borderId="5" xfId="0" applyFont="1" applyBorder="1"/>
    <xf numFmtId="10" fontId="1" fillId="0" borderId="5" xfId="0" quotePrefix="1" applyNumberFormat="1" applyFont="1" applyBorder="1" applyAlignment="1">
      <alignment horizontal="center" vertical="center" wrapText="1"/>
    </xf>
    <xf numFmtId="164" fontId="6" fillId="0" borderId="5" xfId="2" applyNumberFormat="1" applyFont="1" applyBorder="1" applyAlignment="1">
      <alignment horizontal="center" vertical="center"/>
    </xf>
    <xf numFmtId="169" fontId="6" fillId="0" borderId="5" xfId="0" applyNumberFormat="1" applyFont="1" applyBorder="1" applyAlignment="1">
      <alignment horizontal="center" vertical="center"/>
    </xf>
    <xf numFmtId="170" fontId="1" fillId="0" borderId="5" xfId="0" quotePrefix="1" applyNumberFormat="1" applyFont="1" applyBorder="1" applyAlignment="1">
      <alignment horizontal="center" vertical="center" wrapText="1"/>
    </xf>
    <xf numFmtId="0" fontId="0" fillId="10" borderId="5" xfId="0" applyFill="1" applyBorder="1" applyAlignment="1">
      <alignment horizontal="center"/>
    </xf>
    <xf numFmtId="170" fontId="1" fillId="12" borderId="5" xfId="0" quotePrefix="1" applyNumberFormat="1" applyFont="1" applyFill="1" applyBorder="1" applyAlignment="1">
      <alignment horizontal="center" vertical="center" wrapText="1"/>
    </xf>
    <xf numFmtId="0" fontId="0" fillId="10" borderId="5" xfId="0" applyFill="1" applyBorder="1" applyAlignment="1">
      <alignment horizontal="center" vertical="center"/>
    </xf>
    <xf numFmtId="0" fontId="7" fillId="0" borderId="5" xfId="0" applyFont="1" applyBorder="1" applyAlignment="1">
      <alignment horizontal="centerContinuous"/>
    </xf>
    <xf numFmtId="0" fontId="6" fillId="0" borderId="3" xfId="0" applyFont="1" applyBorder="1" applyAlignment="1">
      <alignment horizontal="center" vertical="center" wrapText="1"/>
    </xf>
    <xf numFmtId="0" fontId="1" fillId="0" borderId="5" xfId="0" applyFont="1" applyBorder="1" applyAlignment="1">
      <alignment horizontal="left" vertical="center" wrapText="1"/>
    </xf>
    <xf numFmtId="0" fontId="6" fillId="0" borderId="5" xfId="0" applyFont="1" applyBorder="1" applyAlignment="1">
      <alignment vertical="center" wrapText="1"/>
    </xf>
    <xf numFmtId="9" fontId="6" fillId="0" borderId="5" xfId="0" applyNumberFormat="1" applyFont="1" applyBorder="1" applyAlignment="1">
      <alignment horizontal="center" vertical="center" wrapText="1"/>
    </xf>
    <xf numFmtId="164" fontId="6" fillId="0" borderId="5" xfId="5" quotePrefix="1" applyNumberFormat="1" applyFont="1" applyFill="1" applyBorder="1" applyAlignment="1">
      <alignment horizontal="center" vertical="center" wrapText="1"/>
    </xf>
    <xf numFmtId="9" fontId="1" fillId="0" borderId="5" xfId="0" quotePrefix="1" applyNumberFormat="1" applyFont="1" applyBorder="1" applyAlignment="1">
      <alignment horizontal="center" vertical="center" wrapText="1"/>
    </xf>
    <xf numFmtId="0" fontId="11" fillId="0" borderId="0" xfId="0" applyFont="1" applyAlignment="1">
      <alignment vertical="center" wrapText="1"/>
    </xf>
    <xf numFmtId="0" fontId="11" fillId="11" borderId="16" xfId="0" applyFont="1" applyFill="1" applyBorder="1" applyAlignment="1">
      <alignment vertical="top" wrapText="1"/>
    </xf>
    <xf numFmtId="9" fontId="6" fillId="0" borderId="5" xfId="0" quotePrefix="1" applyNumberFormat="1" applyFont="1" applyBorder="1" applyAlignment="1">
      <alignment horizontal="center" vertical="center" wrapText="1"/>
    </xf>
    <xf numFmtId="0" fontId="1" fillId="0" borderId="3" xfId="0" applyFont="1" applyBorder="1" applyAlignment="1">
      <alignment horizontal="center" vertical="center" wrapText="1"/>
    </xf>
    <xf numFmtId="0" fontId="1" fillId="2" borderId="5" xfId="0" applyFont="1" applyFill="1" applyBorder="1" applyAlignment="1">
      <alignment horizontal="center" vertical="center" wrapText="1"/>
    </xf>
    <xf numFmtId="0" fontId="11" fillId="11" borderId="13" xfId="0" applyFont="1" applyFill="1" applyBorder="1" applyAlignment="1">
      <alignment vertical="top" wrapText="1"/>
    </xf>
    <xf numFmtId="0" fontId="11" fillId="11" borderId="15" xfId="0" applyFont="1" applyFill="1" applyBorder="1" applyAlignment="1">
      <alignment vertical="top" wrapText="1"/>
    </xf>
    <xf numFmtId="0" fontId="25" fillId="12" borderId="0" xfId="0" applyFont="1" applyFill="1" applyAlignment="1">
      <alignment horizontal="left" vertical="center" indent="1"/>
    </xf>
    <xf numFmtId="0" fontId="25" fillId="12" borderId="0" xfId="0" applyFont="1" applyFill="1" applyAlignment="1">
      <alignment horizontal="left" vertical="center" wrapText="1" indent="1"/>
    </xf>
    <xf numFmtId="0" fontId="25" fillId="12" borderId="0" xfId="0" applyFont="1" applyFill="1" applyAlignment="1">
      <alignment horizontal="left" vertical="center"/>
    </xf>
    <xf numFmtId="0" fontId="24" fillId="12" borderId="0" xfId="0" applyFont="1" applyFill="1"/>
    <xf numFmtId="0" fontId="11" fillId="11" borderId="14" xfId="0" applyFont="1" applyFill="1" applyBorder="1" applyAlignment="1">
      <alignment horizontal="left" wrapText="1"/>
    </xf>
    <xf numFmtId="0" fontId="11" fillId="11" borderId="15" xfId="0" applyFont="1" applyFill="1" applyBorder="1" applyAlignment="1">
      <alignment horizontal="left" vertical="center"/>
    </xf>
    <xf numFmtId="0" fontId="11" fillId="11" borderId="16" xfId="0" applyFont="1" applyFill="1" applyBorder="1" applyAlignment="1">
      <alignment horizontal="left" wrapText="1"/>
    </xf>
    <xf numFmtId="0" fontId="12" fillId="11" borderId="14" xfId="0" applyFont="1" applyFill="1" applyBorder="1" applyAlignment="1">
      <alignment horizontal="left" wrapText="1"/>
    </xf>
    <xf numFmtId="0" fontId="12" fillId="11" borderId="13" xfId="0" applyFont="1" applyFill="1" applyBorder="1" applyAlignment="1">
      <alignment horizontal="left" vertical="center"/>
    </xf>
    <xf numFmtId="0" fontId="5" fillId="2" borderId="5" xfId="0" applyFont="1" applyFill="1" applyBorder="1" applyAlignment="1">
      <alignment horizontal="center" vertical="center" wrapText="1"/>
    </xf>
    <xf numFmtId="0" fontId="12" fillId="11" borderId="3" xfId="0" applyFont="1" applyFill="1" applyBorder="1" applyAlignment="1">
      <alignment horizontal="left" vertical="center"/>
    </xf>
    <xf numFmtId="0" fontId="12" fillId="11" borderId="17" xfId="0" applyFont="1" applyFill="1" applyBorder="1" applyAlignment="1">
      <alignment vertical="center"/>
    </xf>
    <xf numFmtId="0" fontId="12" fillId="11" borderId="13" xfId="0" applyFont="1" applyFill="1" applyBorder="1" applyAlignment="1">
      <alignment horizontal="left"/>
    </xf>
    <xf numFmtId="0" fontId="12" fillId="11" borderId="17" xfId="0" applyFont="1" applyFill="1" applyBorder="1" applyAlignment="1">
      <alignment horizontal="left"/>
    </xf>
    <xf numFmtId="0" fontId="11" fillId="11" borderId="9" xfId="0" applyFont="1" applyFill="1" applyBorder="1"/>
    <xf numFmtId="0" fontId="9" fillId="11" borderId="17" xfId="0" applyFont="1" applyFill="1" applyBorder="1" applyAlignment="1">
      <alignment vertical="center"/>
    </xf>
    <xf numFmtId="0" fontId="12" fillId="11" borderId="14" xfId="0" applyFont="1" applyFill="1" applyBorder="1"/>
    <xf numFmtId="0" fontId="12" fillId="12" borderId="0" xfId="0" applyFont="1" applyFill="1"/>
    <xf numFmtId="0" fontId="12" fillId="11" borderId="14" xfId="0" applyFont="1" applyFill="1" applyBorder="1" applyAlignment="1">
      <alignment horizontal="left"/>
    </xf>
    <xf numFmtId="0" fontId="12" fillId="11" borderId="9" xfId="0" applyFont="1" applyFill="1" applyBorder="1" applyAlignment="1">
      <alignment horizontal="left"/>
    </xf>
    <xf numFmtId="0" fontId="11" fillId="11" borderId="9" xfId="0" applyFont="1" applyFill="1" applyBorder="1" applyAlignment="1">
      <alignment horizontal="left"/>
    </xf>
    <xf numFmtId="0" fontId="12" fillId="11" borderId="3" xfId="0" applyFont="1" applyFill="1" applyBorder="1"/>
    <xf numFmtId="0" fontId="12" fillId="11" borderId="9" xfId="0" applyFont="1" applyFill="1" applyBorder="1" applyAlignment="1">
      <alignment wrapText="1"/>
    </xf>
    <xf numFmtId="0" fontId="1" fillId="12" borderId="5" xfId="0" quotePrefix="1" applyFont="1" applyFill="1" applyBorder="1" applyAlignment="1">
      <alignment horizontal="center" vertical="center" wrapText="1"/>
    </xf>
    <xf numFmtId="2" fontId="1" fillId="12" borderId="5" xfId="0" applyNumberFormat="1" applyFont="1" applyFill="1" applyBorder="1" applyAlignment="1">
      <alignment horizontal="center" vertical="center" wrapText="1"/>
    </xf>
    <xf numFmtId="0" fontId="24" fillId="12" borderId="0" xfId="0" applyFont="1" applyFill="1" applyAlignment="1">
      <alignment vertical="center"/>
    </xf>
    <xf numFmtId="0" fontId="12" fillId="11" borderId="3" xfId="0" applyFont="1" applyFill="1" applyBorder="1" applyAlignment="1">
      <alignment vertical="center"/>
    </xf>
    <xf numFmtId="0" fontId="11" fillId="11" borderId="13" xfId="0" applyFont="1" applyFill="1" applyBorder="1" applyAlignment="1">
      <alignment horizontal="left" vertical="center"/>
    </xf>
    <xf numFmtId="0" fontId="11" fillId="11" borderId="15" xfId="0" applyFont="1" applyFill="1" applyBorder="1"/>
    <xf numFmtId="0" fontId="12" fillId="11" borderId="17" xfId="0" applyFont="1" applyFill="1" applyBorder="1"/>
    <xf numFmtId="0" fontId="11" fillId="11" borderId="13" xfId="0" applyFont="1" applyFill="1" applyBorder="1"/>
    <xf numFmtId="0" fontId="11" fillId="11" borderId="14" xfId="0" applyFont="1" applyFill="1" applyBorder="1"/>
    <xf numFmtId="0" fontId="11" fillId="11" borderId="16" xfId="0" applyFont="1" applyFill="1" applyBorder="1" applyAlignment="1">
      <alignment vertical="center" wrapText="1"/>
    </xf>
    <xf numFmtId="0" fontId="12" fillId="11" borderId="9" xfId="0" applyFont="1" applyFill="1" applyBorder="1"/>
    <xf numFmtId="0" fontId="12" fillId="11" borderId="13" xfId="0" applyFont="1" applyFill="1" applyBorder="1"/>
    <xf numFmtId="0" fontId="24" fillId="11" borderId="16" xfId="0" applyFont="1" applyFill="1" applyBorder="1" applyAlignment="1">
      <alignment vertical="top" wrapText="1"/>
    </xf>
    <xf numFmtId="0" fontId="26" fillId="11" borderId="16" xfId="0" applyFont="1" applyFill="1" applyBorder="1" applyAlignment="1">
      <alignment vertical="top"/>
    </xf>
    <xf numFmtId="0" fontId="12" fillId="11" borderId="3" xfId="0" applyFont="1" applyFill="1" applyBorder="1" applyAlignment="1">
      <alignment horizontal="left"/>
    </xf>
    <xf numFmtId="0" fontId="6" fillId="12" borderId="5" xfId="0" applyFont="1" applyFill="1" applyBorder="1" applyAlignment="1">
      <alignment horizontal="center" vertical="center" wrapText="1"/>
    </xf>
    <xf numFmtId="0" fontId="12" fillId="11" borderId="5" xfId="0" applyFont="1" applyFill="1" applyBorder="1" applyAlignment="1">
      <alignment vertical="center" wrapText="1"/>
    </xf>
    <xf numFmtId="164" fontId="6" fillId="0" borderId="5" xfId="0" quotePrefix="1" applyNumberFormat="1" applyFont="1" applyBorder="1" applyAlignment="1">
      <alignment horizontal="center" vertical="center" wrapText="1"/>
    </xf>
    <xf numFmtId="0" fontId="13" fillId="11" borderId="2" xfId="0" applyFont="1" applyFill="1" applyBorder="1" applyAlignment="1">
      <alignment horizontal="left" vertical="center" wrapText="1" indent="3"/>
    </xf>
    <xf numFmtId="0" fontId="13" fillId="11" borderId="4" xfId="0" applyFont="1" applyFill="1" applyBorder="1" applyAlignment="1">
      <alignment horizontal="left" vertical="center" wrapText="1" indent="3"/>
    </xf>
    <xf numFmtId="0" fontId="6" fillId="0" borderId="5" xfId="0" quotePrefix="1" applyFont="1" applyBorder="1" applyAlignment="1">
      <alignment horizontal="center" vertical="center"/>
    </xf>
    <xf numFmtId="0" fontId="28" fillId="0" borderId="0" xfId="0" applyFont="1"/>
    <xf numFmtId="0" fontId="12" fillId="11" borderId="14" xfId="0" applyFont="1" applyFill="1" applyBorder="1" applyAlignment="1">
      <alignment horizontal="left" vertical="top"/>
    </xf>
    <xf numFmtId="0" fontId="24" fillId="11" borderId="14" xfId="0" applyFont="1" applyFill="1" applyBorder="1" applyAlignment="1">
      <alignment horizontal="left" wrapText="1"/>
    </xf>
    <xf numFmtId="0" fontId="12" fillId="11" borderId="14" xfId="0" applyFont="1" applyFill="1" applyBorder="1" applyAlignment="1">
      <alignment horizontal="left" vertical="top" wrapText="1"/>
    </xf>
    <xf numFmtId="0" fontId="4" fillId="5" borderId="4" xfId="0" applyFont="1" applyFill="1" applyBorder="1" applyAlignment="1">
      <alignment horizontal="center"/>
    </xf>
    <xf numFmtId="0" fontId="9" fillId="11" borderId="3" xfId="0" applyFont="1" applyFill="1" applyBorder="1" applyAlignment="1">
      <alignment vertical="center" wrapText="1"/>
    </xf>
    <xf numFmtId="10" fontId="1" fillId="0" borderId="5" xfId="0" applyNumberFormat="1" applyFont="1" applyBorder="1" applyAlignment="1">
      <alignment horizontal="center" vertical="center" wrapText="1"/>
    </xf>
    <xf numFmtId="10" fontId="6" fillId="12" borderId="5" xfId="0" quotePrefix="1" applyNumberFormat="1" applyFont="1" applyFill="1" applyBorder="1" applyAlignment="1">
      <alignment horizontal="center" vertical="center" wrapText="1"/>
    </xf>
    <xf numFmtId="0" fontId="11" fillId="11" borderId="14" xfId="0" applyFont="1" applyFill="1" applyBorder="1" applyAlignment="1">
      <alignment horizontal="left" vertical="top" wrapText="1"/>
    </xf>
    <xf numFmtId="0" fontId="8" fillId="11" borderId="14" xfId="0" applyFont="1" applyFill="1" applyBorder="1" applyAlignment="1">
      <alignment horizontal="left" vertical="top" wrapText="1"/>
    </xf>
    <xf numFmtId="0" fontId="11" fillId="14" borderId="13" xfId="0" applyFont="1" applyFill="1" applyBorder="1" applyAlignment="1">
      <alignment horizontal="left" vertical="center"/>
    </xf>
    <xf numFmtId="0" fontId="11" fillId="14" borderId="14" xfId="0" applyFont="1" applyFill="1" applyBorder="1" applyAlignment="1">
      <alignment horizontal="left" wrapText="1"/>
    </xf>
    <xf numFmtId="0" fontId="12" fillId="14" borderId="14" xfId="0" applyFont="1" applyFill="1" applyBorder="1" applyAlignment="1">
      <alignment horizontal="left" wrapText="1"/>
    </xf>
    <xf numFmtId="0" fontId="11" fillId="14" borderId="15" xfId="0" applyFont="1" applyFill="1" applyBorder="1" applyAlignment="1">
      <alignment horizontal="left" vertical="center"/>
    </xf>
    <xf numFmtId="0" fontId="11" fillId="14" borderId="16" xfId="0" applyFont="1" applyFill="1" applyBorder="1" applyAlignment="1">
      <alignment horizontal="left" wrapText="1"/>
    </xf>
    <xf numFmtId="10" fontId="1" fillId="15" borderId="5" xfId="0" quotePrefix="1" applyNumberFormat="1" applyFont="1" applyFill="1" applyBorder="1" applyAlignment="1">
      <alignment horizontal="center" vertical="center" wrapText="1"/>
    </xf>
    <xf numFmtId="0" fontId="6" fillId="15" borderId="5" xfId="0" quotePrefix="1" applyFont="1" applyFill="1" applyBorder="1" applyAlignment="1">
      <alignment horizontal="center" vertical="center"/>
    </xf>
    <xf numFmtId="0" fontId="12" fillId="11" borderId="14" xfId="0" applyFont="1" applyFill="1" applyBorder="1" applyAlignment="1">
      <alignment horizontal="left" vertical="center" wrapText="1"/>
    </xf>
    <xf numFmtId="164" fontId="1" fillId="15" borderId="5" xfId="0" quotePrefix="1" applyNumberFormat="1" applyFont="1" applyFill="1" applyBorder="1" applyAlignment="1">
      <alignment horizontal="center" vertical="center" wrapText="1"/>
    </xf>
    <xf numFmtId="0" fontId="8" fillId="11" borderId="14" xfId="0" applyFont="1" applyFill="1" applyBorder="1" applyAlignment="1">
      <alignment vertical="center" wrapText="1"/>
    </xf>
    <xf numFmtId="0" fontId="25" fillId="0" borderId="0" xfId="0" applyFont="1" applyAlignment="1">
      <alignment horizontal="left" vertical="center" wrapText="1"/>
    </xf>
    <xf numFmtId="0" fontId="1" fillId="0" borderId="0" xfId="0" applyFont="1" applyAlignment="1">
      <alignment horizontal="left" vertical="center" wrapText="1"/>
    </xf>
    <xf numFmtId="0" fontId="4" fillId="7" borderId="3" xfId="0" applyFont="1" applyFill="1" applyBorder="1" applyAlignment="1">
      <alignment horizontal="center" vertical="center" wrapText="1"/>
    </xf>
    <xf numFmtId="0" fontId="4" fillId="7" borderId="2" xfId="0" applyFont="1" applyFill="1" applyBorder="1" applyAlignment="1">
      <alignment horizontal="center" vertical="center" wrapText="1"/>
    </xf>
    <xf numFmtId="0" fontId="4" fillId="7" borderId="4" xfId="0" applyFont="1" applyFill="1" applyBorder="1" applyAlignment="1">
      <alignment horizontal="center" vertical="center" wrapText="1"/>
    </xf>
    <xf numFmtId="0" fontId="4" fillId="9" borderId="3" xfId="0" applyFont="1" applyFill="1" applyBorder="1" applyAlignment="1">
      <alignment horizontal="center" vertical="center" wrapText="1"/>
    </xf>
    <xf numFmtId="0" fontId="4" fillId="9" borderId="2" xfId="0" applyFont="1" applyFill="1" applyBorder="1" applyAlignment="1">
      <alignment horizontal="center" vertical="center" wrapText="1"/>
    </xf>
    <xf numFmtId="0" fontId="4" fillId="9" borderId="4"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4" fillId="5" borderId="11"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4" fillId="5" borderId="14" xfId="0" applyFont="1" applyFill="1" applyBorder="1" applyAlignment="1">
      <alignment horizontal="center" vertical="center" wrapText="1"/>
    </xf>
    <xf numFmtId="0" fontId="1" fillId="10" borderId="5" xfId="0" applyFont="1" applyFill="1" applyBorder="1" applyAlignment="1">
      <alignment horizontal="center" vertical="center" wrapText="1"/>
    </xf>
    <xf numFmtId="0" fontId="2" fillId="0" borderId="5" xfId="0" applyFont="1" applyBorder="1" applyAlignment="1">
      <alignment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3" borderId="3"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2" fillId="0" borderId="17" xfId="0" applyFont="1" applyBorder="1" applyAlignment="1">
      <alignment horizontal="center" vertical="center"/>
    </xf>
    <xf numFmtId="0" fontId="12" fillId="0" borderId="9" xfId="0" applyFont="1" applyBorder="1" applyAlignment="1">
      <alignment horizontal="center" vertical="center"/>
    </xf>
    <xf numFmtId="0" fontId="9" fillId="14" borderId="17" xfId="0" applyFont="1" applyFill="1" applyBorder="1" applyAlignment="1">
      <alignment horizontal="left" vertical="center" wrapText="1"/>
    </xf>
    <xf numFmtId="0" fontId="9" fillId="14" borderId="9" xfId="0" applyFont="1" applyFill="1" applyBorder="1" applyAlignment="1">
      <alignment horizontal="left" vertical="center" wrapText="1"/>
    </xf>
    <xf numFmtId="0" fontId="0" fillId="10" borderId="3" xfId="0" applyFill="1" applyBorder="1" applyAlignment="1">
      <alignment horizontal="center" vertical="center" wrapText="1"/>
    </xf>
    <xf numFmtId="0" fontId="0" fillId="0" borderId="2" xfId="0" applyBorder="1" applyAlignment="1">
      <alignment wrapText="1"/>
    </xf>
    <xf numFmtId="0" fontId="0" fillId="0" borderId="4" xfId="0" applyBorder="1" applyAlignment="1">
      <alignment wrapText="1"/>
    </xf>
    <xf numFmtId="0" fontId="0" fillId="10" borderId="5" xfId="0" applyFill="1" applyBorder="1" applyAlignment="1">
      <alignment horizontal="center" vertical="center"/>
    </xf>
    <xf numFmtId="0" fontId="1" fillId="10" borderId="3" xfId="0" applyFont="1" applyFill="1" applyBorder="1" applyAlignment="1">
      <alignment horizontal="center" vertical="center" wrapText="1"/>
    </xf>
    <xf numFmtId="0" fontId="1" fillId="10" borderId="2" xfId="0" applyFont="1" applyFill="1" applyBorder="1" applyAlignment="1">
      <alignment horizontal="center" vertical="center" wrapText="1"/>
    </xf>
    <xf numFmtId="0" fontId="1" fillId="10" borderId="4" xfId="0" applyFont="1" applyFill="1" applyBorder="1" applyAlignment="1">
      <alignment horizontal="center" vertical="center" wrapText="1"/>
    </xf>
    <xf numFmtId="0" fontId="7" fillId="12" borderId="0" xfId="0" applyFont="1" applyFill="1" applyAlignment="1">
      <alignment horizontal="left" vertical="center" wrapText="1"/>
    </xf>
    <xf numFmtId="0" fontId="22" fillId="12" borderId="0" xfId="0" applyFont="1" applyFill="1" applyBorder="1" applyAlignment="1">
      <alignment horizontal="left" vertical="center" wrapText="1"/>
    </xf>
    <xf numFmtId="0" fontId="5" fillId="12" borderId="0" xfId="0" applyFont="1" applyFill="1" applyBorder="1" applyAlignment="1">
      <alignment horizontal="left" vertical="center" wrapText="1"/>
    </xf>
    <xf numFmtId="0" fontId="1" fillId="4" borderId="21" xfId="0" applyFont="1" applyFill="1" applyBorder="1" applyAlignment="1">
      <alignment horizontal="left" vertical="center" wrapText="1" indent="1"/>
    </xf>
    <xf numFmtId="0" fontId="3" fillId="4" borderId="22" xfId="0" applyFont="1" applyFill="1" applyBorder="1" applyAlignment="1">
      <alignment horizontal="center" vertical="center" wrapText="1"/>
    </xf>
    <xf numFmtId="0" fontId="0" fillId="4" borderId="22" xfId="0" applyFill="1" applyBorder="1"/>
    <xf numFmtId="0" fontId="0" fillId="4" borderId="23" xfId="0" applyFill="1" applyBorder="1"/>
    <xf numFmtId="0" fontId="1" fillId="0" borderId="18" xfId="0" applyFont="1" applyBorder="1" applyAlignment="1">
      <alignment horizontal="center" vertical="center" wrapText="1"/>
    </xf>
  </cellXfs>
  <cellStyles count="8">
    <cellStyle name="Bad" xfId="5" builtinId="27"/>
    <cellStyle name="Comma" xfId="1" builtinId="3"/>
    <cellStyle name="Comma 2" xfId="3"/>
    <cellStyle name="Comma 3" xfId="4"/>
    <cellStyle name="Comma 4" xfId="6"/>
    <cellStyle name="Comma 5" xfId="7"/>
    <cellStyle name="Normal" xfId="0" builtinId="0"/>
    <cellStyle name="Percent" xfId="2" builtinId="5"/>
  </cellStyles>
  <dxfs count="0"/>
  <tableStyles count="0" defaultTableStyle="TableStyleMedium2" defaultPivotStyle="PivotStyleLight16"/>
  <colors>
    <mruColors>
      <color rgb="FFFF0066"/>
      <color rgb="FFFF0000"/>
      <color rgb="FFFF3399"/>
      <color rgb="FFFF3300"/>
      <color rgb="FFFF99FF"/>
      <color rgb="FFFF33CC"/>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37"/>
  <sheetViews>
    <sheetView showGridLines="0" tabSelected="1" zoomScale="85" zoomScaleNormal="85" workbookViewId="0">
      <pane xSplit="4" ySplit="6" topLeftCell="E7" activePane="bottomRight" state="frozen"/>
      <selection pane="topRight" activeCell="F1" sqref="F1"/>
      <selection pane="bottomLeft" activeCell="A7" sqref="A7"/>
      <selection pane="bottomRight" activeCell="B2" sqref="B2:E2"/>
    </sheetView>
  </sheetViews>
  <sheetFormatPr defaultColWidth="9.140625" defaultRowHeight="15" x14ac:dyDescent="0.25"/>
  <cols>
    <col min="1" max="1" width="3.7109375" style="26" customWidth="1"/>
    <col min="2" max="2" width="20.5703125" style="27" customWidth="1"/>
    <col min="3" max="3" width="22" style="27" customWidth="1"/>
    <col min="4" max="4" width="60" style="27" customWidth="1"/>
    <col min="5" max="13" width="27.140625" style="26" customWidth="1"/>
    <col min="14" max="14" width="3.85546875" style="28" customWidth="1"/>
    <col min="15" max="15" width="12.140625" style="26" customWidth="1"/>
    <col min="16" max="16384" width="9.140625" style="26"/>
  </cols>
  <sheetData>
    <row r="1" spans="2:14" ht="17.45" customHeight="1" x14ac:dyDescent="0.25"/>
    <row r="2" spans="2:14" ht="18" customHeight="1" x14ac:dyDescent="0.25">
      <c r="B2" s="193" t="s">
        <v>0</v>
      </c>
      <c r="C2" s="193"/>
      <c r="D2" s="193"/>
      <c r="E2" s="193"/>
      <c r="G2"/>
    </row>
    <row r="3" spans="2:14" ht="18.600000000000001" customHeight="1" thickBot="1" x14ac:dyDescent="0.3">
      <c r="D3" s="194"/>
      <c r="E3" s="195"/>
      <c r="F3" s="195"/>
      <c r="G3" s="195"/>
      <c r="H3" s="195"/>
      <c r="I3" s="195"/>
      <c r="J3" s="195"/>
      <c r="K3" s="195"/>
      <c r="L3" s="195"/>
      <c r="M3"/>
      <c r="N3" s="29"/>
    </row>
    <row r="4" spans="2:14" ht="56.45" customHeight="1" thickBot="1" x14ac:dyDescent="0.3">
      <c r="B4" s="196"/>
      <c r="C4" s="197" t="s">
        <v>1</v>
      </c>
      <c r="D4" s="197"/>
      <c r="E4" s="198"/>
      <c r="F4" s="198"/>
      <c r="G4" s="198"/>
      <c r="H4" s="198"/>
      <c r="I4" s="198"/>
      <c r="J4" s="198"/>
      <c r="K4" s="198"/>
      <c r="L4" s="198"/>
      <c r="M4" s="199"/>
      <c r="N4" s="26"/>
    </row>
    <row r="5" spans="2:14" x14ac:dyDescent="0.25">
      <c r="B5" s="169" t="s">
        <v>2</v>
      </c>
      <c r="C5" s="171" t="s">
        <v>3</v>
      </c>
      <c r="D5" s="173" t="s">
        <v>4</v>
      </c>
      <c r="E5" s="4">
        <v>2017</v>
      </c>
      <c r="F5" s="4">
        <v>2018</v>
      </c>
      <c r="G5" s="4">
        <v>2019</v>
      </c>
      <c r="H5" s="4">
        <v>2020</v>
      </c>
      <c r="I5" s="4">
        <v>2021</v>
      </c>
      <c r="J5" s="4">
        <v>2021</v>
      </c>
      <c r="K5" s="4">
        <v>2021</v>
      </c>
      <c r="L5" s="4" t="s">
        <v>5</v>
      </c>
      <c r="M5" s="3">
        <v>2022</v>
      </c>
      <c r="N5" s="26"/>
    </row>
    <row r="6" spans="2:14" x14ac:dyDescent="0.25">
      <c r="B6" s="170"/>
      <c r="C6" s="172"/>
      <c r="D6" s="174"/>
      <c r="E6" s="5" t="s">
        <v>6</v>
      </c>
      <c r="F6" s="5" t="s">
        <v>6</v>
      </c>
      <c r="G6" s="5" t="s">
        <v>6</v>
      </c>
      <c r="H6" s="5" t="s">
        <v>6</v>
      </c>
      <c r="I6" s="5" t="s">
        <v>7</v>
      </c>
      <c r="J6" s="5" t="s">
        <v>6</v>
      </c>
      <c r="K6" s="5" t="s">
        <v>8</v>
      </c>
      <c r="L6" s="5" t="s">
        <v>9</v>
      </c>
      <c r="M6" s="145" t="s">
        <v>7</v>
      </c>
      <c r="N6" s="26"/>
    </row>
    <row r="7" spans="2:14" ht="33" customHeight="1" x14ac:dyDescent="0.25">
      <c r="B7" s="20" t="s">
        <v>10</v>
      </c>
      <c r="C7" s="22" t="s">
        <v>11</v>
      </c>
      <c r="D7" s="24" t="s">
        <v>12</v>
      </c>
      <c r="E7" s="8">
        <v>0.83</v>
      </c>
      <c r="F7" s="8">
        <v>0.8</v>
      </c>
      <c r="G7" s="87">
        <v>0.84</v>
      </c>
      <c r="H7" s="87">
        <v>0.81</v>
      </c>
      <c r="I7" s="87">
        <v>0.8</v>
      </c>
      <c r="J7" s="87">
        <v>0.79</v>
      </c>
      <c r="K7" s="87" t="s">
        <v>14</v>
      </c>
      <c r="L7" s="8">
        <v>0.81</v>
      </c>
      <c r="M7" s="87">
        <v>0.8</v>
      </c>
      <c r="N7" s="26"/>
    </row>
    <row r="8" spans="2:14" ht="33" customHeight="1" x14ac:dyDescent="0.25">
      <c r="B8" s="163" t="s">
        <v>15</v>
      </c>
      <c r="C8" s="23" t="s">
        <v>16</v>
      </c>
      <c r="D8" s="24" t="s">
        <v>17</v>
      </c>
      <c r="E8" s="1" t="s">
        <v>13</v>
      </c>
      <c r="F8" s="1" t="s">
        <v>13</v>
      </c>
      <c r="G8" s="6" t="s">
        <v>13</v>
      </c>
      <c r="H8" s="6" t="s">
        <v>13</v>
      </c>
      <c r="I8" s="87" t="s">
        <v>13</v>
      </c>
      <c r="J8" s="87" t="s">
        <v>13</v>
      </c>
      <c r="K8" s="87" t="s">
        <v>13</v>
      </c>
      <c r="L8" s="1" t="s">
        <v>13</v>
      </c>
      <c r="M8" s="87" t="s">
        <v>13</v>
      </c>
      <c r="N8" s="26"/>
    </row>
    <row r="9" spans="2:14" ht="33" customHeight="1" x14ac:dyDescent="0.25">
      <c r="B9" s="164"/>
      <c r="C9" s="23" t="s">
        <v>18</v>
      </c>
      <c r="D9" s="85" t="s">
        <v>19</v>
      </c>
      <c r="E9" s="1">
        <v>4</v>
      </c>
      <c r="F9" s="1">
        <v>2</v>
      </c>
      <c r="G9" s="6">
        <v>4</v>
      </c>
      <c r="H9" s="6">
        <v>4</v>
      </c>
      <c r="I9" s="6">
        <v>5</v>
      </c>
      <c r="J9" s="6">
        <v>4</v>
      </c>
      <c r="K9" s="6" t="s">
        <v>14</v>
      </c>
      <c r="L9" s="1" t="s">
        <v>20</v>
      </c>
      <c r="M9" s="6">
        <v>4</v>
      </c>
      <c r="N9" s="26"/>
    </row>
    <row r="10" spans="2:14" ht="33" customHeight="1" x14ac:dyDescent="0.25">
      <c r="B10" s="164"/>
      <c r="C10" s="175" t="s">
        <v>21</v>
      </c>
      <c r="D10" s="25" t="s">
        <v>22</v>
      </c>
      <c r="E10" s="36">
        <v>-2.1999999999999999E-2</v>
      </c>
      <c r="F10" s="31">
        <v>-1.2E-2</v>
      </c>
      <c r="G10" s="159" t="s">
        <v>25</v>
      </c>
      <c r="H10" s="148" t="s">
        <v>26</v>
      </c>
      <c r="I10" s="120" t="s">
        <v>24</v>
      </c>
      <c r="J10" s="156">
        <v>-5.2999999999999999E-2</v>
      </c>
      <c r="K10" s="120" t="s">
        <v>14</v>
      </c>
      <c r="L10" s="147" t="s">
        <v>26</v>
      </c>
      <c r="M10" s="120" t="s">
        <v>24</v>
      </c>
      <c r="N10" s="26"/>
    </row>
    <row r="11" spans="2:14" ht="33" customHeight="1" x14ac:dyDescent="0.25">
      <c r="B11" s="164"/>
      <c r="C11" s="175"/>
      <c r="D11" s="24" t="s">
        <v>27</v>
      </c>
      <c r="E11" s="37" t="s">
        <v>28</v>
      </c>
      <c r="F11" s="37" t="s">
        <v>29</v>
      </c>
      <c r="G11" s="37" t="s">
        <v>30</v>
      </c>
      <c r="H11" s="37" t="s">
        <v>31</v>
      </c>
      <c r="I11" s="157" t="s">
        <v>32</v>
      </c>
      <c r="J11" s="140" t="s">
        <v>33</v>
      </c>
      <c r="K11" s="120" t="s">
        <v>14</v>
      </c>
      <c r="L11" s="120" t="s">
        <v>34</v>
      </c>
      <c r="M11" s="140" t="s">
        <v>35</v>
      </c>
      <c r="N11" s="26"/>
    </row>
    <row r="12" spans="2:14" ht="33" customHeight="1" x14ac:dyDescent="0.25">
      <c r="B12" s="164"/>
      <c r="C12" s="175" t="s">
        <v>36</v>
      </c>
      <c r="D12" s="176" t="s">
        <v>37</v>
      </c>
      <c r="E12" s="6" t="s">
        <v>38</v>
      </c>
      <c r="F12" s="35" t="s">
        <v>39</v>
      </c>
      <c r="G12" s="121" t="s">
        <v>40</v>
      </c>
      <c r="H12" s="35" t="s">
        <v>42</v>
      </c>
      <c r="I12" s="35" t="s">
        <v>41</v>
      </c>
      <c r="J12" s="35" t="s">
        <v>43</v>
      </c>
      <c r="K12" s="35" t="s">
        <v>13</v>
      </c>
      <c r="L12" s="1" t="s">
        <v>44</v>
      </c>
      <c r="M12" s="35" t="s">
        <v>41</v>
      </c>
      <c r="N12" s="26"/>
    </row>
    <row r="13" spans="2:14" ht="33" customHeight="1" x14ac:dyDescent="0.25">
      <c r="B13" s="164"/>
      <c r="C13" s="175"/>
      <c r="D13" s="176"/>
      <c r="E13" s="6" t="s">
        <v>45</v>
      </c>
      <c r="F13" s="6" t="s">
        <v>46</v>
      </c>
      <c r="G13" s="6" t="s">
        <v>47</v>
      </c>
      <c r="H13" s="6" t="s">
        <v>48</v>
      </c>
      <c r="I13" s="6" t="s">
        <v>47</v>
      </c>
      <c r="J13" s="6" t="s">
        <v>49</v>
      </c>
      <c r="K13" s="35" t="s">
        <v>13</v>
      </c>
      <c r="L13" s="1" t="s">
        <v>50</v>
      </c>
      <c r="M13" s="6" t="s">
        <v>47</v>
      </c>
      <c r="N13" s="26"/>
    </row>
    <row r="14" spans="2:14" ht="38.25" customHeight="1" x14ac:dyDescent="0.25">
      <c r="B14" s="164"/>
      <c r="C14" s="23" t="s">
        <v>51</v>
      </c>
      <c r="D14" s="24" t="s">
        <v>52</v>
      </c>
      <c r="E14" s="6" t="s">
        <v>26</v>
      </c>
      <c r="F14" s="6" t="s">
        <v>26</v>
      </c>
      <c r="G14" s="89">
        <v>0.83</v>
      </c>
      <c r="H14" s="89">
        <v>1</v>
      </c>
      <c r="I14" s="89">
        <v>0.9</v>
      </c>
      <c r="J14" s="89">
        <v>1</v>
      </c>
      <c r="K14" s="6" t="s">
        <v>13</v>
      </c>
      <c r="L14" s="1" t="s">
        <v>26</v>
      </c>
      <c r="M14" s="89">
        <v>0.95</v>
      </c>
      <c r="N14" s="26"/>
    </row>
    <row r="15" spans="2:14" ht="38.25" customHeight="1" x14ac:dyDescent="0.25">
      <c r="B15" s="164"/>
      <c r="C15" s="106" t="s">
        <v>53</v>
      </c>
      <c r="D15" s="177"/>
      <c r="E15" s="178"/>
      <c r="F15" s="178"/>
      <c r="G15" s="178"/>
      <c r="H15" s="178"/>
      <c r="I15" s="178"/>
      <c r="J15" s="178"/>
      <c r="K15" s="178"/>
      <c r="L15" s="178"/>
      <c r="M15" s="200"/>
      <c r="N15" s="26"/>
    </row>
    <row r="16" spans="2:14" ht="125.25" customHeight="1" x14ac:dyDescent="0.25">
      <c r="B16" s="164"/>
      <c r="C16" s="94" t="s">
        <v>54</v>
      </c>
      <c r="D16" s="24" t="s">
        <v>55</v>
      </c>
      <c r="E16" s="1" t="s">
        <v>56</v>
      </c>
      <c r="F16" s="1" t="s">
        <v>57</v>
      </c>
      <c r="G16" s="1" t="s">
        <v>56</v>
      </c>
      <c r="H16" s="1" t="s">
        <v>57</v>
      </c>
      <c r="I16" s="1" t="s">
        <v>56</v>
      </c>
      <c r="J16" s="1" t="s">
        <v>58</v>
      </c>
      <c r="K16" s="1" t="s">
        <v>59</v>
      </c>
      <c r="L16" s="1" t="s">
        <v>26</v>
      </c>
      <c r="M16" s="1" t="s">
        <v>60</v>
      </c>
      <c r="N16" s="26"/>
    </row>
    <row r="17" spans="2:14" ht="33" customHeight="1" x14ac:dyDescent="0.25">
      <c r="B17" s="164"/>
      <c r="C17" s="21" t="s">
        <v>61</v>
      </c>
      <c r="D17" s="24" t="s">
        <v>62</v>
      </c>
      <c r="E17" s="2" t="s">
        <v>57</v>
      </c>
      <c r="F17" s="2">
        <v>0</v>
      </c>
      <c r="G17" s="2" t="s">
        <v>60</v>
      </c>
      <c r="H17" s="19">
        <v>0</v>
      </c>
      <c r="I17" s="19" t="s">
        <v>57</v>
      </c>
      <c r="J17" s="92" t="s">
        <v>26</v>
      </c>
      <c r="K17" s="19" t="s">
        <v>26</v>
      </c>
      <c r="L17" s="1" t="s">
        <v>26</v>
      </c>
      <c r="M17" s="19">
        <v>0</v>
      </c>
      <c r="N17" s="26"/>
    </row>
    <row r="18" spans="2:14" ht="114" customHeight="1" x14ac:dyDescent="0.25">
      <c r="B18" s="165"/>
      <c r="C18" s="94" t="s">
        <v>63</v>
      </c>
      <c r="D18" s="24" t="s">
        <v>64</v>
      </c>
      <c r="E18" s="31" t="s">
        <v>65</v>
      </c>
      <c r="F18" s="31" t="s">
        <v>66</v>
      </c>
      <c r="G18" s="88" t="s">
        <v>67</v>
      </c>
      <c r="H18" s="137" t="s">
        <v>68</v>
      </c>
      <c r="I18" s="31" t="s">
        <v>69</v>
      </c>
      <c r="J18" s="31" t="s">
        <v>70</v>
      </c>
      <c r="K18" s="31" t="s">
        <v>14</v>
      </c>
      <c r="L18" s="1" t="s">
        <v>71</v>
      </c>
      <c r="M18" s="31" t="s">
        <v>72</v>
      </c>
      <c r="N18" s="26"/>
    </row>
    <row r="19" spans="2:14" ht="33" customHeight="1" x14ac:dyDescent="0.25">
      <c r="B19" s="166" t="s">
        <v>73</v>
      </c>
      <c r="C19" s="179" t="s">
        <v>74</v>
      </c>
      <c r="D19" s="24" t="s">
        <v>75</v>
      </c>
      <c r="E19" s="19" t="s">
        <v>76</v>
      </c>
      <c r="F19" s="19" t="s">
        <v>77</v>
      </c>
      <c r="G19" s="19" t="s">
        <v>77</v>
      </c>
      <c r="H19" s="19" t="s">
        <v>77</v>
      </c>
      <c r="I19" s="135" t="s">
        <v>78</v>
      </c>
      <c r="J19" s="19" t="s">
        <v>79</v>
      </c>
      <c r="K19" s="6" t="s">
        <v>13</v>
      </c>
      <c r="L19" s="1" t="s">
        <v>80</v>
      </c>
      <c r="M19" s="135" t="s">
        <v>78</v>
      </c>
      <c r="N19" s="26"/>
    </row>
    <row r="20" spans="2:14" ht="67.5" customHeight="1" x14ac:dyDescent="0.25">
      <c r="B20" s="167"/>
      <c r="C20" s="180"/>
      <c r="D20" s="24" t="s">
        <v>81</v>
      </c>
      <c r="E20" s="33" t="s">
        <v>82</v>
      </c>
      <c r="F20" s="84" t="s">
        <v>83</v>
      </c>
      <c r="G20" s="33" t="s">
        <v>84</v>
      </c>
      <c r="H20" s="33" t="s">
        <v>85</v>
      </c>
      <c r="I20" s="93" t="s">
        <v>26</v>
      </c>
      <c r="J20" s="93" t="s">
        <v>26</v>
      </c>
      <c r="K20" s="93" t="s">
        <v>26</v>
      </c>
      <c r="L20" s="1" t="s">
        <v>26</v>
      </c>
      <c r="M20" s="93" t="s">
        <v>26</v>
      </c>
      <c r="N20" s="26"/>
    </row>
    <row r="21" spans="2:14" ht="67.5" customHeight="1" x14ac:dyDescent="0.25">
      <c r="B21" s="167"/>
      <c r="C21" s="181"/>
      <c r="D21" s="86" t="s">
        <v>86</v>
      </c>
      <c r="E21" s="6" t="s">
        <v>26</v>
      </c>
      <c r="F21" s="6" t="s">
        <v>26</v>
      </c>
      <c r="G21" s="6" t="s">
        <v>26</v>
      </c>
      <c r="H21" s="6" t="s">
        <v>26</v>
      </c>
      <c r="I21" s="84" t="s">
        <v>87</v>
      </c>
      <c r="J21" s="84" t="s">
        <v>88</v>
      </c>
      <c r="K21" s="84" t="s">
        <v>14</v>
      </c>
      <c r="L21" s="1" t="s">
        <v>26</v>
      </c>
      <c r="M21" s="84" t="s">
        <v>89</v>
      </c>
      <c r="N21" s="26"/>
    </row>
    <row r="22" spans="2:14" ht="44.25" customHeight="1" x14ac:dyDescent="0.25">
      <c r="B22" s="168"/>
      <c r="C22" s="38" t="s">
        <v>90</v>
      </c>
      <c r="D22" s="86" t="s">
        <v>91</v>
      </c>
      <c r="E22" s="1">
        <v>0</v>
      </c>
      <c r="F22" s="1">
        <v>4</v>
      </c>
      <c r="G22" s="6">
        <v>1</v>
      </c>
      <c r="H22" s="6">
        <v>0</v>
      </c>
      <c r="I22" s="6">
        <v>2</v>
      </c>
      <c r="J22" s="6">
        <v>2</v>
      </c>
      <c r="K22" s="6" t="s">
        <v>13</v>
      </c>
      <c r="L22" s="6" t="s">
        <v>92</v>
      </c>
      <c r="M22" s="6" t="s">
        <v>93</v>
      </c>
      <c r="N22" s="26"/>
    </row>
    <row r="23" spans="2:14" customFormat="1" x14ac:dyDescent="0.25"/>
    <row r="24" spans="2:14" x14ac:dyDescent="0.25">
      <c r="D24" s="41"/>
    </row>
    <row r="25" spans="2:14" x14ac:dyDescent="0.25">
      <c r="G25" s="97"/>
    </row>
    <row r="26" spans="2:14" ht="29.25" customHeight="1" x14ac:dyDescent="0.25">
      <c r="B26" s="162" t="s">
        <v>94</v>
      </c>
      <c r="C26" s="162"/>
      <c r="D26" s="162"/>
      <c r="G26" s="97"/>
    </row>
    <row r="27" spans="2:14" ht="39.75" customHeight="1" x14ac:dyDescent="0.25">
      <c r="B27" s="26"/>
      <c r="C27" s="26"/>
      <c r="D27" s="26"/>
      <c r="G27" s="98"/>
    </row>
    <row r="28" spans="2:14" x14ac:dyDescent="0.25">
      <c r="G28" s="98"/>
    </row>
    <row r="29" spans="2:14" x14ac:dyDescent="0.25">
      <c r="G29" s="97"/>
    </row>
    <row r="30" spans="2:14" s="39" customFormat="1" ht="12.75" x14ac:dyDescent="0.25">
      <c r="G30" s="99"/>
    </row>
    <row r="31" spans="2:14" x14ac:dyDescent="0.25">
      <c r="C31" s="26"/>
      <c r="G31" s="100"/>
    </row>
    <row r="32" spans="2:14" ht="89.25" customHeight="1" x14ac:dyDescent="0.25">
      <c r="G32" s="161"/>
    </row>
    <row r="33" spans="2:2" ht="53.25" customHeight="1" x14ac:dyDescent="0.25"/>
    <row r="34" spans="2:2" ht="53.25" customHeight="1" x14ac:dyDescent="0.25"/>
    <row r="35" spans="2:2" x14ac:dyDescent="0.25">
      <c r="B35" s="42"/>
    </row>
    <row r="36" spans="2:2" x14ac:dyDescent="0.25">
      <c r="B36" s="43"/>
    </row>
    <row r="37" spans="2:2" x14ac:dyDescent="0.25">
      <c r="B37" s="43"/>
    </row>
  </sheetData>
  <mergeCells count="14">
    <mergeCell ref="B2:E2"/>
    <mergeCell ref="B26:D26"/>
    <mergeCell ref="B8:B18"/>
    <mergeCell ref="D3:L3"/>
    <mergeCell ref="B19:B22"/>
    <mergeCell ref="C4:D4"/>
    <mergeCell ref="B5:B6"/>
    <mergeCell ref="C5:C6"/>
    <mergeCell ref="D5:D6"/>
    <mergeCell ref="C10:C11"/>
    <mergeCell ref="C12:C13"/>
    <mergeCell ref="D12:D13"/>
    <mergeCell ref="D15:L15"/>
    <mergeCell ref="C19:C21"/>
  </mergeCells>
  <pageMargins left="0.7" right="0.7" top="0.75" bottom="0.75" header="0.3" footer="0.3"/>
  <pageSetup paperSize="3" scale="66" orientation="landscape" r:id="rId1"/>
  <ignoredErrors>
    <ignoredError sqref="G1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55"/>
  <sheetViews>
    <sheetView zoomScale="85" zoomScaleNormal="85" workbookViewId="0">
      <selection activeCell="B2" sqref="B2:F2"/>
    </sheetView>
  </sheetViews>
  <sheetFormatPr defaultColWidth="9.140625" defaultRowHeight="15" x14ac:dyDescent="0.25"/>
  <cols>
    <col min="1" max="1" width="9.140625" style="26"/>
    <col min="2" max="2" width="140.28515625" style="26" customWidth="1"/>
    <col min="3" max="3" width="9.140625" style="26"/>
    <col min="4" max="4" width="38" style="26" customWidth="1"/>
    <col min="5" max="16384" width="9.140625" style="26"/>
  </cols>
  <sheetData>
    <row r="2" spans="2:6" x14ac:dyDescent="0.25">
      <c r="B2" s="193" t="s">
        <v>95</v>
      </c>
      <c r="C2" s="193"/>
      <c r="D2" s="193"/>
      <c r="E2" s="193"/>
      <c r="F2" s="193"/>
    </row>
    <row r="3" spans="2:6" ht="19.149999999999999" customHeight="1" x14ac:dyDescent="0.25"/>
    <row r="4" spans="2:6" ht="34.9" customHeight="1" x14ac:dyDescent="0.25">
      <c r="B4" s="34" t="s">
        <v>96</v>
      </c>
    </row>
    <row r="5" spans="2:6" x14ac:dyDescent="0.25">
      <c r="B5" s="107" t="s">
        <v>12</v>
      </c>
    </row>
    <row r="6" spans="2:6" ht="45" x14ac:dyDescent="0.25">
      <c r="B6" s="12" t="s">
        <v>97</v>
      </c>
    </row>
    <row r="7" spans="2:6" ht="45" x14ac:dyDescent="0.25">
      <c r="B7" s="12" t="s">
        <v>98</v>
      </c>
    </row>
    <row r="8" spans="2:6" x14ac:dyDescent="0.25">
      <c r="B8" s="30"/>
    </row>
    <row r="9" spans="2:6" x14ac:dyDescent="0.25">
      <c r="B9" s="9"/>
    </row>
    <row r="10" spans="2:6" x14ac:dyDescent="0.25">
      <c r="B10" s="107" t="s">
        <v>17</v>
      </c>
    </row>
    <row r="11" spans="2:6" ht="51" customHeight="1" x14ac:dyDescent="0.25">
      <c r="B11" s="17" t="s">
        <v>99</v>
      </c>
    </row>
    <row r="12" spans="2:6" ht="75" x14ac:dyDescent="0.25">
      <c r="B12" s="17" t="s">
        <v>100</v>
      </c>
    </row>
    <row r="13" spans="2:6" ht="49.5" customHeight="1" x14ac:dyDescent="0.25">
      <c r="B13" s="17" t="s">
        <v>101</v>
      </c>
    </row>
    <row r="14" spans="2:6" ht="14.25" customHeight="1" x14ac:dyDescent="0.25">
      <c r="B14" s="138" t="s">
        <v>102</v>
      </c>
    </row>
    <row r="15" spans="2:6" x14ac:dyDescent="0.25">
      <c r="B15" s="138" t="s">
        <v>103</v>
      </c>
    </row>
    <row r="16" spans="2:6" ht="15" customHeight="1" x14ac:dyDescent="0.25">
      <c r="B16" s="138" t="s">
        <v>104</v>
      </c>
    </row>
    <row r="17" spans="2:5" x14ac:dyDescent="0.25">
      <c r="B17" s="139" t="s">
        <v>105</v>
      </c>
    </row>
    <row r="18" spans="2:5" x14ac:dyDescent="0.25">
      <c r="B18" s="32"/>
    </row>
    <row r="19" spans="2:5" x14ac:dyDescent="0.25">
      <c r="B19" s="123" t="s">
        <v>106</v>
      </c>
    </row>
    <row r="20" spans="2:5" ht="60" x14ac:dyDescent="0.25">
      <c r="B20" s="14" t="s">
        <v>107</v>
      </c>
    </row>
    <row r="21" spans="2:5" x14ac:dyDescent="0.25">
      <c r="B21" s="9"/>
    </row>
    <row r="22" spans="2:5" x14ac:dyDescent="0.25">
      <c r="B22" s="13" t="s">
        <v>108</v>
      </c>
    </row>
    <row r="23" spans="2:5" ht="30" x14ac:dyDescent="0.25">
      <c r="B23" s="14" t="s">
        <v>109</v>
      </c>
    </row>
    <row r="24" spans="2:5" x14ac:dyDescent="0.25">
      <c r="B24" s="9"/>
    </row>
    <row r="25" spans="2:5" x14ac:dyDescent="0.25">
      <c r="B25" s="13" t="s">
        <v>110</v>
      </c>
    </row>
    <row r="26" spans="2:5" ht="30" x14ac:dyDescent="0.25">
      <c r="B26" s="16" t="s">
        <v>111</v>
      </c>
      <c r="D26" s="122"/>
      <c r="E26" s="45"/>
    </row>
    <row r="27" spans="2:5" x14ac:dyDescent="0.25">
      <c r="B27" s="11"/>
    </row>
    <row r="28" spans="2:5" x14ac:dyDescent="0.25">
      <c r="B28" s="118" t="s">
        <v>37</v>
      </c>
    </row>
    <row r="29" spans="2:5" x14ac:dyDescent="0.25">
      <c r="B29" s="16" t="s">
        <v>112</v>
      </c>
      <c r="E29" s="100"/>
    </row>
    <row r="31" spans="2:5" x14ac:dyDescent="0.25">
      <c r="B31" s="40" t="s">
        <v>113</v>
      </c>
    </row>
    <row r="32" spans="2:5" ht="30" x14ac:dyDescent="0.25">
      <c r="B32" s="16" t="s">
        <v>114</v>
      </c>
    </row>
    <row r="34" spans="2:2" x14ac:dyDescent="0.25">
      <c r="B34" s="134" t="s">
        <v>115</v>
      </c>
    </row>
    <row r="35" spans="2:2" ht="30" x14ac:dyDescent="0.25">
      <c r="B35" s="15" t="s">
        <v>116</v>
      </c>
    </row>
    <row r="36" spans="2:2" ht="90" x14ac:dyDescent="0.25">
      <c r="B36" s="14" t="s">
        <v>117</v>
      </c>
    </row>
    <row r="37" spans="2:2" x14ac:dyDescent="0.25">
      <c r="B37" s="11"/>
    </row>
    <row r="38" spans="2:2" x14ac:dyDescent="0.25">
      <c r="B38" s="13" t="s">
        <v>118</v>
      </c>
    </row>
    <row r="39" spans="2:2" ht="75" x14ac:dyDescent="0.25">
      <c r="B39" s="15" t="s">
        <v>119</v>
      </c>
    </row>
    <row r="40" spans="2:2" ht="83.25" customHeight="1" x14ac:dyDescent="0.25">
      <c r="B40" s="14" t="s">
        <v>120</v>
      </c>
    </row>
    <row r="41" spans="2:2" x14ac:dyDescent="0.25">
      <c r="B41" s="11"/>
    </row>
    <row r="42" spans="2:2" x14ac:dyDescent="0.25">
      <c r="B42" s="13" t="s">
        <v>121</v>
      </c>
    </row>
    <row r="43" spans="2:2" ht="105" x14ac:dyDescent="0.25">
      <c r="B43" s="16" t="s">
        <v>122</v>
      </c>
    </row>
    <row r="44" spans="2:2" x14ac:dyDescent="0.25">
      <c r="B44" s="90"/>
    </row>
    <row r="45" spans="2:2" x14ac:dyDescent="0.25">
      <c r="B45" s="107" t="s">
        <v>75</v>
      </c>
    </row>
    <row r="46" spans="2:2" ht="75" x14ac:dyDescent="0.25">
      <c r="B46" s="14" t="s">
        <v>123</v>
      </c>
    </row>
    <row r="47" spans="2:2" x14ac:dyDescent="0.25">
      <c r="B47" s="9"/>
    </row>
    <row r="48" spans="2:2" ht="30" x14ac:dyDescent="0.25">
      <c r="B48" s="146" t="s">
        <v>124</v>
      </c>
    </row>
    <row r="49" spans="2:2" ht="120" x14ac:dyDescent="0.25">
      <c r="B49" s="14" t="s">
        <v>125</v>
      </c>
    </row>
    <row r="50" spans="2:2" x14ac:dyDescent="0.25">
      <c r="B50" s="10"/>
    </row>
    <row r="51" spans="2:2" ht="76.5" customHeight="1" x14ac:dyDescent="0.25">
      <c r="B51" s="136" t="s">
        <v>126</v>
      </c>
    </row>
    <row r="52" spans="2:2" x14ac:dyDescent="0.25">
      <c r="B52" s="10"/>
    </row>
    <row r="53" spans="2:2" x14ac:dyDescent="0.25">
      <c r="B53" s="40" t="s">
        <v>127</v>
      </c>
    </row>
    <row r="54" spans="2:2" ht="45" customHeight="1" x14ac:dyDescent="0.25">
      <c r="B54" s="16" t="s">
        <v>128</v>
      </c>
    </row>
    <row r="55" spans="2:2" ht="14.25" customHeight="1" x14ac:dyDescent="0.25"/>
  </sheetData>
  <mergeCells count="1">
    <mergeCell ref="B2:F2"/>
  </mergeCells>
  <pageMargins left="0.7" right="0.7" top="0.75" bottom="0.75" header="0.3" footer="0.3"/>
  <pageSetup paperSize="5"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H108"/>
  <sheetViews>
    <sheetView zoomScale="85" zoomScaleNormal="85" workbookViewId="0">
      <selection activeCell="B2" sqref="B2"/>
    </sheetView>
  </sheetViews>
  <sheetFormatPr defaultColWidth="9.140625" defaultRowHeight="15" x14ac:dyDescent="0.25"/>
  <cols>
    <col min="1" max="2" width="9.140625" style="45"/>
    <col min="3" max="3" width="158.5703125" style="46" customWidth="1"/>
    <col min="4" max="4" width="9.140625" style="45" customWidth="1"/>
    <col min="5" max="16384" width="9.140625" style="45"/>
  </cols>
  <sheetData>
    <row r="2" spans="2:5" x14ac:dyDescent="0.25">
      <c r="B2" s="114" t="s">
        <v>129</v>
      </c>
    </row>
    <row r="3" spans="2:5" ht="15" customHeight="1" x14ac:dyDescent="0.25">
      <c r="B3" s="141"/>
    </row>
    <row r="4" spans="2:5" ht="34.5" customHeight="1" x14ac:dyDescent="0.25">
      <c r="B4" s="182" t="s">
        <v>130</v>
      </c>
      <c r="C4" s="183"/>
    </row>
    <row r="5" spans="2:5" x14ac:dyDescent="0.25">
      <c r="B5" s="47" t="s">
        <v>12</v>
      </c>
      <c r="C5" s="48"/>
    </row>
    <row r="6" spans="2:5" x14ac:dyDescent="0.25">
      <c r="B6" s="124"/>
      <c r="C6" s="49"/>
    </row>
    <row r="7" spans="2:5" x14ac:dyDescent="0.25">
      <c r="B7" s="52"/>
      <c r="C7" s="142">
        <v>2021</v>
      </c>
    </row>
    <row r="8" spans="2:5" ht="75.75" customHeight="1" x14ac:dyDescent="0.25">
      <c r="B8" s="52"/>
      <c r="C8" s="56" t="s">
        <v>131</v>
      </c>
      <c r="E8" s="100"/>
    </row>
    <row r="9" spans="2:5" x14ac:dyDescent="0.25">
      <c r="B9" s="50"/>
      <c r="C9" s="133"/>
      <c r="E9" s="100"/>
    </row>
    <row r="10" spans="2:5" x14ac:dyDescent="0.25">
      <c r="C10" s="51"/>
    </row>
    <row r="11" spans="2:5" x14ac:dyDescent="0.25">
      <c r="B11" s="47" t="s">
        <v>17</v>
      </c>
      <c r="C11" s="48"/>
    </row>
    <row r="12" spans="2:5" x14ac:dyDescent="0.25">
      <c r="B12" s="124"/>
      <c r="C12" s="49"/>
    </row>
    <row r="13" spans="2:5" x14ac:dyDescent="0.25">
      <c r="B13" s="124"/>
      <c r="C13" s="104">
        <v>2021</v>
      </c>
    </row>
    <row r="14" spans="2:5" x14ac:dyDescent="0.25">
      <c r="B14" s="124"/>
      <c r="C14" s="101" t="s">
        <v>132</v>
      </c>
      <c r="E14" s="100"/>
    </row>
    <row r="15" spans="2:5" x14ac:dyDescent="0.25">
      <c r="B15" s="125"/>
      <c r="C15" s="44"/>
      <c r="E15" s="100"/>
    </row>
    <row r="16" spans="2:5" x14ac:dyDescent="0.25">
      <c r="C16" s="51"/>
    </row>
    <row r="17" spans="2:5" ht="15.75" customHeight="1" x14ac:dyDescent="0.25">
      <c r="B17" s="108" t="s">
        <v>106</v>
      </c>
      <c r="C17" s="48"/>
    </row>
    <row r="18" spans="2:5" ht="15" customHeight="1" x14ac:dyDescent="0.25">
      <c r="B18" s="52"/>
      <c r="C18" s="49"/>
    </row>
    <row r="19" spans="2:5" ht="15" customHeight="1" x14ac:dyDescent="0.25">
      <c r="B19" s="124"/>
      <c r="C19" s="104">
        <v>2021</v>
      </c>
    </row>
    <row r="20" spans="2:5" ht="15" customHeight="1" x14ac:dyDescent="0.25">
      <c r="B20" s="124"/>
      <c r="C20" s="101" t="s">
        <v>133</v>
      </c>
    </row>
    <row r="21" spans="2:5" ht="15" customHeight="1" x14ac:dyDescent="0.25">
      <c r="B21" s="124"/>
      <c r="C21" s="101"/>
    </row>
    <row r="22" spans="2:5" ht="15.75" customHeight="1" x14ac:dyDescent="0.25">
      <c r="B22" s="124"/>
      <c r="C22" s="101" t="s">
        <v>134</v>
      </c>
    </row>
    <row r="23" spans="2:5" ht="15.75" customHeight="1" x14ac:dyDescent="0.25">
      <c r="B23" s="124"/>
      <c r="C23" s="101" t="s">
        <v>135</v>
      </c>
    </row>
    <row r="24" spans="2:5" ht="30.75" customHeight="1" x14ac:dyDescent="0.25">
      <c r="B24" s="124"/>
      <c r="C24" s="149" t="s">
        <v>136</v>
      </c>
    </row>
    <row r="25" spans="2:5" x14ac:dyDescent="0.25">
      <c r="B25" s="124"/>
      <c r="C25" s="101" t="s">
        <v>137</v>
      </c>
    </row>
    <row r="26" spans="2:5" x14ac:dyDescent="0.25">
      <c r="B26" s="124"/>
      <c r="C26" s="101" t="s">
        <v>138</v>
      </c>
    </row>
    <row r="27" spans="2:5" ht="15" customHeight="1" x14ac:dyDescent="0.25">
      <c r="B27" s="124"/>
      <c r="C27" s="143"/>
    </row>
    <row r="28" spans="2:5" ht="15" customHeight="1" x14ac:dyDescent="0.25">
      <c r="B28" s="124"/>
      <c r="C28" s="104">
        <v>2022</v>
      </c>
    </row>
    <row r="29" spans="2:5" ht="15" customHeight="1" x14ac:dyDescent="0.25">
      <c r="B29" s="124"/>
      <c r="C29" s="101" t="s">
        <v>139</v>
      </c>
    </row>
    <row r="30" spans="2:5" ht="15" customHeight="1" x14ac:dyDescent="0.25">
      <c r="B30" s="124"/>
      <c r="C30" s="101"/>
    </row>
    <row r="31" spans="2:5" ht="15" customHeight="1" x14ac:dyDescent="0.25">
      <c r="B31" s="124"/>
      <c r="C31" s="101" t="s">
        <v>140</v>
      </c>
      <c r="E31" s="100"/>
    </row>
    <row r="32" spans="2:5" ht="15" customHeight="1" x14ac:dyDescent="0.25">
      <c r="B32" s="124"/>
      <c r="C32" s="101" t="s">
        <v>141</v>
      </c>
    </row>
    <row r="33" spans="2:5" ht="15" customHeight="1" x14ac:dyDescent="0.25">
      <c r="B33" s="124"/>
      <c r="C33" s="101" t="s">
        <v>142</v>
      </c>
    </row>
    <row r="34" spans="2:5" ht="15" customHeight="1" x14ac:dyDescent="0.25">
      <c r="B34" s="124"/>
      <c r="C34" s="101" t="s">
        <v>143</v>
      </c>
    </row>
    <row r="35" spans="2:5" ht="15" customHeight="1" x14ac:dyDescent="0.25">
      <c r="B35" s="102"/>
      <c r="C35" s="103"/>
    </row>
    <row r="36" spans="2:5" x14ac:dyDescent="0.25">
      <c r="C36" s="51"/>
    </row>
    <row r="37" spans="2:5" x14ac:dyDescent="0.25">
      <c r="B37" s="13" t="s">
        <v>108</v>
      </c>
      <c r="C37" s="48"/>
    </row>
    <row r="38" spans="2:5" x14ac:dyDescent="0.25">
      <c r="B38" s="52"/>
      <c r="C38" s="53"/>
      <c r="E38" s="100"/>
    </row>
    <row r="39" spans="2:5" x14ac:dyDescent="0.25">
      <c r="B39" s="52"/>
      <c r="C39" s="158">
        <v>2019</v>
      </c>
      <c r="E39" s="100"/>
    </row>
    <row r="40" spans="2:5" ht="30" x14ac:dyDescent="0.25">
      <c r="B40" s="52"/>
      <c r="C40" s="160" t="s">
        <v>144</v>
      </c>
      <c r="E40" s="100"/>
    </row>
    <row r="41" spans="2:5" x14ac:dyDescent="0.25">
      <c r="B41" s="52"/>
      <c r="C41" s="53"/>
      <c r="E41" s="100"/>
    </row>
    <row r="42" spans="2:5" x14ac:dyDescent="0.25">
      <c r="B42" s="124"/>
      <c r="C42" s="104">
        <v>2021</v>
      </c>
      <c r="E42" s="100"/>
    </row>
    <row r="43" spans="2:5" x14ac:dyDescent="0.25">
      <c r="B43" s="124"/>
      <c r="C43" s="101" t="s">
        <v>145</v>
      </c>
    </row>
    <row r="44" spans="2:5" x14ac:dyDescent="0.25">
      <c r="B44" s="102"/>
      <c r="C44" s="44"/>
    </row>
    <row r="45" spans="2:5" x14ac:dyDescent="0.25">
      <c r="C45" s="45"/>
    </row>
    <row r="46" spans="2:5" x14ac:dyDescent="0.25">
      <c r="B46" s="112" t="s">
        <v>110</v>
      </c>
      <c r="C46" s="48"/>
    </row>
    <row r="47" spans="2:5" x14ac:dyDescent="0.25">
      <c r="B47" s="52"/>
      <c r="C47" s="53"/>
    </row>
    <row r="48" spans="2:5" x14ac:dyDescent="0.25">
      <c r="B48" s="124"/>
      <c r="C48" s="104">
        <v>2021</v>
      </c>
      <c r="E48" s="100"/>
    </row>
    <row r="49" spans="2:5" x14ac:dyDescent="0.25">
      <c r="B49" s="124"/>
      <c r="C49" s="101" t="s">
        <v>146</v>
      </c>
    </row>
    <row r="50" spans="2:5" x14ac:dyDescent="0.25">
      <c r="B50" s="102"/>
      <c r="C50" s="103"/>
    </row>
    <row r="51" spans="2:5" x14ac:dyDescent="0.25">
      <c r="C51" s="45"/>
    </row>
    <row r="52" spans="2:5" ht="14.45" customHeight="1" x14ac:dyDescent="0.25">
      <c r="B52" s="126" t="s">
        <v>147</v>
      </c>
      <c r="C52" s="111"/>
    </row>
    <row r="53" spans="2:5" ht="14.45" customHeight="1" x14ac:dyDescent="0.25">
      <c r="B53" s="127"/>
      <c r="C53" s="128"/>
    </row>
    <row r="54" spans="2:5" ht="14.45" customHeight="1" x14ac:dyDescent="0.25">
      <c r="B54" s="124"/>
      <c r="C54" s="104">
        <v>2021</v>
      </c>
      <c r="E54" s="100"/>
    </row>
    <row r="55" spans="2:5" ht="14.45" customHeight="1" x14ac:dyDescent="0.25">
      <c r="B55" s="124"/>
      <c r="C55" s="101" t="s">
        <v>148</v>
      </c>
      <c r="E55" s="100"/>
    </row>
    <row r="56" spans="2:5" x14ac:dyDescent="0.25">
      <c r="B56" s="125"/>
      <c r="C56" s="129"/>
    </row>
    <row r="57" spans="2:5" x14ac:dyDescent="0.25">
      <c r="C57" s="51"/>
    </row>
    <row r="58" spans="2:5" x14ac:dyDescent="0.25">
      <c r="B58" s="126" t="s">
        <v>51</v>
      </c>
      <c r="C58" s="130"/>
    </row>
    <row r="59" spans="2:5" x14ac:dyDescent="0.25">
      <c r="B59" s="131"/>
      <c r="C59" s="113"/>
    </row>
    <row r="60" spans="2:5" x14ac:dyDescent="0.25">
      <c r="B60" s="95"/>
      <c r="C60" s="144">
        <v>2021</v>
      </c>
    </row>
    <row r="61" spans="2:5" x14ac:dyDescent="0.25">
      <c r="B61" s="95"/>
      <c r="C61" s="56" t="s">
        <v>148</v>
      </c>
    </row>
    <row r="62" spans="2:5" ht="19.5" customHeight="1" x14ac:dyDescent="0.25">
      <c r="B62" s="96"/>
      <c r="C62" s="132" t="s">
        <v>149</v>
      </c>
    </row>
    <row r="63" spans="2:5" x14ac:dyDescent="0.25">
      <c r="C63" s="51"/>
    </row>
    <row r="64" spans="2:5" s="114" customFormat="1" x14ac:dyDescent="0.25">
      <c r="B64" s="110" t="s">
        <v>55</v>
      </c>
      <c r="C64" s="116"/>
    </row>
    <row r="65" spans="2:3" s="114" customFormat="1" x14ac:dyDescent="0.25">
      <c r="B65" s="124"/>
      <c r="C65" s="128"/>
    </row>
    <row r="66" spans="2:3" s="114" customFormat="1" x14ac:dyDescent="0.25">
      <c r="B66" s="124"/>
      <c r="C66" s="115">
        <v>2021</v>
      </c>
    </row>
    <row r="67" spans="2:3" s="114" customFormat="1" x14ac:dyDescent="0.25">
      <c r="B67" s="124"/>
      <c r="C67" s="128" t="s">
        <v>150</v>
      </c>
    </row>
    <row r="68" spans="2:3" x14ac:dyDescent="0.25">
      <c r="B68" s="125"/>
      <c r="C68" s="55"/>
    </row>
    <row r="69" spans="2:3" x14ac:dyDescent="0.25">
      <c r="C69" s="51"/>
    </row>
    <row r="70" spans="2:3" ht="16.899999999999999" customHeight="1" x14ac:dyDescent="0.25">
      <c r="B70" s="110" t="s">
        <v>62</v>
      </c>
      <c r="C70" s="117"/>
    </row>
    <row r="71" spans="2:3" ht="16.899999999999999" customHeight="1" x14ac:dyDescent="0.25">
      <c r="B71" s="109"/>
      <c r="C71" s="54"/>
    </row>
    <row r="72" spans="2:3" ht="16.899999999999999" customHeight="1" x14ac:dyDescent="0.25">
      <c r="B72" s="124"/>
      <c r="C72" s="104">
        <v>2021</v>
      </c>
    </row>
    <row r="73" spans="2:3" ht="16.899999999999999" customHeight="1" x14ac:dyDescent="0.25">
      <c r="B73" s="124"/>
      <c r="C73" s="101" t="s">
        <v>148</v>
      </c>
    </row>
    <row r="74" spans="2:3" ht="16.899999999999999" customHeight="1" x14ac:dyDescent="0.25">
      <c r="B74" s="102"/>
      <c r="C74" s="44"/>
    </row>
    <row r="75" spans="2:3" x14ac:dyDescent="0.25">
      <c r="C75" s="51"/>
    </row>
    <row r="76" spans="2:3" ht="15.75" customHeight="1" x14ac:dyDescent="0.25">
      <c r="B76" s="47" t="s">
        <v>64</v>
      </c>
      <c r="C76" s="48"/>
    </row>
    <row r="77" spans="2:3" ht="15.75" customHeight="1" x14ac:dyDescent="0.25">
      <c r="B77" s="105"/>
      <c r="C77" s="49"/>
    </row>
    <row r="78" spans="2:3" x14ac:dyDescent="0.25">
      <c r="B78" s="124"/>
      <c r="C78" s="144">
        <v>2021</v>
      </c>
    </row>
    <row r="79" spans="2:3" ht="60" x14ac:dyDescent="0.25">
      <c r="B79" s="124"/>
      <c r="C79" s="150" t="s">
        <v>151</v>
      </c>
    </row>
    <row r="80" spans="2:3" x14ac:dyDescent="0.25">
      <c r="B80" s="124"/>
      <c r="C80" s="150"/>
    </row>
    <row r="81" spans="2:5" ht="60" x14ac:dyDescent="0.25">
      <c r="B81" s="124"/>
      <c r="C81" s="150" t="s">
        <v>152</v>
      </c>
    </row>
    <row r="82" spans="2:5" x14ac:dyDescent="0.25">
      <c r="B82" s="102"/>
      <c r="C82" s="91" t="s">
        <v>153</v>
      </c>
    </row>
    <row r="83" spans="2:5" x14ac:dyDescent="0.25">
      <c r="C83" s="51"/>
    </row>
    <row r="84" spans="2:5" x14ac:dyDescent="0.25">
      <c r="B84" s="47" t="s">
        <v>75</v>
      </c>
      <c r="C84" s="48"/>
    </row>
    <row r="85" spans="2:5" x14ac:dyDescent="0.25">
      <c r="B85" s="124"/>
      <c r="C85" s="101"/>
    </row>
    <row r="86" spans="2:5" x14ac:dyDescent="0.25">
      <c r="B86" s="124"/>
      <c r="C86" s="104">
        <v>2021</v>
      </c>
    </row>
    <row r="87" spans="2:5" x14ac:dyDescent="0.25">
      <c r="B87" s="124"/>
      <c r="C87" s="101" t="s">
        <v>148</v>
      </c>
    </row>
    <row r="88" spans="2:5" x14ac:dyDescent="0.25">
      <c r="B88" s="125"/>
      <c r="C88" s="129"/>
    </row>
    <row r="89" spans="2:5" x14ac:dyDescent="0.25">
      <c r="C89" s="51"/>
    </row>
    <row r="90" spans="2:5" x14ac:dyDescent="0.25">
      <c r="C90" s="51"/>
    </row>
    <row r="91" spans="2:5" ht="29.25" customHeight="1" x14ac:dyDescent="0.25">
      <c r="B91" s="184" t="s">
        <v>86</v>
      </c>
      <c r="C91" s="185"/>
    </row>
    <row r="92" spans="2:5" x14ac:dyDescent="0.25">
      <c r="B92" s="151"/>
      <c r="C92" s="152"/>
    </row>
    <row r="93" spans="2:5" x14ac:dyDescent="0.25">
      <c r="B93" s="151"/>
      <c r="C93" s="153">
        <v>2021</v>
      </c>
    </row>
    <row r="94" spans="2:5" ht="30" x14ac:dyDescent="0.25">
      <c r="B94" s="151"/>
      <c r="C94" s="152" t="s">
        <v>154</v>
      </c>
      <c r="E94" s="100"/>
    </row>
    <row r="95" spans="2:5" x14ac:dyDescent="0.25">
      <c r="B95" s="154"/>
      <c r="C95" s="155"/>
    </row>
    <row r="96" spans="2:5" x14ac:dyDescent="0.25">
      <c r="C96" s="45"/>
    </row>
    <row r="97" spans="2:8" x14ac:dyDescent="0.25">
      <c r="C97" s="51"/>
      <c r="H97" s="114"/>
    </row>
    <row r="98" spans="2:8" x14ac:dyDescent="0.25">
      <c r="B98" s="118" t="s">
        <v>91</v>
      </c>
      <c r="C98" s="119"/>
    </row>
    <row r="99" spans="2:8" x14ac:dyDescent="0.25">
      <c r="B99" s="52"/>
      <c r="C99" s="49"/>
    </row>
    <row r="100" spans="2:8" x14ac:dyDescent="0.25">
      <c r="B100" s="52"/>
      <c r="C100" s="104">
        <v>2021</v>
      </c>
    </row>
    <row r="101" spans="2:8" x14ac:dyDescent="0.25">
      <c r="B101" s="52"/>
      <c r="C101" s="101" t="s">
        <v>155</v>
      </c>
    </row>
    <row r="102" spans="2:8" x14ac:dyDescent="0.25">
      <c r="B102" s="52"/>
      <c r="C102" s="56"/>
    </row>
    <row r="103" spans="2:8" ht="69.75" customHeight="1" x14ac:dyDescent="0.25">
      <c r="B103" s="52"/>
      <c r="C103" s="56" t="s">
        <v>156</v>
      </c>
    </row>
    <row r="104" spans="2:8" ht="19.5" customHeight="1" x14ac:dyDescent="0.25">
      <c r="B104" s="52"/>
      <c r="C104" s="56" t="s">
        <v>157</v>
      </c>
    </row>
    <row r="105" spans="2:8" ht="15.75" customHeight="1" x14ac:dyDescent="0.25">
      <c r="B105" s="50"/>
      <c r="C105" s="91"/>
    </row>
    <row r="106" spans="2:8" ht="19.5" customHeight="1" x14ac:dyDescent="0.25"/>
    <row r="107" spans="2:8" ht="19.5" customHeight="1" x14ac:dyDescent="0.25">
      <c r="C107" s="45"/>
    </row>
    <row r="108" spans="2:8" ht="15" customHeight="1" x14ac:dyDescent="0.25">
      <c r="C108" s="45"/>
    </row>
  </sheetData>
  <mergeCells count="2">
    <mergeCell ref="B4:C4"/>
    <mergeCell ref="B91:C91"/>
  </mergeCells>
  <pageMargins left="0.7" right="0.7" top="0.75" bottom="0.75" header="0.3" footer="0.3"/>
  <pageSetup scale="72" fitToHeight="0"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26"/>
  <sheetViews>
    <sheetView workbookViewId="0">
      <selection activeCell="I16" sqref="I16"/>
    </sheetView>
  </sheetViews>
  <sheetFormatPr defaultColWidth="9.140625" defaultRowHeight="15" x14ac:dyDescent="0.25"/>
  <cols>
    <col min="1" max="1" width="13.5703125" customWidth="1"/>
    <col min="2" max="2" width="39.85546875" customWidth="1"/>
    <col min="3" max="3" width="14.5703125" bestFit="1" customWidth="1"/>
    <col min="4" max="5" width="12.5703125" bestFit="1" customWidth="1"/>
    <col min="6" max="6" width="11.85546875" customWidth="1"/>
    <col min="7" max="7" width="17.7109375" customWidth="1"/>
    <col min="9" max="9" width="32.7109375" customWidth="1"/>
    <col min="10" max="10" width="16.42578125" customWidth="1"/>
  </cols>
  <sheetData>
    <row r="1" spans="1:10" x14ac:dyDescent="0.25">
      <c r="C1" s="83" t="s">
        <v>158</v>
      </c>
      <c r="D1" s="83"/>
      <c r="E1" s="83"/>
      <c r="F1" s="83"/>
      <c r="G1" s="83"/>
      <c r="H1" s="83"/>
      <c r="I1" s="83"/>
    </row>
    <row r="2" spans="1:10" x14ac:dyDescent="0.25">
      <c r="C2" s="75">
        <v>2016</v>
      </c>
      <c r="D2" s="75">
        <v>2017</v>
      </c>
      <c r="E2" s="75">
        <v>2018</v>
      </c>
      <c r="F2" s="75">
        <v>2019</v>
      </c>
      <c r="G2" s="75">
        <v>2020</v>
      </c>
      <c r="H2" s="75">
        <v>2021</v>
      </c>
      <c r="I2" s="66" t="s">
        <v>159</v>
      </c>
    </row>
    <row r="3" spans="1:10" ht="25.5" x14ac:dyDescent="0.25">
      <c r="A3" s="82" t="s">
        <v>160</v>
      </c>
      <c r="B3" s="24" t="s">
        <v>161</v>
      </c>
      <c r="C3" s="79">
        <v>162.30000000000001</v>
      </c>
      <c r="D3" s="79">
        <v>154.80000000000001</v>
      </c>
      <c r="E3" s="81">
        <v>159.1</v>
      </c>
      <c r="F3" s="79"/>
      <c r="G3" s="79"/>
      <c r="H3" s="79"/>
      <c r="I3" s="79" t="s">
        <v>162</v>
      </c>
    </row>
    <row r="4" spans="1:10" ht="25.5" x14ac:dyDescent="0.25">
      <c r="A4" s="80" t="s">
        <v>163</v>
      </c>
      <c r="B4" s="24" t="s">
        <v>164</v>
      </c>
      <c r="C4" s="79">
        <f>C8</f>
        <v>181.6</v>
      </c>
      <c r="D4" s="79">
        <f>D8</f>
        <v>175.4</v>
      </c>
      <c r="E4" s="79">
        <v>178.1</v>
      </c>
      <c r="F4" s="79"/>
      <c r="G4" s="79"/>
      <c r="H4" s="79"/>
      <c r="I4" s="79"/>
    </row>
    <row r="5" spans="1:10" ht="25.5" x14ac:dyDescent="0.25">
      <c r="A5" s="190" t="s">
        <v>165</v>
      </c>
      <c r="B5" s="24" t="s">
        <v>22</v>
      </c>
      <c r="C5" s="76" t="s">
        <v>23</v>
      </c>
      <c r="D5" s="76">
        <f>D9</f>
        <v>-2.2296544035674468E-2</v>
      </c>
      <c r="E5" s="76"/>
      <c r="F5" s="76"/>
      <c r="G5" s="76"/>
      <c r="H5" s="76"/>
      <c r="I5" s="76" t="s">
        <v>166</v>
      </c>
    </row>
    <row r="6" spans="1:10" x14ac:dyDescent="0.25">
      <c r="A6" s="191"/>
      <c r="B6" s="24" t="s">
        <v>167</v>
      </c>
      <c r="C6" s="78">
        <f>(C4*1000000)/(C3*1000000)</f>
        <v>1.1189155884165127</v>
      </c>
      <c r="D6" s="78">
        <f>(D4*1000000)/(D3*1000000)</f>
        <v>1.1330749354005167</v>
      </c>
      <c r="E6" s="78">
        <f>(E4*1000000)/(E3*1000000)</f>
        <v>1.119421747328724</v>
      </c>
      <c r="F6" s="7"/>
      <c r="G6" s="7"/>
      <c r="H6" s="7"/>
      <c r="I6" s="76" t="s">
        <v>166</v>
      </c>
    </row>
    <row r="7" spans="1:10" x14ac:dyDescent="0.25">
      <c r="A7" s="191"/>
      <c r="B7" s="24" t="s">
        <v>168</v>
      </c>
      <c r="C7" s="7">
        <v>182.1</v>
      </c>
      <c r="D7" s="7">
        <v>179.4</v>
      </c>
      <c r="E7" s="7"/>
      <c r="F7" s="7"/>
      <c r="G7" s="7"/>
      <c r="H7" s="7"/>
      <c r="I7" s="76"/>
    </row>
    <row r="8" spans="1:10" x14ac:dyDescent="0.25">
      <c r="A8" s="191"/>
      <c r="B8" s="24" t="s">
        <v>169</v>
      </c>
      <c r="C8" s="7">
        <v>181.6</v>
      </c>
      <c r="D8" s="7">
        <v>175.4</v>
      </c>
      <c r="E8" s="7"/>
      <c r="F8" s="7"/>
      <c r="G8" s="7"/>
      <c r="H8" s="7"/>
      <c r="I8" s="76"/>
    </row>
    <row r="9" spans="1:10" x14ac:dyDescent="0.25">
      <c r="A9" s="192"/>
      <c r="B9" s="24" t="s">
        <v>170</v>
      </c>
      <c r="C9" s="77">
        <f>(C8-C7)/C7</f>
        <v>-2.7457440966501922E-3</v>
      </c>
      <c r="D9" s="77">
        <f>(D8-D7)/D7</f>
        <v>-2.2296544035674468E-2</v>
      </c>
      <c r="E9" s="7"/>
      <c r="F9" s="7"/>
      <c r="G9" s="7"/>
      <c r="H9" s="7"/>
      <c r="I9" s="76"/>
    </row>
    <row r="11" spans="1:10" x14ac:dyDescent="0.25">
      <c r="A11" t="s">
        <v>171</v>
      </c>
    </row>
    <row r="13" spans="1:10" x14ac:dyDescent="0.25">
      <c r="C13" s="75">
        <v>2016</v>
      </c>
      <c r="D13" s="75">
        <v>2017</v>
      </c>
      <c r="E13" s="75">
        <v>2018</v>
      </c>
      <c r="F13" s="75">
        <v>2019</v>
      </c>
      <c r="G13" s="75">
        <v>2020</v>
      </c>
      <c r="H13" s="75">
        <v>2021</v>
      </c>
      <c r="I13" s="65" t="s">
        <v>159</v>
      </c>
      <c r="J13" s="75" t="s">
        <v>172</v>
      </c>
    </row>
    <row r="14" spans="1:10" ht="15" customHeight="1" x14ac:dyDescent="0.25">
      <c r="A14" s="186" t="s">
        <v>173</v>
      </c>
      <c r="B14" s="70" t="s">
        <v>174</v>
      </c>
      <c r="C14" s="68">
        <v>28341</v>
      </c>
      <c r="D14" s="68">
        <v>31212</v>
      </c>
      <c r="E14" s="68">
        <v>31212</v>
      </c>
      <c r="F14" s="68"/>
      <c r="G14" s="68"/>
      <c r="H14" s="68"/>
      <c r="I14" s="67" t="s">
        <v>175</v>
      </c>
      <c r="J14" s="74">
        <f>D14-C14</f>
        <v>2871</v>
      </c>
    </row>
    <row r="15" spans="1:10" x14ac:dyDescent="0.25">
      <c r="A15" s="187"/>
      <c r="B15" s="70" t="s">
        <v>176</v>
      </c>
      <c r="C15" s="68">
        <v>27242</v>
      </c>
      <c r="D15" s="68">
        <v>27656</v>
      </c>
      <c r="E15" s="68">
        <v>27656</v>
      </c>
      <c r="F15" s="68"/>
      <c r="G15" s="68"/>
      <c r="H15" s="68"/>
      <c r="I15" s="67" t="s">
        <v>175</v>
      </c>
      <c r="J15" s="74">
        <f>D15-C15</f>
        <v>414</v>
      </c>
    </row>
    <row r="16" spans="1:10" ht="30" x14ac:dyDescent="0.25">
      <c r="A16" s="187"/>
      <c r="B16" s="70" t="s">
        <v>177</v>
      </c>
      <c r="C16" s="73">
        <v>38.25</v>
      </c>
      <c r="D16" s="73">
        <v>42.55</v>
      </c>
      <c r="E16" s="73">
        <v>41.55</v>
      </c>
      <c r="F16" s="68"/>
      <c r="G16" s="68"/>
      <c r="H16" s="68"/>
      <c r="I16" s="72" t="s">
        <v>178</v>
      </c>
      <c r="J16" s="71">
        <f>D16-C16</f>
        <v>4.2999999999999972</v>
      </c>
    </row>
    <row r="17" spans="1:10" x14ac:dyDescent="0.25">
      <c r="A17" s="187"/>
      <c r="B17" s="70" t="s">
        <v>179</v>
      </c>
      <c r="C17" s="69">
        <f>C14/C16</f>
        <v>740.94117647058829</v>
      </c>
      <c r="D17" s="69">
        <f>D14/D16</f>
        <v>733.53701527614578</v>
      </c>
      <c r="E17" s="69">
        <f>E14/E16</f>
        <v>751.1913357400723</v>
      </c>
      <c r="F17" s="68"/>
      <c r="G17" s="68"/>
      <c r="H17" s="68"/>
      <c r="I17" s="67"/>
      <c r="J17" s="18"/>
    </row>
    <row r="18" spans="1:10" x14ac:dyDescent="0.25">
      <c r="A18" s="188"/>
      <c r="B18" s="70" t="s">
        <v>180</v>
      </c>
      <c r="C18" s="69">
        <f>C15/C16</f>
        <v>712.20915032679738</v>
      </c>
      <c r="D18" s="69">
        <f>D15/D16</f>
        <v>649.9647473560517</v>
      </c>
      <c r="E18" s="69">
        <f>E15/E16</f>
        <v>665.60770156438036</v>
      </c>
      <c r="F18" s="68"/>
      <c r="G18" s="68"/>
      <c r="H18" s="68"/>
      <c r="I18" s="67"/>
      <c r="J18" s="18"/>
    </row>
    <row r="20" spans="1:10" x14ac:dyDescent="0.25">
      <c r="A20" t="s">
        <v>181</v>
      </c>
    </row>
    <row r="22" spans="1:10" ht="30" x14ac:dyDescent="0.25">
      <c r="C22" s="66" t="s">
        <v>182</v>
      </c>
      <c r="D22" s="66" t="s">
        <v>183</v>
      </c>
      <c r="E22" s="66" t="s">
        <v>184</v>
      </c>
      <c r="F22" s="66" t="s">
        <v>185</v>
      </c>
      <c r="G22" s="65" t="s">
        <v>186</v>
      </c>
      <c r="I22" s="58"/>
    </row>
    <row r="23" spans="1:10" ht="75" x14ac:dyDescent="0.25">
      <c r="A23" s="189" t="s">
        <v>187</v>
      </c>
      <c r="B23" s="64" t="s">
        <v>188</v>
      </c>
      <c r="C23" s="63">
        <v>8700000000</v>
      </c>
      <c r="D23" s="63">
        <v>1165074688</v>
      </c>
      <c r="E23" s="63">
        <v>2810137651</v>
      </c>
      <c r="F23" s="63">
        <v>4065963308</v>
      </c>
      <c r="G23" s="62">
        <v>5.7</v>
      </c>
      <c r="I23" s="61"/>
    </row>
    <row r="24" spans="1:10" x14ac:dyDescent="0.25">
      <c r="A24" s="189"/>
      <c r="B24" s="24" t="s">
        <v>189</v>
      </c>
      <c r="C24" s="18" t="s">
        <v>190</v>
      </c>
      <c r="D24" s="60">
        <f>D23/$C$23</f>
        <v>0.1339166308045977</v>
      </c>
      <c r="E24" s="60">
        <f>E23/$C$23</f>
        <v>0.32300432770114945</v>
      </c>
      <c r="F24" s="60">
        <f>F23/$C$23</f>
        <v>0.4673521043678161</v>
      </c>
      <c r="G24" s="59">
        <f>G23/(C23/1000000000)</f>
        <v>0.65517241379310354</v>
      </c>
      <c r="I24" s="58"/>
    </row>
    <row r="25" spans="1:10" x14ac:dyDescent="0.25">
      <c r="B25" s="32"/>
    </row>
    <row r="26" spans="1:10" x14ac:dyDescent="0.25">
      <c r="D26" s="57"/>
    </row>
  </sheetData>
  <mergeCells count="3">
    <mergeCell ref="A14:A18"/>
    <mergeCell ref="A23:A24"/>
    <mergeCell ref="A5:A9"/>
  </mergeCell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306E0CB752D5B4B8767AC38430B4E0F" ma:contentTypeVersion="6" ma:contentTypeDescription="Create a new document." ma:contentTypeScope="" ma:versionID="d73f738ffbaa396bec5eefc7e4af2a58">
  <xsd:schema xmlns:xsd="http://www.w3.org/2001/XMLSchema" xmlns:xs="http://www.w3.org/2001/XMLSchema" xmlns:p="http://schemas.microsoft.com/office/2006/metadata/properties" xmlns:ns2="df6010d2-452a-4031-be47-fcb1d5ed578b" xmlns:ns3="34b82327-7e0b-479a-82bf-d1b4cde7777d" targetNamespace="http://schemas.microsoft.com/office/2006/metadata/properties" ma:root="true" ma:fieldsID="32af3a90c66dfcdc914fef33ba76c25b" ns2:_="" ns3:_="">
    <xsd:import namespace="df6010d2-452a-4031-be47-fcb1d5ed578b"/>
    <xsd:import namespace="34b82327-7e0b-479a-82bf-d1b4cde7777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6010d2-452a-4031-be47-fcb1d5ed578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4b82327-7e0b-479a-82bf-d1b4cde7777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648D03E-AC38-457E-8E10-ACE02600DEEB}">
  <ds:schemaRefs>
    <ds:schemaRef ds:uri="http://purl.org/dc/dcmitype/"/>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34b82327-7e0b-479a-82bf-d1b4cde7777d"/>
    <ds:schemaRef ds:uri="http://purl.org/dc/elements/1.1/"/>
    <ds:schemaRef ds:uri="df6010d2-452a-4031-be47-fcb1d5ed578b"/>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A2917E89-3FF3-473C-B08F-FA0FDB1EDFE6}">
  <ds:schemaRefs>
    <ds:schemaRef ds:uri="http://schemas.microsoft.com/sharepoint/v3/contenttype/forms"/>
  </ds:schemaRefs>
</ds:datastoreItem>
</file>

<file path=customXml/itemProps3.xml><?xml version="1.0" encoding="utf-8"?>
<ds:datastoreItem xmlns:ds="http://schemas.openxmlformats.org/officeDocument/2006/customXml" ds:itemID="{38A902FB-94E1-4DB9-B508-D471572C2C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6010d2-452a-4031-be47-fcb1d5ed578b"/>
    <ds:schemaRef ds:uri="34b82327-7e0b-479a-82bf-d1b4cde777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2022 IESO Regulatory Scorecard</vt:lpstr>
      <vt:lpstr>Explanation of Measures</vt:lpstr>
      <vt:lpstr>Mngmt Discussion &amp; Analysis</vt:lpstr>
      <vt:lpstr>Data &amp; Calcs</vt:lpstr>
      <vt:lpstr>'2022 IESO Regulatory Scorecard'!Print_Area</vt:lpstr>
      <vt:lpstr>'Explanation of Measures'!Print_Area</vt:lpstr>
      <vt:lpstr>'Mngmt Discussion &amp; Analysis'!Print_Area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IESO</dc:creator>
  <cp:keywords/>
  <dc:description/>
  <cp:lastModifiedBy>Ben Weir</cp:lastModifiedBy>
  <cp:revision/>
  <dcterms:created xsi:type="dcterms:W3CDTF">2017-03-12T18:00:46Z</dcterms:created>
  <dcterms:modified xsi:type="dcterms:W3CDTF">2022-03-04T19:42:56Z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0x0101003306E0CB752D5B4B8767AC38430B4E0F</vt:lpwstr>
  </property>
</Properties>
</file>