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495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7" i="1" s="1"/>
  <c r="B13" i="1" l="1"/>
  <c r="B15" i="1"/>
  <c r="B12" i="1"/>
  <c r="B11" i="1"/>
  <c r="B10" i="1" l="1"/>
  <c r="B20" i="1" s="1"/>
  <c r="B14" i="1"/>
  <c r="B21" i="1" s="1"/>
</calcChain>
</file>

<file path=xl/sharedStrings.xml><?xml version="1.0" encoding="utf-8"?>
<sst xmlns="http://schemas.openxmlformats.org/spreadsheetml/2006/main" count="28" uniqueCount="27">
  <si>
    <t>Energy output (adjusted by est. current equipment efficiency)</t>
  </si>
  <si>
    <t>Energy output (adjusted by planned efficiency gains)</t>
  </si>
  <si>
    <t>Energy input from gas (energy in gas at forecast demand)</t>
  </si>
  <si>
    <t>Energy input (50% at 100% efficiency)</t>
  </si>
  <si>
    <t>Thermal storage - peak demand</t>
  </si>
  <si>
    <t>Energy input (25% at efficiency of ground source heat pumps)</t>
  </si>
  <si>
    <t>Energy input from electricity (scenario 1)</t>
  </si>
  <si>
    <t>Energy input from electricity (scenario 2)</t>
  </si>
  <si>
    <t>Energy input (0% operating thermal storage)</t>
  </si>
  <si>
    <t>Energy input (75% at 100% efficiency)</t>
  </si>
  <si>
    <t>Energy input from electricity (100% resistance at 100% efficiency)</t>
  </si>
  <si>
    <t>Calcuations re Enbridge Responding Evidence re "Feasibility of Electrification"</t>
  </si>
  <si>
    <t>Gas equipment efficiency</t>
  </si>
  <si>
    <t>Peak Energy Needs - 100% Electric Heating vs. New Resources</t>
  </si>
  <si>
    <t>Electricity demand - Scenario 1</t>
  </si>
  <si>
    <t>Electricity demand - Scenario 2</t>
  </si>
  <si>
    <t>Ottawa planned storage capacity</t>
  </si>
  <si>
    <t>Ottawa planned renewable capacity</t>
  </si>
  <si>
    <t>Inputs</t>
  </si>
  <si>
    <t>Energy input (25% operating thermal storage units)</t>
  </si>
  <si>
    <t>EB-2020-0293</t>
  </si>
  <si>
    <t>Prepared by Environmental Defence for technical conference questions for the sponsors' witnesses (panel 2) on March 6, 2022</t>
  </si>
  <si>
    <t>Peak Energy Needs to Displace Fossil Gas - St. Laurent Pipeline Area</t>
  </si>
  <si>
    <t>Peak energy needs per Environmental Defence interrogatory #25 to Enbridge</t>
  </si>
  <si>
    <t>Air-Source Heat Pumps COP at peak</t>
  </si>
  <si>
    <t>Energy Evolution building stock efficiency gains (60% to 70%)</t>
  </si>
  <si>
    <t>Ground Source Heat Pumps sCOP (seasonal co-efficient of performance)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</si>
</sst>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\ &quot;GW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 applyBorder="1" applyAlignment="1">
      <alignment horizontal="left"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Normal="100" workbookViewId="0">
      <selection sqref="A1:B1"/>
    </sheetView>
  </sheetViews>
  <sheetFormatPr defaultRowHeight="15" x14ac:dyDescent="0.25"/>
  <cols>
    <col min="1" max="1" width="69" customWidth="1"/>
    <col min="2" max="2" width="15.5703125" customWidth="1"/>
    <col min="3" max="3" width="43.7109375" customWidth="1"/>
  </cols>
  <sheetData>
    <row r="1" spans="1:2" s="1" customFormat="1" ht="20.25" customHeight="1" x14ac:dyDescent="0.25">
      <c r="A1" s="6" t="s">
        <v>11</v>
      </c>
      <c r="B1" s="6"/>
    </row>
    <row r="2" spans="1:2" s="1" customFormat="1" ht="20.25" customHeight="1" x14ac:dyDescent="0.25">
      <c r="A2" s="1" t="s">
        <v>20</v>
      </c>
    </row>
    <row r="3" spans="1:2" s="1" customFormat="1" ht="29.25" customHeight="1" x14ac:dyDescent="0.25">
      <c r="A3" s="8" t="s">
        <v>21</v>
      </c>
      <c r="B3" s="8"/>
    </row>
    <row r="4" spans="1:2" s="1" customFormat="1" ht="20.25" customHeight="1" x14ac:dyDescent="0.25"/>
    <row r="5" spans="1:2" s="1" customFormat="1" ht="20.25" customHeight="1" x14ac:dyDescent="0.25">
      <c r="A5" s="7" t="s">
        <v>22</v>
      </c>
      <c r="B5" s="7"/>
    </row>
    <row r="6" spans="1:2" s="1" customFormat="1" ht="20.25" customHeight="1" x14ac:dyDescent="0.25">
      <c r="A6" s="1" t="s">
        <v>2</v>
      </c>
      <c r="B6" s="2">
        <f>B26</f>
        <v>1.47</v>
      </c>
    </row>
    <row r="7" spans="1:2" s="1" customFormat="1" ht="20.25" customHeight="1" x14ac:dyDescent="0.25">
      <c r="A7" s="1" t="s">
        <v>0</v>
      </c>
      <c r="B7" s="2">
        <f>B6*B27</f>
        <v>1.323</v>
      </c>
    </row>
    <row r="8" spans="1:2" s="1" customFormat="1" ht="20.25" customHeight="1" x14ac:dyDescent="0.25">
      <c r="A8" s="1" t="s">
        <v>1</v>
      </c>
      <c r="B8" s="2">
        <f>B7-B7*B28</f>
        <v>0.46304999999999996</v>
      </c>
    </row>
    <row r="9" spans="1:2" s="1" customFormat="1" ht="20.25" customHeight="1" x14ac:dyDescent="0.25">
      <c r="A9" s="1" t="s">
        <v>10</v>
      </c>
      <c r="B9" s="2">
        <f>B8</f>
        <v>0.46304999999999996</v>
      </c>
    </row>
    <row r="10" spans="1:2" s="1" customFormat="1" ht="20.25" customHeight="1" x14ac:dyDescent="0.25">
      <c r="A10" s="1" t="s">
        <v>6</v>
      </c>
      <c r="B10" s="2">
        <f>SUM(B11:B13)</f>
        <v>0.2546775</v>
      </c>
    </row>
    <row r="11" spans="1:2" s="1" customFormat="1" ht="20.25" customHeight="1" x14ac:dyDescent="0.25">
      <c r="A11" s="5" t="s">
        <v>5</v>
      </c>
      <c r="B11" s="2">
        <f>B8*0.25*1/B29</f>
        <v>2.3152499999999999E-2</v>
      </c>
    </row>
    <row r="12" spans="1:2" s="1" customFormat="1" ht="20.25" customHeight="1" x14ac:dyDescent="0.25">
      <c r="A12" s="5" t="s">
        <v>19</v>
      </c>
      <c r="B12" s="2">
        <f>B9*B30</f>
        <v>0</v>
      </c>
    </row>
    <row r="13" spans="1:2" s="1" customFormat="1" ht="20.25" customHeight="1" x14ac:dyDescent="0.25">
      <c r="A13" s="5" t="s">
        <v>3</v>
      </c>
      <c r="B13" s="2">
        <f>B9*0.5*1/B31</f>
        <v>0.23152499999999998</v>
      </c>
    </row>
    <row r="14" spans="1:2" s="1" customFormat="1" ht="20.25" customHeight="1" x14ac:dyDescent="0.25">
      <c r="A14" s="1" t="s">
        <v>7</v>
      </c>
      <c r="B14" s="2">
        <f>SUM(B15:B17)</f>
        <v>0.37043999999999999</v>
      </c>
    </row>
    <row r="15" spans="1:2" s="1" customFormat="1" ht="20.25" customHeight="1" x14ac:dyDescent="0.25">
      <c r="A15" s="5" t="s">
        <v>5</v>
      </c>
      <c r="B15" s="2">
        <f>B9*0.25*1/B29</f>
        <v>2.3152499999999999E-2</v>
      </c>
    </row>
    <row r="16" spans="1:2" s="1" customFormat="1" ht="20.25" customHeight="1" x14ac:dyDescent="0.25">
      <c r="A16" s="5" t="s">
        <v>8</v>
      </c>
      <c r="B16" s="2">
        <v>0</v>
      </c>
    </row>
    <row r="17" spans="1:2" s="1" customFormat="1" ht="20.25" customHeight="1" x14ac:dyDescent="0.25">
      <c r="A17" s="5" t="s">
        <v>9</v>
      </c>
      <c r="B17" s="2">
        <f>0.75*B9*1/B31</f>
        <v>0.34728749999999997</v>
      </c>
    </row>
    <row r="18" spans="1:2" s="1" customFormat="1" ht="20.25" customHeight="1" x14ac:dyDescent="0.25"/>
    <row r="19" spans="1:2" s="1" customFormat="1" ht="20.25" customHeight="1" x14ac:dyDescent="0.25">
      <c r="A19" s="7" t="s">
        <v>13</v>
      </c>
      <c r="B19" s="7"/>
    </row>
    <row r="20" spans="1:2" s="1" customFormat="1" ht="20.25" customHeight="1" x14ac:dyDescent="0.25">
      <c r="A20" s="3" t="s">
        <v>14</v>
      </c>
      <c r="B20" s="2">
        <f>B10</f>
        <v>0.2546775</v>
      </c>
    </row>
    <row r="21" spans="1:2" s="1" customFormat="1" ht="20.25" customHeight="1" x14ac:dyDescent="0.25">
      <c r="A21" s="3" t="s">
        <v>15</v>
      </c>
      <c r="B21" s="2">
        <f>B14</f>
        <v>0.37043999999999999</v>
      </c>
    </row>
    <row r="22" spans="1:2" s="1" customFormat="1" ht="20.25" customHeight="1" x14ac:dyDescent="0.25">
      <c r="A22" s="1" t="s">
        <v>16</v>
      </c>
      <c r="B22" s="2">
        <v>0.6</v>
      </c>
    </row>
    <row r="23" spans="1:2" s="1" customFormat="1" ht="20.25" customHeight="1" x14ac:dyDescent="0.25">
      <c r="A23" s="1" t="s">
        <v>17</v>
      </c>
      <c r="B23" s="2">
        <v>4.3</v>
      </c>
    </row>
    <row r="24" spans="1:2" s="1" customFormat="1" ht="20.25" customHeight="1" x14ac:dyDescent="0.25"/>
    <row r="25" spans="1:2" s="1" customFormat="1" ht="20.25" customHeight="1" x14ac:dyDescent="0.25">
      <c r="A25" s="7" t="s">
        <v>18</v>
      </c>
      <c r="B25" s="7"/>
    </row>
    <row r="26" spans="1:2" s="1" customFormat="1" ht="20.25" customHeight="1" x14ac:dyDescent="0.25">
      <c r="A26" s="1" t="s">
        <v>23</v>
      </c>
      <c r="B26" s="1">
        <v>1.47</v>
      </c>
    </row>
    <row r="27" spans="1:2" s="1" customFormat="1" ht="20.25" customHeight="1" x14ac:dyDescent="0.25">
      <c r="A27" s="1" t="s">
        <v>12</v>
      </c>
      <c r="B27" s="4">
        <v>0.9</v>
      </c>
    </row>
    <row r="28" spans="1:2" s="1" customFormat="1" ht="20.25" customHeight="1" x14ac:dyDescent="0.25">
      <c r="A28" s="1" t="s">
        <v>25</v>
      </c>
      <c r="B28" s="4">
        <v>0.65</v>
      </c>
    </row>
    <row r="29" spans="1:2" s="1" customFormat="1" ht="20.25" customHeight="1" x14ac:dyDescent="0.25">
      <c r="A29" s="1" t="s">
        <v>26</v>
      </c>
      <c r="B29" s="1">
        <v>5</v>
      </c>
    </row>
    <row r="30" spans="1:2" s="1" customFormat="1" ht="20.25" customHeight="1" x14ac:dyDescent="0.25">
      <c r="A30" s="1" t="s">
        <v>4</v>
      </c>
      <c r="B30" s="1">
        <v>0</v>
      </c>
    </row>
    <row r="31" spans="1:2" s="1" customFormat="1" ht="20.25" customHeight="1" x14ac:dyDescent="0.25">
      <c r="A31" s="1" t="s">
        <v>24</v>
      </c>
      <c r="B31" s="1">
        <v>1</v>
      </c>
    </row>
  </sheetData>
  <mergeCells count="5">
    <mergeCell ref="A1:B1"/>
    <mergeCell ref="A5:B5"/>
    <mergeCell ref="A19:B19"/>
    <mergeCell ref="A25:B25"/>
    <mergeCell ref="A3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2022-03-07T01:44:14Z</dcterms:created>
  <dcterms:modified xsi:type="dcterms:W3CDTF">2022-03-07T01:44:17Z</dcterms:modified>
</cp:coreProperties>
</file>