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filterPrivacy="1" defaultThemeVersion="166925"/>
  <xr:revisionPtr revIDLastSave="20" documentId="8_{6C862C12-BE02-644A-88BC-907C9F6D0D20}" xr6:coauthVersionLast="47" xr6:coauthVersionMax="47" xr10:uidLastSave="{40EE9C8D-D333-364F-8B3D-46CAF2773BDC}"/>
  <bookViews>
    <workbookView xWindow="0" yWindow="500" windowWidth="35840" windowHeight="20500" xr2:uid="{18928C83-9DA0-4C65-8B89-1B5C411741BA}"/>
  </bookViews>
  <sheets>
    <sheet name="GEC5" sheetId="1" r:id="rId1"/>
    <sheet name="Notes" sheetId="2" r:id="rId2"/>
  </sheets>
  <definedNames>
    <definedName name="_xlnm.Print_Area" localSheetId="0">'GEC5'!$B$1:$AP$40</definedName>
    <definedName name="_xlnm.Print_Titles" localSheetId="0">'GEC5'!$B:$C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6" i="1" l="1"/>
  <c r="AN36" i="1"/>
  <c r="AL36" i="1"/>
  <c r="AK36" i="1"/>
  <c r="AI36" i="1"/>
  <c r="AH36" i="1"/>
  <c r="AH37" i="1" s="1"/>
  <c r="AF36" i="1"/>
  <c r="AF37" i="1" s="1"/>
  <c r="AE36" i="1"/>
  <c r="AE37" i="1" s="1"/>
  <c r="AC36" i="1"/>
  <c r="AC37" i="1" s="1"/>
  <c r="AB36" i="1"/>
  <c r="AB37" i="1" s="1"/>
  <c r="Z36" i="1"/>
  <c r="Z37" i="1" s="1"/>
  <c r="Y36" i="1"/>
  <c r="Y37" i="1" s="1"/>
  <c r="W36" i="1"/>
  <c r="W37" i="1" s="1"/>
  <c r="V36" i="1"/>
  <c r="V37" i="1" s="1"/>
  <c r="T36" i="1"/>
  <c r="T37" i="1" s="1"/>
  <c r="S36" i="1"/>
  <c r="S37" i="1" s="1"/>
  <c r="Q36" i="1"/>
  <c r="P36" i="1"/>
  <c r="N36" i="1"/>
  <c r="M36" i="1"/>
  <c r="K36" i="1"/>
  <c r="J36" i="1"/>
  <c r="H36" i="1"/>
  <c r="G36" i="1"/>
  <c r="E36" i="1"/>
  <c r="E37" i="1" s="1"/>
  <c r="D36" i="1"/>
  <c r="AO37" i="1"/>
  <c r="AN37" i="1"/>
  <c r="AL37" i="1"/>
  <c r="AK37" i="1"/>
  <c r="AI37" i="1"/>
  <c r="Q37" i="1"/>
  <c r="P37" i="1"/>
  <c r="N37" i="1"/>
  <c r="M37" i="1"/>
  <c r="K37" i="1"/>
  <c r="J37" i="1"/>
  <c r="H37" i="1"/>
  <c r="G37" i="1"/>
  <c r="D37" i="1"/>
  <c r="U33" i="1" l="1"/>
  <c r="T33" i="1"/>
  <c r="S33" i="1"/>
  <c r="U27" i="1"/>
  <c r="T27" i="1"/>
  <c r="S27" i="1"/>
  <c r="U16" i="1"/>
  <c r="T16" i="1"/>
  <c r="S16" i="1"/>
  <c r="R33" i="1"/>
  <c r="Q33" i="1"/>
  <c r="P33" i="1"/>
  <c r="R27" i="1"/>
  <c r="Q27" i="1"/>
  <c r="P27" i="1"/>
  <c r="R16" i="1"/>
  <c r="Q16" i="1"/>
  <c r="P16" i="1"/>
  <c r="O33" i="1"/>
  <c r="N33" i="1"/>
  <c r="M33" i="1"/>
  <c r="O27" i="1"/>
  <c r="N27" i="1"/>
  <c r="M27" i="1"/>
  <c r="O16" i="1"/>
  <c r="N16" i="1"/>
  <c r="M16" i="1"/>
  <c r="L33" i="1"/>
  <c r="K33" i="1"/>
  <c r="J33" i="1"/>
  <c r="L27" i="1"/>
  <c r="K27" i="1"/>
  <c r="J27" i="1"/>
  <c r="L16" i="1"/>
  <c r="K16" i="1"/>
  <c r="J16" i="1"/>
  <c r="I33" i="1"/>
  <c r="H33" i="1"/>
  <c r="G33" i="1"/>
  <c r="I27" i="1"/>
  <c r="H27" i="1"/>
  <c r="G27" i="1"/>
  <c r="I16" i="1"/>
  <c r="H16" i="1"/>
  <c r="G16" i="1"/>
  <c r="F33" i="1"/>
  <c r="E33" i="1"/>
  <c r="D33" i="1"/>
  <c r="F27" i="1"/>
  <c r="E27" i="1"/>
  <c r="D27" i="1"/>
  <c r="F16" i="1"/>
  <c r="E16" i="1"/>
  <c r="D16" i="1"/>
  <c r="H34" i="1" l="1"/>
  <c r="R34" i="1"/>
  <c r="T34" i="1"/>
  <c r="F34" i="1"/>
  <c r="J34" i="1"/>
  <c r="I34" i="1"/>
  <c r="K34" i="1"/>
  <c r="M34" i="1"/>
  <c r="U34" i="1"/>
  <c r="D34" i="1"/>
  <c r="L34" i="1"/>
  <c r="N34" i="1"/>
  <c r="P34" i="1"/>
  <c r="E34" i="1"/>
  <c r="G34" i="1"/>
  <c r="O34" i="1"/>
  <c r="Q34" i="1"/>
  <c r="S34" i="1"/>
</calcChain>
</file>

<file path=xl/sharedStrings.xml><?xml version="1.0" encoding="utf-8"?>
<sst xmlns="http://schemas.openxmlformats.org/spreadsheetml/2006/main" count="133" uniqueCount="58">
  <si>
    <t>Legacy Rate Zone</t>
  </si>
  <si>
    <t>Rate Class</t>
  </si>
  <si>
    <t>Number of Unique Participants</t>
  </si>
  <si>
    <t>Net Annual Natural Gas Savings (m3)</t>
  </si>
  <si>
    <t>Net Cumulative Natural Gas Savings (m3)</t>
  </si>
  <si>
    <t>EGD</t>
  </si>
  <si>
    <t>Rate 1</t>
  </si>
  <si>
    <t>Rate 6</t>
  </si>
  <si>
    <t>Rate 9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</si>
  <si>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</si>
  <si>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</si>
  <si>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</si>
  <si>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</si>
  <si>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</si>
  <si>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</si>
  <si>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</si>
  <si>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</si>
  <si>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</si>
  <si>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Subtotal - EGD Rate Zone</t>
  </si>
  <si>
    <t>Union South</t>
  </si>
  <si>
    <t>M1</t>
  </si>
  <si>
    <t>M2</t>
  </si>
  <si>
    <t>M4</t>
  </si>
  <si>
    <t>M5</t>
  </si>
  <si>
    <t>M7</t>
  </si>
  <si>
    <t>M9</t>
  </si>
  <si>
    <t>M10</t>
  </si>
  <si>
    <t>T1</t>
  </si>
  <si>
    <t>T2</t>
  </si>
  <si>
    <t>T3</t>
  </si>
  <si>
    <t>Subtotal - Union South Rate Zone</t>
  </si>
  <si>
    <t>Union North</t>
  </si>
  <si>
    <t>R01</t>
  </si>
  <si>
    <t>R10</t>
  </si>
  <si>
    <t>R20</t>
  </si>
  <si>
    <t>R25</t>
  </si>
  <si>
    <t>R100</t>
  </si>
  <si>
    <t>Subtotal - Union North Rate Zone</t>
  </si>
  <si>
    <t>Total</t>
  </si>
  <si>
    <t>Number of Projects/Units</t>
  </si>
  <si>
    <t>`</t>
  </si>
  <si>
    <t>Total Industrial Custom (I.5.EGI_GEC6_Attachment 1)</t>
  </si>
  <si>
    <t>Industrial Custom-Contract Classes</t>
  </si>
  <si>
    <t>?</t>
  </si>
  <si>
    <t>Contract Class related DSM (excluding T2 and R100)</t>
  </si>
  <si>
    <t>Contract Class related DSM as % of total  (excluding T2 and R100)</t>
  </si>
  <si>
    <t>Column C Highlighting:</t>
  </si>
  <si>
    <t>Contract Classes included in the Industrial Program</t>
  </si>
  <si>
    <t>Contract Classes that do not participate in DSM</t>
  </si>
  <si>
    <t>Contract Classes included in the Large Industrial Program</t>
  </si>
  <si>
    <t>Industrial Projgram Contract Class unique participants or projects/units as a percentage of utility wide total plus annual savings as a percentage of the total</t>
  </si>
  <si>
    <t>Row 3 Highlighting:</t>
  </si>
  <si>
    <t>This  column is labelled Total Unique Participants, however when created this column as a forecast such that it may represent forecast Projects/Units</t>
  </si>
  <si>
    <t>These columns are all forecasts of Projects/Units</t>
  </si>
  <si>
    <t>Unique Participants or project/units for Contract Classes included in the Industrial Program, plus total annual savings from those participants or projects/units</t>
  </si>
  <si>
    <t>Total unique participants or projects/units for the Industrial Custom program across all eligble classes</t>
  </si>
  <si>
    <t>Total unique participants or projects/units for the Industrial Custom program across eligible contract classes only (unknown to OGVG)</t>
  </si>
  <si>
    <t>Filed:  2021-11-15, EB-2021-0002, Exhibit I.5.EGI.GEC.5, Attachment 1-OGVG ANNOTATED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</si>
</sst>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5" xfId="0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8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2" borderId="23" xfId="0" applyFont="1" applyFill="1" applyBorder="1"/>
    <xf numFmtId="0" fontId="2" fillId="3" borderId="24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27" xfId="0" applyFont="1" applyBorder="1"/>
    <xf numFmtId="0" fontId="2" fillId="3" borderId="30" xfId="0" applyFont="1" applyFill="1" applyBorder="1" applyAlignment="1">
      <alignment horizontal="center" vertical="center" wrapText="1"/>
    </xf>
    <xf numFmtId="3" fontId="1" fillId="0" borderId="31" xfId="0" applyNumberFormat="1" applyFont="1" applyBorder="1"/>
    <xf numFmtId="3" fontId="2" fillId="0" borderId="30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2" fillId="0" borderId="34" xfId="0" applyNumberFormat="1" applyFont="1" applyBorder="1"/>
    <xf numFmtId="3" fontId="1" fillId="0" borderId="0" xfId="0" applyNumberFormat="1" applyFont="1"/>
    <xf numFmtId="0" fontId="2" fillId="4" borderId="30" xfId="0" applyFont="1" applyFill="1" applyBorder="1" applyAlignment="1">
      <alignment horizontal="center" vertical="center" wrapText="1"/>
    </xf>
    <xf numFmtId="0" fontId="1" fillId="5" borderId="25" xfId="0" applyFont="1" applyFill="1" applyBorder="1"/>
    <xf numFmtId="0" fontId="1" fillId="6" borderId="25" xfId="0" applyFont="1" applyFill="1" applyBorder="1"/>
    <xf numFmtId="0" fontId="1" fillId="0" borderId="25" xfId="0" applyFont="1" applyFill="1" applyBorder="1"/>
    <xf numFmtId="10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6" borderId="28" xfId="0" applyFont="1" applyFill="1" applyBorder="1"/>
    <xf numFmtId="0" fontId="1" fillId="4" borderId="25" xfId="0" applyFont="1" applyFill="1" applyBorder="1"/>
    <xf numFmtId="0" fontId="2" fillId="7" borderId="30" xfId="0" applyFont="1" applyFill="1" applyBorder="1" applyAlignment="1">
      <alignment horizontal="center" vertical="center" wrapText="1"/>
    </xf>
    <xf numFmtId="0" fontId="3" fillId="0" borderId="0" xfId="0" applyFont="1"/>
    <xf numFmtId="0" fontId="3" fillId="5" borderId="0" xfId="0" applyFont="1" applyFill="1"/>
    <xf numFmtId="0" fontId="3" fillId="4" borderId="0" xfId="0" applyFont="1" applyFill="1"/>
    <xf numFmtId="0" fontId="3" fillId="6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5" fillId="7" borderId="0" xfId="0" applyFont="1" applyFill="1"/>
    <xf numFmtId="3" fontId="1" fillId="0" borderId="6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26" xfId="0" applyFont="1" applyBorder="1" applyAlignment="1"/>
    <xf numFmtId="0" fontId="2" fillId="0" borderId="14" xfId="0" applyFont="1" applyBorder="1" applyAlignment="1"/>
    <xf numFmtId="0" fontId="2" fillId="0" borderId="2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FD5E-F92B-4D4A-ACE2-50564329C6A7}">
  <dimension ref="B1:AP41"/>
  <sheetViews>
    <sheetView tabSelected="1" view="pageBreakPreview" zoomScale="150" zoomScaleNormal="85" workbookViewId="0">
      <selection activeCell="T48" sqref="T48"/>
    </sheetView>
  </sheetViews>
  <sheetFormatPr baseColWidth="10" defaultColWidth="8.83203125" defaultRowHeight="15" x14ac:dyDescent="0.2"/>
  <cols>
    <col min="2" max="2" width="20.6640625" style="1" customWidth="1"/>
    <col min="3" max="3" width="38.83203125" style="1" customWidth="1"/>
    <col min="4" max="42" width="18.33203125" style="1" customWidth="1"/>
  </cols>
  <sheetData>
    <row r="1" spans="2:42" ht="16" thickBot="1" x14ac:dyDescent="0.25">
      <c r="B1" s="1" t="s">
        <v>57</v>
      </c>
    </row>
    <row r="2" spans="2:42" x14ac:dyDescent="0.2">
      <c r="B2" s="18"/>
      <c r="C2" s="23"/>
      <c r="D2" s="53">
        <v>2015</v>
      </c>
      <c r="E2" s="54"/>
      <c r="F2" s="55"/>
      <c r="G2" s="53">
        <v>2016</v>
      </c>
      <c r="H2" s="54"/>
      <c r="I2" s="55"/>
      <c r="J2" s="53">
        <v>2017</v>
      </c>
      <c r="K2" s="54"/>
      <c r="L2" s="55"/>
      <c r="M2" s="53">
        <v>2018</v>
      </c>
      <c r="N2" s="54"/>
      <c r="O2" s="55"/>
      <c r="P2" s="53">
        <v>2019</v>
      </c>
      <c r="Q2" s="54"/>
      <c r="R2" s="55"/>
      <c r="S2" s="53">
        <v>2020</v>
      </c>
      <c r="T2" s="54"/>
      <c r="U2" s="55"/>
      <c r="V2" s="53">
        <v>2021</v>
      </c>
      <c r="W2" s="54"/>
      <c r="X2" s="55"/>
      <c r="Y2" s="53">
        <v>2022</v>
      </c>
      <c r="Z2" s="54"/>
      <c r="AA2" s="55"/>
      <c r="AB2" s="53">
        <v>2023</v>
      </c>
      <c r="AC2" s="54"/>
      <c r="AD2" s="55"/>
      <c r="AE2" s="53">
        <v>2024</v>
      </c>
      <c r="AF2" s="54"/>
      <c r="AG2" s="55"/>
      <c r="AH2" s="53">
        <v>2025</v>
      </c>
      <c r="AI2" s="54"/>
      <c r="AJ2" s="55"/>
      <c r="AK2" s="53">
        <v>2026</v>
      </c>
      <c r="AL2" s="54"/>
      <c r="AM2" s="55"/>
      <c r="AN2" s="53">
        <v>2027</v>
      </c>
      <c r="AO2" s="54"/>
      <c r="AP2" s="55"/>
    </row>
    <row r="3" spans="2:42" s="21" customFormat="1" ht="64.5" customHeight="1" x14ac:dyDescent="0.2">
      <c r="B3" s="22" t="s">
        <v>0</v>
      </c>
      <c r="C3" s="24" t="s">
        <v>1</v>
      </c>
      <c r="D3" s="27" t="s">
        <v>2</v>
      </c>
      <c r="E3" s="19" t="s">
        <v>3</v>
      </c>
      <c r="F3" s="20" t="s">
        <v>4</v>
      </c>
      <c r="G3" s="27" t="s">
        <v>2</v>
      </c>
      <c r="H3" s="19" t="s">
        <v>3</v>
      </c>
      <c r="I3" s="20" t="s">
        <v>4</v>
      </c>
      <c r="J3" s="27" t="s">
        <v>2</v>
      </c>
      <c r="K3" s="19" t="s">
        <v>3</v>
      </c>
      <c r="L3" s="20" t="s">
        <v>4</v>
      </c>
      <c r="M3" s="27" t="s">
        <v>2</v>
      </c>
      <c r="N3" s="19" t="s">
        <v>3</v>
      </c>
      <c r="O3" s="20" t="s">
        <v>4</v>
      </c>
      <c r="P3" s="27" t="s">
        <v>2</v>
      </c>
      <c r="Q3" s="19" t="s">
        <v>3</v>
      </c>
      <c r="R3" s="20" t="s">
        <v>4</v>
      </c>
      <c r="S3" s="27" t="s">
        <v>2</v>
      </c>
      <c r="T3" s="19" t="s">
        <v>3</v>
      </c>
      <c r="U3" s="20" t="s">
        <v>4</v>
      </c>
      <c r="V3" s="44" t="s">
        <v>2</v>
      </c>
      <c r="W3" s="19" t="s">
        <v>3</v>
      </c>
      <c r="X3" s="20" t="s">
        <v>4</v>
      </c>
      <c r="Y3" s="44" t="s">
        <v>2</v>
      </c>
      <c r="Z3" s="19" t="s">
        <v>3</v>
      </c>
      <c r="AA3" s="20" t="s">
        <v>4</v>
      </c>
      <c r="AB3" s="34" t="s">
        <v>39</v>
      </c>
      <c r="AC3" s="19" t="s">
        <v>3</v>
      </c>
      <c r="AD3" s="20" t="s">
        <v>4</v>
      </c>
      <c r="AE3" s="34" t="s">
        <v>39</v>
      </c>
      <c r="AF3" s="19" t="s">
        <v>3</v>
      </c>
      <c r="AG3" s="20" t="s">
        <v>4</v>
      </c>
      <c r="AH3" s="34" t="s">
        <v>39</v>
      </c>
      <c r="AI3" s="19" t="s">
        <v>3</v>
      </c>
      <c r="AJ3" s="20" t="s">
        <v>4</v>
      </c>
      <c r="AK3" s="34" t="s">
        <v>39</v>
      </c>
      <c r="AL3" s="19" t="s">
        <v>3</v>
      </c>
      <c r="AM3" s="20" t="s">
        <v>4</v>
      </c>
      <c r="AN3" s="34" t="s">
        <v>39</v>
      </c>
      <c r="AO3" s="19" t="s">
        <v>3</v>
      </c>
      <c r="AP3" s="20" t="s">
        <v>4</v>
      </c>
    </row>
    <row r="4" spans="2:42" x14ac:dyDescent="0.2">
      <c r="B4" s="2" t="s">
        <v>5</v>
      </c>
      <c r="C4" s="25" t="s">
        <v>6</v>
      </c>
      <c r="D4" s="28">
        <v>7538</v>
      </c>
      <c r="E4" s="3">
        <v>7891861.2389815664</v>
      </c>
      <c r="F4" s="4">
        <v>130482477.24721172</v>
      </c>
      <c r="G4" s="28">
        <v>31204</v>
      </c>
      <c r="H4" s="3">
        <v>19168044.447831012</v>
      </c>
      <c r="I4" s="4">
        <v>303878404.78000003</v>
      </c>
      <c r="J4" s="28">
        <v>26676</v>
      </c>
      <c r="K4" s="3">
        <v>9484529.7391820829</v>
      </c>
      <c r="L4" s="4">
        <v>211579449.27981207</v>
      </c>
      <c r="M4" s="28">
        <v>31929</v>
      </c>
      <c r="N4" s="3">
        <v>9903642.1642864458</v>
      </c>
      <c r="O4" s="4">
        <v>217259492</v>
      </c>
      <c r="P4" s="28">
        <v>34148</v>
      </c>
      <c r="Q4" s="3">
        <v>12402647.125763167</v>
      </c>
      <c r="R4" s="4">
        <v>283196583.08715105</v>
      </c>
      <c r="S4" s="28">
        <v>38771</v>
      </c>
      <c r="T4" s="3">
        <v>11395298.027511278</v>
      </c>
      <c r="U4" s="4">
        <v>247553835.41417778</v>
      </c>
      <c r="V4" s="28">
        <v>39776.776253956225</v>
      </c>
      <c r="W4" s="3">
        <v>13020857.676398486</v>
      </c>
      <c r="X4" s="4">
        <v>286505160.16597027</v>
      </c>
      <c r="Y4" s="28">
        <v>32357.873427728424</v>
      </c>
      <c r="Z4" s="3">
        <v>11425165.133084478</v>
      </c>
      <c r="AA4" s="4">
        <v>251671317.99289837</v>
      </c>
      <c r="AB4" s="28">
        <v>37332.564429769365</v>
      </c>
      <c r="AC4" s="3">
        <v>10239235.513450703</v>
      </c>
      <c r="AD4" s="4">
        <v>216774267.09531713</v>
      </c>
      <c r="AE4" s="28">
        <v>38200.321757518897</v>
      </c>
      <c r="AF4" s="3">
        <v>10475967.112600248</v>
      </c>
      <c r="AG4" s="4">
        <v>221777969.95151764</v>
      </c>
      <c r="AH4" s="28">
        <v>38964.328192669287</v>
      </c>
      <c r="AI4" s="3">
        <v>10685486.454852257</v>
      </c>
      <c r="AJ4" s="4">
        <v>226213529.35054797</v>
      </c>
      <c r="AK4" s="28">
        <v>39743.614756522664</v>
      </c>
      <c r="AL4" s="3">
        <v>10899196.183949297</v>
      </c>
      <c r="AM4" s="4">
        <v>230737799.93755889</v>
      </c>
      <c r="AN4" s="28">
        <v>40538.48705165313</v>
      </c>
      <c r="AO4" s="3">
        <v>11117180.107628286</v>
      </c>
      <c r="AP4" s="4">
        <v>235352555.93631017</v>
      </c>
    </row>
    <row r="5" spans="2:42" x14ac:dyDescent="0.2">
      <c r="B5" s="2" t="s">
        <v>5</v>
      </c>
      <c r="C5" s="25" t="s">
        <v>7</v>
      </c>
      <c r="D5" s="28">
        <v>1442</v>
      </c>
      <c r="E5" s="3">
        <v>29863690.036333963</v>
      </c>
      <c r="F5" s="4">
        <v>552838932.38619649</v>
      </c>
      <c r="G5" s="28">
        <v>1423</v>
      </c>
      <c r="H5" s="3">
        <v>23410680.871012844</v>
      </c>
      <c r="I5" s="4">
        <v>413856216.03730011</v>
      </c>
      <c r="J5" s="28">
        <v>1481</v>
      </c>
      <c r="K5" s="3">
        <v>24593456.279217087</v>
      </c>
      <c r="L5" s="4">
        <v>432135696.46387804</v>
      </c>
      <c r="M5" s="28">
        <v>1104</v>
      </c>
      <c r="N5" s="3">
        <v>25144194.856050514</v>
      </c>
      <c r="O5" s="4">
        <v>460096256</v>
      </c>
      <c r="P5" s="28">
        <v>1319</v>
      </c>
      <c r="Q5" s="3">
        <v>28772324.068897907</v>
      </c>
      <c r="R5" s="4">
        <v>495950400.6046676</v>
      </c>
      <c r="S5" s="28">
        <v>1305</v>
      </c>
      <c r="T5" s="3">
        <v>16897165.915527027</v>
      </c>
      <c r="U5" s="4">
        <v>312536900.18044531</v>
      </c>
      <c r="V5" s="28">
        <v>1572.7934528195406</v>
      </c>
      <c r="W5" s="3">
        <v>20466210.836111896</v>
      </c>
      <c r="X5" s="4">
        <v>351644224.58784491</v>
      </c>
      <c r="Y5" s="28">
        <v>1525.5008384000037</v>
      </c>
      <c r="Z5" s="3">
        <v>21189275.509141121</v>
      </c>
      <c r="AA5" s="4">
        <v>367189088.62406027</v>
      </c>
      <c r="AB5" s="28">
        <v>3442.8895052857338</v>
      </c>
      <c r="AC5" s="3">
        <v>25637113.620025955</v>
      </c>
      <c r="AD5" s="4">
        <v>438005625.25729537</v>
      </c>
      <c r="AE5" s="28">
        <v>3497.2853376019066</v>
      </c>
      <c r="AF5" s="3">
        <v>26141086.443448868</v>
      </c>
      <c r="AG5" s="4">
        <v>446157055.68412453</v>
      </c>
      <c r="AH5" s="28">
        <v>3579.4810443539445</v>
      </c>
      <c r="AI5" s="3">
        <v>26725158.172317851</v>
      </c>
      <c r="AJ5" s="4">
        <v>455692696.79780704</v>
      </c>
      <c r="AK5" s="28">
        <v>3625.5706652410245</v>
      </c>
      <c r="AL5" s="3">
        <v>27132161.335764203</v>
      </c>
      <c r="AM5" s="4">
        <v>463531550.7337634</v>
      </c>
      <c r="AN5" s="28">
        <v>3698.082078545845</v>
      </c>
      <c r="AO5" s="3">
        <v>27674804.562479496</v>
      </c>
      <c r="AP5" s="4">
        <v>472802181.74843848</v>
      </c>
    </row>
    <row r="6" spans="2:42" x14ac:dyDescent="0.2">
      <c r="B6" s="2" t="s">
        <v>5</v>
      </c>
      <c r="C6" s="37" t="s">
        <v>8</v>
      </c>
      <c r="D6" s="28">
        <v>0</v>
      </c>
      <c r="E6" s="3">
        <v>0</v>
      </c>
      <c r="F6" s="4">
        <v>0</v>
      </c>
      <c r="G6" s="28">
        <v>0</v>
      </c>
      <c r="H6" s="3">
        <v>0</v>
      </c>
      <c r="I6" s="4">
        <v>0</v>
      </c>
      <c r="J6" s="28">
        <v>0</v>
      </c>
      <c r="K6" s="3">
        <v>0</v>
      </c>
      <c r="L6" s="4">
        <v>0</v>
      </c>
      <c r="M6" s="28">
        <v>0</v>
      </c>
      <c r="N6" s="3">
        <v>0</v>
      </c>
      <c r="O6" s="4">
        <v>0</v>
      </c>
      <c r="P6" s="28">
        <v>0</v>
      </c>
      <c r="Q6" s="3">
        <v>0</v>
      </c>
      <c r="R6" s="4">
        <v>0</v>
      </c>
      <c r="S6" s="28">
        <v>0</v>
      </c>
      <c r="T6" s="3">
        <v>0</v>
      </c>
      <c r="U6" s="4">
        <v>0</v>
      </c>
      <c r="V6" s="28">
        <v>0</v>
      </c>
      <c r="W6" s="3">
        <v>0</v>
      </c>
      <c r="X6" s="4">
        <v>0</v>
      </c>
      <c r="Y6" s="28">
        <v>0</v>
      </c>
      <c r="Z6" s="3">
        <v>0</v>
      </c>
      <c r="AA6" s="4">
        <v>0</v>
      </c>
      <c r="AB6" s="28">
        <v>0</v>
      </c>
      <c r="AC6" s="3">
        <v>0</v>
      </c>
      <c r="AD6" s="4">
        <v>0</v>
      </c>
      <c r="AE6" s="28">
        <v>0</v>
      </c>
      <c r="AF6" s="3">
        <v>0</v>
      </c>
      <c r="AG6" s="4">
        <v>0</v>
      </c>
      <c r="AH6" s="28">
        <v>0</v>
      </c>
      <c r="AI6" s="3">
        <v>0</v>
      </c>
      <c r="AJ6" s="4">
        <v>0</v>
      </c>
      <c r="AK6" s="28">
        <v>0</v>
      </c>
      <c r="AL6" s="3">
        <v>0</v>
      </c>
      <c r="AM6" s="4">
        <v>0</v>
      </c>
      <c r="AN6" s="28">
        <v>0</v>
      </c>
      <c r="AO6" s="3">
        <v>0</v>
      </c>
      <c r="AP6" s="4">
        <v>0</v>
      </c>
    </row>
    <row r="7" spans="2:42" x14ac:dyDescent="0.2">
      <c r="B7" s="2" t="s">
        <v>5</v>
      </c>
      <c r="C7" s="35" t="s">
        <v>9</v>
      </c>
      <c r="D7" s="28">
        <v>1</v>
      </c>
      <c r="E7" s="3">
        <v>0</v>
      </c>
      <c r="F7" s="4">
        <v>0</v>
      </c>
      <c r="G7" s="28">
        <v>1</v>
      </c>
      <c r="H7" s="3">
        <v>0</v>
      </c>
      <c r="I7" s="4">
        <v>0</v>
      </c>
      <c r="J7" s="28">
        <v>2</v>
      </c>
      <c r="K7" s="3">
        <v>0</v>
      </c>
      <c r="L7" s="4">
        <v>0</v>
      </c>
      <c r="M7" s="28">
        <v>1</v>
      </c>
      <c r="N7" s="3">
        <v>0</v>
      </c>
      <c r="O7" s="4">
        <v>0</v>
      </c>
      <c r="P7" s="28">
        <v>3</v>
      </c>
      <c r="Q7" s="3">
        <v>969652.42112452979</v>
      </c>
      <c r="R7" s="4">
        <v>19845881.879479617</v>
      </c>
      <c r="S7" s="28">
        <v>2</v>
      </c>
      <c r="T7" s="3">
        <v>309302.16863660997</v>
      </c>
      <c r="U7" s="4">
        <v>5067113.40681672</v>
      </c>
      <c r="V7" s="28">
        <v>4.1735998919144492</v>
      </c>
      <c r="W7" s="3">
        <v>589282.85376028589</v>
      </c>
      <c r="X7" s="4">
        <v>9614950.2110193465</v>
      </c>
      <c r="Y7" s="28">
        <v>4.3453980036244424</v>
      </c>
      <c r="Z7" s="3">
        <v>602656.7407057503</v>
      </c>
      <c r="AA7" s="4">
        <v>9837261.6797779277</v>
      </c>
      <c r="AB7" s="28">
        <v>8.2766131853564016</v>
      </c>
      <c r="AC7" s="3">
        <v>655763.21118203481</v>
      </c>
      <c r="AD7" s="4">
        <v>10118716.063303059</v>
      </c>
      <c r="AE7" s="28">
        <v>8.4308818342156773</v>
      </c>
      <c r="AF7" s="3">
        <v>668708.01662353694</v>
      </c>
      <c r="AG7" s="4">
        <v>10317887.783926181</v>
      </c>
      <c r="AH7" s="28">
        <v>8.5994994708999908</v>
      </c>
      <c r="AI7" s="3">
        <v>682082.17695600761</v>
      </c>
      <c r="AJ7" s="4">
        <v>10524245.539604703</v>
      </c>
      <c r="AK7" s="28">
        <v>8.7714894603179907</v>
      </c>
      <c r="AL7" s="3">
        <v>695723.8204951277</v>
      </c>
      <c r="AM7" s="4">
        <v>10734730.4503968</v>
      </c>
      <c r="AN7" s="28">
        <v>8.946919249524349</v>
      </c>
      <c r="AO7" s="3">
        <v>709638.29690503026</v>
      </c>
      <c r="AP7" s="4">
        <v>10949425.059404735</v>
      </c>
    </row>
    <row r="8" spans="2:42" x14ac:dyDescent="0.2">
      <c r="B8" s="2" t="s">
        <v>5</v>
      </c>
      <c r="C8" s="35" t="s">
        <v>10</v>
      </c>
      <c r="D8" s="28">
        <v>56</v>
      </c>
      <c r="E8" s="3">
        <v>5011186.3543120027</v>
      </c>
      <c r="F8" s="4">
        <v>81257329.038540006</v>
      </c>
      <c r="G8" s="28">
        <v>58</v>
      </c>
      <c r="H8" s="3">
        <v>3431226.1011269507</v>
      </c>
      <c r="I8" s="4">
        <v>57674859.75</v>
      </c>
      <c r="J8" s="28">
        <v>49</v>
      </c>
      <c r="K8" s="3">
        <v>5578857.5318140592</v>
      </c>
      <c r="L8" s="4">
        <v>81327617.548500001</v>
      </c>
      <c r="M8" s="28">
        <v>38</v>
      </c>
      <c r="N8" s="3">
        <v>2303477.6690984778</v>
      </c>
      <c r="O8" s="4">
        <v>37697726</v>
      </c>
      <c r="P8" s="28">
        <v>40</v>
      </c>
      <c r="Q8" s="3">
        <v>3843835.7373550055</v>
      </c>
      <c r="R8" s="4">
        <v>68730005.200287938</v>
      </c>
      <c r="S8" s="28">
        <v>46</v>
      </c>
      <c r="T8" s="3">
        <v>5748190.0094827814</v>
      </c>
      <c r="U8" s="4">
        <v>107906275.41371581</v>
      </c>
      <c r="V8" s="28">
        <v>38.865719591761646</v>
      </c>
      <c r="W8" s="3">
        <v>5463531.3749845363</v>
      </c>
      <c r="X8" s="4">
        <v>88952468.647112861</v>
      </c>
      <c r="Y8" s="28">
        <v>40.203428317238902</v>
      </c>
      <c r="Z8" s="3">
        <v>5583914.9707584083</v>
      </c>
      <c r="AA8" s="4">
        <v>90945910.275637284</v>
      </c>
      <c r="AB8" s="28">
        <v>84.694419329390158</v>
      </c>
      <c r="AC8" s="3">
        <v>6042036.8358882759</v>
      </c>
      <c r="AD8" s="4">
        <v>92951835.37198405</v>
      </c>
      <c r="AE8" s="28">
        <v>86.250169450041255</v>
      </c>
      <c r="AF8" s="3">
        <v>6161549.817387009</v>
      </c>
      <c r="AG8" s="4">
        <v>94786271.149048015</v>
      </c>
      <c r="AH8" s="28">
        <v>87.975172839042088</v>
      </c>
      <c r="AI8" s="3">
        <v>6284780.8137347493</v>
      </c>
      <c r="AJ8" s="4">
        <v>96681996.572028965</v>
      </c>
      <c r="AK8" s="28">
        <v>89.734676295822908</v>
      </c>
      <c r="AL8" s="3">
        <v>6410476.4300094442</v>
      </c>
      <c r="AM8" s="4">
        <v>98615636.503469571</v>
      </c>
      <c r="AN8" s="28">
        <v>91.529369821739351</v>
      </c>
      <c r="AO8" s="3">
        <v>6538685.9586096341</v>
      </c>
      <c r="AP8" s="4">
        <v>100587949.23353897</v>
      </c>
    </row>
    <row r="9" spans="2:42" x14ac:dyDescent="0.2">
      <c r="B9" s="2" t="s">
        <v>5</v>
      </c>
      <c r="C9" s="35" t="s">
        <v>11</v>
      </c>
      <c r="D9" s="28">
        <v>5</v>
      </c>
      <c r="E9" s="3">
        <v>4223477.7971080001</v>
      </c>
      <c r="F9" s="4">
        <v>30600665.208939992</v>
      </c>
      <c r="G9" s="28">
        <v>6</v>
      </c>
      <c r="H9" s="3">
        <v>1193952.17824355</v>
      </c>
      <c r="I9" s="4">
        <v>11841162</v>
      </c>
      <c r="J9" s="28">
        <v>7</v>
      </c>
      <c r="K9" s="3">
        <v>1934740.4195589793</v>
      </c>
      <c r="L9" s="4">
        <v>23224652</v>
      </c>
      <c r="M9" s="28">
        <v>6</v>
      </c>
      <c r="N9" s="3">
        <v>1001499.8258619298</v>
      </c>
      <c r="O9" s="4">
        <v>18018625</v>
      </c>
      <c r="P9" s="28">
        <v>6</v>
      </c>
      <c r="Q9" s="3">
        <v>4823891.4790201997</v>
      </c>
      <c r="R9" s="4">
        <v>96947274.387280867</v>
      </c>
      <c r="S9" s="28">
        <v>5</v>
      </c>
      <c r="T9" s="3">
        <v>2139955.0508103184</v>
      </c>
      <c r="U9" s="4">
        <v>40772570.314869024</v>
      </c>
      <c r="V9" s="28">
        <v>19.918176845644716</v>
      </c>
      <c r="W9" s="3">
        <v>3781492.3611585749</v>
      </c>
      <c r="X9" s="4">
        <v>61312708.641601175</v>
      </c>
      <c r="Y9" s="28">
        <v>20.447892135192113</v>
      </c>
      <c r="Z9" s="3">
        <v>3860233.4003911177</v>
      </c>
      <c r="AA9" s="4">
        <v>62594153.591008127</v>
      </c>
      <c r="AB9" s="28">
        <v>43.749610149140608</v>
      </c>
      <c r="AC9" s="3">
        <v>4132212.3654388976</v>
      </c>
      <c r="AD9" s="4">
        <v>63034776.872773692</v>
      </c>
      <c r="AE9" s="28">
        <v>44.598222507348694</v>
      </c>
      <c r="AF9" s="3">
        <v>4214665.5907747559</v>
      </c>
      <c r="AG9" s="4">
        <v>64291883.46581921</v>
      </c>
      <c r="AH9" s="28">
        <v>45.490186957495666</v>
      </c>
      <c r="AI9" s="3">
        <v>4298958.9025902515</v>
      </c>
      <c r="AJ9" s="4">
        <v>65577721.135135569</v>
      </c>
      <c r="AK9" s="28">
        <v>46.399990696645574</v>
      </c>
      <c r="AL9" s="3">
        <v>4384938.0806420567</v>
      </c>
      <c r="AM9" s="4">
        <v>66889275.557838291</v>
      </c>
      <c r="AN9" s="28">
        <v>47.327990510578481</v>
      </c>
      <c r="AO9" s="3">
        <v>4472636.8422548976</v>
      </c>
      <c r="AP9" s="4">
        <v>68227061.068995059</v>
      </c>
    </row>
    <row r="10" spans="2:42" x14ac:dyDescent="0.2">
      <c r="B10" s="2" t="s">
        <v>5</v>
      </c>
      <c r="C10" s="43" t="s">
        <v>12</v>
      </c>
      <c r="D10" s="28">
        <v>0</v>
      </c>
      <c r="E10" s="3">
        <v>0</v>
      </c>
      <c r="F10" s="4">
        <v>0</v>
      </c>
      <c r="G10" s="28">
        <v>0</v>
      </c>
      <c r="H10" s="3">
        <v>0</v>
      </c>
      <c r="I10" s="4">
        <v>0</v>
      </c>
      <c r="J10" s="28">
        <v>0</v>
      </c>
      <c r="K10" s="3">
        <v>0</v>
      </c>
      <c r="L10" s="4">
        <v>0</v>
      </c>
      <c r="M10" s="28">
        <v>0</v>
      </c>
      <c r="N10" s="3">
        <v>0</v>
      </c>
      <c r="O10" s="4">
        <v>0</v>
      </c>
      <c r="P10" s="28">
        <v>0</v>
      </c>
      <c r="Q10" s="3">
        <v>0</v>
      </c>
      <c r="R10" s="4">
        <v>0</v>
      </c>
      <c r="S10" s="28">
        <v>0</v>
      </c>
      <c r="T10" s="3">
        <v>0</v>
      </c>
      <c r="U10" s="4">
        <v>0</v>
      </c>
      <c r="V10" s="28">
        <v>0</v>
      </c>
      <c r="W10" s="3">
        <v>0</v>
      </c>
      <c r="X10" s="4">
        <v>0</v>
      </c>
      <c r="Y10" s="28">
        <v>0</v>
      </c>
      <c r="Z10" s="3">
        <v>0</v>
      </c>
      <c r="AA10" s="4">
        <v>0</v>
      </c>
      <c r="AB10" s="28">
        <v>0</v>
      </c>
      <c r="AC10" s="3">
        <v>0</v>
      </c>
      <c r="AD10" s="4">
        <v>0</v>
      </c>
      <c r="AE10" s="28">
        <v>0</v>
      </c>
      <c r="AF10" s="3">
        <v>0</v>
      </c>
      <c r="AG10" s="4">
        <v>0</v>
      </c>
      <c r="AH10" s="28">
        <v>0</v>
      </c>
      <c r="AI10" s="3">
        <v>0</v>
      </c>
      <c r="AJ10" s="4">
        <v>0</v>
      </c>
      <c r="AK10" s="28">
        <v>0</v>
      </c>
      <c r="AL10" s="3">
        <v>0</v>
      </c>
      <c r="AM10" s="4">
        <v>0</v>
      </c>
      <c r="AN10" s="28">
        <v>0</v>
      </c>
      <c r="AO10" s="3">
        <v>0</v>
      </c>
      <c r="AP10" s="4">
        <v>0</v>
      </c>
    </row>
    <row r="11" spans="2:42" x14ac:dyDescent="0.2">
      <c r="B11" s="2" t="s">
        <v>5</v>
      </c>
      <c r="C11" s="35" t="s">
        <v>13</v>
      </c>
      <c r="D11" s="28">
        <v>3</v>
      </c>
      <c r="E11" s="3">
        <v>159609.21789999999</v>
      </c>
      <c r="F11" s="4">
        <v>3060527.9045000002</v>
      </c>
      <c r="G11" s="28">
        <v>5</v>
      </c>
      <c r="H11" s="3">
        <v>152690.55204094999</v>
      </c>
      <c r="I11" s="4">
        <v>3053811</v>
      </c>
      <c r="J11" s="28">
        <v>8</v>
      </c>
      <c r="K11" s="3">
        <v>1468951.4599448994</v>
      </c>
      <c r="L11" s="4">
        <v>26940684</v>
      </c>
      <c r="M11" s="28">
        <v>10</v>
      </c>
      <c r="N11" s="3">
        <v>1817062.6224384799</v>
      </c>
      <c r="O11" s="4">
        <v>30852172</v>
      </c>
      <c r="P11" s="28">
        <v>8</v>
      </c>
      <c r="Q11" s="3">
        <v>1007998.4030504697</v>
      </c>
      <c r="R11" s="4">
        <v>20037306.388563357</v>
      </c>
      <c r="S11" s="28">
        <v>15</v>
      </c>
      <c r="T11" s="3">
        <v>2628877.9562150291</v>
      </c>
      <c r="U11" s="4">
        <v>48783231.547034942</v>
      </c>
      <c r="V11" s="28">
        <v>12.634224373588998</v>
      </c>
      <c r="W11" s="3">
        <v>2587277.7732084193</v>
      </c>
      <c r="X11" s="4">
        <v>41893750.248532355</v>
      </c>
      <c r="Y11" s="28">
        <v>12.913742611942739</v>
      </c>
      <c r="Z11" s="3">
        <v>2640126.9755494148</v>
      </c>
      <c r="AA11" s="4">
        <v>42749495.737723589</v>
      </c>
      <c r="AB11" s="28">
        <v>28.577944689286266</v>
      </c>
      <c r="AC11" s="3">
        <v>2816252.3174046446</v>
      </c>
      <c r="AD11" s="4">
        <v>42853294.352004699</v>
      </c>
      <c r="AE11" s="28">
        <v>29.138099238947159</v>
      </c>
      <c r="AF11" s="3">
        <v>2872577.3637527376</v>
      </c>
      <c r="AG11" s="4">
        <v>43710360.239044793</v>
      </c>
      <c r="AH11" s="28">
        <v>29.720861223726104</v>
      </c>
      <c r="AI11" s="3">
        <v>2930028.9110277919</v>
      </c>
      <c r="AJ11" s="4">
        <v>44584567.443825684</v>
      </c>
      <c r="AK11" s="28">
        <v>30.315278448200626</v>
      </c>
      <c r="AL11" s="3">
        <v>2988629.4892483479</v>
      </c>
      <c r="AM11" s="4">
        <v>45476258.792702205</v>
      </c>
      <c r="AN11" s="28">
        <v>30.921584017164633</v>
      </c>
      <c r="AO11" s="3">
        <v>3048402.0790333152</v>
      </c>
      <c r="AP11" s="4">
        <v>46385783.968556248</v>
      </c>
    </row>
    <row r="12" spans="2:42" x14ac:dyDescent="0.2">
      <c r="B12" s="2" t="s">
        <v>5</v>
      </c>
      <c r="C12" s="35" t="s">
        <v>14</v>
      </c>
      <c r="D12" s="28">
        <v>2</v>
      </c>
      <c r="E12" s="3">
        <v>768863.96946800011</v>
      </c>
      <c r="F12" s="4">
        <v>7736047.3705400005</v>
      </c>
      <c r="G12" s="28">
        <v>1</v>
      </c>
      <c r="H12" s="3">
        <v>73704.541566150001</v>
      </c>
      <c r="I12" s="4">
        <v>442227</v>
      </c>
      <c r="J12" s="28">
        <v>2</v>
      </c>
      <c r="K12" s="3">
        <v>17016.678731920001</v>
      </c>
      <c r="L12" s="4">
        <v>241448</v>
      </c>
      <c r="M12" s="28">
        <v>2</v>
      </c>
      <c r="N12" s="3">
        <v>1201214.4868226782</v>
      </c>
      <c r="O12" s="4">
        <v>29788545</v>
      </c>
      <c r="P12" s="28">
        <v>1</v>
      </c>
      <c r="Q12" s="3">
        <v>0</v>
      </c>
      <c r="R12" s="4">
        <v>0</v>
      </c>
      <c r="S12" s="28">
        <v>1</v>
      </c>
      <c r="T12" s="3">
        <v>0</v>
      </c>
      <c r="U12" s="4">
        <v>0</v>
      </c>
      <c r="V12" s="28">
        <v>0.56586433928628488</v>
      </c>
      <c r="W12" s="3">
        <v>6984.529819266405</v>
      </c>
      <c r="X12" s="4">
        <v>123530.28782547</v>
      </c>
      <c r="Y12" s="28">
        <v>0.58800038076973526</v>
      </c>
      <c r="Z12" s="3">
        <v>7340.6089664153478</v>
      </c>
      <c r="AA12" s="4">
        <v>130457.58471539075</v>
      </c>
      <c r="AB12" s="28">
        <v>1.6224339763466005</v>
      </c>
      <c r="AC12" s="3">
        <v>9251.2786237259752</v>
      </c>
      <c r="AD12" s="4">
        <v>167828.80945264845</v>
      </c>
      <c r="AE12" s="28">
        <v>1.6478443559724898</v>
      </c>
      <c r="AF12" s="3">
        <v>9396.171115673842</v>
      </c>
      <c r="AG12" s="4">
        <v>170457.32551094485</v>
      </c>
      <c r="AH12" s="28">
        <v>1.6808012430919395</v>
      </c>
      <c r="AI12" s="3">
        <v>9584.094537987321</v>
      </c>
      <c r="AJ12" s="4">
        <v>173866.47202116376</v>
      </c>
      <c r="AK12" s="28">
        <v>1.7144172679537784</v>
      </c>
      <c r="AL12" s="3">
        <v>9775.7764287470673</v>
      </c>
      <c r="AM12" s="4">
        <v>177343.80146158705</v>
      </c>
      <c r="AN12" s="28">
        <v>1.7487056133128545</v>
      </c>
      <c r="AO12" s="3">
        <v>9971.2919573220097</v>
      </c>
      <c r="AP12" s="4">
        <v>180890.67749081881</v>
      </c>
    </row>
    <row r="13" spans="2:42" x14ac:dyDescent="0.2">
      <c r="B13" s="2" t="s">
        <v>5</v>
      </c>
      <c r="C13" s="35" t="s">
        <v>15</v>
      </c>
      <c r="D13" s="28">
        <v>6</v>
      </c>
      <c r="E13" s="3">
        <v>1052867.3978800001</v>
      </c>
      <c r="F13" s="4">
        <v>20189471.4135</v>
      </c>
      <c r="G13" s="28">
        <v>7</v>
      </c>
      <c r="H13" s="3">
        <v>3093289.8695896999</v>
      </c>
      <c r="I13" s="4">
        <v>46367361</v>
      </c>
      <c r="J13" s="28">
        <v>5</v>
      </c>
      <c r="K13" s="3">
        <v>939121.93299264996</v>
      </c>
      <c r="L13" s="4">
        <v>11721782</v>
      </c>
      <c r="M13" s="28">
        <v>1</v>
      </c>
      <c r="N13" s="3">
        <v>855513.07278043986</v>
      </c>
      <c r="O13" s="4">
        <v>13761541</v>
      </c>
      <c r="P13" s="28">
        <v>3</v>
      </c>
      <c r="Q13" s="3">
        <v>440376.38385334995</v>
      </c>
      <c r="R13" s="4">
        <v>3837699.0063386802</v>
      </c>
      <c r="S13" s="28">
        <v>4</v>
      </c>
      <c r="T13" s="3">
        <v>631905.69891927997</v>
      </c>
      <c r="U13" s="4">
        <v>8430540.1805062201</v>
      </c>
      <c r="V13" s="28">
        <v>12.80982068102248</v>
      </c>
      <c r="W13" s="3">
        <v>839405.68072435725</v>
      </c>
      <c r="X13" s="4">
        <v>14014324.47968751</v>
      </c>
      <c r="Y13" s="28">
        <v>13.546050693896348</v>
      </c>
      <c r="Z13" s="3">
        <v>864352.65021255135</v>
      </c>
      <c r="AA13" s="4">
        <v>14452730.311960714</v>
      </c>
      <c r="AB13" s="28">
        <v>24.051343403891249</v>
      </c>
      <c r="AC13" s="3">
        <v>995045.56988455018</v>
      </c>
      <c r="AD13" s="4">
        <v>15976416.018671434</v>
      </c>
      <c r="AE13" s="28">
        <v>24.458220698476104</v>
      </c>
      <c r="AF13" s="3">
        <v>1013906.1483680058</v>
      </c>
      <c r="AG13" s="4">
        <v>16276490.223182546</v>
      </c>
      <c r="AH13" s="28">
        <v>24.947385112445623</v>
      </c>
      <c r="AI13" s="3">
        <v>1034184.2713353657</v>
      </c>
      <c r="AJ13" s="4">
        <v>16602020.027646195</v>
      </c>
      <c r="AK13" s="28">
        <v>25.446332814694539</v>
      </c>
      <c r="AL13" s="3">
        <v>1054867.9567620731</v>
      </c>
      <c r="AM13" s="4">
        <v>16934060.428199124</v>
      </c>
      <c r="AN13" s="28">
        <v>25.95525947098843</v>
      </c>
      <c r="AO13" s="3">
        <v>1075965.3158973146</v>
      </c>
      <c r="AP13" s="4">
        <v>17272741.636763103</v>
      </c>
    </row>
    <row r="14" spans="2:42" x14ac:dyDescent="0.2">
      <c r="B14" s="2" t="s">
        <v>5</v>
      </c>
      <c r="C14" s="43" t="s">
        <v>16</v>
      </c>
      <c r="D14" s="28">
        <v>0</v>
      </c>
      <c r="E14" s="3">
        <v>0</v>
      </c>
      <c r="F14" s="4">
        <v>0</v>
      </c>
      <c r="G14" s="28">
        <v>0</v>
      </c>
      <c r="H14" s="3">
        <v>0</v>
      </c>
      <c r="I14" s="4">
        <v>0</v>
      </c>
      <c r="J14" s="28">
        <v>0</v>
      </c>
      <c r="K14" s="3">
        <v>0</v>
      </c>
      <c r="L14" s="4">
        <v>0</v>
      </c>
      <c r="M14" s="28">
        <v>0</v>
      </c>
      <c r="N14" s="3">
        <v>0</v>
      </c>
      <c r="O14" s="4">
        <v>0</v>
      </c>
      <c r="P14" s="28">
        <v>0</v>
      </c>
      <c r="Q14" s="3">
        <v>0</v>
      </c>
      <c r="R14" s="4">
        <v>0</v>
      </c>
      <c r="S14" s="28">
        <v>0</v>
      </c>
      <c r="T14" s="3">
        <v>0</v>
      </c>
      <c r="U14" s="4">
        <v>0</v>
      </c>
      <c r="V14" s="28">
        <v>0</v>
      </c>
      <c r="W14" s="3">
        <v>0</v>
      </c>
      <c r="X14" s="4">
        <v>0</v>
      </c>
      <c r="Y14" s="28">
        <v>0</v>
      </c>
      <c r="Z14" s="3">
        <v>0</v>
      </c>
      <c r="AA14" s="4">
        <v>0</v>
      </c>
      <c r="AB14" s="28">
        <v>0</v>
      </c>
      <c r="AC14" s="3">
        <v>0</v>
      </c>
      <c r="AD14" s="4">
        <v>0</v>
      </c>
      <c r="AE14" s="28">
        <v>0</v>
      </c>
      <c r="AF14" s="3">
        <v>0</v>
      </c>
      <c r="AG14" s="4">
        <v>0</v>
      </c>
      <c r="AH14" s="28">
        <v>0</v>
      </c>
      <c r="AI14" s="3">
        <v>0</v>
      </c>
      <c r="AJ14" s="4">
        <v>0</v>
      </c>
      <c r="AK14" s="28">
        <v>0</v>
      </c>
      <c r="AL14" s="3">
        <v>0</v>
      </c>
      <c r="AM14" s="4">
        <v>0</v>
      </c>
      <c r="AN14" s="28">
        <v>0</v>
      </c>
      <c r="AO14" s="3">
        <v>0</v>
      </c>
      <c r="AP14" s="4">
        <v>0</v>
      </c>
    </row>
    <row r="15" spans="2:42" x14ac:dyDescent="0.2">
      <c r="B15" s="2" t="s">
        <v>5</v>
      </c>
      <c r="C15" s="43" t="s">
        <v>17</v>
      </c>
      <c r="D15" s="28">
        <v>0</v>
      </c>
      <c r="E15" s="3">
        <v>0</v>
      </c>
      <c r="F15" s="4">
        <v>0</v>
      </c>
      <c r="G15" s="28">
        <v>0</v>
      </c>
      <c r="H15" s="3">
        <v>0</v>
      </c>
      <c r="I15" s="4">
        <v>0</v>
      </c>
      <c r="J15" s="28">
        <v>0</v>
      </c>
      <c r="K15" s="3">
        <v>0</v>
      </c>
      <c r="L15" s="4">
        <v>0</v>
      </c>
      <c r="M15" s="28">
        <v>0</v>
      </c>
      <c r="N15" s="3">
        <v>0</v>
      </c>
      <c r="O15" s="4">
        <v>0</v>
      </c>
      <c r="P15" s="28">
        <v>0</v>
      </c>
      <c r="Q15" s="3">
        <v>0</v>
      </c>
      <c r="R15" s="4">
        <v>0</v>
      </c>
      <c r="S15" s="28">
        <v>0</v>
      </c>
      <c r="T15" s="3">
        <v>0</v>
      </c>
      <c r="U15" s="4">
        <v>0</v>
      </c>
      <c r="V15" s="28">
        <v>0</v>
      </c>
      <c r="W15" s="3">
        <v>0</v>
      </c>
      <c r="X15" s="4">
        <v>0</v>
      </c>
      <c r="Y15" s="28">
        <v>0</v>
      </c>
      <c r="Z15" s="3">
        <v>0</v>
      </c>
      <c r="AA15" s="4">
        <v>0</v>
      </c>
      <c r="AB15" s="28">
        <v>0</v>
      </c>
      <c r="AC15" s="3">
        <v>0</v>
      </c>
      <c r="AD15" s="4">
        <v>0</v>
      </c>
      <c r="AE15" s="28">
        <v>0</v>
      </c>
      <c r="AF15" s="3">
        <v>0</v>
      </c>
      <c r="AG15" s="4">
        <v>0</v>
      </c>
      <c r="AH15" s="28">
        <v>0</v>
      </c>
      <c r="AI15" s="3">
        <v>0</v>
      </c>
      <c r="AJ15" s="4">
        <v>0</v>
      </c>
      <c r="AK15" s="28">
        <v>0</v>
      </c>
      <c r="AL15" s="3">
        <v>0</v>
      </c>
      <c r="AM15" s="4">
        <v>0</v>
      </c>
      <c r="AN15" s="28">
        <v>0</v>
      </c>
      <c r="AO15" s="3">
        <v>0</v>
      </c>
      <c r="AP15" s="4">
        <v>0</v>
      </c>
    </row>
    <row r="16" spans="2:42" x14ac:dyDescent="0.2">
      <c r="B16" s="56" t="s">
        <v>18</v>
      </c>
      <c r="C16" s="57"/>
      <c r="D16" s="29">
        <f t="shared" ref="D16:U16" si="0">SUM(D4:D15)</f>
        <v>9053</v>
      </c>
      <c r="E16" s="5">
        <f t="shared" si="0"/>
        <v>48971556.011983536</v>
      </c>
      <c r="F16" s="6">
        <f t="shared" si="0"/>
        <v>826165450.56942821</v>
      </c>
      <c r="G16" s="29">
        <f t="shared" si="0"/>
        <v>32705</v>
      </c>
      <c r="H16" s="5">
        <f t="shared" si="0"/>
        <v>50523588.561411157</v>
      </c>
      <c r="I16" s="6">
        <f t="shared" si="0"/>
        <v>837114041.56730008</v>
      </c>
      <c r="J16" s="29">
        <f t="shared" si="0"/>
        <v>28230</v>
      </c>
      <c r="K16" s="5">
        <f t="shared" si="0"/>
        <v>44016674.041441679</v>
      </c>
      <c r="L16" s="6">
        <f t="shared" si="0"/>
        <v>787171329.29219007</v>
      </c>
      <c r="M16" s="29">
        <f t="shared" si="0"/>
        <v>33091</v>
      </c>
      <c r="N16" s="5">
        <f t="shared" si="0"/>
        <v>42226604.697338969</v>
      </c>
      <c r="O16" s="6">
        <f t="shared" si="0"/>
        <v>807474357</v>
      </c>
      <c r="P16" s="29">
        <f t="shared" si="0"/>
        <v>35528</v>
      </c>
      <c r="Q16" s="5">
        <f t="shared" si="0"/>
        <v>52260725.619064637</v>
      </c>
      <c r="R16" s="6">
        <f t="shared" si="0"/>
        <v>988545150.55376923</v>
      </c>
      <c r="S16" s="29">
        <f t="shared" si="0"/>
        <v>40149</v>
      </c>
      <c r="T16" s="5">
        <f t="shared" si="0"/>
        <v>39750694.827102326</v>
      </c>
      <c r="U16" s="6">
        <f t="shared" si="0"/>
        <v>771050466.4575659</v>
      </c>
      <c r="V16" s="29">
        <v>41438.537112498998</v>
      </c>
      <c r="W16" s="5">
        <v>46755043.086165823</v>
      </c>
      <c r="X16" s="6">
        <v>854061117.26959383</v>
      </c>
      <c r="Y16" s="29">
        <v>33975.418778271087</v>
      </c>
      <c r="Z16" s="5">
        <v>46173065.988809258</v>
      </c>
      <c r="AA16" s="6">
        <v>839570415.79778171</v>
      </c>
      <c r="AB16" s="29">
        <v>40966.426299788509</v>
      </c>
      <c r="AC16" s="5">
        <v>50526910.711898789</v>
      </c>
      <c r="AD16" s="6">
        <v>879882759.84080195</v>
      </c>
      <c r="AE16" s="29">
        <v>41892.130533205804</v>
      </c>
      <c r="AF16" s="5">
        <v>51557856.66407083</v>
      </c>
      <c r="AG16" s="6">
        <v>897488375.82217383</v>
      </c>
      <c r="AH16" s="29">
        <v>42742.223143869931</v>
      </c>
      <c r="AI16" s="5">
        <v>52650263.797352254</v>
      </c>
      <c r="AJ16" s="6">
        <v>916050643.33861732</v>
      </c>
      <c r="AK16" s="29">
        <v>43571.567606747332</v>
      </c>
      <c r="AL16" s="5">
        <v>53575769.073299304</v>
      </c>
      <c r="AM16" s="6">
        <v>933096656.20538998</v>
      </c>
      <c r="AN16" s="29">
        <v>44442.998958882286</v>
      </c>
      <c r="AO16" s="5">
        <v>54647284.454765297</v>
      </c>
      <c r="AP16" s="6">
        <v>951758589.32949758</v>
      </c>
    </row>
    <row r="17" spans="2:42" x14ac:dyDescent="0.2">
      <c r="B17" s="7" t="s">
        <v>19</v>
      </c>
      <c r="C17" s="26" t="s">
        <v>20</v>
      </c>
      <c r="D17" s="30">
        <v>22698</v>
      </c>
      <c r="E17" s="8">
        <v>8920216.0494326707</v>
      </c>
      <c r="F17" s="9">
        <v>165934100.96266508</v>
      </c>
      <c r="G17" s="30">
        <v>8043</v>
      </c>
      <c r="H17" s="8">
        <v>8761471.4060836099</v>
      </c>
      <c r="I17" s="9">
        <v>199525829.04737711</v>
      </c>
      <c r="J17" s="30">
        <v>14313</v>
      </c>
      <c r="K17" s="8">
        <v>12694912.889128666</v>
      </c>
      <c r="L17" s="9">
        <v>285003162.93205047</v>
      </c>
      <c r="M17" s="30">
        <v>16422</v>
      </c>
      <c r="N17" s="8">
        <v>14040628.223944491</v>
      </c>
      <c r="O17" s="9">
        <v>313088818.09265506</v>
      </c>
      <c r="P17" s="30">
        <v>16484</v>
      </c>
      <c r="Q17" s="8">
        <v>13768499.130094416</v>
      </c>
      <c r="R17" s="9">
        <v>284194386.69842398</v>
      </c>
      <c r="S17" s="30">
        <v>16933</v>
      </c>
      <c r="T17" s="8">
        <v>7946516.6338182604</v>
      </c>
      <c r="U17" s="9">
        <v>174510196.05803961</v>
      </c>
      <c r="V17" s="30">
        <v>23774.075672172454</v>
      </c>
      <c r="W17" s="8">
        <v>10044820.50091742</v>
      </c>
      <c r="X17" s="9">
        <v>208687689.30645022</v>
      </c>
      <c r="Y17" s="30">
        <v>19405.801838019604</v>
      </c>
      <c r="Z17" s="8">
        <v>9077192.1552224923</v>
      </c>
      <c r="AA17" s="9">
        <v>187965095.63837048</v>
      </c>
      <c r="AB17" s="30">
        <v>22796.422210393735</v>
      </c>
      <c r="AC17" s="8">
        <v>8245274.498843682</v>
      </c>
      <c r="AD17" s="9">
        <v>164309487.93240917</v>
      </c>
      <c r="AE17" s="30">
        <v>23318.76961312908</v>
      </c>
      <c r="AF17" s="8">
        <v>8449847.2704614848</v>
      </c>
      <c r="AG17" s="9">
        <v>168182251.41763759</v>
      </c>
      <c r="AH17" s="30">
        <v>23790.398326074777</v>
      </c>
      <c r="AI17" s="8">
        <v>8645110.8192862738</v>
      </c>
      <c r="AJ17" s="9">
        <v>171808562.48014605</v>
      </c>
      <c r="AK17" s="30">
        <v>24255.270808725305</v>
      </c>
      <c r="AL17" s="8">
        <v>8763335.6163171567</v>
      </c>
      <c r="AM17" s="9">
        <v>174697959.53620046</v>
      </c>
      <c r="AN17" s="30">
        <v>24740.37622489981</v>
      </c>
      <c r="AO17" s="8">
        <v>8938602.3286435064</v>
      </c>
      <c r="AP17" s="9">
        <v>178191918.7269246</v>
      </c>
    </row>
    <row r="18" spans="2:42" x14ac:dyDescent="0.2">
      <c r="B18" s="2" t="s">
        <v>19</v>
      </c>
      <c r="C18" s="25" t="s">
        <v>21</v>
      </c>
      <c r="D18" s="28">
        <v>376</v>
      </c>
      <c r="E18" s="3">
        <v>12832957.091050427</v>
      </c>
      <c r="F18" s="4">
        <v>236620316.29620439</v>
      </c>
      <c r="G18" s="28">
        <v>335</v>
      </c>
      <c r="H18" s="3">
        <v>9197168.2560434341</v>
      </c>
      <c r="I18" s="4">
        <v>174266014.08640191</v>
      </c>
      <c r="J18" s="28">
        <v>344</v>
      </c>
      <c r="K18" s="3">
        <v>9376092.3715119176</v>
      </c>
      <c r="L18" s="4">
        <v>157961342.7053349</v>
      </c>
      <c r="M18" s="28">
        <v>321</v>
      </c>
      <c r="N18" s="3">
        <v>9105915.9220322389</v>
      </c>
      <c r="O18" s="4">
        <v>156974059.09985092</v>
      </c>
      <c r="P18" s="28">
        <v>287</v>
      </c>
      <c r="Q18" s="3">
        <v>9668000.4201939646</v>
      </c>
      <c r="R18" s="4">
        <v>166165256.70142752</v>
      </c>
      <c r="S18" s="28">
        <v>333</v>
      </c>
      <c r="T18" s="3">
        <v>3866165.3772930941</v>
      </c>
      <c r="U18" s="4">
        <v>64600761.400343247</v>
      </c>
      <c r="V18" s="28">
        <v>257.97929487517752</v>
      </c>
      <c r="W18" s="3">
        <v>6893621.3574306387</v>
      </c>
      <c r="X18" s="4">
        <v>111923626.35193613</v>
      </c>
      <c r="Y18" s="28">
        <v>246.89662416714242</v>
      </c>
      <c r="Z18" s="3">
        <v>7031062.5538978931</v>
      </c>
      <c r="AA18" s="4">
        <v>114745147.21012948</v>
      </c>
      <c r="AB18" s="28">
        <v>697.50851455921054</v>
      </c>
      <c r="AC18" s="3">
        <v>7291043.652536789</v>
      </c>
      <c r="AD18" s="4">
        <v>113940305.64317378</v>
      </c>
      <c r="AE18" s="28">
        <v>708.72142323725109</v>
      </c>
      <c r="AF18" s="3">
        <v>7449138.2378389519</v>
      </c>
      <c r="AG18" s="4">
        <v>116314754.38251381</v>
      </c>
      <c r="AH18" s="28">
        <v>726.45230331489961</v>
      </c>
      <c r="AI18" s="3">
        <v>7615903.2606602469</v>
      </c>
      <c r="AJ18" s="4">
        <v>118818872.05080925</v>
      </c>
      <c r="AK18" s="28">
        <v>733.57812357474597</v>
      </c>
      <c r="AL18" s="3">
        <v>7731205.1968411962</v>
      </c>
      <c r="AM18" s="4">
        <v>120825088.20150289</v>
      </c>
      <c r="AN18" s="28">
        <v>748.24968604624087</v>
      </c>
      <c r="AO18" s="3">
        <v>7885829.3007780192</v>
      </c>
      <c r="AP18" s="4">
        <v>123241589.96553291</v>
      </c>
    </row>
    <row r="19" spans="2:42" x14ac:dyDescent="0.2">
      <c r="B19" s="2" t="s">
        <v>19</v>
      </c>
      <c r="C19" s="35" t="s">
        <v>22</v>
      </c>
      <c r="D19" s="28">
        <v>77</v>
      </c>
      <c r="E19" s="3">
        <v>12055087.383806733</v>
      </c>
      <c r="F19" s="4">
        <v>185194844.3982234</v>
      </c>
      <c r="G19" s="28">
        <v>60</v>
      </c>
      <c r="H19" s="3">
        <v>7200772.2742760405</v>
      </c>
      <c r="I19" s="4">
        <v>122125573.15008654</v>
      </c>
      <c r="J19" s="28">
        <v>83</v>
      </c>
      <c r="K19" s="3">
        <v>19309734.696423158</v>
      </c>
      <c r="L19" s="4">
        <v>294502187.38186538</v>
      </c>
      <c r="M19" s="28">
        <v>68</v>
      </c>
      <c r="N19" s="3">
        <v>19330137.076441474</v>
      </c>
      <c r="O19" s="4">
        <v>295001218.2484675</v>
      </c>
      <c r="P19" s="28">
        <v>63</v>
      </c>
      <c r="Q19" s="3">
        <v>13188052.245771272</v>
      </c>
      <c r="R19" s="4">
        <v>207700554.92257077</v>
      </c>
      <c r="S19" s="28">
        <v>43</v>
      </c>
      <c r="T19" s="3">
        <v>12704087.888252834</v>
      </c>
      <c r="U19" s="4">
        <v>186878841.32692122</v>
      </c>
      <c r="V19" s="28">
        <v>115.43277661039176</v>
      </c>
      <c r="W19" s="3">
        <v>8393730.2066421844</v>
      </c>
      <c r="X19" s="4">
        <v>140310103.03921342</v>
      </c>
      <c r="Y19" s="28">
        <v>122.50642026821288</v>
      </c>
      <c r="Z19" s="3">
        <v>8649900.7336285636</v>
      </c>
      <c r="AA19" s="4">
        <v>144827254.14823884</v>
      </c>
      <c r="AB19" s="28">
        <v>200.77268926545264</v>
      </c>
      <c r="AC19" s="3">
        <v>9893419.5729791429</v>
      </c>
      <c r="AD19" s="4">
        <v>158723898.10590094</v>
      </c>
      <c r="AE19" s="28">
        <v>204.24251013753843</v>
      </c>
      <c r="AF19" s="3">
        <v>10082087.861003542</v>
      </c>
      <c r="AG19" s="4">
        <v>161725740.34048167</v>
      </c>
      <c r="AH19" s="28">
        <v>208.32736034028926</v>
      </c>
      <c r="AI19" s="3">
        <v>10283729.618223613</v>
      </c>
      <c r="AJ19" s="4">
        <v>164960255.14729127</v>
      </c>
      <c r="AK19" s="28">
        <v>212.49390754709503</v>
      </c>
      <c r="AL19" s="3">
        <v>10489404.210588086</v>
      </c>
      <c r="AM19" s="4">
        <v>168259460.25023714</v>
      </c>
      <c r="AN19" s="28">
        <v>216.7437856980369</v>
      </c>
      <c r="AO19" s="3">
        <v>10699192.294799849</v>
      </c>
      <c r="AP19" s="4">
        <v>171624649.45524189</v>
      </c>
    </row>
    <row r="20" spans="2:42" x14ac:dyDescent="0.2">
      <c r="B20" s="2" t="s">
        <v>19</v>
      </c>
      <c r="C20" s="35" t="s">
        <v>23</v>
      </c>
      <c r="D20" s="28">
        <v>21</v>
      </c>
      <c r="E20" s="3">
        <v>3743002.3141208063</v>
      </c>
      <c r="F20" s="4">
        <v>48893546.867385767</v>
      </c>
      <c r="G20" s="28">
        <v>15</v>
      </c>
      <c r="H20" s="3">
        <v>6786058.0695370706</v>
      </c>
      <c r="I20" s="4">
        <v>101043051.05695158</v>
      </c>
      <c r="J20" s="28">
        <v>13</v>
      </c>
      <c r="K20" s="3">
        <v>3585246.9675994208</v>
      </c>
      <c r="L20" s="4">
        <v>51958885.203171328</v>
      </c>
      <c r="M20" s="28">
        <v>11</v>
      </c>
      <c r="N20" s="3">
        <v>712452.17130959826</v>
      </c>
      <c r="O20" s="4">
        <v>7379848.3732739985</v>
      </c>
      <c r="P20" s="28">
        <v>12</v>
      </c>
      <c r="Q20" s="3">
        <v>648119.33282890008</v>
      </c>
      <c r="R20" s="4">
        <v>8950740.8448413704</v>
      </c>
      <c r="S20" s="28">
        <v>8</v>
      </c>
      <c r="T20" s="3">
        <v>88110.948383880008</v>
      </c>
      <c r="U20" s="4">
        <v>1190528.8714591202</v>
      </c>
      <c r="V20" s="28">
        <v>4.2441315736892333</v>
      </c>
      <c r="W20" s="3">
        <v>459413.99833323725</v>
      </c>
      <c r="X20" s="4">
        <v>7551671.5845140731</v>
      </c>
      <c r="Y20" s="28">
        <v>4.4604698838697292</v>
      </c>
      <c r="Z20" s="3">
        <v>470858.71127547702</v>
      </c>
      <c r="AA20" s="4">
        <v>7745864.8398626791</v>
      </c>
      <c r="AB20" s="28">
        <v>7.8114354960939014</v>
      </c>
      <c r="AC20" s="3">
        <v>522150.28966723033</v>
      </c>
      <c r="AD20" s="4">
        <v>8161614.788278861</v>
      </c>
      <c r="AE20" s="28">
        <v>7.9522265636108971</v>
      </c>
      <c r="AF20" s="3">
        <v>532330.44460185093</v>
      </c>
      <c r="AG20" s="4">
        <v>8319908.8670985522</v>
      </c>
      <c r="AH20" s="28">
        <v>8.111271094883115</v>
      </c>
      <c r="AI20" s="3">
        <v>542977.053493888</v>
      </c>
      <c r="AJ20" s="4">
        <v>8486307.0444405228</v>
      </c>
      <c r="AK20" s="28">
        <v>8.2734965167807779</v>
      </c>
      <c r="AL20" s="3">
        <v>553836.5945637658</v>
      </c>
      <c r="AM20" s="4">
        <v>8656033.1853293348</v>
      </c>
      <c r="AN20" s="28">
        <v>8.4389664471163925</v>
      </c>
      <c r="AO20" s="3">
        <v>564913.32645504107</v>
      </c>
      <c r="AP20" s="4">
        <v>8829153.8490359206</v>
      </c>
    </row>
    <row r="21" spans="2:42" x14ac:dyDescent="0.2">
      <c r="B21" s="2" t="s">
        <v>19</v>
      </c>
      <c r="C21" s="35" t="s">
        <v>24</v>
      </c>
      <c r="D21" s="28">
        <v>29</v>
      </c>
      <c r="E21" s="3">
        <v>14955472.538461294</v>
      </c>
      <c r="F21" s="4">
        <v>228537027.01443946</v>
      </c>
      <c r="G21" s="28">
        <v>23</v>
      </c>
      <c r="H21" s="3">
        <v>10262569.230002543</v>
      </c>
      <c r="I21" s="4">
        <v>153973313.24346548</v>
      </c>
      <c r="J21" s="28">
        <v>25</v>
      </c>
      <c r="K21" s="3">
        <v>3898032.0160968904</v>
      </c>
      <c r="L21" s="4">
        <v>44887294.921641417</v>
      </c>
      <c r="M21" s="28">
        <v>24</v>
      </c>
      <c r="N21" s="3">
        <v>6032907.6611347646</v>
      </c>
      <c r="O21" s="4">
        <v>90901059.68083185</v>
      </c>
      <c r="P21" s="28">
        <v>28</v>
      </c>
      <c r="Q21" s="3">
        <v>12142911.515128652</v>
      </c>
      <c r="R21" s="4">
        <v>202368993.99719065</v>
      </c>
      <c r="S21" s="28">
        <v>24</v>
      </c>
      <c r="T21" s="3">
        <v>16080666.796653202</v>
      </c>
      <c r="U21" s="4">
        <v>236539054.17118993</v>
      </c>
      <c r="V21" s="28">
        <v>97.734888746008821</v>
      </c>
      <c r="W21" s="3">
        <v>8845395.8954339959</v>
      </c>
      <c r="X21" s="4">
        <v>146183425.66672152</v>
      </c>
      <c r="Y21" s="28">
        <v>103.09819601533978</v>
      </c>
      <c r="Z21" s="3">
        <v>9080252.0874407087</v>
      </c>
      <c r="AA21" s="4">
        <v>150221139.03690639</v>
      </c>
      <c r="AB21" s="28">
        <v>177.19421669389729</v>
      </c>
      <c r="AC21" s="3">
        <v>10204899.298101159</v>
      </c>
      <c r="AD21" s="4">
        <v>160998358.53078872</v>
      </c>
      <c r="AE21" s="28">
        <v>180.31292976123592</v>
      </c>
      <c r="AF21" s="3">
        <v>10402009.18966461</v>
      </c>
      <c r="AG21" s="4">
        <v>164087194.08175135</v>
      </c>
      <c r="AH21" s="28">
        <v>183.91918835646067</v>
      </c>
      <c r="AI21" s="3">
        <v>10610049.373457901</v>
      </c>
      <c r="AJ21" s="4">
        <v>167368937.96338636</v>
      </c>
      <c r="AK21" s="28">
        <v>187.59757212358988</v>
      </c>
      <c r="AL21" s="3">
        <v>10822250.36092706</v>
      </c>
      <c r="AM21" s="4">
        <v>170716316.72265413</v>
      </c>
      <c r="AN21" s="28">
        <v>191.34952356606166</v>
      </c>
      <c r="AO21" s="3">
        <v>11038695.3681456</v>
      </c>
      <c r="AP21" s="4">
        <v>174130643.05710724</v>
      </c>
    </row>
    <row r="22" spans="2:42" x14ac:dyDescent="0.2">
      <c r="B22" s="2" t="s">
        <v>19</v>
      </c>
      <c r="C22" s="43" t="s">
        <v>25</v>
      </c>
      <c r="D22" s="28">
        <v>0</v>
      </c>
      <c r="E22" s="3">
        <v>0</v>
      </c>
      <c r="F22" s="4">
        <v>0</v>
      </c>
      <c r="G22" s="28">
        <v>0</v>
      </c>
      <c r="H22" s="3">
        <v>0</v>
      </c>
      <c r="I22" s="4">
        <v>0</v>
      </c>
      <c r="J22" s="28">
        <v>0</v>
      </c>
      <c r="K22" s="3">
        <v>0</v>
      </c>
      <c r="L22" s="4">
        <v>0</v>
      </c>
      <c r="M22" s="28">
        <v>0</v>
      </c>
      <c r="N22" s="3">
        <v>0</v>
      </c>
      <c r="O22" s="4">
        <v>0</v>
      </c>
      <c r="P22" s="28">
        <v>0</v>
      </c>
      <c r="Q22" s="3">
        <v>0</v>
      </c>
      <c r="R22" s="4">
        <v>0</v>
      </c>
      <c r="S22" s="28">
        <v>0</v>
      </c>
      <c r="T22" s="3">
        <v>0</v>
      </c>
      <c r="U22" s="4">
        <v>0</v>
      </c>
      <c r="V22" s="28">
        <v>0</v>
      </c>
      <c r="W22" s="3">
        <v>0</v>
      </c>
      <c r="X22" s="4">
        <v>0</v>
      </c>
      <c r="Y22" s="28">
        <v>0</v>
      </c>
      <c r="Z22" s="3">
        <v>0</v>
      </c>
      <c r="AA22" s="4">
        <v>0</v>
      </c>
      <c r="AB22" s="28">
        <v>0</v>
      </c>
      <c r="AC22" s="3">
        <v>0</v>
      </c>
      <c r="AD22" s="4">
        <v>0</v>
      </c>
      <c r="AE22" s="28">
        <v>0</v>
      </c>
      <c r="AF22" s="3">
        <v>0</v>
      </c>
      <c r="AG22" s="4">
        <v>0</v>
      </c>
      <c r="AH22" s="28">
        <v>0</v>
      </c>
      <c r="AI22" s="3">
        <v>0</v>
      </c>
      <c r="AJ22" s="4">
        <v>0</v>
      </c>
      <c r="AK22" s="28">
        <v>0</v>
      </c>
      <c r="AL22" s="3">
        <v>0</v>
      </c>
      <c r="AM22" s="4">
        <v>0</v>
      </c>
      <c r="AN22" s="28">
        <v>0</v>
      </c>
      <c r="AO22" s="3">
        <v>0</v>
      </c>
      <c r="AP22" s="4">
        <v>0</v>
      </c>
    </row>
    <row r="23" spans="2:42" x14ac:dyDescent="0.2">
      <c r="B23" s="2" t="s">
        <v>19</v>
      </c>
      <c r="C23" s="43" t="s">
        <v>26</v>
      </c>
      <c r="D23" s="28">
        <v>0</v>
      </c>
      <c r="E23" s="3">
        <v>0</v>
      </c>
      <c r="F23" s="4">
        <v>0</v>
      </c>
      <c r="G23" s="28">
        <v>0</v>
      </c>
      <c r="H23" s="3">
        <v>0</v>
      </c>
      <c r="I23" s="4">
        <v>0</v>
      </c>
      <c r="J23" s="28">
        <v>0</v>
      </c>
      <c r="K23" s="3">
        <v>0</v>
      </c>
      <c r="L23" s="4">
        <v>0</v>
      </c>
      <c r="M23" s="28">
        <v>0</v>
      </c>
      <c r="N23" s="3">
        <v>0</v>
      </c>
      <c r="O23" s="4">
        <v>0</v>
      </c>
      <c r="P23" s="28">
        <v>0</v>
      </c>
      <c r="Q23" s="3">
        <v>0</v>
      </c>
      <c r="R23" s="4">
        <v>0</v>
      </c>
      <c r="S23" s="28">
        <v>0</v>
      </c>
      <c r="T23" s="3">
        <v>0</v>
      </c>
      <c r="U23" s="4">
        <v>0</v>
      </c>
      <c r="V23" s="28">
        <v>0</v>
      </c>
      <c r="W23" s="3">
        <v>0</v>
      </c>
      <c r="X23" s="4">
        <v>0</v>
      </c>
      <c r="Y23" s="28">
        <v>0</v>
      </c>
      <c r="Z23" s="3">
        <v>0</v>
      </c>
      <c r="AA23" s="4">
        <v>0</v>
      </c>
      <c r="AB23" s="28">
        <v>0</v>
      </c>
      <c r="AC23" s="3">
        <v>0</v>
      </c>
      <c r="AD23" s="4">
        <v>0</v>
      </c>
      <c r="AE23" s="28">
        <v>0</v>
      </c>
      <c r="AF23" s="3">
        <v>0</v>
      </c>
      <c r="AG23" s="4">
        <v>0</v>
      </c>
      <c r="AH23" s="28">
        <v>0</v>
      </c>
      <c r="AI23" s="3">
        <v>0</v>
      </c>
      <c r="AJ23" s="4">
        <v>0</v>
      </c>
      <c r="AK23" s="28">
        <v>0</v>
      </c>
      <c r="AL23" s="3">
        <v>0</v>
      </c>
      <c r="AM23" s="4">
        <v>0</v>
      </c>
      <c r="AN23" s="28">
        <v>0</v>
      </c>
      <c r="AO23" s="3">
        <v>0</v>
      </c>
      <c r="AP23" s="4">
        <v>0</v>
      </c>
    </row>
    <row r="24" spans="2:42" x14ac:dyDescent="0.2">
      <c r="B24" s="2" t="s">
        <v>19</v>
      </c>
      <c r="C24" s="35" t="s">
        <v>27</v>
      </c>
      <c r="D24" s="28">
        <v>17</v>
      </c>
      <c r="E24" s="3">
        <v>8842211.0515266769</v>
      </c>
      <c r="F24" s="4">
        <v>121416766.53566225</v>
      </c>
      <c r="G24" s="28">
        <v>12</v>
      </c>
      <c r="H24" s="3">
        <v>3242460.646278</v>
      </c>
      <c r="I24" s="4">
        <v>53664186</v>
      </c>
      <c r="J24" s="28">
        <v>22</v>
      </c>
      <c r="K24" s="3">
        <v>6268013.5902440678</v>
      </c>
      <c r="L24" s="4">
        <v>109695054.97816601</v>
      </c>
      <c r="M24" s="28">
        <v>16</v>
      </c>
      <c r="N24" s="3">
        <v>2325576.368330508</v>
      </c>
      <c r="O24" s="4">
        <v>37133165.404586688</v>
      </c>
      <c r="P24" s="28">
        <v>13</v>
      </c>
      <c r="Q24" s="3">
        <v>655167.21611560998</v>
      </c>
      <c r="R24" s="4">
        <v>11638325.933907149</v>
      </c>
      <c r="S24" s="28">
        <v>9</v>
      </c>
      <c r="T24" s="3">
        <v>1228199.5621377516</v>
      </c>
      <c r="U24" s="4">
        <v>23462575.673652772</v>
      </c>
      <c r="V24" s="28">
        <v>16.767932512754907</v>
      </c>
      <c r="W24" s="3">
        <v>2035853.7080961366</v>
      </c>
      <c r="X24" s="4">
        <v>33188087.147967361</v>
      </c>
      <c r="Y24" s="28">
        <v>17.367013563595663</v>
      </c>
      <c r="Z24" s="3">
        <v>2081704.5191042749</v>
      </c>
      <c r="AA24" s="4">
        <v>33950893.879885942</v>
      </c>
      <c r="AB24" s="28">
        <v>38.591447211231156</v>
      </c>
      <c r="AC24" s="3">
        <v>2256451.6622180329</v>
      </c>
      <c r="AD24" s="4">
        <v>34821456.529817268</v>
      </c>
      <c r="AE24" s="28">
        <v>39.280058496629437</v>
      </c>
      <c r="AF24" s="3">
        <v>2300929.7845918043</v>
      </c>
      <c r="AG24" s="4">
        <v>35505871.38130492</v>
      </c>
      <c r="AH24" s="28">
        <v>40.065659666562027</v>
      </c>
      <c r="AI24" s="3">
        <v>2346948.3802836398</v>
      </c>
      <c r="AJ24" s="4">
        <v>36215988.808931023</v>
      </c>
      <c r="AK24" s="28">
        <v>40.866972859893281</v>
      </c>
      <c r="AL24" s="3">
        <v>2393887.347889313</v>
      </c>
      <c r="AM24" s="4">
        <v>36940308.585109644</v>
      </c>
      <c r="AN24" s="28">
        <v>41.684312317091134</v>
      </c>
      <c r="AO24" s="3">
        <v>2441765.0948470989</v>
      </c>
      <c r="AP24" s="4">
        <v>37679114.756811842</v>
      </c>
    </row>
    <row r="25" spans="2:42" x14ac:dyDescent="0.2">
      <c r="B25" s="2" t="s">
        <v>19</v>
      </c>
      <c r="C25" s="36" t="s">
        <v>28</v>
      </c>
      <c r="D25" s="28">
        <v>16</v>
      </c>
      <c r="E25" s="52">
        <v>50153666.187367268</v>
      </c>
      <c r="F25" s="4">
        <v>603578141.0262506</v>
      </c>
      <c r="G25" s="28">
        <v>14</v>
      </c>
      <c r="H25" s="3">
        <v>6559201.7683295654</v>
      </c>
      <c r="I25" s="4">
        <v>78053652</v>
      </c>
      <c r="J25" s="28">
        <v>14</v>
      </c>
      <c r="K25" s="3">
        <v>7968530.4545169221</v>
      </c>
      <c r="L25" s="4">
        <v>99801882.245541006</v>
      </c>
      <c r="M25" s="28">
        <v>15</v>
      </c>
      <c r="N25" s="3">
        <v>7510552.5358997919</v>
      </c>
      <c r="O25" s="4">
        <v>78173241.941221997</v>
      </c>
      <c r="P25" s="28">
        <v>16</v>
      </c>
      <c r="Q25" s="3">
        <v>6115931.051732881</v>
      </c>
      <c r="R25" s="4">
        <v>53506438.747437671</v>
      </c>
      <c r="S25" s="28">
        <v>13</v>
      </c>
      <c r="T25" s="3">
        <v>7239412.9338222211</v>
      </c>
      <c r="U25" s="4">
        <v>56672031.017102025</v>
      </c>
      <c r="V25" s="28">
        <v>15.782163928409071</v>
      </c>
      <c r="W25" s="3">
        <v>8769785.1215238329</v>
      </c>
      <c r="X25" s="4">
        <v>90935325.492261782</v>
      </c>
      <c r="Y25" s="28">
        <v>15.030632312770544</v>
      </c>
      <c r="Z25" s="3">
        <v>8439433.1142010689</v>
      </c>
      <c r="AA25" s="4">
        <v>87509851.903497532</v>
      </c>
      <c r="AB25" s="28">
        <v>66.134782176190384</v>
      </c>
      <c r="AC25" s="3">
        <v>6989243.7763206046</v>
      </c>
      <c r="AD25" s="4">
        <v>69892437.763206035</v>
      </c>
      <c r="AE25" s="28">
        <v>67.4574778197142</v>
      </c>
      <c r="AF25" s="3">
        <v>7129028.6518470151</v>
      </c>
      <c r="AG25" s="4">
        <v>71290286.518470153</v>
      </c>
      <c r="AH25" s="28">
        <v>68.80662737610848</v>
      </c>
      <c r="AI25" s="3">
        <v>7271609.2248839568</v>
      </c>
      <c r="AJ25" s="4">
        <v>72716092.248839557</v>
      </c>
      <c r="AK25" s="28">
        <v>70.182759923630684</v>
      </c>
      <c r="AL25" s="3">
        <v>7417041.4093816373</v>
      </c>
      <c r="AM25" s="4">
        <v>74170414.093816355</v>
      </c>
      <c r="AN25" s="28">
        <v>71.586415122103276</v>
      </c>
      <c r="AO25" s="3">
        <v>7565382.2375692697</v>
      </c>
      <c r="AP25" s="4">
        <v>75653822.37569268</v>
      </c>
    </row>
    <row r="26" spans="2:42" x14ac:dyDescent="0.2">
      <c r="B26" s="2" t="s">
        <v>19</v>
      </c>
      <c r="C26" s="43" t="s">
        <v>29</v>
      </c>
      <c r="D26" s="28">
        <v>0</v>
      </c>
      <c r="E26" s="3">
        <v>0</v>
      </c>
      <c r="F26" s="4">
        <v>0</v>
      </c>
      <c r="G26" s="28">
        <v>0</v>
      </c>
      <c r="H26" s="3">
        <v>0</v>
      </c>
      <c r="I26" s="4">
        <v>0</v>
      </c>
      <c r="J26" s="28">
        <v>0</v>
      </c>
      <c r="K26" s="3">
        <v>0</v>
      </c>
      <c r="L26" s="4">
        <v>0</v>
      </c>
      <c r="M26" s="28">
        <v>0</v>
      </c>
      <c r="N26" s="3">
        <v>0</v>
      </c>
      <c r="O26" s="4">
        <v>0</v>
      </c>
      <c r="P26" s="28">
        <v>0</v>
      </c>
      <c r="Q26" s="3">
        <v>0</v>
      </c>
      <c r="R26" s="4">
        <v>0</v>
      </c>
      <c r="S26" s="28">
        <v>0</v>
      </c>
      <c r="T26" s="3">
        <v>0</v>
      </c>
      <c r="U26" s="4">
        <v>0</v>
      </c>
      <c r="V26" s="28">
        <v>0</v>
      </c>
      <c r="W26" s="3">
        <v>0</v>
      </c>
      <c r="X26" s="4">
        <v>0</v>
      </c>
      <c r="Y26" s="28">
        <v>0</v>
      </c>
      <c r="Z26" s="3">
        <v>0</v>
      </c>
      <c r="AA26" s="4">
        <v>0</v>
      </c>
      <c r="AB26" s="28">
        <v>0</v>
      </c>
      <c r="AC26" s="3">
        <v>0</v>
      </c>
      <c r="AD26" s="4">
        <v>0</v>
      </c>
      <c r="AE26" s="28">
        <v>0</v>
      </c>
      <c r="AF26" s="3">
        <v>0</v>
      </c>
      <c r="AG26" s="4">
        <v>0</v>
      </c>
      <c r="AH26" s="28">
        <v>0</v>
      </c>
      <c r="AI26" s="3">
        <v>0</v>
      </c>
      <c r="AJ26" s="4">
        <v>0</v>
      </c>
      <c r="AK26" s="28">
        <v>0</v>
      </c>
      <c r="AL26" s="3">
        <v>0</v>
      </c>
      <c r="AM26" s="4">
        <v>0</v>
      </c>
      <c r="AN26" s="28">
        <v>0</v>
      </c>
      <c r="AO26" s="3">
        <v>0</v>
      </c>
      <c r="AP26" s="4">
        <v>0</v>
      </c>
    </row>
    <row r="27" spans="2:42" x14ac:dyDescent="0.2">
      <c r="B27" s="56" t="s">
        <v>30</v>
      </c>
      <c r="C27" s="57"/>
      <c r="D27" s="29">
        <f t="shared" ref="D27:E27" si="1">SUM(D17:D26)</f>
        <v>23234</v>
      </c>
      <c r="E27" s="5">
        <f t="shared" si="1"/>
        <v>111502612.61576587</v>
      </c>
      <c r="F27" s="6">
        <f>SUM(F17:F26)</f>
        <v>1590174743.100831</v>
      </c>
      <c r="G27" s="29">
        <f t="shared" ref="G27:H27" si="2">SUM(G17:G26)</f>
        <v>8502</v>
      </c>
      <c r="H27" s="5">
        <f t="shared" si="2"/>
        <v>52009701.650550269</v>
      </c>
      <c r="I27" s="6">
        <f>SUM(I17:I26)</f>
        <v>882651618.58428264</v>
      </c>
      <c r="J27" s="29">
        <f t="shared" ref="J27:K27" si="3">SUM(J17:J26)</f>
        <v>14814</v>
      </c>
      <c r="K27" s="5">
        <f t="shared" si="3"/>
        <v>63100562.985521048</v>
      </c>
      <c r="L27" s="6">
        <f>SUM(L17:L26)</f>
        <v>1043809810.3677706</v>
      </c>
      <c r="M27" s="29">
        <f t="shared" ref="M27:N27" si="4">SUM(M17:M26)</f>
        <v>16877</v>
      </c>
      <c r="N27" s="5">
        <f t="shared" si="4"/>
        <v>59058169.95909287</v>
      </c>
      <c r="O27" s="6">
        <f>SUM(O17:O26)</f>
        <v>978651410.8408879</v>
      </c>
      <c r="P27" s="29">
        <f t="shared" ref="P27:Q27" si="5">SUM(P17:P26)</f>
        <v>16903</v>
      </c>
      <c r="Q27" s="5">
        <f t="shared" si="5"/>
        <v>56186680.911865696</v>
      </c>
      <c r="R27" s="6">
        <f>SUM(R17:R26)</f>
        <v>934524697.84579909</v>
      </c>
      <c r="S27" s="29">
        <f t="shared" ref="S27:T27" si="6">SUM(S17:S26)</f>
        <v>17363</v>
      </c>
      <c r="T27" s="5">
        <f t="shared" si="6"/>
        <v>49153160.140361242</v>
      </c>
      <c r="U27" s="6">
        <f>SUM(U17:U26)</f>
        <v>743853988.51870787</v>
      </c>
      <c r="V27" s="29">
        <v>24282.016860418888</v>
      </c>
      <c r="W27" s="5">
        <v>45442620.788377449</v>
      </c>
      <c r="X27" s="6">
        <v>738779928.58906448</v>
      </c>
      <c r="Y27" s="29">
        <v>19915.161194230535</v>
      </c>
      <c r="Z27" s="5">
        <v>44830403.874770477</v>
      </c>
      <c r="AA27" s="6">
        <v>726965246.65689135</v>
      </c>
      <c r="AB27" s="29">
        <v>23984.435295795811</v>
      </c>
      <c r="AC27" s="5">
        <v>45402482.750666648</v>
      </c>
      <c r="AD27" s="6">
        <v>710847559.29357469</v>
      </c>
      <c r="AE27" s="29">
        <v>24526.736239145055</v>
      </c>
      <c r="AF27" s="5">
        <v>46345371.440009251</v>
      </c>
      <c r="AG27" s="6">
        <v>725426006.98925817</v>
      </c>
      <c r="AH27" s="29">
        <v>25026.080736223976</v>
      </c>
      <c r="AI27" s="5">
        <v>47316327.730289519</v>
      </c>
      <c r="AJ27" s="6">
        <v>740375015.74384403</v>
      </c>
      <c r="AK27" s="29">
        <v>25508.263641271038</v>
      </c>
      <c r="AL27" s="5">
        <v>48170960.736508213</v>
      </c>
      <c r="AM27" s="6">
        <v>754265580.57484984</v>
      </c>
      <c r="AN27" s="29">
        <v>26018.428914096461</v>
      </c>
      <c r="AO27" s="5">
        <v>49134379.951238386</v>
      </c>
      <c r="AP27" s="6">
        <v>769350892.18634713</v>
      </c>
    </row>
    <row r="28" spans="2:42" x14ac:dyDescent="0.2">
      <c r="B28" s="2" t="s">
        <v>31</v>
      </c>
      <c r="C28" s="25" t="s">
        <v>32</v>
      </c>
      <c r="D28" s="28">
        <v>2656</v>
      </c>
      <c r="E28" s="3">
        <v>1726629.4881789242</v>
      </c>
      <c r="F28" s="4">
        <v>34164933.027401879</v>
      </c>
      <c r="G28" s="28">
        <v>893</v>
      </c>
      <c r="H28" s="3">
        <v>1623133.0653498268</v>
      </c>
      <c r="I28" s="4">
        <v>35973640.536664099</v>
      </c>
      <c r="J28" s="28">
        <v>1970</v>
      </c>
      <c r="K28" s="3">
        <v>2378398.1670344174</v>
      </c>
      <c r="L28" s="4">
        <v>55848593.334811136</v>
      </c>
      <c r="M28" s="28">
        <v>1773</v>
      </c>
      <c r="N28" s="3">
        <v>2373856.076251931</v>
      </c>
      <c r="O28" s="4">
        <v>52656343.307277255</v>
      </c>
      <c r="P28" s="28">
        <v>3029</v>
      </c>
      <c r="Q28" s="3">
        <v>2646538.3012089604</v>
      </c>
      <c r="R28" s="4">
        <v>58910127.701707706</v>
      </c>
      <c r="S28" s="28">
        <v>3859</v>
      </c>
      <c r="T28" s="3">
        <v>1506392.5958717347</v>
      </c>
      <c r="U28" s="4">
        <v>30998362.946177755</v>
      </c>
      <c r="V28" s="28">
        <v>4979.3076821602317</v>
      </c>
      <c r="W28" s="3">
        <v>2003097.1190175831</v>
      </c>
      <c r="X28" s="4">
        <v>38606716.748842642</v>
      </c>
      <c r="Y28" s="28">
        <v>4386.0303082068012</v>
      </c>
      <c r="Z28" s="3">
        <v>1900093.3334920006</v>
      </c>
      <c r="AA28" s="4">
        <v>36688884.062121876</v>
      </c>
      <c r="AB28" s="28">
        <v>4728.9145656662668</v>
      </c>
      <c r="AC28" s="3">
        <v>1832551.6585736587</v>
      </c>
      <c r="AD28" s="4">
        <v>34686294.726024695</v>
      </c>
      <c r="AE28" s="28">
        <v>4833.4243941243012</v>
      </c>
      <c r="AF28" s="3">
        <v>1880540.3244615418</v>
      </c>
      <c r="AG28" s="4">
        <v>35511078.867223725</v>
      </c>
      <c r="AH28" s="28">
        <v>4932.0996815007784</v>
      </c>
      <c r="AI28" s="3">
        <v>1928185.1284207287</v>
      </c>
      <c r="AJ28" s="4">
        <v>36321640.419267759</v>
      </c>
      <c r="AK28" s="28">
        <v>5026.5642557759556</v>
      </c>
      <c r="AL28" s="3">
        <v>1945861.7342149499</v>
      </c>
      <c r="AM28" s="4">
        <v>36839202.259911187</v>
      </c>
      <c r="AN28" s="28">
        <v>5127.0955408914751</v>
      </c>
      <c r="AO28" s="3">
        <v>1984778.9688992489</v>
      </c>
      <c r="AP28" s="4">
        <v>37575986.305109419</v>
      </c>
    </row>
    <row r="29" spans="2:42" x14ac:dyDescent="0.2">
      <c r="B29" s="2" t="s">
        <v>31</v>
      </c>
      <c r="C29" s="25" t="s">
        <v>33</v>
      </c>
      <c r="D29" s="28">
        <v>72</v>
      </c>
      <c r="E29" s="3">
        <v>1359418.021222316</v>
      </c>
      <c r="F29" s="4">
        <v>28201995.150826335</v>
      </c>
      <c r="G29" s="28">
        <v>67</v>
      </c>
      <c r="H29" s="3">
        <v>1206386.0442494876</v>
      </c>
      <c r="I29" s="4">
        <v>25422371.394697603</v>
      </c>
      <c r="J29" s="28">
        <v>112</v>
      </c>
      <c r="K29" s="3">
        <v>2322547.1513927872</v>
      </c>
      <c r="L29" s="4">
        <v>44155164.228237517</v>
      </c>
      <c r="M29" s="28">
        <v>68</v>
      </c>
      <c r="N29" s="3">
        <v>1633299.4894073056</v>
      </c>
      <c r="O29" s="4">
        <v>30927458.985354446</v>
      </c>
      <c r="P29" s="28">
        <v>71</v>
      </c>
      <c r="Q29" s="3">
        <v>1674723.0572863994</v>
      </c>
      <c r="R29" s="4">
        <v>36000470.511754051</v>
      </c>
      <c r="S29" s="28">
        <v>63</v>
      </c>
      <c r="T29" s="3">
        <v>482774.75633170997</v>
      </c>
      <c r="U29" s="4">
        <v>9188219.5916521009</v>
      </c>
      <c r="V29" s="28">
        <v>82.054345587919869</v>
      </c>
      <c r="W29" s="3">
        <v>785111.53359751171</v>
      </c>
      <c r="X29" s="4">
        <v>12983873.339455089</v>
      </c>
      <c r="Y29" s="28">
        <v>75.948183366016309</v>
      </c>
      <c r="Z29" s="3">
        <v>805535.77814570512</v>
      </c>
      <c r="AA29" s="4">
        <v>13445383.073897483</v>
      </c>
      <c r="AB29" s="28">
        <v>177.78375035988111</v>
      </c>
      <c r="AC29" s="3">
        <v>814749.41870154021</v>
      </c>
      <c r="AD29" s="4">
        <v>13041438.707733033</v>
      </c>
      <c r="AE29" s="28">
        <v>180.59116430825367</v>
      </c>
      <c r="AF29" s="3">
        <v>837299.15815861512</v>
      </c>
      <c r="AG29" s="4">
        <v>13360985.811182853</v>
      </c>
      <c r="AH29" s="28">
        <v>185.63641580441248</v>
      </c>
      <c r="AI29" s="3">
        <v>861212.28237175569</v>
      </c>
      <c r="AJ29" s="4">
        <v>13699876.937906194</v>
      </c>
      <c r="AK29" s="28">
        <v>186.36527315275876</v>
      </c>
      <c r="AL29" s="3">
        <v>863517.1731804813</v>
      </c>
      <c r="AM29" s="4">
        <v>13824680.928277222</v>
      </c>
      <c r="AN29" s="28">
        <v>190.09257861581392</v>
      </c>
      <c r="AO29" s="3">
        <v>880787.51664409076</v>
      </c>
      <c r="AP29" s="4">
        <v>14101174.546842767</v>
      </c>
    </row>
    <row r="30" spans="2:42" x14ac:dyDescent="0.2">
      <c r="B30" s="2" t="s">
        <v>31</v>
      </c>
      <c r="C30" s="35" t="s">
        <v>34</v>
      </c>
      <c r="D30" s="28">
        <v>17</v>
      </c>
      <c r="E30" s="3">
        <v>2956852.2534628198</v>
      </c>
      <c r="F30" s="4">
        <v>43791103.348666541</v>
      </c>
      <c r="G30" s="28">
        <v>13</v>
      </c>
      <c r="H30" s="3">
        <v>917633.91745564213</v>
      </c>
      <c r="I30" s="4">
        <v>13592977.484355824</v>
      </c>
      <c r="J30" s="28">
        <v>13</v>
      </c>
      <c r="K30" s="3">
        <v>702776.12394389021</v>
      </c>
      <c r="L30" s="4">
        <v>12923441.818093104</v>
      </c>
      <c r="M30" s="28">
        <v>12</v>
      </c>
      <c r="N30" s="3">
        <v>2565182.173956607</v>
      </c>
      <c r="O30" s="4">
        <v>51258395.3972608</v>
      </c>
      <c r="P30" s="28">
        <v>17</v>
      </c>
      <c r="Q30" s="3">
        <v>1991177.8739561099</v>
      </c>
      <c r="R30" s="4">
        <v>39017464.670234129</v>
      </c>
      <c r="S30" s="28">
        <v>8</v>
      </c>
      <c r="T30" s="3">
        <v>371215.48993059003</v>
      </c>
      <c r="U30" s="4">
        <v>7158018.8584593311</v>
      </c>
      <c r="V30" s="28">
        <v>30.866163262389616</v>
      </c>
      <c r="W30" s="3">
        <v>5333680.1023407187</v>
      </c>
      <c r="X30" s="4">
        <v>86318926.265305609</v>
      </c>
      <c r="Y30" s="28">
        <v>31.472168238321874</v>
      </c>
      <c r="Z30" s="3">
        <v>5442171.833139292</v>
      </c>
      <c r="AA30" s="4">
        <v>88077604.644894406</v>
      </c>
      <c r="AB30" s="28">
        <v>78.774870565722651</v>
      </c>
      <c r="AC30" s="3">
        <v>5790463.7877279613</v>
      </c>
      <c r="AD30" s="4">
        <v>88137584.284132838</v>
      </c>
      <c r="AE30" s="28">
        <v>80.238695416034147</v>
      </c>
      <c r="AF30" s="3">
        <v>5906121.9692624109</v>
      </c>
      <c r="AG30" s="4">
        <v>89897917.896762028</v>
      </c>
      <c r="AH30" s="28">
        <v>81.843469324354828</v>
      </c>
      <c r="AI30" s="3">
        <v>6024244.4086476574</v>
      </c>
      <c r="AJ30" s="4">
        <v>91695876.254697248</v>
      </c>
      <c r="AK30" s="28">
        <v>83.48033871084192</v>
      </c>
      <c r="AL30" s="3">
        <v>6144729.2968206117</v>
      </c>
      <c r="AM30" s="4">
        <v>93529793.779791206</v>
      </c>
      <c r="AN30" s="28">
        <v>85.149945485058765</v>
      </c>
      <c r="AO30" s="3">
        <v>6267623.882757023</v>
      </c>
      <c r="AP30" s="4">
        <v>95400389.655387044</v>
      </c>
    </row>
    <row r="31" spans="2:42" x14ac:dyDescent="0.2">
      <c r="B31" s="2" t="s">
        <v>31</v>
      </c>
      <c r="C31" s="43" t="s">
        <v>35</v>
      </c>
      <c r="D31" s="28">
        <v>0</v>
      </c>
      <c r="E31" s="3">
        <v>0</v>
      </c>
      <c r="F31" s="4">
        <v>0</v>
      </c>
      <c r="G31" s="28">
        <v>0</v>
      </c>
      <c r="H31" s="3">
        <v>0</v>
      </c>
      <c r="I31" s="4">
        <v>0</v>
      </c>
      <c r="J31" s="28">
        <v>0</v>
      </c>
      <c r="K31" s="3">
        <v>0</v>
      </c>
      <c r="L31" s="4">
        <v>0</v>
      </c>
      <c r="M31" s="28">
        <v>0</v>
      </c>
      <c r="N31" s="3">
        <v>0</v>
      </c>
      <c r="O31" s="4">
        <v>0</v>
      </c>
      <c r="P31" s="28">
        <v>0</v>
      </c>
      <c r="Q31" s="3">
        <v>0</v>
      </c>
      <c r="R31" s="4">
        <v>0</v>
      </c>
      <c r="S31" s="28">
        <v>0</v>
      </c>
      <c r="T31" s="3">
        <v>0</v>
      </c>
      <c r="U31" s="4">
        <v>0</v>
      </c>
      <c r="V31" s="28">
        <v>0</v>
      </c>
      <c r="W31" s="3">
        <v>0</v>
      </c>
      <c r="X31" s="4">
        <v>0</v>
      </c>
      <c r="Y31" s="28">
        <v>0</v>
      </c>
      <c r="Z31" s="3">
        <v>0</v>
      </c>
      <c r="AA31" s="4">
        <v>0</v>
      </c>
      <c r="AB31" s="28">
        <v>0</v>
      </c>
      <c r="AC31" s="3">
        <v>0</v>
      </c>
      <c r="AD31" s="4">
        <v>0</v>
      </c>
      <c r="AE31" s="28">
        <v>0</v>
      </c>
      <c r="AF31" s="3">
        <v>0</v>
      </c>
      <c r="AG31" s="4">
        <v>0</v>
      </c>
      <c r="AH31" s="28">
        <v>0</v>
      </c>
      <c r="AI31" s="3">
        <v>0</v>
      </c>
      <c r="AJ31" s="4">
        <v>0</v>
      </c>
      <c r="AK31" s="28">
        <v>0</v>
      </c>
      <c r="AL31" s="3">
        <v>0</v>
      </c>
      <c r="AM31" s="4">
        <v>0</v>
      </c>
      <c r="AN31" s="28">
        <v>0</v>
      </c>
      <c r="AO31" s="3">
        <v>0</v>
      </c>
      <c r="AP31" s="4">
        <v>0</v>
      </c>
    </row>
    <row r="32" spans="2:42" x14ac:dyDescent="0.2">
      <c r="B32" s="2" t="s">
        <v>31</v>
      </c>
      <c r="C32" s="42" t="s">
        <v>36</v>
      </c>
      <c r="D32" s="31">
        <v>7</v>
      </c>
      <c r="E32" s="10">
        <v>7531680.2395933103</v>
      </c>
      <c r="F32" s="11">
        <v>54432705.845753878</v>
      </c>
      <c r="G32" s="31">
        <v>6</v>
      </c>
      <c r="H32" s="10">
        <v>212851.10751047992</v>
      </c>
      <c r="I32" s="11">
        <v>1794650</v>
      </c>
      <c r="J32" s="31">
        <v>7</v>
      </c>
      <c r="K32" s="10">
        <v>1505937.2470099605</v>
      </c>
      <c r="L32" s="11">
        <v>26002232.638180587</v>
      </c>
      <c r="M32" s="31">
        <v>5</v>
      </c>
      <c r="N32" s="10">
        <v>545190.67048449011</v>
      </c>
      <c r="O32" s="11">
        <v>11023653.934273684</v>
      </c>
      <c r="P32" s="31">
        <v>5</v>
      </c>
      <c r="Q32" s="10">
        <v>930981.22783434018</v>
      </c>
      <c r="R32" s="11">
        <v>18863752.916905023</v>
      </c>
      <c r="S32" s="31">
        <v>9</v>
      </c>
      <c r="T32" s="10">
        <v>4974444.0970050329</v>
      </c>
      <c r="U32" s="11">
        <v>69975435.166338146</v>
      </c>
      <c r="V32" s="31">
        <v>5.2178360715909271</v>
      </c>
      <c r="W32" s="10">
        <v>2899431.3678885521</v>
      </c>
      <c r="X32" s="11">
        <v>30064674.507738199</v>
      </c>
      <c r="Y32" s="31">
        <v>4.9693676872294539</v>
      </c>
      <c r="Z32" s="10">
        <v>2790211.705239607</v>
      </c>
      <c r="AA32" s="11">
        <v>28932158.096502449</v>
      </c>
      <c r="AB32" s="31">
        <v>21.865217823809598</v>
      </c>
      <c r="AC32" s="10">
        <v>2310755.8921993966</v>
      </c>
      <c r="AD32" s="11">
        <v>23107558.921993963</v>
      </c>
      <c r="AE32" s="31">
        <v>22.302522180285795</v>
      </c>
      <c r="AF32" s="10">
        <v>2356971.0100433845</v>
      </c>
      <c r="AG32" s="11">
        <v>23569710.100433838</v>
      </c>
      <c r="AH32" s="31">
        <v>22.748572623891508</v>
      </c>
      <c r="AI32" s="10">
        <v>2404110.4302442526</v>
      </c>
      <c r="AJ32" s="11">
        <v>24041104.302442521</v>
      </c>
      <c r="AK32" s="31">
        <v>23.203544076369347</v>
      </c>
      <c r="AL32" s="10">
        <v>2452192.6388491378</v>
      </c>
      <c r="AM32" s="11">
        <v>24521926.388491374</v>
      </c>
      <c r="AN32" s="31">
        <v>23.667614957896728</v>
      </c>
      <c r="AO32" s="10">
        <v>2501236.4916261206</v>
      </c>
      <c r="AP32" s="11">
        <v>25012364.916261204</v>
      </c>
    </row>
    <row r="33" spans="2:42" ht="16" thickBot="1" x14ac:dyDescent="0.25">
      <c r="B33" s="58" t="s">
        <v>37</v>
      </c>
      <c r="C33" s="59"/>
      <c r="D33" s="29">
        <f t="shared" ref="D33:E33" si="7">SUM(D28:D32)</f>
        <v>2752</v>
      </c>
      <c r="E33" s="12">
        <f t="shared" si="7"/>
        <v>13574580.002457371</v>
      </c>
      <c r="F33" s="13">
        <f>SUM(F28:F32)</f>
        <v>160590737.37264863</v>
      </c>
      <c r="G33" s="29">
        <f t="shared" ref="G33:H33" si="8">SUM(G28:G32)</f>
        <v>979</v>
      </c>
      <c r="H33" s="12">
        <f t="shared" si="8"/>
        <v>3960004.1345654367</v>
      </c>
      <c r="I33" s="13">
        <f>SUM(I28:I32)</f>
        <v>76783639.415717527</v>
      </c>
      <c r="J33" s="29">
        <f t="shared" ref="J33:K33" si="9">SUM(J28:J32)</f>
        <v>2102</v>
      </c>
      <c r="K33" s="12">
        <f t="shared" si="9"/>
        <v>6909658.6893810555</v>
      </c>
      <c r="L33" s="13">
        <f>SUM(L28:L32)</f>
        <v>138929432.01932237</v>
      </c>
      <c r="M33" s="29">
        <f t="shared" ref="M33:N33" si="10">SUM(M28:M32)</f>
        <v>1858</v>
      </c>
      <c r="N33" s="12">
        <f t="shared" si="10"/>
        <v>7117528.4101003334</v>
      </c>
      <c r="O33" s="13">
        <f>SUM(O28:O32)</f>
        <v>145865851.62416619</v>
      </c>
      <c r="P33" s="29">
        <f t="shared" ref="P33:Q33" si="11">SUM(P28:P32)</f>
        <v>3122</v>
      </c>
      <c r="Q33" s="12">
        <f t="shared" si="11"/>
        <v>7243420.4602858108</v>
      </c>
      <c r="R33" s="13">
        <f>SUM(R28:R32)</f>
        <v>152791815.80060092</v>
      </c>
      <c r="S33" s="29">
        <f t="shared" ref="S33:T33" si="12">SUM(S28:S32)</f>
        <v>3939</v>
      </c>
      <c r="T33" s="12">
        <f t="shared" si="12"/>
        <v>7334826.9391390681</v>
      </c>
      <c r="U33" s="13">
        <f>SUM(U28:U32)</f>
        <v>117320036.56262733</v>
      </c>
      <c r="V33" s="29">
        <v>5097.4460270821319</v>
      </c>
      <c r="W33" s="12">
        <v>11021320.122844364</v>
      </c>
      <c r="X33" s="13">
        <v>167974190.86134154</v>
      </c>
      <c r="Y33" s="29">
        <v>4498.4200274983687</v>
      </c>
      <c r="Z33" s="12">
        <v>10938012.650016606</v>
      </c>
      <c r="AA33" s="13">
        <v>167144029.87741622</v>
      </c>
      <c r="AB33" s="29">
        <v>5007.3384044156801</v>
      </c>
      <c r="AC33" s="12">
        <v>10748520.757202558</v>
      </c>
      <c r="AD33" s="13">
        <v>158972876.63988453</v>
      </c>
      <c r="AE33" s="29">
        <v>5116.5567760288741</v>
      </c>
      <c r="AF33" s="12">
        <v>10980932.461925952</v>
      </c>
      <c r="AG33" s="13">
        <v>162339692.67560244</v>
      </c>
      <c r="AH33" s="29">
        <v>5222.3281392534373</v>
      </c>
      <c r="AI33" s="12">
        <v>11217752.249684393</v>
      </c>
      <c r="AJ33" s="13">
        <v>165758497.9143137</v>
      </c>
      <c r="AK33" s="29">
        <v>5319.6134117159263</v>
      </c>
      <c r="AL33" s="12">
        <v>11406300.84306518</v>
      </c>
      <c r="AM33" s="13">
        <v>168715603.35647097</v>
      </c>
      <c r="AN33" s="29">
        <v>5426.0056799502454</v>
      </c>
      <c r="AO33" s="12">
        <v>11634426.859926485</v>
      </c>
      <c r="AP33" s="13">
        <v>172089915.42360044</v>
      </c>
    </row>
    <row r="34" spans="2:42" ht="17" thickTop="1" thickBot="1" x14ac:dyDescent="0.25">
      <c r="B34" s="14" t="s">
        <v>38</v>
      </c>
      <c r="C34" s="15"/>
      <c r="D34" s="32">
        <f t="shared" ref="D34:E34" si="13">SUM(D16,D27,D33)</f>
        <v>35039</v>
      </c>
      <c r="E34" s="16">
        <f t="shared" si="13"/>
        <v>174048748.63020679</v>
      </c>
      <c r="F34" s="17">
        <f>SUM(F16,F27,F33)</f>
        <v>2576930931.0429082</v>
      </c>
      <c r="G34" s="32">
        <f t="shared" ref="G34:H34" si="14">SUM(G16,G27,G33)</f>
        <v>42186</v>
      </c>
      <c r="H34" s="16">
        <f t="shared" si="14"/>
        <v>106493294.34652686</v>
      </c>
      <c r="I34" s="17">
        <f>SUM(I16,I27,I33)</f>
        <v>1796549299.5673003</v>
      </c>
      <c r="J34" s="32">
        <f t="shared" ref="J34:K34" si="15">SUM(J16,J27,J33)</f>
        <v>45146</v>
      </c>
      <c r="K34" s="16">
        <f t="shared" si="15"/>
        <v>114026895.71634379</v>
      </c>
      <c r="L34" s="17">
        <f>SUM(L16,L27,L33)</f>
        <v>1969910571.6792831</v>
      </c>
      <c r="M34" s="32">
        <f t="shared" ref="M34:N34" si="16">SUM(M16,M27,M33)</f>
        <v>51826</v>
      </c>
      <c r="N34" s="16">
        <f t="shared" si="16"/>
        <v>108402303.06653216</v>
      </c>
      <c r="O34" s="17">
        <f>SUM(O16,O27,O33)</f>
        <v>1931991619.4650543</v>
      </c>
      <c r="P34" s="32">
        <f t="shared" ref="P34:Q34" si="17">SUM(P16,P27,P33)</f>
        <v>55553</v>
      </c>
      <c r="Q34" s="16">
        <f t="shared" si="17"/>
        <v>115690826.99121615</v>
      </c>
      <c r="R34" s="17">
        <f>SUM(R16,R27,R33)</f>
        <v>2075861664.2001693</v>
      </c>
      <c r="S34" s="32">
        <f t="shared" ref="S34:T34" si="18">SUM(S16,S27,S33)</f>
        <v>61451</v>
      </c>
      <c r="T34" s="16">
        <f t="shared" si="18"/>
        <v>96238681.906602636</v>
      </c>
      <c r="U34" s="17">
        <f>SUM(U16,U27,U33)</f>
        <v>1632224491.5389011</v>
      </c>
      <c r="V34" s="32">
        <v>70818.000000000015</v>
      </c>
      <c r="W34" s="16">
        <v>103218983.99738765</v>
      </c>
      <c r="X34" s="17">
        <v>1760815236.7199998</v>
      </c>
      <c r="Y34" s="32">
        <v>58388.999999999993</v>
      </c>
      <c r="Z34" s="16">
        <v>101941482.51359634</v>
      </c>
      <c r="AA34" s="17">
        <v>1733679692.3320892</v>
      </c>
      <c r="AB34" s="32">
        <v>69958.2</v>
      </c>
      <c r="AC34" s="16">
        <v>106677914.21976799</v>
      </c>
      <c r="AD34" s="17">
        <v>1749703195.774261</v>
      </c>
      <c r="AE34" s="32">
        <v>71535.423548379724</v>
      </c>
      <c r="AF34" s="16">
        <v>108884160.56600603</v>
      </c>
      <c r="AG34" s="17">
        <v>1785254075.4870343</v>
      </c>
      <c r="AH34" s="32">
        <v>72990.632019347351</v>
      </c>
      <c r="AI34" s="16">
        <v>111184343.77732617</v>
      </c>
      <c r="AJ34" s="17">
        <v>1822184156.9967752</v>
      </c>
      <c r="AK34" s="32">
        <v>74399.44465973429</v>
      </c>
      <c r="AL34" s="16">
        <v>113153030.65287268</v>
      </c>
      <c r="AM34" s="17">
        <v>1856077840.1367109</v>
      </c>
      <c r="AN34" s="32">
        <v>75887.433552928997</v>
      </c>
      <c r="AO34" s="16">
        <v>115416091.26593018</v>
      </c>
      <c r="AP34" s="17">
        <v>1893199396.9394453</v>
      </c>
    </row>
    <row r="35" spans="2:42" x14ac:dyDescent="0.2"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2:42" x14ac:dyDescent="0.2">
      <c r="B36" s="1" t="s">
        <v>44</v>
      </c>
      <c r="D36" s="33">
        <f>D7+D8+D9+D11+D12+D13+D19+D20+D21+D24+D30</f>
        <v>234</v>
      </c>
      <c r="E36" s="33">
        <f>E7+E8+E9+E11+E12+E13+E19+E20+E21+E24+E30</f>
        <v>53768630.27804634</v>
      </c>
      <c r="G36" s="33">
        <f>G7+G8+G9+G11+G12+G13+G19+G20+G21+G24+G30</f>
        <v>201</v>
      </c>
      <c r="H36" s="33">
        <f>H7+H8+H9+H11+H12+H13+H19+H20+H21+H24+H30</f>
        <v>36354357.380116597</v>
      </c>
      <c r="J36" s="33">
        <f>J7+J8+J9+J11+J12+J13+J19+J20+J21+J24+J30</f>
        <v>229</v>
      </c>
      <c r="K36" s="33">
        <f>K7+K8+K9+K11+K12+K13+K19+K20+K21+K24+K30</f>
        <v>43702491.417349935</v>
      </c>
      <c r="M36" s="33">
        <f>M7+M8+M9+M11+M12+M13+M19+M20+M21+M24+M30</f>
        <v>189</v>
      </c>
      <c r="N36" s="33">
        <f>N7+N8+N9+N11+N12+N13+N19+N20+N21+N24+N30</f>
        <v>38145023.128174961</v>
      </c>
      <c r="P36" s="33">
        <f>P7+P8+P9+P11+P12+P13+P19+P20+P21+P24+P30</f>
        <v>194</v>
      </c>
      <c r="Q36" s="33">
        <f>Q7+Q8+Q9+Q11+Q12+Q13+Q19+Q20+Q21+Q24+Q30</f>
        <v>39711182.608204097</v>
      </c>
      <c r="S36" s="33">
        <f>S7+S8+S9+S11+S12+S13+S19+S20+S21+S24+S30</f>
        <v>165</v>
      </c>
      <c r="T36" s="33">
        <f>T7+T8+T9+T11+T12+T13+T19+T20+T21+T24+T30</f>
        <v>41930511.569422275</v>
      </c>
      <c r="V36" s="33">
        <f>V7+V8+V9+V11+V12+V13+V19+V20+V21+V24+V30</f>
        <v>354.01329842845286</v>
      </c>
      <c r="W36" s="33">
        <f>W7+W8+W9+W11+W12+W13+W19+W20+W21+W24+W30</f>
        <v>38336048.484501712</v>
      </c>
      <c r="Y36" s="33">
        <f>Y7+Y8+Y9+Y11+Y12+Y13+Y19+Y20+Y21+Y24+Y30</f>
        <v>370.94878011200421</v>
      </c>
      <c r="Z36" s="33">
        <f>Z7+Z8+Z9+Z11+Z12+Z13+Z19+Z20+Z21+Z24+Z30</f>
        <v>39283513.231171973</v>
      </c>
      <c r="AB36" s="33">
        <f>AB7+AB8+AB9+AB11+AB12+AB13+AB19+AB20+AB21+AB24+AB30</f>
        <v>694.11702396580893</v>
      </c>
      <c r="AC36" s="33">
        <f>AC7+AC8+AC9+AC11+AC12+AC13+AC19+AC20+AC21+AC24+AC30</f>
        <v>43317946.189115658</v>
      </c>
      <c r="AE36" s="33">
        <f>AE7+AE8+AE9+AE11+AE12+AE13+AE19+AE20+AE21+AE24+AE30</f>
        <v>706.54985846005013</v>
      </c>
      <c r="AF36" s="33">
        <f>AF7+AF8+AF9+AF11+AF12+AF13+AF19+AF20+AF21+AF24+AF30</f>
        <v>44164282.357145935</v>
      </c>
      <c r="AH36" s="33">
        <f>AH7+AH8+AH9+AH11+AH12+AH13+AH19+AH20+AH21+AH24+AH30</f>
        <v>720.68085562925137</v>
      </c>
      <c r="AI36" s="33">
        <f>AI7+AI8+AI9+AI11+AI12+AI13+AI19+AI20+AI21+AI24+AI30</f>
        <v>45047568.004288852</v>
      </c>
      <c r="AK36" s="33">
        <f>AK7+AK8+AK9+AK11+AK12+AK13+AK19+AK20+AK21+AK24+AK30</f>
        <v>735.0944727418364</v>
      </c>
      <c r="AL36" s="33">
        <f>AL7+AL8+AL9+AL11+AL12+AL13+AL19+AL20+AL21+AL24+AL30</f>
        <v>45948519.36437463</v>
      </c>
      <c r="AN36" s="33">
        <f>AN7+AN8+AN9+AN11+AN12+AN13+AN19+AN20+AN21+AN24+AN30</f>
        <v>749.79636219667293</v>
      </c>
      <c r="AO36" s="33">
        <f>AO7+AO8+AO9+AO11+AO12+AO13+AO19+AO20+AO21+AO24+AO30</f>
        <v>46867489.751662128</v>
      </c>
    </row>
    <row r="37" spans="2:42" x14ac:dyDescent="0.2">
      <c r="B37" s="1" t="s">
        <v>45</v>
      </c>
      <c r="D37" s="38">
        <f>D36/D34</f>
        <v>6.6782727817574702E-3</v>
      </c>
      <c r="E37" s="38">
        <f>E36/E34</f>
        <v>0.30892856571055288</v>
      </c>
      <c r="G37" s="38">
        <f>G36/G34</f>
        <v>4.7646138529369936E-3</v>
      </c>
      <c r="H37" s="38">
        <f>H36/H34</f>
        <v>0.34137696277683277</v>
      </c>
      <c r="J37" s="38">
        <f>J36/J34</f>
        <v>5.072431666149825E-3</v>
      </c>
      <c r="K37" s="38">
        <f>K36/K34</f>
        <v>0.38326476523631203</v>
      </c>
      <c r="M37" s="38">
        <f>M36/M34</f>
        <v>3.6468181993593949E-3</v>
      </c>
      <c r="N37" s="38">
        <f>N36/N34</f>
        <v>0.35188388114561886</v>
      </c>
      <c r="P37" s="38">
        <f>P36/P34</f>
        <v>3.4921606393894119E-3</v>
      </c>
      <c r="Q37" s="38">
        <f>Q36/Q34</f>
        <v>0.34325264708514164</v>
      </c>
      <c r="S37" s="38">
        <f>S36/S34</f>
        <v>2.6850661502660655E-3</v>
      </c>
      <c r="T37" s="38">
        <f>T36/T34</f>
        <v>0.43569291202590288</v>
      </c>
      <c r="V37" s="38">
        <f>V36/V34</f>
        <v>4.9989169198290375E-3</v>
      </c>
      <c r="W37" s="38">
        <f>W36/W34</f>
        <v>0.37140501678908167</v>
      </c>
      <c r="Y37" s="38">
        <f>Y36/Y34</f>
        <v>6.3530593110346853E-3</v>
      </c>
      <c r="Z37" s="38">
        <f>Z36/Z34</f>
        <v>0.38535356032253676</v>
      </c>
      <c r="AB37" s="38">
        <f>AB36/AB34</f>
        <v>9.9218822663506064E-3</v>
      </c>
      <c r="AC37" s="38">
        <f>AC36/AC34</f>
        <v>0.40606292788848519</v>
      </c>
      <c r="AE37" s="38">
        <f>AE36/AE34</f>
        <v>9.8769228364490955E-3</v>
      </c>
      <c r="AF37" s="38">
        <f>AF36/AF34</f>
        <v>0.40560796104382291</v>
      </c>
      <c r="AH37" s="38">
        <f>AH36/AH34</f>
        <v>9.8736075533394918E-3</v>
      </c>
      <c r="AI37" s="38">
        <f>AI36/AI34</f>
        <v>0.40516107280812502</v>
      </c>
      <c r="AK37" s="38">
        <f>AK36/AK34</f>
        <v>9.8803758025854827E-3</v>
      </c>
      <c r="AL37" s="38">
        <f>AL36/AL34</f>
        <v>0.40607413782255691</v>
      </c>
      <c r="AN37" s="38">
        <f>AN36/AN34</f>
        <v>9.8803758025854775E-3</v>
      </c>
      <c r="AO37" s="38">
        <f>AO36/AO34</f>
        <v>0.4060741378225568</v>
      </c>
    </row>
    <row r="38" spans="2:42" x14ac:dyDescent="0.2">
      <c r="Y38" s="1" t="s">
        <v>40</v>
      </c>
    </row>
    <row r="39" spans="2:42" x14ac:dyDescent="0.2">
      <c r="B39" s="1" t="s">
        <v>41</v>
      </c>
      <c r="D39" s="1">
        <v>309</v>
      </c>
      <c r="G39" s="1">
        <v>336</v>
      </c>
      <c r="J39" s="1">
        <v>397</v>
      </c>
      <c r="M39" s="1">
        <v>269</v>
      </c>
      <c r="P39" s="1">
        <v>281</v>
      </c>
      <c r="S39" s="1">
        <v>204</v>
      </c>
      <c r="V39" s="1">
        <v>226</v>
      </c>
      <c r="Y39" s="1">
        <v>231</v>
      </c>
      <c r="AB39" s="1">
        <v>511</v>
      </c>
      <c r="AE39" s="1">
        <v>521</v>
      </c>
      <c r="AH39" s="1">
        <v>532</v>
      </c>
      <c r="AK39" s="1">
        <v>542</v>
      </c>
      <c r="AN39" s="1">
        <v>553</v>
      </c>
    </row>
    <row r="40" spans="2:42" s="40" customFormat="1" x14ac:dyDescent="0.2">
      <c r="B40" s="41" t="s">
        <v>42</v>
      </c>
      <c r="C40" s="39"/>
      <c r="D40" s="39" t="s">
        <v>43</v>
      </c>
      <c r="E40" s="39"/>
      <c r="F40" s="39"/>
      <c r="G40" s="39" t="s">
        <v>43</v>
      </c>
      <c r="H40" s="39"/>
      <c r="I40" s="39"/>
      <c r="J40" s="39" t="s">
        <v>43</v>
      </c>
      <c r="K40" s="39"/>
      <c r="L40" s="39"/>
      <c r="M40" s="39" t="s">
        <v>43</v>
      </c>
      <c r="N40" s="39"/>
      <c r="O40" s="39"/>
      <c r="P40" s="39" t="s">
        <v>43</v>
      </c>
      <c r="Q40" s="39"/>
      <c r="R40" s="39"/>
      <c r="S40" s="39" t="s">
        <v>43</v>
      </c>
      <c r="T40" s="39"/>
      <c r="U40" s="39"/>
      <c r="V40" s="39" t="s">
        <v>43</v>
      </c>
      <c r="W40" s="39"/>
      <c r="X40" s="39"/>
      <c r="Y40" s="39" t="s">
        <v>43</v>
      </c>
      <c r="Z40" s="39"/>
      <c r="AA40" s="39"/>
      <c r="AB40" s="39" t="s">
        <v>43</v>
      </c>
      <c r="AC40" s="39"/>
      <c r="AD40" s="39"/>
      <c r="AE40" s="39" t="s">
        <v>43</v>
      </c>
      <c r="AF40" s="39"/>
      <c r="AG40" s="39"/>
      <c r="AH40" s="39" t="s">
        <v>43</v>
      </c>
      <c r="AI40" s="39"/>
      <c r="AJ40" s="39"/>
      <c r="AK40" s="39" t="s">
        <v>43</v>
      </c>
      <c r="AL40" s="39"/>
      <c r="AM40" s="39"/>
      <c r="AN40" s="39" t="s">
        <v>43</v>
      </c>
      <c r="AO40" s="39"/>
      <c r="AP40" s="39"/>
    </row>
    <row r="41" spans="2:42" x14ac:dyDescent="0.2">
      <c r="S41" s="38"/>
      <c r="T41" s="38"/>
    </row>
  </sheetData>
  <mergeCells count="16">
    <mergeCell ref="AN2:AP2"/>
    <mergeCell ref="B16:C16"/>
    <mergeCell ref="B27:C27"/>
    <mergeCell ref="B33:C33"/>
    <mergeCell ref="AH2:AJ2"/>
    <mergeCell ref="AK2:AM2"/>
    <mergeCell ref="V2:X2"/>
    <mergeCell ref="Y2:AA2"/>
    <mergeCell ref="AB2:AD2"/>
    <mergeCell ref="AE2:AG2"/>
    <mergeCell ref="D2:F2"/>
    <mergeCell ref="G2:I2"/>
    <mergeCell ref="J2:L2"/>
    <mergeCell ref="M2:O2"/>
    <mergeCell ref="P2:R2"/>
    <mergeCell ref="S2:U2"/>
  </mergeCells>
  <pageMargins left="0.5" right="0.2" top="0.75" bottom="0.75" header="0.3" footer="0.3"/>
  <pageSetup scale="50" orientation="landscape" horizontalDpi="300" verticalDpi="300" r:id="rId1"/>
  <colBreaks count="3" manualBreakCount="3">
    <brk id="14" max="39" man="1"/>
    <brk id="24" max="33" man="1"/>
    <brk id="3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6759-D746-1241-BF85-D1558B6B8DB8}">
  <dimension ref="A2:D11"/>
  <sheetViews>
    <sheetView zoomScale="75" workbookViewId="0">
      <selection activeCell="A50" sqref="A50"/>
    </sheetView>
  </sheetViews>
  <sheetFormatPr baseColWidth="10" defaultRowHeight="19" x14ac:dyDescent="0.25"/>
  <cols>
    <col min="1" max="1" width="74.1640625" style="45" bestFit="1" customWidth="1"/>
    <col min="2" max="2" width="154" style="45" bestFit="1" customWidth="1"/>
    <col min="3" max="3" width="49.1640625" style="45" bestFit="1" customWidth="1"/>
    <col min="4" max="4" width="57.1640625" style="45" bestFit="1" customWidth="1"/>
    <col min="5" max="16384" width="10.83203125" style="45"/>
  </cols>
  <sheetData>
    <row r="2" spans="1:4" x14ac:dyDescent="0.25">
      <c r="A2" s="45" t="s">
        <v>46</v>
      </c>
      <c r="B2" s="46" t="s">
        <v>47</v>
      </c>
      <c r="C2" s="47" t="s">
        <v>48</v>
      </c>
      <c r="D2" s="48" t="s">
        <v>49</v>
      </c>
    </row>
    <row r="4" spans="1:4" x14ac:dyDescent="0.25">
      <c r="A4" s="49" t="s">
        <v>44</v>
      </c>
      <c r="B4" s="45" t="s">
        <v>54</v>
      </c>
    </row>
    <row r="5" spans="1:4" x14ac:dyDescent="0.25">
      <c r="A5" s="49" t="s">
        <v>45</v>
      </c>
      <c r="B5" s="45" t="s">
        <v>50</v>
      </c>
    </row>
    <row r="6" spans="1:4" x14ac:dyDescent="0.25">
      <c r="A6" s="49"/>
    </row>
    <row r="7" spans="1:4" x14ac:dyDescent="0.25">
      <c r="A7" s="49" t="s">
        <v>41</v>
      </c>
      <c r="B7" s="45" t="s">
        <v>55</v>
      </c>
    </row>
    <row r="8" spans="1:4" x14ac:dyDescent="0.25">
      <c r="A8" s="50" t="s">
        <v>42</v>
      </c>
      <c r="B8" s="45" t="s">
        <v>56</v>
      </c>
    </row>
    <row r="11" spans="1:4" x14ac:dyDescent="0.25">
      <c r="A11" s="45" t="s">
        <v>51</v>
      </c>
      <c r="B11" s="51" t="s">
        <v>52</v>
      </c>
      <c r="C11" s="47" t="s">
        <v>53</v>
      </c>
    </row>
  </sheetData>
  <pageMargins left="0.7" right="0.7" top="0.75" bottom="0.75" header="0.3" footer="0.3"/>
  <pageSetup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9A0A9601764418DD39BD00503977A" ma:contentTypeVersion="4" ma:contentTypeDescription="Create a new document." ma:contentTypeScope="" ma:versionID="732595fc633e277a68896441733a31ac">
  <xsd:schema xmlns:xsd="http://www.w3.org/2001/XMLSchema" xmlns:xs="http://www.w3.org/2001/XMLSchema" xmlns:p="http://schemas.microsoft.com/office/2006/metadata/properties" xmlns:ns2="d0560e37-be74-4cc2-84ee-c2ac80e1b3c5" targetNamespace="http://schemas.microsoft.com/office/2006/metadata/properties" ma:root="true" ma:fieldsID="562e00b2b20d83556f2b45df509428f7" ns2:_="">
    <xsd:import namespace="d0560e37-be74-4cc2-84ee-c2ac80e1b3c5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Intervenor" minOccurs="0"/>
                <xsd:element ref="ns2:Issue" minOccurs="0"/>
                <xsd:element ref="ns2:FI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60e37-be74-4cc2-84ee-c2ac80e1b3c5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Issue" ma:index="10" nillable="true" ma:displayName="Issue" ma:internalName="Issue">
      <xsd:simpleType>
        <xsd:restriction base="dms:Text">
          <xsd:maxLength value="255"/>
        </xsd:restriction>
      </xsd:simpleType>
    </xsd:element>
    <xsd:element name="FINAL" ma:index="11" nillable="true" ma:displayName="FINAL" ma:internalName="FIN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d0560e37-be74-4cc2-84ee-c2ac80e1b3c5">Attachment 1</Attachment>
    <Intervenor xmlns="d0560e37-be74-4cc2-84ee-c2ac80e1b3c5">GEC</Intervenor>
    <FINAL xmlns="d0560e37-be74-4cc2-84ee-c2ac80e1b3c5">FINAL</FINAL>
    <Issue xmlns="d0560e37-be74-4cc2-84ee-c2ac80e1b3c5">5</Issue>
  </documentManagement>
</p:properties>
</file>

<file path=customXml/itemProps1.xml><?xml version="1.0" encoding="utf-8"?>
<ds:datastoreItem xmlns:ds="http://schemas.openxmlformats.org/officeDocument/2006/customXml" ds:itemID="{64444AE4-5CAE-4235-95CD-FBC4930BA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60e37-be74-4cc2-84ee-c2ac80e1b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C74F2D-1183-4935-9FE0-A54EA8C2ED6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9A686FD-92D5-4F26-B34C-E0A3CC6F81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09F41E-7B3A-4BCC-A226-33116E065C9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d0560e37-be74-4cc2-84ee-c2ac80e1b3c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GEC5</vt:lpstr>
      <vt:lpstr>Notes</vt:lpstr>
      <vt:lpstr>'GEC5'!Print_Area</vt:lpstr>
      <vt:lpstr>'GEC5'!Print_Titles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cp:lastPrinted>2022-03-28T13:50:46Z</cp:lastPrinted>
  <dcterms:created xsi:type="dcterms:W3CDTF">2021-11-11T19:17:45Z</dcterms:created>
  <dcterms:modified xsi:type="dcterms:W3CDTF">2022-03-28T19:41:10Z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0x0101009CC9A0A9601764418DD39BD00503977A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