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I COS 2023 - Dec 1\IRs\Final Filing\"/>
    </mc:Choice>
  </mc:AlternateContent>
  <xr:revisionPtr revIDLastSave="0" documentId="13_ncr:1_{29EADF9F-ED7F-4CB1-9677-F980C3756784}" xr6:coauthVersionLast="47" xr6:coauthVersionMax="47" xr10:uidLastSave="{00000000-0000-0000-0000-000000000000}"/>
  <bookViews>
    <workbookView xWindow="390" yWindow="390" windowWidth="27240" windowHeight="15465" xr2:uid="{1519CECD-F7D6-4A3A-8970-255940504B4A}"/>
  </bookViews>
  <sheets>
    <sheet name="2.3 Summary of Capital Projects" sheetId="1" r:id="rId1"/>
    <sheet name="2.3 System Access" sheetId="2" r:id="rId2"/>
    <sheet name="2.3 System Renewal" sheetId="3" r:id="rId3"/>
    <sheet name="2.3 System Service" sheetId="4" r:id="rId4"/>
    <sheet name="2.3 General Plan 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Parse_Out" localSheetId="4" hidden="1">#REF!</definedName>
    <definedName name="_Parse_Out" localSheetId="0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ApprovedYr" localSheetId="0">'[1]Z1.ModelVariables'!$C$12</definedName>
    <definedName name="ApprovedYr">'[2]Z1.ModelVariables'!$C$12</definedName>
    <definedName name="AS2DocOpenMode" hidden="1">"AS2DocumentEdit"</definedName>
    <definedName name="asdfsafd" hidden="1">#REF!</definedName>
    <definedName name="BI_LDCLIST">'[3]3. Rate Class Selection'!$B$19:$B$21</definedName>
    <definedName name="Bridge_Year">'[4]0.1 LDC Info'!$E$23</definedName>
    <definedName name="BridgeYear">'[5]0.1 LDC Info'!$E$23</definedName>
    <definedName name="CRLF" localSheetId="0">'[1]Z1.ModelVariables'!$C$10</definedName>
    <definedName name="CRLF">'[2]Z1.ModelVariables'!$C$10</definedName>
    <definedName name="EBNumber">'[4]0.1 LDC Info'!$E$15</definedName>
    <definedName name="EBNUMBERNEW">'[6]LDC Info'!$E$16</definedName>
    <definedName name="histdate">[7]Financials!$E$76</definedName>
    <definedName name="Last_Rebasing_Year">'[4]0.1 LDC Info'!$E$27</definedName>
    <definedName name="LDC_LIST">[8]lists!$AM$1:$AM$80</definedName>
    <definedName name="LDC_LIST_2">[9]lists!$AM$1:$AM$80</definedName>
    <definedName name="PriceCap">'[10]1.2. Hist TB and Budgets'!$C$11</definedName>
    <definedName name="ratedescription">[11]hidden1!$D$1:$D$122</definedName>
    <definedName name="RebaseYear">'[12]LDC Info'!$E$28</definedName>
    <definedName name="RebaseYear_1" localSheetId="0">'[13]LDC Info'!$E$24</definedName>
    <definedName name="RebaseYear_1">'[14]LDC Info'!$E$24</definedName>
    <definedName name="RMpilsVer" localSheetId="0">'[1]Z1.ModelVariables'!$C$13</definedName>
    <definedName name="RMpilsVer">'[2]Z1.ModelVariables'!$C$13</definedName>
    <definedName name="RMversion">'[15]Z1.ModelVariables'!$C$13</definedName>
    <definedName name="Test_Year">'[4]0.1 LDC Info'!$E$25</definedName>
    <definedName name="TestYear">'[5]0.1 LDC Info'!$E$25</definedName>
    <definedName name="TestYr" localSheetId="0">'[1]P0.Admin'!$C$13</definedName>
    <definedName name="TestYr">'[2]P0.Admin'!$C$13</definedName>
    <definedName name="Utility">[7]Financials!$A$1</definedName>
    <definedName name="utitliy1">[16]Financials!$A$1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7" i="5" l="1"/>
  <c r="L57" i="5"/>
  <c r="J57" i="5"/>
  <c r="H57" i="5"/>
  <c r="F57" i="5"/>
  <c r="D57" i="5"/>
  <c r="B57" i="5"/>
  <c r="N6" i="5"/>
  <c r="N8" i="5" s="1"/>
  <c r="L6" i="5"/>
  <c r="L8" i="5" s="1"/>
  <c r="J6" i="5"/>
  <c r="J8" i="5" s="1"/>
  <c r="H6" i="5"/>
  <c r="H8" i="5" s="1"/>
  <c r="F6" i="5"/>
  <c r="F8" i="5" s="1"/>
  <c r="D6" i="5"/>
  <c r="D8" i="5" s="1"/>
  <c r="N38" i="4"/>
  <c r="L38" i="4"/>
  <c r="J38" i="4"/>
  <c r="H38" i="4"/>
  <c r="F38" i="4"/>
  <c r="D38" i="4"/>
  <c r="B38" i="4"/>
  <c r="N6" i="4"/>
  <c r="N8" i="4" s="1"/>
  <c r="L6" i="4"/>
  <c r="L8" i="4" s="1"/>
  <c r="J6" i="4"/>
  <c r="J8" i="4" s="1"/>
  <c r="H6" i="4"/>
  <c r="H8" i="4" s="1"/>
  <c r="F6" i="4"/>
  <c r="F8" i="4" s="1"/>
  <c r="D6" i="4"/>
  <c r="D8" i="4" s="1"/>
  <c r="N173" i="3"/>
  <c r="I24" i="1" s="1"/>
  <c r="L173" i="3"/>
  <c r="H24" i="1" s="1"/>
  <c r="H30" i="1" s="1"/>
  <c r="J173" i="3"/>
  <c r="G24" i="1" s="1"/>
  <c r="G26" i="1" s="1"/>
  <c r="H173" i="3"/>
  <c r="F24" i="1" s="1"/>
  <c r="F26" i="1" s="1"/>
  <c r="F173" i="3"/>
  <c r="E24" i="1" s="1"/>
  <c r="D173" i="3"/>
  <c r="D24" i="1" s="1"/>
  <c r="D30" i="1" s="1"/>
  <c r="B173" i="3"/>
  <c r="N6" i="3"/>
  <c r="N8" i="3" s="1"/>
  <c r="L6" i="3"/>
  <c r="L8" i="3" s="1"/>
  <c r="J6" i="3"/>
  <c r="J8" i="3" s="1"/>
  <c r="H6" i="3"/>
  <c r="H8" i="3" s="1"/>
  <c r="F6" i="3"/>
  <c r="F8" i="3" s="1"/>
  <c r="D6" i="3"/>
  <c r="D8" i="3" s="1"/>
  <c r="N96" i="2"/>
  <c r="L96" i="2"/>
  <c r="H10" i="1" s="1"/>
  <c r="H16" i="1" s="1"/>
  <c r="J96" i="2"/>
  <c r="G10" i="1" s="1"/>
  <c r="H96" i="2"/>
  <c r="F10" i="1" s="1"/>
  <c r="F96" i="2"/>
  <c r="D96" i="2"/>
  <c r="B96" i="2"/>
  <c r="F8" i="2"/>
  <c r="N6" i="2"/>
  <c r="N8" i="2" s="1"/>
  <c r="L6" i="2"/>
  <c r="L8" i="2" s="1"/>
  <c r="J6" i="2"/>
  <c r="J8" i="2" s="1"/>
  <c r="H6" i="2"/>
  <c r="H8" i="2" s="1"/>
  <c r="F6" i="2"/>
  <c r="D6" i="2"/>
  <c r="D8" i="2" s="1"/>
  <c r="I68" i="1"/>
  <c r="H68" i="1"/>
  <c r="G68" i="1"/>
  <c r="F68" i="1"/>
  <c r="E68" i="1"/>
  <c r="D68" i="1"/>
  <c r="F65" i="1"/>
  <c r="C64" i="1"/>
  <c r="C58" i="1"/>
  <c r="G54" i="1"/>
  <c r="F54" i="1"/>
  <c r="C54" i="1"/>
  <c r="I52" i="1"/>
  <c r="I58" i="1" s="1"/>
  <c r="H52" i="1"/>
  <c r="H58" i="1" s="1"/>
  <c r="G52" i="1"/>
  <c r="G58" i="1" s="1"/>
  <c r="F52" i="1"/>
  <c r="F58" i="1" s="1"/>
  <c r="E52" i="1"/>
  <c r="E54" i="1" s="1"/>
  <c r="D52" i="1"/>
  <c r="D58" i="1" s="1"/>
  <c r="E44" i="1"/>
  <c r="D44" i="1"/>
  <c r="C44" i="1"/>
  <c r="C40" i="1"/>
  <c r="I38" i="1"/>
  <c r="I40" i="1" s="1"/>
  <c r="H38" i="1"/>
  <c r="H44" i="1" s="1"/>
  <c r="G38" i="1"/>
  <c r="G44" i="1" s="1"/>
  <c r="E38" i="1"/>
  <c r="E40" i="1" s="1"/>
  <c r="D38" i="1"/>
  <c r="D40" i="1" s="1"/>
  <c r="C30" i="1"/>
  <c r="C26" i="1"/>
  <c r="C16" i="1"/>
  <c r="I14" i="1"/>
  <c r="I64" i="1" s="1"/>
  <c r="H14" i="1"/>
  <c r="H64" i="1" s="1"/>
  <c r="G14" i="1"/>
  <c r="G64" i="1" s="1"/>
  <c r="F14" i="1"/>
  <c r="F64" i="1" s="1"/>
  <c r="E14" i="1"/>
  <c r="E64" i="1" s="1"/>
  <c r="D14" i="1"/>
  <c r="D64" i="1" s="1"/>
  <c r="C12" i="1"/>
  <c r="C63" i="1" s="1"/>
  <c r="I10" i="1"/>
  <c r="E10" i="1"/>
  <c r="E12" i="1" s="1"/>
  <c r="D10" i="1"/>
  <c r="D54" i="1" l="1"/>
  <c r="I16" i="1"/>
  <c r="C66" i="1"/>
  <c r="H54" i="1"/>
  <c r="I54" i="1"/>
  <c r="E58" i="1"/>
  <c r="H40" i="1"/>
  <c r="I44" i="1"/>
  <c r="F16" i="1"/>
  <c r="F12" i="1"/>
  <c r="D16" i="1"/>
  <c r="E16" i="1"/>
  <c r="I26" i="1"/>
  <c r="I30" i="1"/>
  <c r="H59" i="5"/>
  <c r="D26" i="1"/>
  <c r="H26" i="1"/>
  <c r="G16" i="1"/>
  <c r="G12" i="1"/>
  <c r="E26" i="1"/>
  <c r="E63" i="1" s="1"/>
  <c r="E66" i="1" s="1"/>
  <c r="E30" i="1"/>
  <c r="F30" i="1"/>
  <c r="D12" i="1"/>
  <c r="G30" i="1"/>
  <c r="G40" i="1"/>
  <c r="H12" i="1"/>
  <c r="I12" i="1"/>
  <c r="I63" i="1" s="1"/>
  <c r="I66" i="1" s="1"/>
  <c r="F38" i="1"/>
  <c r="G63" i="1" l="1"/>
  <c r="G66" i="1" s="1"/>
  <c r="H63" i="1"/>
  <c r="H66" i="1" s="1"/>
  <c r="D63" i="1"/>
  <c r="D66" i="1" s="1"/>
  <c r="F44" i="1"/>
  <c r="F40" i="1"/>
  <c r="F63" i="1" s="1"/>
  <c r="F66" i="1" s="1"/>
</calcChain>
</file>

<file path=xl/sharedStrings.xml><?xml version="1.0" encoding="utf-8"?>
<sst xmlns="http://schemas.openxmlformats.org/spreadsheetml/2006/main" count="1429" uniqueCount="615">
  <si>
    <t>Capital Projects Table</t>
  </si>
  <si>
    <t>Reporting Basis</t>
  </si>
  <si>
    <t>MIFRS</t>
  </si>
  <si>
    <t>Projects</t>
  </si>
  <si>
    <t>BA</t>
  </si>
  <si>
    <t xml:space="preserve">Actual </t>
  </si>
  <si>
    <t xml:space="preserve">Projection </t>
  </si>
  <si>
    <t>System Access</t>
  </si>
  <si>
    <t>Total Projects</t>
  </si>
  <si>
    <t>Sub-Total System Access</t>
  </si>
  <si>
    <t>Contributed Captial</t>
  </si>
  <si>
    <t>Total System Access</t>
  </si>
  <si>
    <t xml:space="preserve">System Renewal </t>
  </si>
  <si>
    <t xml:space="preserve">Sub-Total System Renewal </t>
  </si>
  <si>
    <t>Total System Renewal</t>
  </si>
  <si>
    <t>System Service</t>
  </si>
  <si>
    <t>Sub-Total System Service</t>
  </si>
  <si>
    <t>Total System Service</t>
  </si>
  <si>
    <t>General Plant</t>
  </si>
  <si>
    <t>Sub-Total General Plant</t>
  </si>
  <si>
    <t>Capital Investment Net Of Cc</t>
  </si>
  <si>
    <t>Total Contributed Capital</t>
  </si>
  <si>
    <t xml:space="preserve">Adjustment for Unusal Disposal </t>
  </si>
  <si>
    <t>Total Capex</t>
  </si>
  <si>
    <t>Reconciliation To Yearly Additions (2.6)</t>
  </si>
  <si>
    <t xml:space="preserve">USoA </t>
  </si>
  <si>
    <t>Note</t>
  </si>
  <si>
    <t>Land Substation</t>
  </si>
  <si>
    <t>Expense Surveyor</t>
  </si>
  <si>
    <t>New O/H and U/G services</t>
  </si>
  <si>
    <t>Centre Urgel Forget Phase II</t>
  </si>
  <si>
    <t>New Meters</t>
  </si>
  <si>
    <t>Service Pole Installation</t>
  </si>
  <si>
    <t>Transformer 225 KvA</t>
  </si>
  <si>
    <t>Meter Replacement (Seal Years)</t>
  </si>
  <si>
    <t>Scada Improvement</t>
  </si>
  <si>
    <t>Relocate Line St-Jaques Phase I</t>
  </si>
  <si>
    <t>New  Pole St-Jacques</t>
  </si>
  <si>
    <t>New Transformer Inventory</t>
  </si>
  <si>
    <t>Engineer Patenaude Subdivision</t>
  </si>
  <si>
    <t>Enhancement Blais Street</t>
  </si>
  <si>
    <t>Maintenance Manual New Substation</t>
  </si>
  <si>
    <t>Versaille III Project</t>
  </si>
  <si>
    <t>Patenaude East Subdivision Phase II (Faubourge Ste-Marie Phase II)</t>
  </si>
  <si>
    <t>New Transformers Inventory</t>
  </si>
  <si>
    <t>Meter</t>
  </si>
  <si>
    <t>Distribution Map</t>
  </si>
  <si>
    <t>Pole Testing</t>
  </si>
  <si>
    <t>PCB ransformers Dated Prior to 1985</t>
  </si>
  <si>
    <t>Service Area Amendment (Pending)</t>
  </si>
  <si>
    <t>Project Central Park (Transformers)</t>
  </si>
  <si>
    <t>Project Central Park (Underground Cable and Labour)</t>
  </si>
  <si>
    <t>Project Central Park(Dip Pole and Labour)</t>
  </si>
  <si>
    <t>Project Central Park (Pimary Overhead Cable and Labour))</t>
  </si>
  <si>
    <t>Contributed Capital</t>
  </si>
  <si>
    <t>Sub-Total  System Access - Contributed Capital</t>
  </si>
  <si>
    <t>Total  System Access</t>
  </si>
  <si>
    <t>Explanatory Notes on Projects</t>
  </si>
  <si>
    <t>Notes on System Access</t>
  </si>
  <si>
    <t xml:space="preserve"> </t>
  </si>
  <si>
    <t>Note 1</t>
  </si>
  <si>
    <t>Land Substation:</t>
  </si>
  <si>
    <t>Scope: Installed two new culverts and repair the ditch</t>
  </si>
  <si>
    <t>Ojectives: To manage water flow</t>
  </si>
  <si>
    <t>Capital Cost: (6 900.00$)</t>
  </si>
  <si>
    <t>Note 2</t>
  </si>
  <si>
    <t>Surveyor expense:</t>
  </si>
  <si>
    <t>Scope: Survey on private property</t>
  </si>
  <si>
    <t>Objective: To installed a guy wire on a primary pole</t>
  </si>
  <si>
    <t>Capital Cost: (935.00$)</t>
  </si>
  <si>
    <t>Note 3</t>
  </si>
  <si>
    <t>Project:New Services</t>
  </si>
  <si>
    <t>Scope: Installation of overhead and underground for new customer.</t>
  </si>
  <si>
    <t>Objective: Respond rapidly to customer request a service connection</t>
  </si>
  <si>
    <t>Customer Attachments New Connections has been perform during calendar year of 2018.</t>
  </si>
  <si>
    <t>Capital Cost: (20 819$)</t>
  </si>
  <si>
    <t>Note 4</t>
  </si>
  <si>
    <t>Project: Centre Urgel Forget Phase II</t>
  </si>
  <si>
    <t>Scope: New Faclity extension 24 units</t>
  </si>
  <si>
    <t>Objective: Transformers purchase to falicitate futur 24 units.</t>
  </si>
  <si>
    <t>Capital Cost:( 11 685$)</t>
  </si>
  <si>
    <t>In service date: April 2018</t>
  </si>
  <si>
    <t>Note 5</t>
  </si>
  <si>
    <t>Objective: Installation of secondary and primary cable ,transformer bank.</t>
  </si>
  <si>
    <t>Capital Cost: (17 800$)</t>
  </si>
  <si>
    <t>Note 6</t>
  </si>
  <si>
    <t>Project: New Meter</t>
  </si>
  <si>
    <t>Scope:Order meter for new connection service</t>
  </si>
  <si>
    <t>Capital Cost: (17 552$)</t>
  </si>
  <si>
    <t>Note 7</t>
  </si>
  <si>
    <t>Project: Service Pole Installation</t>
  </si>
  <si>
    <t>Scope: To facilitate to customer request</t>
  </si>
  <si>
    <t>Capital Cost: (4 175$)</t>
  </si>
  <si>
    <t>Note 8</t>
  </si>
  <si>
    <t>Customer Attachments New Connections has been perform during calendar year of 2019.</t>
  </si>
  <si>
    <t>Capital Cost: (23 364$)</t>
  </si>
  <si>
    <t>Note 9</t>
  </si>
  <si>
    <t>Project:Transformer 225 kva</t>
  </si>
  <si>
    <t>Scope: Transfomer for inventory</t>
  </si>
  <si>
    <t>Objective: To replace transformer in service (About seven in service none in stock)</t>
  </si>
  <si>
    <t xml:space="preserve">Customer: Respond rapidly to customer </t>
  </si>
  <si>
    <t>Capital Cost: (14 219$)</t>
  </si>
  <si>
    <t>Note10</t>
  </si>
  <si>
    <t>Project:Meter Replacement (Seal Year)</t>
  </si>
  <si>
    <t>Scope: Meter Change due to seal year &amp; New Service</t>
  </si>
  <si>
    <t xml:space="preserve">Objective: Have meter in inventory </t>
  </si>
  <si>
    <t>Capital Cost: (16 372$)</t>
  </si>
  <si>
    <t>Note 11</t>
  </si>
  <si>
    <t>Project:Scaida improvment</t>
  </si>
  <si>
    <t>Scope:Be able to get information</t>
  </si>
  <si>
    <t>Objective: Run report on each feeder</t>
  </si>
  <si>
    <t>Customer:more reability on the system</t>
  </si>
  <si>
    <t>Capital Cost: (33 653$)</t>
  </si>
  <si>
    <t>Note 12</t>
  </si>
  <si>
    <t>Project:Relocate Line Phase 1 St-Jacques Road</t>
  </si>
  <si>
    <t>Scope: As per Distribution System Plan</t>
  </si>
  <si>
    <t xml:space="preserve">Objective: Remove backyard line </t>
  </si>
  <si>
    <t>Capital Cost: (20 000$)</t>
  </si>
  <si>
    <t>Note 13</t>
  </si>
  <si>
    <t>Project: Pole on St-Jacques</t>
  </si>
  <si>
    <t>Scope: Replace Pole</t>
  </si>
  <si>
    <t>Objective:Safety issue</t>
  </si>
  <si>
    <t>Customer:Protection</t>
  </si>
  <si>
    <t>Capital Cost: (2 500$)</t>
  </si>
  <si>
    <t>Note 14</t>
  </si>
  <si>
    <t xml:space="preserve">Project: New Transformers </t>
  </si>
  <si>
    <t>Scope: Have the necesary transfo in stock</t>
  </si>
  <si>
    <t>Objective: To respond rapidly of transformer failure</t>
  </si>
  <si>
    <t>Customer: Reliability and efficience</t>
  </si>
  <si>
    <t>Capital Cost: (21 460$)</t>
  </si>
  <si>
    <t>Note 15</t>
  </si>
  <si>
    <t>Project: Patenaude Subdivision Phase II Project</t>
  </si>
  <si>
    <t>Scope: Engineer drawing  verification</t>
  </si>
  <si>
    <t>Objective: To follow electrical Code</t>
  </si>
  <si>
    <t>Customer: Safety to futur customers</t>
  </si>
  <si>
    <t>Capital Cost: (2 360$)</t>
  </si>
  <si>
    <t>Note 16</t>
  </si>
  <si>
    <t>Project: Blais Street</t>
  </si>
  <si>
    <t>Scope: Enhacement of the wire location</t>
  </si>
  <si>
    <t>Objective:More effient m remove 2 transformer</t>
  </si>
  <si>
    <t>Customer: Not affected</t>
  </si>
  <si>
    <t>Capital Cost: (16 240$)</t>
  </si>
  <si>
    <t>Note 17</t>
  </si>
  <si>
    <t>Project: Substation T1 -T2</t>
  </si>
  <si>
    <t>Scope: Develop a Maintenance Manuel</t>
  </si>
  <si>
    <t>Objective: Easier for CHEI for tenders</t>
  </si>
  <si>
    <t>Customer:</t>
  </si>
  <si>
    <t>Capital Cost: (5 743$)</t>
  </si>
  <si>
    <t>Note 18</t>
  </si>
  <si>
    <t>Customer Attachments New Connections has been perform during calendar year of 2020</t>
  </si>
  <si>
    <t>Capital Cost: (31 633$)</t>
  </si>
  <si>
    <t>Note 19</t>
  </si>
  <si>
    <t>Project: Versaille III Project</t>
  </si>
  <si>
    <t>Scope: Transformer for New Subdivion</t>
  </si>
  <si>
    <t>Objective: Installed transfromers in new subdivision</t>
  </si>
  <si>
    <t>Customer: To connect new owner in the project</t>
  </si>
  <si>
    <t>Capital Cost: ($23 735)</t>
  </si>
  <si>
    <t>Note 20</t>
  </si>
  <si>
    <t>Scope: primary and secondary</t>
  </si>
  <si>
    <t>Objective: Installed primary and secondary</t>
  </si>
  <si>
    <t>Customer:To connect new owner in the project</t>
  </si>
  <si>
    <t>Capital Cost: ($66 142)</t>
  </si>
  <si>
    <t>Note 21</t>
  </si>
  <si>
    <t>Capital Cost: ($33 425)</t>
  </si>
  <si>
    <t>Note22</t>
  </si>
  <si>
    <t>Capital Cost: ($65 794)</t>
  </si>
  <si>
    <t>Note 23</t>
  </si>
  <si>
    <t>Capital Cost: (8 943$)</t>
  </si>
  <si>
    <t>Note 24</t>
  </si>
  <si>
    <t>Capital Cost: ($9 000)</t>
  </si>
  <si>
    <t>Note 25</t>
  </si>
  <si>
    <t>Customer Attachments New Connections has been perform during calendar year of 2021</t>
  </si>
  <si>
    <t>Capital Cost: (30 000$)</t>
  </si>
  <si>
    <t>Note 26</t>
  </si>
  <si>
    <t>Customer Attachments New Connections has been perform during calendar year of 2021.</t>
  </si>
  <si>
    <t>Capital Cost: (12 093$)</t>
  </si>
  <si>
    <t>Note 27</t>
  </si>
  <si>
    <t>Capital Cost: (8 425$)</t>
  </si>
  <si>
    <t>Note 28 - 29</t>
  </si>
  <si>
    <t>Project: Distribution map</t>
  </si>
  <si>
    <t>Scope: Update the utility map</t>
  </si>
  <si>
    <t>Objective: To facilate line crew workers</t>
  </si>
  <si>
    <t>Capital Cost: (7 170$)</t>
  </si>
  <si>
    <t>Note 30</t>
  </si>
  <si>
    <t>Customer Attachments New Connections has been perform during calendar year of 2022</t>
  </si>
  <si>
    <t>Capital Cost: (23 000$)</t>
  </si>
  <si>
    <t>Note 31</t>
  </si>
  <si>
    <t>Customer Attachments New Connections has been perform during calendar year of 2022.</t>
  </si>
  <si>
    <t>Capital Cost: (12 000$)</t>
  </si>
  <si>
    <t>Note 32</t>
  </si>
  <si>
    <t>Capital Cost: (8 000$)</t>
  </si>
  <si>
    <t>Note 33</t>
  </si>
  <si>
    <t xml:space="preserve">Project: Central Park </t>
  </si>
  <si>
    <t>Scope: New Subdivision</t>
  </si>
  <si>
    <t>Objective: Installation distribution system</t>
  </si>
  <si>
    <t>Customer: 245</t>
  </si>
  <si>
    <t>Capital Cost: (173 000$)</t>
  </si>
  <si>
    <t>Note 34</t>
  </si>
  <si>
    <t>Project: Mélanie Construction</t>
  </si>
  <si>
    <t>Objective:Installation distribution system</t>
  </si>
  <si>
    <t>Customer: 325</t>
  </si>
  <si>
    <t>Capital Cost: (115 000$)</t>
  </si>
  <si>
    <t>Note 35</t>
  </si>
  <si>
    <t>Customer Attachments New Connections has been perform during calendar year of 2023</t>
  </si>
  <si>
    <t>Note 36</t>
  </si>
  <si>
    <t>Customer Attachments New Connections has been perform during calendar year of 2023.</t>
  </si>
  <si>
    <t>Note 37</t>
  </si>
  <si>
    <t>CGAAP</t>
  </si>
  <si>
    <t>NEWGAAP</t>
  </si>
  <si>
    <t>System Renewal</t>
  </si>
  <si>
    <t>Pole Replacement # 81</t>
  </si>
  <si>
    <t>Pole Replacement # 48</t>
  </si>
  <si>
    <t>Pole Replacement # 11</t>
  </si>
  <si>
    <t>Pole Replacement # 108</t>
  </si>
  <si>
    <t>Pole Replacement # 139</t>
  </si>
  <si>
    <t>Pole Replacement # 353</t>
  </si>
  <si>
    <t>Pole Replacement # 415</t>
  </si>
  <si>
    <t>Pole Replacement # 465</t>
  </si>
  <si>
    <t>Transformer Replacement # 431</t>
  </si>
  <si>
    <t>Transformer Replacement # 456</t>
  </si>
  <si>
    <t>Transformer Replacement # 474</t>
  </si>
  <si>
    <t>Transformer Replacement # 501</t>
  </si>
  <si>
    <t>Transformer Replacement # 504</t>
  </si>
  <si>
    <t>Transformer Replacement # 506</t>
  </si>
  <si>
    <t>Transformer Replacement # 520</t>
  </si>
  <si>
    <t>Transformer Replacement # 522</t>
  </si>
  <si>
    <t>Transformer Replacement # 525</t>
  </si>
  <si>
    <t>Transformer Replacement # 35</t>
  </si>
  <si>
    <t>Transformer Replacement # 482</t>
  </si>
  <si>
    <t>Transformer Program Elbows and Inserts</t>
  </si>
  <si>
    <t>Replace Cutout Arrester 1122 Notre-Dame</t>
  </si>
  <si>
    <t>Replace Solid Blade Switch F1 &amp; F2 Dip Pole St-Jacques</t>
  </si>
  <si>
    <t>Map Upgrade</t>
  </si>
  <si>
    <t>Replace Cutout Arrester &amp; Hardware</t>
  </si>
  <si>
    <t>Installed 1 span of 266 meter Spun Buss 1155 Notre-Dame</t>
  </si>
  <si>
    <t>Installed Spun Buss on Forget and Jeanne D'Arc Street</t>
  </si>
  <si>
    <t>Transformer Replacement # 403</t>
  </si>
  <si>
    <t>Transformer Replacement # 412</t>
  </si>
  <si>
    <t>Transformer Replacement # 422</t>
  </si>
  <si>
    <t>Transformer Replacement # 434</t>
  </si>
  <si>
    <t>Transformer Replacement # 440</t>
  </si>
  <si>
    <t>3 Cutt-Off Switch Notre-Dame Street</t>
  </si>
  <si>
    <t>Substation Lightning</t>
  </si>
  <si>
    <t>Transformer Replacement # 57</t>
  </si>
  <si>
    <t>Transformer Replacement # 58</t>
  </si>
  <si>
    <t>Transformer Replacement # 59</t>
  </si>
  <si>
    <t>Transformer Replacement # 414</t>
  </si>
  <si>
    <t>Transformer Replacement # 427</t>
  </si>
  <si>
    <t>Transformer Replacement # 446</t>
  </si>
  <si>
    <t>Transformer Replacement # 453</t>
  </si>
  <si>
    <t>Transformer Replacement # 478</t>
  </si>
  <si>
    <t>Transformer Replacement # 480</t>
  </si>
  <si>
    <t>Transformer Replacement # 510</t>
  </si>
  <si>
    <t>Transformer Replacement # 513</t>
  </si>
  <si>
    <t>Transformer Replacement # 524</t>
  </si>
  <si>
    <t>Transformer Replacement # 544</t>
  </si>
  <si>
    <t>Pole Replacement #   18</t>
  </si>
  <si>
    <t>Pole Replacement # 185</t>
  </si>
  <si>
    <t>Pole Replacement # 461</t>
  </si>
  <si>
    <t>Transformer Replacement # 405</t>
  </si>
  <si>
    <t>Transformer Replacement # 487</t>
  </si>
  <si>
    <t>Transformer Replacement # 488</t>
  </si>
  <si>
    <t>Transformer Replacement # 489</t>
  </si>
  <si>
    <t>Transformer Replacement # 490</t>
  </si>
  <si>
    <t>Transformer Replacement # 496</t>
  </si>
  <si>
    <t>Transformer Replacement # 508</t>
  </si>
  <si>
    <t>Transformer Replacement # 511</t>
  </si>
  <si>
    <t>Transformer Replacement # 517</t>
  </si>
  <si>
    <t>Transformer Replacement # 521</t>
  </si>
  <si>
    <t>Transformer Replacement # 530</t>
  </si>
  <si>
    <t>Transformer Replacement # 538</t>
  </si>
  <si>
    <t>Pole  Replacement # 477</t>
  </si>
  <si>
    <t>Pole  Replacement # 159</t>
  </si>
  <si>
    <t>Pole  Replacement # 346</t>
  </si>
  <si>
    <t>Pole  Replacement # 215</t>
  </si>
  <si>
    <t>Bollard Replacement</t>
  </si>
  <si>
    <t>.</t>
  </si>
  <si>
    <t>Replacement Of Switch and Arrester</t>
  </si>
  <si>
    <t xml:space="preserve">Transformer Replacement #  418 ( Tranfo Bank) </t>
  </si>
  <si>
    <t>Transformer Replacement #  432</t>
  </si>
  <si>
    <t>Transformer Replacement #  448</t>
  </si>
  <si>
    <t>Transformer Replacement #  452</t>
  </si>
  <si>
    <t>Transformer Replacement #  461</t>
  </si>
  <si>
    <t>Transformer Replacement #  470</t>
  </si>
  <si>
    <t>Transformer Replacement #  481</t>
  </si>
  <si>
    <t>Transformer Replacement #  502</t>
  </si>
  <si>
    <t>Transformer Replacement #  509</t>
  </si>
  <si>
    <t>Transformer Replacement #  518</t>
  </si>
  <si>
    <t>Transformer Replacement #  519</t>
  </si>
  <si>
    <t>Transformer Replacement #  527</t>
  </si>
  <si>
    <t>Transformer Replacement #  528</t>
  </si>
  <si>
    <t>Pole Replacement #   296</t>
  </si>
  <si>
    <t>Pole Replacement # 441</t>
  </si>
  <si>
    <t>Pole Replacement # 369</t>
  </si>
  <si>
    <t>Transformer Replacement #  531</t>
  </si>
  <si>
    <t>Transformer Replacement #  533</t>
  </si>
  <si>
    <t>Transformer Replacement #  535</t>
  </si>
  <si>
    <t>Transformer Replacement #  536</t>
  </si>
  <si>
    <t>Transformer Replacement #  537</t>
  </si>
  <si>
    <t>Transformer Replacement #  539</t>
  </si>
  <si>
    <t>Transformer Replacement #  541</t>
  </si>
  <si>
    <t>Transformer Replacement #  543</t>
  </si>
  <si>
    <t>Transformer Replacement #  545</t>
  </si>
  <si>
    <t>Transformer Replacement #  546</t>
  </si>
  <si>
    <t>Transformer Replacement #  548 (transfo Bank0</t>
  </si>
  <si>
    <t>Transformer Replacement #  551</t>
  </si>
  <si>
    <t>Pole Replacement #   1</t>
  </si>
  <si>
    <t>Pole Replacement #    258</t>
  </si>
  <si>
    <t>Pole Replacement #  304</t>
  </si>
  <si>
    <t>Sub-Total System Renewal - Contributed Capital</t>
  </si>
  <si>
    <t>Notes on System Renewal</t>
  </si>
  <si>
    <t>Scope: As per OEBrequirements, etablish a comprehensive Asset Management Plan and replace existing aging assetts</t>
  </si>
  <si>
    <t xml:space="preserve">Objective: Improve safety and reliability with the removalof older assets and replace damage pole. Follow the Asset Management Plan and performrequires replacement of aging assets </t>
  </si>
  <si>
    <t>Customer Attachments: 11</t>
  </si>
  <si>
    <t>Capital Cost : 7 300$</t>
  </si>
  <si>
    <t>In Service Date: December 2018</t>
  </si>
  <si>
    <t>Customer Attachments: 3</t>
  </si>
  <si>
    <t>Capital Cost : 4 800$</t>
  </si>
  <si>
    <t>Customer Attachments: 8</t>
  </si>
  <si>
    <t>Capital Cost : 6 800$</t>
  </si>
  <si>
    <t>Capital Cost : 6 400$</t>
  </si>
  <si>
    <t>In Service Date: September 2018</t>
  </si>
  <si>
    <t>Customer Attachments: 5</t>
  </si>
  <si>
    <t>Capital Cost : 6 500$</t>
  </si>
  <si>
    <t>In Service Date: October 2018</t>
  </si>
  <si>
    <t>Customer Attachments:</t>
  </si>
  <si>
    <t>Capital Cost : 3 000$</t>
  </si>
  <si>
    <t>Customer Attachments: 9</t>
  </si>
  <si>
    <t>Customer Attachments: 7</t>
  </si>
  <si>
    <t>Capital Cost : 4 200$</t>
  </si>
  <si>
    <t>Scope: As per OEB requirements, etablish a comprehensive Asset Management Plan and replace existing aging assetts</t>
  </si>
  <si>
    <t>Customer Attachments: 10</t>
  </si>
  <si>
    <t>Capital Cost : 3 195$</t>
  </si>
  <si>
    <t>In Service Date: May 2018</t>
  </si>
  <si>
    <t>Note 10</t>
  </si>
  <si>
    <t>Customer Attachments: 12</t>
  </si>
  <si>
    <t>Capital Cost : 4 689$</t>
  </si>
  <si>
    <t>Note11</t>
  </si>
  <si>
    <t>Capital Cost : 3 977$</t>
  </si>
  <si>
    <t>Customer Attachments: 13</t>
  </si>
  <si>
    <t>Capital Cost : 6 675$</t>
  </si>
  <si>
    <t>Note13</t>
  </si>
  <si>
    <t>Capital Cost : 5 695$</t>
  </si>
  <si>
    <t>Capital Cost : 7 390$</t>
  </si>
  <si>
    <t>Note15</t>
  </si>
  <si>
    <t>Capital Cost : 6 213$</t>
  </si>
  <si>
    <t>Capital Cost :</t>
  </si>
  <si>
    <t>In Service Date:</t>
  </si>
  <si>
    <t>Capital Cost : 6 390$</t>
  </si>
  <si>
    <t>In Service Date: June 2018</t>
  </si>
  <si>
    <t>Customer Attachments: 6</t>
  </si>
  <si>
    <t xml:space="preserve">Note 19 </t>
  </si>
  <si>
    <t>Capital Cost : 9 277$</t>
  </si>
  <si>
    <t>Scope: Failure risk</t>
  </si>
  <si>
    <t>Ojective: To prevent trouble call</t>
  </si>
  <si>
    <t>Customer attachments: Reability to the distribution system</t>
  </si>
  <si>
    <t>Capital Cost :13 113$</t>
  </si>
  <si>
    <t>In Service Date: July-August 2018</t>
  </si>
  <si>
    <t>Capital Cost :1 826$</t>
  </si>
  <si>
    <t>In Service Date:April 2018</t>
  </si>
  <si>
    <t>Note 22</t>
  </si>
  <si>
    <t>Capital Cost :4 842$</t>
  </si>
  <si>
    <t>In Service Date:January 2018</t>
  </si>
  <si>
    <t>Map Update</t>
  </si>
  <si>
    <t>Scope; Update distributiuon map</t>
  </si>
  <si>
    <t>Ojective: To have the most recent change for our contractor</t>
  </si>
  <si>
    <t>Capital Cost :3 557$</t>
  </si>
  <si>
    <t>Capital Cost :2 957$</t>
  </si>
  <si>
    <t>In Service Date:August 2018</t>
  </si>
  <si>
    <t>Capital Cost : 5 000$</t>
  </si>
  <si>
    <t>Capital Cost : 2 000$</t>
  </si>
  <si>
    <t>Capital Cost : 10 139$</t>
  </si>
  <si>
    <t>In Service Date: July-August 2019</t>
  </si>
  <si>
    <t>Note 28</t>
  </si>
  <si>
    <t>Capital Cost : 7 211$</t>
  </si>
  <si>
    <t>In Service Date: May 2019</t>
  </si>
  <si>
    <t>Note 29</t>
  </si>
  <si>
    <t>Customer Attachments: 4</t>
  </si>
  <si>
    <t>Capital Cost : 4 350$</t>
  </si>
  <si>
    <t>Customer Attachments: 2</t>
  </si>
  <si>
    <t>Customer Attachments: 1</t>
  </si>
  <si>
    <t>Scope; Prevent outage</t>
  </si>
  <si>
    <t>Objective: Old Cut-off Switch prevent power failure to sewer System</t>
  </si>
  <si>
    <t>Capital Cost : 2 535$</t>
  </si>
  <si>
    <t>In Service Date:July 2019</t>
  </si>
  <si>
    <t>Scope: Have more security at the substation</t>
  </si>
  <si>
    <t>Objective:To prevent vandalism</t>
  </si>
  <si>
    <t>Capital Cost : 1 280$</t>
  </si>
  <si>
    <t>In Service Date:June 2019</t>
  </si>
  <si>
    <t>Capital Cost : 21 041$</t>
  </si>
  <si>
    <t>In Service Date: Summer 2020</t>
  </si>
  <si>
    <t>Capital Cost : 7 083$</t>
  </si>
  <si>
    <t>Note 38</t>
  </si>
  <si>
    <t>Note 39</t>
  </si>
  <si>
    <t>Capital Cost : 1 565$</t>
  </si>
  <si>
    <t>Note 40</t>
  </si>
  <si>
    <t>Capital Cost : 3 624$</t>
  </si>
  <si>
    <t>Note 41</t>
  </si>
  <si>
    <t>Capital Cost : 1 585$</t>
  </si>
  <si>
    <t>Note 42</t>
  </si>
  <si>
    <t>Capital Cost : 1 975$</t>
  </si>
  <si>
    <t>Note 43</t>
  </si>
  <si>
    <t>Capital Cost : 2 084$</t>
  </si>
  <si>
    <t>Note 44</t>
  </si>
  <si>
    <t>Capital Cost : 1 582$</t>
  </si>
  <si>
    <t>Note 45</t>
  </si>
  <si>
    <t>Capital Cost : 1 930$</t>
  </si>
  <si>
    <t>Note 46</t>
  </si>
  <si>
    <t>Capital Cost : 1 335$</t>
  </si>
  <si>
    <t>Note 47</t>
  </si>
  <si>
    <t>Capital Cost : 1 720$</t>
  </si>
  <si>
    <t>Note 48</t>
  </si>
  <si>
    <t>Capital Cost : 1 431$</t>
  </si>
  <si>
    <t>Note 49</t>
  </si>
  <si>
    <t>Pole Replacement # 18</t>
  </si>
  <si>
    <t>Capital Cost : 4 453$</t>
  </si>
  <si>
    <t>In Service Date: Fall 2020</t>
  </si>
  <si>
    <t>Note 50</t>
  </si>
  <si>
    <t>Note 51</t>
  </si>
  <si>
    <t>Capital Cost : 5 173$</t>
  </si>
  <si>
    <t>Note 52</t>
  </si>
  <si>
    <t xml:space="preserve">Objective: Improve safety and reliability with the remova lof older assets. Follow the Asset Management Plan and performrequires replacement of aging assets </t>
  </si>
  <si>
    <t>Capital Cost :2 875 $</t>
  </si>
  <si>
    <t>In Service Date: Spring 2021</t>
  </si>
  <si>
    <t>Note 53</t>
  </si>
  <si>
    <t>Capital Cost : 4 300$</t>
  </si>
  <si>
    <t>Note 54</t>
  </si>
  <si>
    <t>Capital Cost : 4 100$</t>
  </si>
  <si>
    <t>Note 55</t>
  </si>
  <si>
    <t>Capital Cost : 4 400$</t>
  </si>
  <si>
    <t>Note 56</t>
  </si>
  <si>
    <t>Note 57</t>
  </si>
  <si>
    <t>Note 58</t>
  </si>
  <si>
    <t>Transformer Replacement# 508</t>
  </si>
  <si>
    <t>Capital Cost : 3 530$</t>
  </si>
  <si>
    <t>In Service Date: Fall 2021</t>
  </si>
  <si>
    <t>Note 59</t>
  </si>
  <si>
    <t>Capital Cost : 3 325$</t>
  </si>
  <si>
    <t>Note 60</t>
  </si>
  <si>
    <t xml:space="preserve">Customer Attachments: 8 </t>
  </si>
  <si>
    <t>Capital Cost : 4 050$</t>
  </si>
  <si>
    <t>Note 61</t>
  </si>
  <si>
    <t>Capital Cost : 5 925$</t>
  </si>
  <si>
    <t>Note 62</t>
  </si>
  <si>
    <t>Note 63</t>
  </si>
  <si>
    <t>Capital Cost : 4 450$</t>
  </si>
  <si>
    <t>Note 64</t>
  </si>
  <si>
    <t>Pole Replacement # 477</t>
  </si>
  <si>
    <t xml:space="preserve">Objective: Improve safety and reliability with the removal of older assets and replace damage pole. Follow the Asset Management Plan and performrequires replacement of aging assets </t>
  </si>
  <si>
    <t>Customer Attachments: n/a</t>
  </si>
  <si>
    <t>Capital Cost :4 800$</t>
  </si>
  <si>
    <t>Note 65</t>
  </si>
  <si>
    <t>Pole Replacement # 159</t>
  </si>
  <si>
    <t>Capital Cost : 5 800$</t>
  </si>
  <si>
    <t>Note 66</t>
  </si>
  <si>
    <t>Pole Replacement # 346</t>
  </si>
  <si>
    <t>Capital Cost : 7 100$</t>
  </si>
  <si>
    <t>Note 67</t>
  </si>
  <si>
    <t>Pole Replacement # 215</t>
  </si>
  <si>
    <t>Capital Cost : 8 600$</t>
  </si>
  <si>
    <t>Note 68</t>
  </si>
  <si>
    <t>Bollard Installation</t>
  </si>
  <si>
    <t>Scope: To protect padmount transformers</t>
  </si>
  <si>
    <t>Objective: Prevent MVA and safety</t>
  </si>
  <si>
    <t>Capital Cost : 4 000$</t>
  </si>
  <si>
    <t>Note 69</t>
  </si>
  <si>
    <t>Replacement Cut Switch</t>
  </si>
  <si>
    <t>Scope: Etablish a comprehensive Asset Management Plan and replace existing aging assetts</t>
  </si>
  <si>
    <t xml:space="preserve">Objective: Improve safety and reliability with the removalof older assets and replace cut switch and arrester. Follow the Asset Management Plan and performrequires replacement of aging assets </t>
  </si>
  <si>
    <t>Capital Cost : 27 610$</t>
  </si>
  <si>
    <t>In Service Date: Spring-Summer 2021</t>
  </si>
  <si>
    <t>Note 70</t>
  </si>
  <si>
    <t>Capital Cost : 10 000$</t>
  </si>
  <si>
    <t>In Service Date:  2022</t>
  </si>
  <si>
    <t>Note 71</t>
  </si>
  <si>
    <t>Transformer Replacement # 418</t>
  </si>
  <si>
    <t>Customer Attachments: 1 (Tranformers Bank)</t>
  </si>
  <si>
    <t>Capital Cost : 6 525$</t>
  </si>
  <si>
    <t>In Service Date: 2022</t>
  </si>
  <si>
    <t>Note 72</t>
  </si>
  <si>
    <t>Transformer Replacement # 432</t>
  </si>
  <si>
    <t>Customer Attachments: 17</t>
  </si>
  <si>
    <t>Capital Cost : 9 750$</t>
  </si>
  <si>
    <t>Note 73</t>
  </si>
  <si>
    <t>Transformer Replacement # 448</t>
  </si>
  <si>
    <t>Customer Attachments: 18</t>
  </si>
  <si>
    <t>Capital Cost : 6 950$</t>
  </si>
  <si>
    <t>Note 74</t>
  </si>
  <si>
    <t>Transformer Replacement # 452</t>
  </si>
  <si>
    <t>Note 75</t>
  </si>
  <si>
    <t>Transformer Replacement # 461</t>
  </si>
  <si>
    <t>Capital Cost : 4 250$</t>
  </si>
  <si>
    <t>Note 76</t>
  </si>
  <si>
    <t>Transformer Replacement # 470</t>
  </si>
  <si>
    <t>Capital Cost :  5 650$</t>
  </si>
  <si>
    <t>Note 77</t>
  </si>
  <si>
    <t>Transformer Replacement # 481</t>
  </si>
  <si>
    <t>Note 78</t>
  </si>
  <si>
    <t>Transformer Replacement # 502</t>
  </si>
  <si>
    <t>Note 79</t>
  </si>
  <si>
    <t>Transformer Replacement # 509</t>
  </si>
  <si>
    <t>Note 80</t>
  </si>
  <si>
    <t>Transformer Replacement # 518</t>
  </si>
  <si>
    <t>Note 81</t>
  </si>
  <si>
    <t>Transformer Replacement # 519</t>
  </si>
  <si>
    <t>Note 82</t>
  </si>
  <si>
    <t>Transformer Replacement # 527</t>
  </si>
  <si>
    <t>Note 83</t>
  </si>
  <si>
    <t>Transformer Replacement # 528</t>
  </si>
  <si>
    <t>Customer Attachments: 15</t>
  </si>
  <si>
    <t>Note 84</t>
  </si>
  <si>
    <t>Pole Replacement # 296</t>
  </si>
  <si>
    <t>In Service Date:2022</t>
  </si>
  <si>
    <t>Note 85</t>
  </si>
  <si>
    <t>Note 86</t>
  </si>
  <si>
    <t>Note 87</t>
  </si>
  <si>
    <t>In Service Date: Spring-Summer 2023</t>
  </si>
  <si>
    <t>Note 88</t>
  </si>
  <si>
    <t>Transformer Replacement # 531</t>
  </si>
  <si>
    <t>Capital Cost : 5 650$</t>
  </si>
  <si>
    <t>In Service Date: 2023</t>
  </si>
  <si>
    <t>Note 89</t>
  </si>
  <si>
    <t>Transformer Replacement # 533</t>
  </si>
  <si>
    <t>Note 90</t>
  </si>
  <si>
    <t>Transformer Replacement # 535</t>
  </si>
  <si>
    <t>Note 91</t>
  </si>
  <si>
    <t>Transformer Replacement # 536</t>
  </si>
  <si>
    <t>Note 92</t>
  </si>
  <si>
    <t>Transformer Replacement # 537</t>
  </si>
  <si>
    <t>Note 93</t>
  </si>
  <si>
    <t>Transformer Replacement # 539</t>
  </si>
  <si>
    <t>Note 94</t>
  </si>
  <si>
    <t>Transformer Replacement # 541</t>
  </si>
  <si>
    <t>Note 95</t>
  </si>
  <si>
    <t>Transformer Replacement # 543</t>
  </si>
  <si>
    <t>Note 96</t>
  </si>
  <si>
    <t>Transformer Replacement # 545</t>
  </si>
  <si>
    <t>Note 97</t>
  </si>
  <si>
    <t>Transformer Replacement # 546</t>
  </si>
  <si>
    <t>Note 98</t>
  </si>
  <si>
    <t>Transformer Replacement # 548</t>
  </si>
  <si>
    <t>Customer Attachments: 1 (Transformer Bank)</t>
  </si>
  <si>
    <t>Capital Cost 10 250$</t>
  </si>
  <si>
    <t>Note 99</t>
  </si>
  <si>
    <t>Transformer Replacement # 551</t>
  </si>
  <si>
    <t>Note 100</t>
  </si>
  <si>
    <t>Pole Replacement # 1</t>
  </si>
  <si>
    <t>Capital Cost : 8 750$</t>
  </si>
  <si>
    <t>Note 101</t>
  </si>
  <si>
    <t>Pole Replacement # 258</t>
  </si>
  <si>
    <t>Capital Cost : 8 500$</t>
  </si>
  <si>
    <t>Note 102</t>
  </si>
  <si>
    <t>Pole Replacement # 304</t>
  </si>
  <si>
    <t>PCB Program Dated Prior to 1985</t>
  </si>
  <si>
    <t>Sub-Total System Service - Contributed Capital</t>
  </si>
  <si>
    <t>Notes on System Service</t>
  </si>
  <si>
    <t>Project: PCB Program Dated prior 1985</t>
  </si>
  <si>
    <t>Scope: Transformer with PCB</t>
  </si>
  <si>
    <t>Objective: To removed transformer with PCB if any</t>
  </si>
  <si>
    <t>Customer: Safety</t>
  </si>
  <si>
    <t>Capital Cost: ($11 532)</t>
  </si>
  <si>
    <t>Capital Cost: ($4 895)</t>
  </si>
  <si>
    <t>Project: Pole Testing</t>
  </si>
  <si>
    <t>Scope: Test every pole / 5 years</t>
  </si>
  <si>
    <t>Objective: To replace pole</t>
  </si>
  <si>
    <t>Capital Cost: ($6 000)</t>
  </si>
  <si>
    <t>Software -Billing System</t>
  </si>
  <si>
    <t>Office Equipment</t>
  </si>
  <si>
    <t>Software</t>
  </si>
  <si>
    <t>Computer Hardware</t>
  </si>
  <si>
    <t>Web Site</t>
  </si>
  <si>
    <t>Honeywell Connexo Netsense</t>
  </si>
  <si>
    <t>Green Button Software</t>
  </si>
  <si>
    <t>Sub-Total General Plant - Contributed Capital</t>
  </si>
  <si>
    <t>Total General Plant</t>
  </si>
  <si>
    <t>Notes on General Plant</t>
  </si>
  <si>
    <t>Scope: Upgrade billind system</t>
  </si>
  <si>
    <t>Objectives: To be able to bill our customer accordily</t>
  </si>
  <si>
    <t>Capital Cost: 1 081$</t>
  </si>
  <si>
    <t>Scope: New scanner and photocopier</t>
  </si>
  <si>
    <t>Objectives:</t>
  </si>
  <si>
    <t>Capital Cost: 2 773$</t>
  </si>
  <si>
    <t>Scope: Software Northstars/Upgrade Computer Station</t>
  </si>
  <si>
    <t>Objectives: Bill properly customer/Work proper tool</t>
  </si>
  <si>
    <t>Capital Cost: 2 988$</t>
  </si>
  <si>
    <t>Scope: Fan -Table</t>
  </si>
  <si>
    <t>Objectives:To work in safe environment</t>
  </si>
  <si>
    <t>Capital Cost: 909$</t>
  </si>
  <si>
    <t>Scope: New Comouter Station</t>
  </si>
  <si>
    <t>Objectives: Work with proper tool</t>
  </si>
  <si>
    <t>Capital Cost: 1 950$</t>
  </si>
  <si>
    <t>Scope: Network Attached  Storage</t>
  </si>
  <si>
    <t>Objectives: To have better backup system</t>
  </si>
  <si>
    <t>Capital Cost: 2648$</t>
  </si>
  <si>
    <t>Scope: Zoom/Adobe Licence</t>
  </si>
  <si>
    <t>Objectives:To work with proper tool</t>
  </si>
  <si>
    <t>Capital Cost: 628$</t>
  </si>
  <si>
    <t>Scope: New Chair and scanner</t>
  </si>
  <si>
    <t>Objectives: To work in safe environment and proper tool</t>
  </si>
  <si>
    <t>Capital Cost: 3 431$</t>
  </si>
  <si>
    <t>Scope: Headphones for employee and directors</t>
  </si>
  <si>
    <t>Objectives: To work with proper tool during video conference</t>
  </si>
  <si>
    <t>Capital Cost: 617$</t>
  </si>
  <si>
    <t xml:space="preserve">Scope: </t>
  </si>
  <si>
    <t>Capital Cost: 1 113$</t>
  </si>
  <si>
    <t>Website</t>
  </si>
  <si>
    <t>Capital Cost: 6 500$</t>
  </si>
  <si>
    <t>Capital Cost: 28 492$</t>
  </si>
  <si>
    <t>Scope:</t>
  </si>
  <si>
    <t xml:space="preserve">Objectives: </t>
  </si>
  <si>
    <t>Capital Cost: 750$</t>
  </si>
  <si>
    <t>Capital Cost: 3000$</t>
  </si>
  <si>
    <t>Capital Cost: 1200$</t>
  </si>
  <si>
    <t>Capital Cost: 1500$</t>
  </si>
  <si>
    <t xml:space="preserve">General Plant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</si>
</sst>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-\$* #,##0.00_-;&quot;-$&quot;* #,##0.00_-;_-\$* \-??_-;_-@_-"/>
    <numFmt numFmtId="166" formatCode="&quot;$&quot;#,##0"/>
  </numFmts>
  <fonts count="26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Mang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5" tint="-0.49998474074526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Mangal"/>
      <family val="2"/>
      <charset val="1"/>
    </font>
    <font>
      <sz val="10"/>
      <color rgb="FFFF0000"/>
      <name val="Mang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color rgb="FF3333CC"/>
      <name val="Arial"/>
      <family val="2"/>
      <charset val="1"/>
    </font>
    <font>
      <sz val="10"/>
      <color indexed="48"/>
      <name val="Arial"/>
      <family val="2"/>
      <charset val="1"/>
    </font>
    <font>
      <sz val="10.5"/>
      <name val="Arial"/>
      <family val="2"/>
    </font>
    <font>
      <sz val="10"/>
      <color rgb="FF002060"/>
      <name val="Arial"/>
      <family val="2"/>
      <charset val="1"/>
    </font>
    <font>
      <sz val="10"/>
      <color theme="3" tint="-0.249977111117893"/>
      <name val="Arial"/>
      <family val="2"/>
      <charset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9"/>
        <bgColor indexed="58"/>
      </patternFill>
    </fill>
    <fill>
      <patternFill patternType="solid">
        <fgColor theme="6" tint="0.79998168889431442"/>
        <bgColor indexed="58"/>
      </patternFill>
    </fill>
    <fill>
      <patternFill patternType="solid">
        <fgColor rgb="FFFFFF00"/>
        <bgColor indexed="5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5" fontId="16" fillId="0" borderId="0" applyFill="0" applyBorder="0" applyAlignment="0" applyProtection="0"/>
    <xf numFmtId="0" fontId="2" fillId="0" borderId="0"/>
    <xf numFmtId="165" fontId="8" fillId="0" borderId="0" applyFill="0" applyBorder="0" applyAlignment="0" applyProtection="0"/>
  </cellStyleXfs>
  <cellXfs count="14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top"/>
    </xf>
    <xf numFmtId="0" fontId="6" fillId="0" borderId="0" xfId="0" applyFont="1"/>
    <xf numFmtId="0" fontId="3" fillId="0" borderId="0" xfId="2" applyFont="1"/>
    <xf numFmtId="0" fontId="6" fillId="0" borderId="0" xfId="0" applyFont="1" applyAlignment="1">
      <alignment horizontal="center"/>
    </xf>
    <xf numFmtId="0" fontId="6" fillId="0" borderId="1" xfId="2" applyFont="1" applyBorder="1"/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166" fontId="9" fillId="0" borderId="1" xfId="3" applyNumberFormat="1" applyFont="1" applyFill="1" applyBorder="1" applyAlignment="1" applyProtection="1">
      <alignment horizontal="center"/>
    </xf>
    <xf numFmtId="166" fontId="10" fillId="0" borderId="1" xfId="2" applyNumberFormat="1" applyFont="1" applyBorder="1" applyAlignment="1">
      <alignment horizontal="center"/>
    </xf>
    <xf numFmtId="166" fontId="10" fillId="0" borderId="1" xfId="3" applyNumberFormat="1" applyFont="1" applyFill="1" applyBorder="1" applyAlignment="1" applyProtection="1">
      <alignment horizontal="center"/>
    </xf>
    <xf numFmtId="3" fontId="9" fillId="0" borderId="1" xfId="3" applyNumberFormat="1" applyFont="1" applyFill="1" applyBorder="1" applyAlignment="1" applyProtection="1">
      <alignment horizontal="center"/>
    </xf>
    <xf numFmtId="3" fontId="11" fillId="0" borderId="1" xfId="2" applyNumberFormat="1" applyFont="1" applyBorder="1" applyAlignment="1">
      <alignment horizontal="center"/>
    </xf>
    <xf numFmtId="0" fontId="4" fillId="0" borderId="0" xfId="2" applyFont="1"/>
    <xf numFmtId="3" fontId="11" fillId="0" borderId="0" xfId="2" applyNumberFormat="1" applyFont="1" applyAlignment="1">
      <alignment horizontal="center"/>
    </xf>
    <xf numFmtId="0" fontId="12" fillId="0" borderId="0" xfId="0" applyFont="1"/>
    <xf numFmtId="0" fontId="4" fillId="0" borderId="0" xfId="2" applyFont="1" applyAlignment="1">
      <alignment horizontal="right"/>
    </xf>
    <xf numFmtId="3" fontId="12" fillId="0" borderId="1" xfId="0" applyNumberFormat="1" applyFont="1" applyBorder="1" applyAlignment="1">
      <alignment horizontal="center"/>
    </xf>
    <xf numFmtId="0" fontId="7" fillId="0" borderId="0" xfId="2" applyFont="1"/>
    <xf numFmtId="0" fontId="6" fillId="0" borderId="2" xfId="2" applyFont="1" applyBorder="1"/>
    <xf numFmtId="0" fontId="6" fillId="0" borderId="6" xfId="2" applyFont="1" applyBorder="1"/>
    <xf numFmtId="0" fontId="6" fillId="0" borderId="11" xfId="2" applyFont="1" applyBorder="1"/>
    <xf numFmtId="0" fontId="6" fillId="0" borderId="0" xfId="2" applyFont="1"/>
    <xf numFmtId="0" fontId="4" fillId="0" borderId="13" xfId="2" applyFont="1" applyBorder="1"/>
    <xf numFmtId="0" fontId="6" fillId="0" borderId="17" xfId="2" applyFont="1" applyBorder="1"/>
    <xf numFmtId="0" fontId="6" fillId="0" borderId="22" xfId="2" applyFont="1" applyBorder="1"/>
    <xf numFmtId="166" fontId="6" fillId="0" borderId="0" xfId="0" applyNumberFormat="1" applyFont="1"/>
    <xf numFmtId="0" fontId="13" fillId="4" borderId="18" xfId="2" applyFont="1" applyFill="1" applyBorder="1"/>
    <xf numFmtId="0" fontId="6" fillId="0" borderId="25" xfId="2" applyFont="1" applyBorder="1"/>
    <xf numFmtId="0" fontId="4" fillId="0" borderId="25" xfId="2" applyFont="1" applyBorder="1"/>
    <xf numFmtId="0" fontId="4" fillId="0" borderId="28" xfId="2" applyFont="1" applyBorder="1"/>
    <xf numFmtId="3" fontId="11" fillId="0" borderId="0" xfId="2" applyNumberFormat="1" applyFont="1"/>
    <xf numFmtId="0" fontId="18" fillId="0" borderId="0" xfId="0" applyFont="1"/>
    <xf numFmtId="0" fontId="19" fillId="0" borderId="0" xfId="0" applyFont="1"/>
    <xf numFmtId="0" fontId="20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20" fillId="3" borderId="0" xfId="0" applyFont="1" applyFill="1" applyAlignment="1">
      <alignment vertical="top"/>
    </xf>
    <xf numFmtId="0" fontId="4" fillId="0" borderId="34" xfId="2" applyFont="1" applyBorder="1" applyAlignment="1">
      <alignment wrapText="1"/>
    </xf>
    <xf numFmtId="0" fontId="6" fillId="0" borderId="35" xfId="2" applyFont="1" applyBorder="1"/>
    <xf numFmtId="0" fontId="6" fillId="0" borderId="36" xfId="2" applyFont="1" applyBorder="1"/>
    <xf numFmtId="0" fontId="4" fillId="0" borderId="37" xfId="2" applyFont="1" applyBorder="1"/>
    <xf numFmtId="0" fontId="4" fillId="0" borderId="38" xfId="2" applyFont="1" applyBorder="1"/>
    <xf numFmtId="0" fontId="20" fillId="5" borderId="0" xfId="2" applyFont="1" applyFill="1"/>
    <xf numFmtId="0" fontId="20" fillId="0" borderId="0" xfId="2" applyFont="1" applyAlignment="1">
      <alignment horizontal="left"/>
    </xf>
    <xf numFmtId="0" fontId="20" fillId="0" borderId="0" xfId="0" applyFont="1" applyAlignment="1">
      <alignment horizontal="left"/>
    </xf>
    <xf numFmtId="0" fontId="20" fillId="2" borderId="0" xfId="2" applyFont="1" applyFill="1"/>
    <xf numFmtId="0" fontId="23" fillId="3" borderId="0" xfId="0" applyFont="1" applyFill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0" fontId="20" fillId="3" borderId="0" xfId="2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0" applyFont="1" applyFill="1"/>
    <xf numFmtId="0" fontId="6" fillId="0" borderId="3" xfId="2" applyFont="1" applyFill="1" applyBorder="1"/>
    <xf numFmtId="0" fontId="6" fillId="0" borderId="4" xfId="2" applyFont="1" applyFill="1" applyBorder="1"/>
    <xf numFmtId="164" fontId="4" fillId="0" borderId="5" xfId="0" applyNumberFormat="1" applyFont="1" applyFill="1" applyBorder="1" applyAlignment="1">
      <alignment horizontal="center"/>
    </xf>
    <xf numFmtId="0" fontId="6" fillId="0" borderId="7" xfId="2" applyFont="1" applyFill="1" applyBorder="1"/>
    <xf numFmtId="0" fontId="12" fillId="0" borderId="8" xfId="2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6" fillId="0" borderId="0" xfId="2" applyFont="1" applyFill="1"/>
    <xf numFmtId="0" fontId="4" fillId="0" borderId="0" xfId="2" applyFont="1" applyFill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4" xfId="2" applyFont="1" applyFill="1" applyBorder="1"/>
    <xf numFmtId="0" fontId="4" fillId="0" borderId="15" xfId="2" applyFont="1" applyFill="1" applyBorder="1"/>
    <xf numFmtId="1" fontId="4" fillId="0" borderId="16" xfId="0" applyNumberFormat="1" applyFont="1" applyFill="1" applyBorder="1" applyAlignment="1">
      <alignment horizontal="center"/>
    </xf>
    <xf numFmtId="0" fontId="6" fillId="0" borderId="18" xfId="2" applyFont="1" applyFill="1" applyBorder="1"/>
    <xf numFmtId="0" fontId="6" fillId="0" borderId="19" xfId="2" applyFont="1" applyFill="1" applyBorder="1"/>
    <xf numFmtId="166" fontId="9" fillId="0" borderId="20" xfId="3" applyNumberFormat="1" applyFont="1" applyFill="1" applyBorder="1"/>
    <xf numFmtId="1" fontId="9" fillId="0" borderId="20" xfId="3" applyNumberFormat="1" applyFont="1" applyFill="1" applyBorder="1" applyAlignment="1">
      <alignment horizontal="center"/>
    </xf>
    <xf numFmtId="166" fontId="9" fillId="0" borderId="21" xfId="3" applyNumberFormat="1" applyFont="1" applyFill="1" applyBorder="1"/>
    <xf numFmtId="0" fontId="6" fillId="0" borderId="23" xfId="2" applyFont="1" applyFill="1" applyBorder="1"/>
    <xf numFmtId="166" fontId="9" fillId="0" borderId="24" xfId="3" applyNumberFormat="1" applyFont="1" applyFill="1" applyBorder="1"/>
    <xf numFmtId="1" fontId="9" fillId="0" borderId="24" xfId="3" applyNumberFormat="1" applyFont="1" applyFill="1" applyBorder="1" applyAlignment="1">
      <alignment horizontal="center"/>
    </xf>
    <xf numFmtId="166" fontId="6" fillId="0" borderId="24" xfId="3" applyNumberFormat="1" applyFont="1" applyFill="1" applyBorder="1"/>
    <xf numFmtId="0" fontId="13" fillId="0" borderId="18" xfId="2" applyFont="1" applyFill="1" applyBorder="1"/>
    <xf numFmtId="0" fontId="14" fillId="0" borderId="18" xfId="2" applyFont="1" applyFill="1" applyBorder="1"/>
    <xf numFmtId="0" fontId="14" fillId="0" borderId="23" xfId="2" applyFont="1" applyFill="1" applyBorder="1"/>
    <xf numFmtId="166" fontId="14" fillId="0" borderId="24" xfId="3" applyNumberFormat="1" applyFont="1" applyFill="1" applyBorder="1"/>
    <xf numFmtId="1" fontId="14" fillId="0" borderId="24" xfId="3" applyNumberFormat="1" applyFont="1" applyFill="1" applyBorder="1" applyAlignment="1">
      <alignment horizontal="center"/>
    </xf>
    <xf numFmtId="1" fontId="14" fillId="0" borderId="20" xfId="3" applyNumberFormat="1" applyFont="1" applyFill="1" applyBorder="1" applyAlignment="1">
      <alignment horizontal="center"/>
    </xf>
    <xf numFmtId="166" fontId="15" fillId="0" borderId="21" xfId="3" applyNumberFormat="1" applyFont="1" applyFill="1" applyBorder="1"/>
    <xf numFmtId="0" fontId="6" fillId="0" borderId="26" xfId="2" applyFont="1" applyFill="1" applyBorder="1"/>
    <xf numFmtId="166" fontId="15" fillId="0" borderId="20" xfId="3" applyNumberFormat="1" applyFont="1" applyFill="1" applyBorder="1"/>
    <xf numFmtId="0" fontId="9" fillId="0" borderId="24" xfId="3" applyNumberFormat="1" applyFont="1" applyFill="1" applyBorder="1"/>
    <xf numFmtId="0" fontId="9" fillId="0" borderId="27" xfId="3" applyNumberFormat="1" applyFont="1" applyFill="1" applyBorder="1"/>
    <xf numFmtId="166" fontId="15" fillId="0" borderId="24" xfId="3" applyNumberFormat="1" applyFont="1" applyFill="1" applyBorder="1"/>
    <xf numFmtId="166" fontId="9" fillId="0" borderId="27" xfId="3" applyNumberFormat="1" applyFont="1" applyFill="1" applyBorder="1"/>
    <xf numFmtId="3" fontId="9" fillId="0" borderId="24" xfId="3" applyNumberFormat="1" applyFont="1" applyFill="1" applyBorder="1"/>
    <xf numFmtId="3" fontId="9" fillId="0" borderId="27" xfId="3" applyNumberFormat="1" applyFont="1" applyFill="1" applyBorder="1"/>
    <xf numFmtId="0" fontId="12" fillId="0" borderId="26" xfId="2" applyFont="1" applyFill="1" applyBorder="1"/>
    <xf numFmtId="165" fontId="17" fillId="0" borderId="24" xfId="1" applyFont="1" applyFill="1" applyBorder="1"/>
    <xf numFmtId="165" fontId="17" fillId="0" borderId="27" xfId="1" applyFont="1" applyFill="1" applyBorder="1"/>
    <xf numFmtId="0" fontId="4" fillId="0" borderId="29" xfId="2" applyFont="1" applyFill="1" applyBorder="1"/>
    <xf numFmtId="0" fontId="4" fillId="0" borderId="30" xfId="2" applyFont="1" applyFill="1" applyBorder="1"/>
    <xf numFmtId="3" fontId="11" fillId="0" borderId="31" xfId="2" applyNumberFormat="1" applyFont="1" applyFill="1" applyBorder="1"/>
    <xf numFmtId="3" fontId="11" fillId="0" borderId="32" xfId="2" applyNumberFormat="1" applyFont="1" applyFill="1" applyBorder="1"/>
    <xf numFmtId="3" fontId="11" fillId="0" borderId="0" xfId="2" applyNumberFormat="1" applyFont="1" applyFill="1"/>
    <xf numFmtId="0" fontId="20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0" fontId="20" fillId="0" borderId="0" xfId="0" applyFont="1" applyFill="1" applyAlignment="1">
      <alignment vertical="top"/>
    </xf>
    <xf numFmtId="0" fontId="5" fillId="0" borderId="0" xfId="2" applyFont="1" applyFill="1" applyAlignment="1">
      <alignment horizontal="center" vertical="top"/>
    </xf>
    <xf numFmtId="164" fontId="4" fillId="0" borderId="33" xfId="0" applyNumberFormat="1" applyFont="1" applyFill="1" applyBorder="1" applyAlignment="1">
      <alignment horizontal="center"/>
    </xf>
    <xf numFmtId="0" fontId="4" fillId="0" borderId="14" xfId="2" applyFont="1" applyFill="1" applyBorder="1" applyAlignment="1">
      <alignment wrapText="1"/>
    </xf>
    <xf numFmtId="0" fontId="4" fillId="0" borderId="15" xfId="2" applyFont="1" applyFill="1" applyBorder="1" applyAlignment="1">
      <alignment wrapText="1"/>
    </xf>
    <xf numFmtId="165" fontId="16" fillId="0" borderId="20" xfId="1" applyFill="1" applyBorder="1"/>
    <xf numFmtId="3" fontId="9" fillId="0" borderId="20" xfId="3" applyNumberFormat="1" applyFont="1" applyFill="1" applyBorder="1"/>
    <xf numFmtId="3" fontId="9" fillId="0" borderId="21" xfId="3" applyNumberFormat="1" applyFont="1" applyFill="1" applyBorder="1"/>
    <xf numFmtId="1" fontId="6" fillId="0" borderId="20" xfId="3" applyNumberFormat="1" applyFont="1" applyFill="1" applyBorder="1" applyAlignment="1">
      <alignment horizontal="center"/>
    </xf>
    <xf numFmtId="1" fontId="15" fillId="0" borderId="24" xfId="3" applyNumberFormat="1" applyFont="1" applyFill="1" applyBorder="1" applyAlignment="1">
      <alignment horizontal="center"/>
    </xf>
    <xf numFmtId="0" fontId="6" fillId="0" borderId="1" xfId="2" applyFont="1" applyFill="1" applyBorder="1"/>
    <xf numFmtId="0" fontId="22" fillId="0" borderId="1" xfId="0" applyFont="1" applyFill="1" applyBorder="1" applyAlignment="1">
      <alignment vertical="center"/>
    </xf>
    <xf numFmtId="166" fontId="6" fillId="0" borderId="21" xfId="3" applyNumberFormat="1" applyFont="1" applyFill="1" applyBorder="1"/>
    <xf numFmtId="0" fontId="7" fillId="0" borderId="0" xfId="2" applyFont="1" applyFill="1"/>
    <xf numFmtId="164" fontId="4" fillId="0" borderId="39" xfId="0" applyNumberFormat="1" applyFont="1" applyFill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" fontId="4" fillId="0" borderId="41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3" fillId="0" borderId="42" xfId="2" applyFont="1" applyFill="1" applyBorder="1"/>
    <xf numFmtId="1" fontId="4" fillId="0" borderId="43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66" fontId="9" fillId="0" borderId="44" xfId="3" applyNumberFormat="1" applyFont="1" applyFill="1" applyBorder="1"/>
    <xf numFmtId="166" fontId="9" fillId="0" borderId="45" xfId="3" applyNumberFormat="1" applyFont="1" applyFill="1" applyBorder="1"/>
    <xf numFmtId="166" fontId="9" fillId="0" borderId="46" xfId="3" applyNumberFormat="1" applyFont="1" applyFill="1" applyBorder="1"/>
    <xf numFmtId="166" fontId="9" fillId="0" borderId="47" xfId="3" applyNumberFormat="1" applyFont="1" applyFill="1" applyBorder="1"/>
    <xf numFmtId="1" fontId="9" fillId="0" borderId="47" xfId="3" applyNumberFormat="1" applyFont="1" applyFill="1" applyBorder="1" applyAlignment="1">
      <alignment horizontal="center"/>
    </xf>
    <xf numFmtId="0" fontId="9" fillId="0" borderId="46" xfId="3" applyNumberFormat="1" applyFont="1" applyFill="1" applyBorder="1"/>
    <xf numFmtId="0" fontId="9" fillId="0" borderId="47" xfId="3" applyNumberFormat="1" applyFont="1" applyFill="1" applyBorder="1"/>
    <xf numFmtId="3" fontId="9" fillId="0" borderId="46" xfId="3" applyNumberFormat="1" applyFont="1" applyFill="1" applyBorder="1"/>
    <xf numFmtId="3" fontId="9" fillId="0" borderId="47" xfId="3" applyNumberFormat="1" applyFont="1" applyFill="1" applyBorder="1"/>
    <xf numFmtId="3" fontId="11" fillId="0" borderId="48" xfId="2" applyNumberFormat="1" applyFont="1" applyFill="1" applyBorder="1"/>
    <xf numFmtId="3" fontId="11" fillId="0" borderId="49" xfId="2" applyNumberFormat="1" applyFont="1" applyFill="1" applyBorder="1"/>
    <xf numFmtId="0" fontId="1" fillId="0" borderId="19" xfId="2" applyFont="1" applyFill="1" applyBorder="1"/>
    <xf numFmtId="166" fontId="25" fillId="0" borderId="20" xfId="3" applyNumberFormat="1" applyFont="1" applyFill="1" applyBorder="1"/>
    <xf numFmtId="0" fontId="25" fillId="0" borderId="20" xfId="3" applyNumberFormat="1" applyFont="1" applyFill="1" applyBorder="1" applyAlignment="1">
      <alignment horizontal="center"/>
    </xf>
    <xf numFmtId="1" fontId="9" fillId="0" borderId="46" xfId="3" applyNumberFormat="1" applyFont="1" applyFill="1" applyBorder="1"/>
    <xf numFmtId="3" fontId="6" fillId="0" borderId="0" xfId="0" applyNumberFormat="1" applyFont="1" applyFill="1"/>
    <xf numFmtId="0" fontId="7" fillId="0" borderId="0" xfId="2" applyFont="1" applyAlignment="1">
      <alignment horizontal="center" vertical="top"/>
    </xf>
    <xf numFmtId="0" fontId="6" fillId="6" borderId="35" xfId="2" applyFont="1" applyFill="1" applyBorder="1"/>
    <xf numFmtId="0" fontId="6" fillId="6" borderId="36" xfId="2" applyFont="1" applyFill="1" applyBorder="1"/>
    <xf numFmtId="0" fontId="4" fillId="6" borderId="37" xfId="2" applyFont="1" applyFill="1" applyBorder="1"/>
  </cellXfs>
  <cellStyles count="4">
    <cellStyle name="Currency" xfId="1" builtinId="4"/>
    <cellStyle name="Currency 5" xfId="3" xr:uid="{8E1D0CB4-9727-48C5-8088-8E967417EBFA}"/>
    <cellStyle name="Normal" xfId="0" builtinId="0"/>
    <cellStyle name="Normal 8" xfId="2" xr:uid="{3846EF0A-D81A-4BCF-AF1D-9993E8CAC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ANDEM%20ENERGY%20SERVICES%20INC/Documents/Hearst/RateMaker/Hearst_RMpils%202010ED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HEC/CHEC%20Models/2022%20Model/CHEC%202022%20Data%20Storage%20-%205Yr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ESI/TESI%20UTILITIES/CHEC/CHEC%20Models/CHEC_Rate%20Design%20Mode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ESI\TESI%20UTILITIES\CHEC\CHEC%20Models\CHEC_Rate%20Design%20Mode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Documents%20and%20Settings\martine\Local%20Settings\Temporary%20Internet%20Files\Content.IE5\4JL8EBEO\Finance\Rates\RATE%20APPLICATION%20-%202009\ERA%20Model%20Info\2009%20Model\RateMak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ANDEM%20ENERGY%20SERVICES%20INC\Documents\Hearst\RateMaker\Hearst_RMpils%202010ED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ooperative%20Hydro%20Embrun/CHEI%20COS%202023%20-%20Dec%201/IRs/CHEI%202023%20Data%20Vault%202022050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PUC/2019-2023%20Data%20Vault/CPUC%202019-2023%20Data%20Vault%20March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AppData\Local\Microsoft\Windows\Temporary%20Internet%20Files\Content.Outlook\7VFETQWL\CHEC_Rate%20Design%20Master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LDC Info"/>
      <sheetName val="CoS Check -&gt;"/>
      <sheetName val="IRM vs CoS"/>
      <sheetName val="IRM vs CoS - Depreciation Calcs"/>
      <sheetName val="IRM vs CoS - Income Taxes"/>
      <sheetName val="Exhibit 1 -&gt;"/>
      <sheetName val="1.0 Customer Classes"/>
      <sheetName val="1.1 Trial Balance Summary"/>
      <sheetName val="1.2. Hist TB and Budgets"/>
      <sheetName val="Exhibit 2 -&gt;"/>
      <sheetName val="2.1. Rate Base Trend "/>
      <sheetName val="Table 2 DSP"/>
      <sheetName val="2.3 System Renewal"/>
      <sheetName val="2.3 System Access"/>
      <sheetName val="2.3 System Service"/>
      <sheetName val="2.3 General Plan "/>
      <sheetName val="2.4 Var Capital Expenditures"/>
      <sheetName val="2.6 Fixed Asset Cont Stmt"/>
      <sheetName val="2.9 Depreciation Expense"/>
      <sheetName val="Exhibit 3 -&gt;"/>
      <sheetName val="LOAD FORECAST -&gt;"/>
      <sheetName val="3.1 Load Forecast Inputs"/>
      <sheetName val="3.2 LoadForecast"/>
      <sheetName val="3.3 Wholesale Analysis"/>
      <sheetName val="3.4 Distr Revenues "/>
      <sheetName val="Exhibit 4 -&gt;"/>
      <sheetName val="OM&amp;A -&gt;"/>
      <sheetName val="4.1 OM&amp;A_Detailed_Analysis"/>
      <sheetName val="4.2 OM&amp;A_Summary_Analys"/>
      <sheetName val="4.3a OMA Programs"/>
      <sheetName val="4.3b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2 PowerSupplExp"/>
      <sheetName val="4.12 PowerSupplExp2"/>
      <sheetName val="4.13 LV Charges"/>
      <sheetName val="4.13 Corp_Cost_Allocation"/>
      <sheetName val="Exhibit 5 -&gt;"/>
      <sheetName val="5.1 Capital Structure"/>
      <sheetName val="5.2 Debt Instruments"/>
      <sheetName val="Exhibit 6 -&gt;"/>
      <sheetName val="OPERATING REVENUES -&gt;"/>
      <sheetName val="6.0 Other_Oper_Rev Sum"/>
      <sheetName val="6.1 Revenue Requirement"/>
      <sheetName val="6.2 Chg in RevReq"/>
      <sheetName val="6.3 Rev Deficiency Sufficiency"/>
      <sheetName val="Exhibit 8 -&gt;"/>
      <sheetName val="8.1 Loss Factors"/>
      <sheetName val="8.3 Integrity Check"/>
      <sheetName val="Rate Design-&gt;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</sheetNames>
    <sheetDataSet>
      <sheetData sheetId="0">
        <row r="23">
          <cell r="E23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B15" t="str">
            <v>Residential</v>
          </cell>
        </row>
      </sheetData>
      <sheetData sheetId="7" refreshError="1"/>
      <sheetData sheetId="8">
        <row r="11">
          <cell r="C11">
            <v>3.3000000000000002E-2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7">
          <cell r="J37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6">
          <cell r="E56" t="e">
            <v>#DIV/0!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2016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Exhibit 1 -&gt;"/>
      <sheetName val="IRM vs CoS"/>
      <sheetName val="IRM vs CoS - Depreciation Calcs"/>
      <sheetName val="IRM vs CoS - Income Taxes"/>
      <sheetName val="IRM vs CoS - Revenues from Rate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Projects"/>
      <sheetName val="2.3 System Access"/>
      <sheetName val="2.3 System Renewal"/>
      <sheetName val="2.3 System Service"/>
      <sheetName val="2.3 General Plan "/>
      <sheetName val="2.4. Var Capital Expenditures"/>
      <sheetName val="2.5 Service Life Comp"/>
      <sheetName val="2.5 CAPITAL EXP. Versus DSP"/>
      <sheetName val="FIXED ASSET CONTINUITY STMT -&gt;"/>
      <sheetName val="2.6 Fixed Asset Cont Stmt"/>
      <sheetName val="2.7 Overhead"/>
      <sheetName val="2.6 Fixed Asset Cont Print"/>
      <sheetName val="DEPRECIATION EXPENSES -&gt;"/>
      <sheetName val="2.9 Depreciation Expenses"/>
      <sheetName val="2.9 Depreciation Expenses (2)"/>
      <sheetName val="2.13 SQI"/>
      <sheetName val="Exhibit 3 -&gt;"/>
      <sheetName val="OPERATING REVENUES -&gt;"/>
      <sheetName val="3.1 Other Oper Rev Detail"/>
      <sheetName val="3.2 Other_Oper_Rev Det"/>
      <sheetName val="3.2 Other_Oper_Rev Sum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1 OM&amp;A_Cost Driver Calc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2 PowerSupplExp2"/>
      <sheetName val="4.12 BridgePowerSupplExp"/>
      <sheetName val="4.12 BridgePowerSupplExp2"/>
      <sheetName val="4.13 LV Charges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ROE Calcs -&gt;"/>
      <sheetName val="6.3 Rev Deficiency Sufficiency"/>
      <sheetName val="6.5 OEB Input Appendices"/>
      <sheetName val="6.6 OEB ROE Summary"/>
      <sheetName val="6.8 Over_Under-earning Driv"/>
      <sheetName val="Exhibit 8 -&gt;"/>
      <sheetName val="8.1 Loss Factors"/>
      <sheetName val="8.2 RRR Wholesale vs Retail"/>
      <sheetName val="Rate Design"/>
      <sheetName val="A. Cost Allocation &amp; RevAllocn"/>
      <sheetName val="B. RateDesign"/>
      <sheetName val="D. Rev_Reconciliation"/>
      <sheetName val="E. Revenues at Curr Rates"/>
      <sheetName val="F.Cost Allocation"/>
      <sheetName val="Intergrity Check"/>
      <sheetName val="Integrity Check"/>
      <sheetName val="Settlement Conference Tables"/>
      <sheetName val="E. Revenues at Curr Rates (2)"/>
    </sheetNames>
    <sheetDataSet>
      <sheetData sheetId="0"/>
      <sheetData sheetId="1">
        <row r="23">
          <cell r="E23">
            <v>2022</v>
          </cell>
        </row>
        <row r="25">
          <cell r="E25">
            <v>2023</v>
          </cell>
        </row>
        <row r="27">
          <cell r="E27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8">
          <cell r="E68">
            <v>167037.26999999996</v>
          </cell>
        </row>
        <row r="138">
          <cell r="E138">
            <v>189496.92</v>
          </cell>
        </row>
        <row r="208">
          <cell r="E208">
            <v>120679.26999999999</v>
          </cell>
        </row>
        <row r="277">
          <cell r="E277">
            <v>220016.36000000002</v>
          </cell>
        </row>
        <row r="346">
          <cell r="E346">
            <v>295225</v>
          </cell>
        </row>
        <row r="416">
          <cell r="E416">
            <v>215267.5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IRM vs CoS"/>
      <sheetName val="IRM vs CoS - Depreciation Calcs"/>
      <sheetName val="IRM vs CoS - Income Taxes"/>
      <sheetName val="Exhibit 1 -&gt;"/>
      <sheetName val="1.1 Trial Balance Summary"/>
      <sheetName val="1.2 TB Historical Balances"/>
      <sheetName val="1.4 TB Var Analysis"/>
      <sheetName val="Exhibit 2 -&gt;"/>
      <sheetName val="2.1. Rate Base Trend "/>
      <sheetName val="2.2 RateBase VarAnalysis"/>
      <sheetName val="2.3 DSP vs Budget vs Actuals"/>
      <sheetName val="2.3 System Access"/>
      <sheetName val="2.3 System Renewal"/>
      <sheetName val="2.3 System Service"/>
      <sheetName val="2.3 General Plan "/>
      <sheetName val="2.4. Var Capital Expenditures"/>
      <sheetName val="2.5 Service Life Comp"/>
      <sheetName val="FIXED ASSET CONTINUITY STMT -&gt;"/>
      <sheetName val="2.6 Fixed Asset Cont Stmt"/>
      <sheetName val="2.7 Overhead"/>
      <sheetName val="2.9 Depreciation Expenses"/>
      <sheetName val="2.13 SQI"/>
      <sheetName val="Exhibit 3 -&gt;"/>
      <sheetName val="3.1 Other Oper Rev Detail"/>
      <sheetName val="LOAD FORECAST -&gt;"/>
      <sheetName val="3.1 Load Forecast Inputs"/>
      <sheetName val="3.2 LoadForecast"/>
      <sheetName val="3.3 Wholesale Analysis"/>
      <sheetName val="3.4 Distr Revenues "/>
      <sheetName val="Exhibit 4 -&gt;"/>
      <sheetName val="OM&amp;A -&gt;"/>
      <sheetName val="4.1 OM&amp;A_Detailed_Analysis"/>
      <sheetName val="4.2 OM&amp;A_Summary_Analys"/>
      <sheetName val="4.3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1 Supplier Purchases"/>
      <sheetName val="4.12 PowerSupplExp"/>
      <sheetName val="4.12 PowerSupplExp2"/>
      <sheetName val="Exhibit 5 -&gt;"/>
      <sheetName val="5.1 Capital Structure"/>
      <sheetName val="5.2 Debt Instruments"/>
      <sheetName val="Exhibit 6 -&gt;"/>
      <sheetName val="6.0 Other_Oper_Rev Sum"/>
      <sheetName val="6.1 Revenue Requirement"/>
      <sheetName val="6.2 Chg in RevReq"/>
      <sheetName val="6.3 Rev Deficiency Sufficie (2)"/>
      <sheetName val="6.3 Future Rev Deficiency "/>
      <sheetName val="ROE Calcs -&gt;"/>
      <sheetName val="6.3 Rev Deficiency Sufficiency"/>
      <sheetName val="6.5 OEB Input Appendices"/>
      <sheetName val="6.6 OEB ROE Summary"/>
      <sheetName val="6.8 Over_Under-earning Driv"/>
      <sheetName val="Exhibit 8 -&gt;"/>
      <sheetName val="8.1 Loss Factor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treetLight"/>
      <sheetName val="Settlement Conference Tables"/>
      <sheetName val="8.2 IFRS Transition Costs"/>
    </sheetNames>
    <sheetDataSet>
      <sheetData sheetId="0" refreshError="1"/>
      <sheetData sheetId="1">
        <row r="23">
          <cell r="E23">
            <v>2023</v>
          </cell>
        </row>
        <row r="25">
          <cell r="E25">
            <v>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6 Fixed Asset Cont Stmt"/>
      <sheetName val="2.5 DSP Input Tables"/>
      <sheetName val="2.5 Service Life Comp"/>
      <sheetName val="2.7 Overhead"/>
      <sheetName val="2.6 Fixed Asset Cont Stmt (2)"/>
      <sheetName val="DEPRECIATION EXPENSES -&gt;"/>
      <sheetName val="2.10 DeprExp Bridge NewGAAP"/>
      <sheetName val="2.11 DeprExp Test NewGAAP"/>
      <sheetName val="2.12 Proposed REG Invest."/>
      <sheetName val="2.9 Depreciation Expenses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 2-H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1 OM&amp;A_Detailed_Analysis (2)"/>
      <sheetName val="4.2 OM&amp;A_Summary_Analys"/>
      <sheetName val="4.3 OMA Programs"/>
      <sheetName val="4.4 OM&amp;A_Cost _Drivers"/>
      <sheetName val="4.4 OM&amp;A Driver Summary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3 Corp_Cost_Allocation"/>
      <sheetName val="4.12 PowerSupplExp (2)"/>
      <sheetName val="4.12 PowerSupplExp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4 Projected ROE"/>
      <sheetName val="ROE Calcs -&gt;"/>
      <sheetName val="6.4 ROE"/>
      <sheetName val="6.5 OEB Input Appendices"/>
      <sheetName val="6.6 OEB ROE Summary"/>
      <sheetName val="6.8 Over_Under-earning Driv"/>
      <sheetName val="Benchmarking Forecast Tool -&gt;"/>
      <sheetName val="6.8 Scorecard"/>
      <sheetName val="Model Inputs"/>
      <sheetName val="Benchmarking Calculations"/>
      <sheetName val="Results"/>
      <sheetName val="Exhibit 8 -&gt;"/>
      <sheetName val="8.1 Loss Factors"/>
      <sheetName val="Rate Design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G.110kV Refund"/>
      <sheetName val="Intergrity Check"/>
      <sheetName val="Integrity Check"/>
      <sheetName val="Bill Impact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entinel Lights"/>
      <sheetName val="Bill Impact - StreetLight"/>
      <sheetName val="Intervener Tool"/>
      <sheetName val="Settlement Conference Tables"/>
      <sheetName val="8.2 IFRS Transition Costs"/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  <sheetName val="1. Info"/>
      <sheetName val="2. Applicable Worksheets"/>
      <sheetName val="3. Rate Classes"/>
      <sheetName val="hidden1"/>
      <sheetName val="4. Most Recent Tariff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2.ModelTables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  <sheetName val="5. 2014 Continuity Schedule"/>
      <sheetName val="11. Hidden"/>
      <sheetName val="14. Bill Impacts1"/>
      <sheetName val="2016 List"/>
      <sheetName val="2.3 Summary of Capital "/>
      <sheetName val="2.4. Var Capital Expenditures"/>
      <sheetName val="Reconciliation Sheet"/>
      <sheetName val="2.9 DeprExp 2012_2013 Old CGAAP"/>
      <sheetName val="2.9 DeprExp 2013-2014 RevCGAAP"/>
      <sheetName val="2.9 DeprExp 2014-2020 MIFRS"/>
      <sheetName val="Appendix 2-R"/>
      <sheetName val="Hidden_CAPEX"/>
      <sheetName val="Hidden_REG Invest."/>
      <sheetName val="Hidden_REG Improvement"/>
      <sheetName val="Hidden_REG Expansion"/>
      <sheetName val="Hidden_Other Revenue"/>
      <sheetName val="Hidden_OM&amp;A Summary"/>
      <sheetName val="Hidden_Employee Costs"/>
      <sheetName val="Hidden_RegulatoryCosts1"/>
      <sheetName val="Hidden_RegulatoryCosts2"/>
      <sheetName val="App.2-Z_Commodity Expense"/>
      <sheetName val="Index2"/>
      <sheetName val="Rev_Req &amp; Fee Workform -&gt;"/>
      <sheetName val="1.2 Trial Balance Det_Budget"/>
      <sheetName val="1.2.1 Other Programs"/>
      <sheetName val="1.3 Cost Analysis"/>
      <sheetName val="1.4 Player Forecast"/>
      <sheetName val="1.5 Cost Allocation by Program"/>
      <sheetName val="1.6 Fee Design"/>
      <sheetName val="1.6 Fee Design (2)"/>
      <sheetName val="1.7 2020 Revenues"/>
      <sheetName val="1.8 Rev_Reqt"/>
      <sheetName val="Trillium Grant-&gt;"/>
      <sheetName val="2.1 OTF Tracking"/>
      <sheetName val="Backup"/>
      <sheetName val="Asset_Base"/>
      <sheetName val="Cost_of_Capital"/>
      <sheetName val="4.2 2019 Revenues"/>
      <sheetName val="2019 Budget"/>
      <sheetName val="Sheet4"/>
      <sheetName val="blank"/>
      <sheetName val="2020 Regulatory Budget"/>
      <sheetName val="2020 Capital Budget"/>
      <sheetName val="2020 Operating Budget"/>
      <sheetName val="OEB Operating Buckets"/>
      <sheetName val="Expenses - Service"/>
      <sheetName val="Computer Hardware"/>
      <sheetName val="Lease hold"/>
      <sheetName val="Expenses - Service - Meters"/>
      <sheetName val="Expenses - Distribution"/>
      <sheetName val="Expenses - Billing and Collecti"/>
      <sheetName val="Expenses - Administration"/>
      <sheetName val="Labour - Service"/>
      <sheetName val="Labour - Distribution"/>
      <sheetName val="Labour - Billing and Collecti"/>
      <sheetName val="Labour - Administration"/>
      <sheetName val="Rate Table - Salaries"/>
      <sheetName val="1576"/>
      <sheetName val="5-A Metrics"/>
      <sheetName val="4.12 Power SupplExp2"/>
      <sheetName val="4.12 PowerSupplExp Old"/>
      <sheetName val="1.2.TB Historical Balances"/>
      <sheetName val="1.5 Cust Engagment"/>
      <sheetName val="2.3 System Access"/>
      <sheetName val="2.3 System Renewal"/>
      <sheetName val="2.3 System Service"/>
      <sheetName val="2.3 General Plan "/>
      <sheetName val="2.5 Summary of Cap Expenditures"/>
      <sheetName val="3.10a Load Forecast Inputs"/>
      <sheetName val="3.10b LoadForecast"/>
      <sheetName val="3.10c Load Forecast Analysis"/>
      <sheetName val="4.8. Charitable Donations"/>
      <sheetName val="4.14 Intervener OMA Cut Tool"/>
      <sheetName val="6.3 Rev Deficiency Sufficiency"/>
      <sheetName val="8.3 Integrity Check"/>
      <sheetName val="Rate Design-&gt;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KA_P_OPEBs"/>
      <sheetName val="7. Cost Allocation for Def-Var"/>
      <sheetName val="2.3 RRFE by Category"/>
      <sheetName val="2016"/>
      <sheetName val="2017"/>
      <sheetName val="2018"/>
      <sheetName val="2019"/>
      <sheetName val="2020"/>
      <sheetName val="2021"/>
      <sheetName val="2022"/>
      <sheetName val="4.4 Cost Driver Worksheet"/>
      <sheetName val="4.12 PowerSupplExp2"/>
      <sheetName val="4.13 LV Charges"/>
      <sheetName val="2.5 CAPITAL EXP. Versus DSP"/>
      <sheetName val="2.6 Fixed Asset Cont Print"/>
      <sheetName val="2.9 Depreciation Expenses (2)"/>
      <sheetName val="3.2 Other_Oper_Rev Det"/>
      <sheetName val="4.1 OM&amp;A_Cost Driver Calcs"/>
      <sheetName val="4.12 BridgePowerSupplExp"/>
      <sheetName val="4.12 BridgePowerSupplExp2"/>
      <sheetName val="6.3 Rev Deficiency Sufficie (2)"/>
      <sheetName val="6.3 Future Rev Deficiency "/>
      <sheetName val="8.2 RRR Wholesale vs Retail"/>
      <sheetName val="E. Revenues at Curr Rat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3">
          <cell r="C13">
            <v>2010</v>
          </cell>
        </row>
      </sheetData>
      <sheetData sheetId="15">
        <row r="35">
          <cell r="N35">
            <v>131419.23125993941</v>
          </cell>
        </row>
      </sheetData>
      <sheetData sheetId="16">
        <row r="22">
          <cell r="F22">
            <v>860.65000000000009</v>
          </cell>
        </row>
      </sheetData>
      <sheetData sheetId="17"/>
      <sheetData sheetId="18">
        <row r="12">
          <cell r="F12">
            <v>41525</v>
          </cell>
        </row>
      </sheetData>
      <sheetData sheetId="19">
        <row r="19">
          <cell r="E19">
            <v>0</v>
          </cell>
        </row>
      </sheetData>
      <sheetData sheetId="20">
        <row r="88">
          <cell r="G88">
            <v>58113.1187400606</v>
          </cell>
        </row>
      </sheetData>
      <sheetData sheetId="21">
        <row r="15">
          <cell r="C15">
            <v>0</v>
          </cell>
        </row>
      </sheetData>
      <sheetData sheetId="22"/>
      <sheetData sheetId="23">
        <row r="12">
          <cell r="B12">
            <v>1.0000000000000001E-5</v>
          </cell>
        </row>
      </sheetData>
      <sheetData sheetId="24">
        <row r="10">
          <cell r="B10">
            <v>1</v>
          </cell>
        </row>
      </sheetData>
      <sheetData sheetId="25">
        <row r="10">
          <cell r="C10" t="str">
            <v xml:space="preserve">_x000D_
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4">
          <cell r="H14">
            <v>7185613.2399999984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3">
          <cell r="I33">
            <v>-7304.2242050000004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>
        <row r="14">
          <cell r="H14">
            <v>2344.9832917676117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22">
          <cell r="K22">
            <v>3.49E-2</v>
          </cell>
        </row>
      </sheetData>
      <sheetData sheetId="89" refreshError="1"/>
      <sheetData sheetId="90" refreshError="1"/>
      <sheetData sheetId="91">
        <row r="13">
          <cell r="H13">
            <v>1175114.371826</v>
          </cell>
        </row>
      </sheetData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46">
          <cell r="C46">
            <v>0.99999999999999989</v>
          </cell>
        </row>
      </sheetData>
      <sheetData sheetId="110"/>
      <sheetData sheetId="111" refreshError="1"/>
      <sheetData sheetId="112" refreshError="1"/>
      <sheetData sheetId="113">
        <row r="17">
          <cell r="B17">
            <v>687249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>
        <row r="19">
          <cell r="B19" t="str">
            <v>UNMETERED SCATTERED LOAD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1">
          <cell r="AM1" t="str">
            <v>Algoma Power Inc.</v>
          </cell>
        </row>
      </sheetData>
      <sheetData sheetId="159"/>
      <sheetData sheetId="160" refreshError="1"/>
      <sheetData sheetId="161"/>
      <sheetData sheetId="162">
        <row r="1">
          <cell r="D1" t="str">
            <v>Applicable only for Non-RPP Customers</v>
          </cell>
        </row>
      </sheetData>
      <sheetData sheetId="163" refreshError="1"/>
      <sheetData sheetId="164">
        <row r="24">
          <cell r="E24"/>
        </row>
      </sheetData>
      <sheetData sheetId="165"/>
      <sheetData sheetId="166"/>
      <sheetData sheetId="167"/>
      <sheetData sheetId="168"/>
      <sheetData sheetId="169">
        <row r="26">
          <cell r="C26" t="e">
            <v>#VALUE!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1">
          <cell r="H1">
            <v>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>
        <row r="19">
          <cell r="E19">
            <v>319</v>
          </cell>
        </row>
      </sheetData>
      <sheetData sheetId="313">
        <row r="17">
          <cell r="C17" t="str">
            <v>Club - Audit Professional Fees</v>
          </cell>
        </row>
      </sheetData>
      <sheetData sheetId="314">
        <row r="40">
          <cell r="C40">
            <v>0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/>
      <sheetData sheetId="328"/>
      <sheetData sheetId="329">
        <row r="25">
          <cell r="E25">
            <v>153433.52666666638</v>
          </cell>
        </row>
      </sheetData>
      <sheetData sheetId="330"/>
      <sheetData sheetId="331">
        <row r="11">
          <cell r="A11">
            <v>5075</v>
          </cell>
        </row>
      </sheetData>
      <sheetData sheetId="332"/>
      <sheetData sheetId="333"/>
      <sheetData sheetId="334"/>
      <sheetData sheetId="335">
        <row r="11">
          <cell r="A11">
            <v>5010</v>
          </cell>
        </row>
      </sheetData>
      <sheetData sheetId="336">
        <row r="11">
          <cell r="A11">
            <v>5310</v>
          </cell>
        </row>
      </sheetData>
      <sheetData sheetId="337">
        <row r="11">
          <cell r="A11">
            <v>5605</v>
          </cell>
        </row>
      </sheetData>
      <sheetData sheetId="338">
        <row r="40">
          <cell r="A40">
            <v>4380</v>
          </cell>
        </row>
      </sheetData>
      <sheetData sheetId="339">
        <row r="53">
          <cell r="A53">
            <v>1820</v>
          </cell>
        </row>
      </sheetData>
      <sheetData sheetId="340">
        <row r="35">
          <cell r="A35">
            <v>5305</v>
          </cell>
        </row>
      </sheetData>
      <sheetData sheetId="341">
        <row r="28">
          <cell r="A28">
            <v>5610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E1A-8EDA-4031-9A43-D2C4FCE4E573}">
  <sheetPr>
    <tabColor rgb="FFFF66FF"/>
    <pageSetUpPr fitToPage="1"/>
  </sheetPr>
  <dimension ref="A1:I102"/>
  <sheetViews>
    <sheetView showGridLines="0" tabSelected="1" zoomScaleNormal="100" workbookViewId="0">
      <selection activeCell="B18" sqref="B18"/>
    </sheetView>
  </sheetViews>
  <sheetFormatPr defaultColWidth="8.7109375" defaultRowHeight="12.75" x14ac:dyDescent="0.2"/>
  <cols>
    <col min="1" max="1" width="8" style="4" customWidth="1"/>
    <col min="2" max="2" width="46.5703125" style="4" bestFit="1" customWidth="1"/>
    <col min="3" max="9" width="11.85546875" style="6" customWidth="1"/>
    <col min="10" max="16384" width="8.7109375" style="4"/>
  </cols>
  <sheetData>
    <row r="1" spans="1:9" ht="14.25" x14ac:dyDescent="0.2">
      <c r="A1" s="5"/>
      <c r="B1" s="5"/>
      <c r="C1" s="1"/>
      <c r="D1" s="1"/>
      <c r="E1" s="1"/>
      <c r="F1" s="2"/>
      <c r="G1" s="3"/>
      <c r="H1" s="3"/>
      <c r="I1" s="3"/>
    </row>
    <row r="3" spans="1:9" ht="18" x14ac:dyDescent="0.2">
      <c r="B3" s="142" t="s">
        <v>0</v>
      </c>
      <c r="C3" s="142"/>
      <c r="D3" s="142"/>
      <c r="E3" s="142"/>
      <c r="F3" s="142"/>
      <c r="G3" s="142"/>
      <c r="H3" s="142"/>
      <c r="I3" s="142"/>
    </row>
    <row r="5" spans="1:9" x14ac:dyDescent="0.2">
      <c r="A5"/>
      <c r="B5" s="7" t="s">
        <v>1</v>
      </c>
      <c r="C5" s="8" t="s">
        <v>2</v>
      </c>
      <c r="D5" s="8" t="s">
        <v>2</v>
      </c>
      <c r="E5" s="8" t="s">
        <v>2</v>
      </c>
      <c r="F5" s="8" t="s">
        <v>2</v>
      </c>
      <c r="G5" s="8" t="s">
        <v>2</v>
      </c>
      <c r="H5" s="8" t="s">
        <v>2</v>
      </c>
      <c r="I5" s="8" t="s">
        <v>2</v>
      </c>
    </row>
    <row r="6" spans="1:9" x14ac:dyDescent="0.2">
      <c r="A6"/>
      <c r="B6" s="7" t="s">
        <v>3</v>
      </c>
      <c r="C6" s="9">
        <v>2018</v>
      </c>
      <c r="D6" s="9">
        <v>2018</v>
      </c>
      <c r="E6" s="9">
        <v>2019</v>
      </c>
      <c r="F6" s="9">
        <v>2020</v>
      </c>
      <c r="G6" s="9">
        <v>2021</v>
      </c>
      <c r="H6" s="9">
        <v>2022</v>
      </c>
      <c r="I6" s="9">
        <v>2023</v>
      </c>
    </row>
    <row r="7" spans="1:9" x14ac:dyDescent="0.2">
      <c r="A7"/>
      <c r="B7" s="7"/>
      <c r="C7" s="10" t="s">
        <v>4</v>
      </c>
      <c r="D7" s="10" t="s">
        <v>5</v>
      </c>
      <c r="E7" s="10" t="s">
        <v>5</v>
      </c>
      <c r="F7" s="10" t="s">
        <v>5</v>
      </c>
      <c r="G7" s="10" t="s">
        <v>5</v>
      </c>
      <c r="H7" s="10" t="s">
        <v>6</v>
      </c>
      <c r="I7" s="10" t="s">
        <v>6</v>
      </c>
    </row>
    <row r="8" spans="1:9" x14ac:dyDescent="0.2">
      <c r="A8"/>
      <c r="B8" s="11" t="s">
        <v>7</v>
      </c>
      <c r="C8" s="12"/>
      <c r="D8" s="12"/>
      <c r="E8" s="12"/>
      <c r="F8" s="12"/>
      <c r="G8" s="12"/>
      <c r="H8" s="12"/>
      <c r="I8" s="12"/>
    </row>
    <row r="9" spans="1:9" x14ac:dyDescent="0.2">
      <c r="A9"/>
      <c r="B9" s="11"/>
      <c r="C9" s="12"/>
      <c r="D9" s="12"/>
      <c r="E9" s="12"/>
      <c r="F9" s="12"/>
      <c r="G9" s="12"/>
      <c r="H9" s="12"/>
      <c r="I9" s="12"/>
    </row>
    <row r="10" spans="1:9" x14ac:dyDescent="0.2">
      <c r="A10"/>
      <c r="B10" s="7" t="s">
        <v>8</v>
      </c>
      <c r="C10" s="12">
        <v>0</v>
      </c>
      <c r="D10" s="12">
        <f>'2.3 System Access'!D96</f>
        <v>79865.27</v>
      </c>
      <c r="E10" s="12">
        <f>'2.3 System Access'!F96</f>
        <v>155912.15</v>
      </c>
      <c r="F10" s="12">
        <f>'2.3 System Access'!H96</f>
        <v>238671.46</v>
      </c>
      <c r="G10" s="12">
        <f>'2.3 System Access'!J96</f>
        <v>72545</v>
      </c>
      <c r="H10" s="12">
        <f>'2.3 System Access'!L96</f>
        <v>216300</v>
      </c>
      <c r="I10" s="12">
        <f>'2.3 System Access'!N96</f>
        <v>40000</v>
      </c>
    </row>
    <row r="11" spans="1:9" x14ac:dyDescent="0.2">
      <c r="A11"/>
      <c r="B11" s="7"/>
      <c r="C11" s="12"/>
      <c r="D11" s="12"/>
      <c r="E11" s="12"/>
      <c r="F11" s="12"/>
      <c r="G11" s="12"/>
      <c r="H11" s="12"/>
      <c r="I11" s="12"/>
    </row>
    <row r="12" spans="1:9" x14ac:dyDescent="0.2">
      <c r="A12"/>
      <c r="B12" s="11" t="s">
        <v>9</v>
      </c>
      <c r="C12" s="13">
        <f t="shared" ref="C12:I12" si="0">SUM(C10:C11)</f>
        <v>0</v>
      </c>
      <c r="D12" s="14">
        <f t="shared" si="0"/>
        <v>79865.27</v>
      </c>
      <c r="E12" s="13">
        <f t="shared" si="0"/>
        <v>155912.15</v>
      </c>
      <c r="F12" s="13">
        <f t="shared" si="0"/>
        <v>238671.46</v>
      </c>
      <c r="G12" s="13">
        <f t="shared" si="0"/>
        <v>72545</v>
      </c>
      <c r="H12" s="13">
        <f t="shared" si="0"/>
        <v>216300</v>
      </c>
      <c r="I12" s="13">
        <f t="shared" si="0"/>
        <v>40000</v>
      </c>
    </row>
    <row r="13" spans="1:9" x14ac:dyDescent="0.2">
      <c r="A13"/>
      <c r="B13" s="7"/>
      <c r="C13" s="12"/>
      <c r="D13" s="12"/>
      <c r="E13" s="12"/>
      <c r="F13" s="12"/>
      <c r="G13" s="12"/>
      <c r="H13" s="12"/>
      <c r="I13" s="12"/>
    </row>
    <row r="14" spans="1:9" x14ac:dyDescent="0.2">
      <c r="A14"/>
      <c r="B14" s="7" t="s">
        <v>10</v>
      </c>
      <c r="C14" s="15"/>
      <c r="D14" s="12">
        <f>'2.3 System Access'!D93</f>
        <v>-60245</v>
      </c>
      <c r="E14" s="15">
        <f>'2.3 System Access'!F93</f>
        <v>-11125</v>
      </c>
      <c r="F14" s="15">
        <f>'2.3 System Access'!H93</f>
        <v>-240151</v>
      </c>
      <c r="G14" s="15">
        <f>'2.3 System Access'!J93</f>
        <v>-3148</v>
      </c>
      <c r="H14" s="15">
        <f>'2.3 System Access'!L93</f>
        <v>-45000</v>
      </c>
      <c r="I14" s="15">
        <f>'2.3 System Access'!N93</f>
        <v>-10000</v>
      </c>
    </row>
    <row r="15" spans="1:9" x14ac:dyDescent="0.2">
      <c r="A15"/>
      <c r="B15" s="7"/>
      <c r="C15" s="15"/>
      <c r="D15" s="12"/>
      <c r="E15" s="15"/>
      <c r="F15" s="15"/>
      <c r="G15" s="15"/>
      <c r="H15" s="15"/>
      <c r="I15" s="15"/>
    </row>
    <row r="16" spans="1:9" x14ac:dyDescent="0.2">
      <c r="A16"/>
      <c r="B16" s="11" t="s">
        <v>11</v>
      </c>
      <c r="C16" s="16">
        <f t="shared" ref="C16:I16" si="1">SUM(C10:C11)+SUM(C13:C15)</f>
        <v>0</v>
      </c>
      <c r="D16" s="16">
        <f t="shared" si="1"/>
        <v>19620.270000000004</v>
      </c>
      <c r="E16" s="16">
        <f t="shared" si="1"/>
        <v>144787.15</v>
      </c>
      <c r="F16" s="16">
        <f t="shared" si="1"/>
        <v>-1479.5400000000081</v>
      </c>
      <c r="G16" s="16">
        <f t="shared" si="1"/>
        <v>69397</v>
      </c>
      <c r="H16" s="16">
        <f t="shared" si="1"/>
        <v>171300</v>
      </c>
      <c r="I16" s="16">
        <f t="shared" si="1"/>
        <v>30000</v>
      </c>
    </row>
    <row r="17" spans="1:9" x14ac:dyDescent="0.2">
      <c r="A17"/>
      <c r="B17" s="17"/>
      <c r="C17" s="18"/>
      <c r="D17" s="18"/>
      <c r="E17" s="18"/>
      <c r="F17" s="18"/>
      <c r="G17" s="18"/>
      <c r="H17" s="18"/>
      <c r="I17" s="18"/>
    </row>
    <row r="18" spans="1:9" x14ac:dyDescent="0.2">
      <c r="A18"/>
      <c r="B18" s="17"/>
      <c r="C18" s="18"/>
      <c r="D18" s="18"/>
      <c r="E18" s="18"/>
      <c r="F18" s="18"/>
      <c r="G18" s="18"/>
      <c r="H18" s="18"/>
      <c r="I18" s="18"/>
    </row>
    <row r="19" spans="1:9" x14ac:dyDescent="0.2">
      <c r="A19"/>
      <c r="B19" s="17"/>
      <c r="C19" s="18"/>
      <c r="D19" s="18"/>
      <c r="E19" s="18"/>
      <c r="F19" s="18"/>
      <c r="G19" s="18"/>
      <c r="H19" s="18"/>
      <c r="I19" s="18"/>
    </row>
    <row r="20" spans="1:9" x14ac:dyDescent="0.2">
      <c r="A20"/>
      <c r="B20" s="7"/>
      <c r="C20" s="8" t="s">
        <v>2</v>
      </c>
      <c r="D20" s="8" t="s">
        <v>2</v>
      </c>
      <c r="E20" s="8" t="s">
        <v>2</v>
      </c>
      <c r="F20" s="8" t="s">
        <v>2</v>
      </c>
      <c r="G20" s="8" t="s">
        <v>2</v>
      </c>
      <c r="H20" s="8" t="s">
        <v>2</v>
      </c>
      <c r="I20" s="8" t="s">
        <v>2</v>
      </c>
    </row>
    <row r="21" spans="1:9" x14ac:dyDescent="0.2">
      <c r="A21"/>
      <c r="B21" s="11" t="s">
        <v>12</v>
      </c>
      <c r="C21" s="9">
        <v>2018</v>
      </c>
      <c r="D21" s="9">
        <v>2018</v>
      </c>
      <c r="E21" s="9">
        <v>2019</v>
      </c>
      <c r="F21" s="9">
        <v>2020</v>
      </c>
      <c r="G21" s="9">
        <v>2021</v>
      </c>
      <c r="H21" s="9">
        <v>2022</v>
      </c>
      <c r="I21" s="9">
        <v>2023</v>
      </c>
    </row>
    <row r="22" spans="1:9" x14ac:dyDescent="0.2">
      <c r="A22"/>
      <c r="B22" s="11"/>
      <c r="C22" s="10" t="s">
        <v>4</v>
      </c>
      <c r="D22" s="10" t="s">
        <v>5</v>
      </c>
      <c r="E22" s="10" t="s">
        <v>5</v>
      </c>
      <c r="F22" s="10" t="s">
        <v>5</v>
      </c>
      <c r="G22" s="10" t="s">
        <v>5</v>
      </c>
      <c r="H22" s="10" t="s">
        <v>6</v>
      </c>
      <c r="I22" s="10" t="s">
        <v>6</v>
      </c>
    </row>
    <row r="23" spans="1:9" x14ac:dyDescent="0.2">
      <c r="A23"/>
      <c r="B23" s="11"/>
      <c r="C23" s="12"/>
      <c r="D23" s="12"/>
      <c r="E23" s="12"/>
      <c r="F23" s="12"/>
      <c r="G23" s="12"/>
      <c r="H23" s="12"/>
      <c r="I23" s="12"/>
    </row>
    <row r="24" spans="1:9" x14ac:dyDescent="0.2">
      <c r="A24"/>
      <c r="B24" s="7" t="s">
        <v>8</v>
      </c>
      <c r="C24" s="12">
        <v>0</v>
      </c>
      <c r="D24" s="12">
        <f>'2.3 System Renewal'!D173</f>
        <v>143563</v>
      </c>
      <c r="E24" s="12">
        <f>'2.3 System Renewal'!F173</f>
        <v>36214.51</v>
      </c>
      <c r="F24" s="12">
        <f>'2.3 System Renewal'!H173</f>
        <v>77544.839999999982</v>
      </c>
      <c r="G24" s="12">
        <f>'2.3 System Renewal'!J173</f>
        <v>110145</v>
      </c>
      <c r="H24" s="12">
        <f>'2.3 System Renewal'!L173</f>
        <v>112225</v>
      </c>
      <c r="I24" s="12">
        <f>'2.3 System Renewal'!N173</f>
        <v>107050</v>
      </c>
    </row>
    <row r="25" spans="1:9" x14ac:dyDescent="0.2">
      <c r="A25"/>
      <c r="B25" s="7"/>
      <c r="C25" s="12"/>
      <c r="D25" s="12"/>
      <c r="E25" s="12"/>
      <c r="F25" s="12"/>
      <c r="G25" s="12"/>
      <c r="H25" s="12"/>
      <c r="I25" s="12"/>
    </row>
    <row r="26" spans="1:9" x14ac:dyDescent="0.2">
      <c r="A26"/>
      <c r="B26" s="11" t="s">
        <v>13</v>
      </c>
      <c r="C26" s="13">
        <f t="shared" ref="C26:I26" si="2">SUM(C24:C25)</f>
        <v>0</v>
      </c>
      <c r="D26" s="14">
        <f t="shared" si="2"/>
        <v>143563</v>
      </c>
      <c r="E26" s="13">
        <f t="shared" si="2"/>
        <v>36214.51</v>
      </c>
      <c r="F26" s="13">
        <f t="shared" si="2"/>
        <v>77544.839999999982</v>
      </c>
      <c r="G26" s="13">
        <f t="shared" si="2"/>
        <v>110145</v>
      </c>
      <c r="H26" s="13">
        <f t="shared" si="2"/>
        <v>112225</v>
      </c>
      <c r="I26" s="13">
        <f t="shared" si="2"/>
        <v>107050</v>
      </c>
    </row>
    <row r="27" spans="1:9" x14ac:dyDescent="0.2">
      <c r="A27"/>
      <c r="B27" s="7"/>
      <c r="C27" s="12"/>
      <c r="D27" s="12"/>
      <c r="E27" s="12"/>
      <c r="F27" s="12"/>
      <c r="G27" s="12"/>
      <c r="H27" s="12"/>
      <c r="I27" s="12"/>
    </row>
    <row r="28" spans="1:9" x14ac:dyDescent="0.2">
      <c r="A28"/>
      <c r="B28" s="7" t="s">
        <v>10</v>
      </c>
      <c r="C28" s="15"/>
      <c r="D28" s="12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</row>
    <row r="29" spans="1:9" x14ac:dyDescent="0.2">
      <c r="A29"/>
      <c r="B29" s="7"/>
      <c r="C29" s="15"/>
      <c r="D29" s="12"/>
      <c r="E29" s="15"/>
      <c r="F29" s="15"/>
      <c r="G29" s="15"/>
      <c r="H29" s="15"/>
      <c r="I29" s="15"/>
    </row>
    <row r="30" spans="1:9" x14ac:dyDescent="0.2">
      <c r="A30"/>
      <c r="B30" s="11" t="s">
        <v>14</v>
      </c>
      <c r="C30" s="16">
        <f t="shared" ref="C30:I30" si="3">SUM(C24:C25)+SUM(C27:C29)</f>
        <v>0</v>
      </c>
      <c r="D30" s="16">
        <f t="shared" si="3"/>
        <v>143563</v>
      </c>
      <c r="E30" s="16">
        <f t="shared" si="3"/>
        <v>36214.51</v>
      </c>
      <c r="F30" s="16">
        <f t="shared" si="3"/>
        <v>77544.839999999982</v>
      </c>
      <c r="G30" s="16">
        <f t="shared" si="3"/>
        <v>110145</v>
      </c>
      <c r="H30" s="16">
        <f t="shared" si="3"/>
        <v>112225</v>
      </c>
      <c r="I30" s="16">
        <f t="shared" si="3"/>
        <v>107050</v>
      </c>
    </row>
    <row r="31" spans="1:9" x14ac:dyDescent="0.2">
      <c r="A31"/>
      <c r="B31" s="17"/>
      <c r="C31" s="18"/>
      <c r="D31" s="18"/>
      <c r="E31" s="18"/>
      <c r="F31" s="18"/>
      <c r="G31" s="18"/>
      <c r="H31" s="18"/>
      <c r="I31" s="18"/>
    </row>
    <row r="32" spans="1:9" x14ac:dyDescent="0.2">
      <c r="A32"/>
      <c r="B32" s="17"/>
      <c r="C32" s="18"/>
      <c r="D32" s="18"/>
      <c r="E32" s="18"/>
      <c r="F32" s="18"/>
      <c r="G32" s="18"/>
      <c r="H32" s="18"/>
      <c r="I32" s="18"/>
    </row>
    <row r="33" spans="1:9" s="19" customFormat="1" x14ac:dyDescent="0.2">
      <c r="A33"/>
      <c r="B33" s="17"/>
      <c r="C33" s="18"/>
      <c r="D33" s="18"/>
      <c r="E33" s="18"/>
      <c r="F33" s="18"/>
      <c r="G33" s="18"/>
      <c r="H33" s="18"/>
      <c r="I33" s="18"/>
    </row>
    <row r="34" spans="1:9" ht="15" customHeight="1" x14ac:dyDescent="0.2">
      <c r="A34"/>
      <c r="B34" s="11"/>
      <c r="C34" s="8" t="s">
        <v>2</v>
      </c>
      <c r="D34" s="8" t="s">
        <v>2</v>
      </c>
      <c r="E34" s="8" t="s">
        <v>2</v>
      </c>
      <c r="F34" s="8" t="s">
        <v>2</v>
      </c>
      <c r="G34" s="8" t="s">
        <v>2</v>
      </c>
      <c r="H34" s="8" t="s">
        <v>2</v>
      </c>
      <c r="I34" s="8" t="s">
        <v>2</v>
      </c>
    </row>
    <row r="35" spans="1:9" x14ac:dyDescent="0.2">
      <c r="A35"/>
      <c r="B35" s="11" t="s">
        <v>15</v>
      </c>
      <c r="C35" s="9">
        <v>2018</v>
      </c>
      <c r="D35" s="9">
        <v>2018</v>
      </c>
      <c r="E35" s="9">
        <v>2019</v>
      </c>
      <c r="F35" s="9">
        <v>2020</v>
      </c>
      <c r="G35" s="9">
        <v>2021</v>
      </c>
      <c r="H35" s="9">
        <v>2022</v>
      </c>
      <c r="I35" s="9">
        <v>2023</v>
      </c>
    </row>
    <row r="36" spans="1:9" x14ac:dyDescent="0.2">
      <c r="A36"/>
      <c r="B36" s="11"/>
      <c r="C36" s="10" t="s">
        <v>4</v>
      </c>
      <c r="D36" s="10" t="s">
        <v>5</v>
      </c>
      <c r="E36" s="10" t="s">
        <v>5</v>
      </c>
      <c r="F36" s="10" t="s">
        <v>5</v>
      </c>
      <c r="G36" s="10" t="s">
        <v>5</v>
      </c>
      <c r="H36" s="10" t="s">
        <v>6</v>
      </c>
      <c r="I36" s="10" t="s">
        <v>6</v>
      </c>
    </row>
    <row r="37" spans="1:9" x14ac:dyDescent="0.2">
      <c r="A37"/>
      <c r="B37" s="11"/>
      <c r="C37" s="12"/>
      <c r="D37" s="12"/>
      <c r="E37" s="12"/>
      <c r="F37" s="12"/>
      <c r="G37" s="12"/>
      <c r="H37" s="12"/>
      <c r="I37" s="12"/>
    </row>
    <row r="38" spans="1:9" x14ac:dyDescent="0.2">
      <c r="A38"/>
      <c r="B38" s="7" t="s">
        <v>8</v>
      </c>
      <c r="C38" s="12">
        <v>0</v>
      </c>
      <c r="D38" s="12">
        <f>'2.3 System Access'!D123</f>
        <v>0</v>
      </c>
      <c r="E38" s="12">
        <f>'2.3 System Access'!F123</f>
        <v>0</v>
      </c>
      <c r="F38" s="12">
        <f>'2.3 System Service'!H38</f>
        <v>11532.05</v>
      </c>
      <c r="G38" s="12">
        <f>'2.3 System Service'!J38</f>
        <v>4895</v>
      </c>
      <c r="H38" s="12">
        <f>'2.3 System Service'!L38</f>
        <v>6000</v>
      </c>
      <c r="I38" s="12">
        <f>'2.3 System Service'!N31</f>
        <v>6000</v>
      </c>
    </row>
    <row r="39" spans="1:9" x14ac:dyDescent="0.2">
      <c r="A39"/>
      <c r="B39" s="7"/>
      <c r="C39" s="12"/>
      <c r="D39" s="12"/>
      <c r="E39" s="12"/>
      <c r="F39" s="12"/>
      <c r="G39" s="12"/>
      <c r="H39" s="12"/>
      <c r="I39" s="12"/>
    </row>
    <row r="40" spans="1:9" x14ac:dyDescent="0.2">
      <c r="A40"/>
      <c r="B40" s="11" t="s">
        <v>16</v>
      </c>
      <c r="C40" s="13">
        <f t="shared" ref="C40:I40" si="4">SUM(C38:C39)</f>
        <v>0</v>
      </c>
      <c r="D40" s="14">
        <f t="shared" si="4"/>
        <v>0</v>
      </c>
      <c r="E40" s="13">
        <f t="shared" si="4"/>
        <v>0</v>
      </c>
      <c r="F40" s="13">
        <f t="shared" si="4"/>
        <v>11532.05</v>
      </c>
      <c r="G40" s="13">
        <f t="shared" si="4"/>
        <v>4895</v>
      </c>
      <c r="H40" s="13">
        <f t="shared" si="4"/>
        <v>6000</v>
      </c>
      <c r="I40" s="13">
        <f t="shared" si="4"/>
        <v>6000</v>
      </c>
    </row>
    <row r="41" spans="1:9" x14ac:dyDescent="0.2">
      <c r="A41"/>
      <c r="B41" s="7"/>
      <c r="C41" s="12"/>
      <c r="D41" s="12"/>
      <c r="E41" s="12"/>
      <c r="F41" s="12"/>
      <c r="G41" s="12"/>
      <c r="H41" s="12"/>
      <c r="I41" s="12"/>
    </row>
    <row r="42" spans="1:9" x14ac:dyDescent="0.2">
      <c r="A42"/>
      <c r="B42" s="7" t="s">
        <v>10</v>
      </c>
      <c r="C42" s="15"/>
      <c r="D42" s="12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</row>
    <row r="43" spans="1:9" x14ac:dyDescent="0.2">
      <c r="A43"/>
      <c r="B43" s="7"/>
      <c r="C43" s="15"/>
      <c r="D43" s="12"/>
      <c r="E43" s="15"/>
      <c r="F43" s="15"/>
      <c r="G43" s="15"/>
      <c r="H43" s="15"/>
      <c r="I43" s="15"/>
    </row>
    <row r="44" spans="1:9" x14ac:dyDescent="0.2">
      <c r="A44"/>
      <c r="B44" s="11" t="s">
        <v>17</v>
      </c>
      <c r="C44" s="16">
        <f t="shared" ref="C44:I44" si="5">SUM(C38:C39)+SUM(C41:C43)</f>
        <v>0</v>
      </c>
      <c r="D44" s="16">
        <f t="shared" si="5"/>
        <v>0</v>
      </c>
      <c r="E44" s="16">
        <f t="shared" si="5"/>
        <v>0</v>
      </c>
      <c r="F44" s="16">
        <f t="shared" si="5"/>
        <v>11532.05</v>
      </c>
      <c r="G44" s="16">
        <f t="shared" si="5"/>
        <v>4895</v>
      </c>
      <c r="H44" s="16">
        <f t="shared" si="5"/>
        <v>6000</v>
      </c>
      <c r="I44" s="16">
        <f t="shared" si="5"/>
        <v>6000</v>
      </c>
    </row>
    <row r="45" spans="1:9" x14ac:dyDescent="0.2">
      <c r="A45"/>
      <c r="B45" s="17"/>
      <c r="C45" s="18"/>
      <c r="D45" s="18"/>
      <c r="E45" s="18"/>
      <c r="F45" s="18"/>
      <c r="G45" s="18"/>
      <c r="H45" s="18"/>
      <c r="I45" s="18"/>
    </row>
    <row r="46" spans="1:9" x14ac:dyDescent="0.2">
      <c r="A46"/>
      <c r="B46" s="17"/>
      <c r="C46" s="18"/>
      <c r="D46" s="18"/>
      <c r="E46" s="18"/>
      <c r="F46" s="18"/>
      <c r="G46" s="18"/>
      <c r="H46" s="18"/>
      <c r="I46" s="18"/>
    </row>
    <row r="47" spans="1:9" x14ac:dyDescent="0.2">
      <c r="A47"/>
      <c r="B47" s="17"/>
      <c r="C47" s="18"/>
      <c r="D47" s="18"/>
      <c r="E47" s="18"/>
      <c r="F47" s="18"/>
      <c r="G47" s="18"/>
      <c r="H47" s="18"/>
      <c r="I47" s="18"/>
    </row>
    <row r="48" spans="1:9" x14ac:dyDescent="0.2">
      <c r="A48"/>
      <c r="B48" s="11"/>
      <c r="C48" s="8" t="s">
        <v>2</v>
      </c>
      <c r="D48" s="8" t="s">
        <v>2</v>
      </c>
      <c r="E48" s="8" t="s">
        <v>2</v>
      </c>
      <c r="F48" s="8" t="s">
        <v>2</v>
      </c>
      <c r="G48" s="8" t="s">
        <v>2</v>
      </c>
      <c r="H48" s="8" t="s">
        <v>2</v>
      </c>
      <c r="I48" s="8" t="s">
        <v>2</v>
      </c>
    </row>
    <row r="49" spans="1:9" x14ac:dyDescent="0.2">
      <c r="A49"/>
      <c r="B49" s="11" t="s">
        <v>18</v>
      </c>
      <c r="C49" s="9">
        <v>2018</v>
      </c>
      <c r="D49" s="9">
        <v>2018</v>
      </c>
      <c r="E49" s="9">
        <v>2019</v>
      </c>
      <c r="F49" s="9">
        <v>2020</v>
      </c>
      <c r="G49" s="9">
        <v>2021</v>
      </c>
      <c r="H49" s="9">
        <v>2022</v>
      </c>
      <c r="I49" s="9">
        <v>2023</v>
      </c>
    </row>
    <row r="50" spans="1:9" x14ac:dyDescent="0.2">
      <c r="A50"/>
      <c r="B50" s="11"/>
      <c r="C50" s="10" t="s">
        <v>4</v>
      </c>
      <c r="D50" s="10" t="s">
        <v>5</v>
      </c>
      <c r="E50" s="10" t="s">
        <v>5</v>
      </c>
      <c r="F50" s="10" t="s">
        <v>5</v>
      </c>
      <c r="G50" s="10" t="s">
        <v>5</v>
      </c>
      <c r="H50" s="10" t="s">
        <v>6</v>
      </c>
      <c r="I50" s="10" t="s">
        <v>6</v>
      </c>
    </row>
    <row r="51" spans="1:9" x14ac:dyDescent="0.2">
      <c r="A51"/>
      <c r="B51" s="11"/>
      <c r="C51" s="10"/>
      <c r="D51" s="10"/>
      <c r="E51" s="10"/>
      <c r="F51" s="10"/>
      <c r="G51" s="10"/>
      <c r="H51" s="10"/>
      <c r="I51" s="10"/>
    </row>
    <row r="52" spans="1:9" x14ac:dyDescent="0.2">
      <c r="A52"/>
      <c r="B52" s="7" t="s">
        <v>8</v>
      </c>
      <c r="C52" s="12">
        <v>0</v>
      </c>
      <c r="D52" s="12">
        <f>'2.3 General Plan '!D57</f>
        <v>3853.67</v>
      </c>
      <c r="E52" s="12">
        <f>'2.3 General Plan '!F57</f>
        <v>8494.56</v>
      </c>
      <c r="F52" s="12">
        <f>'2.3 General Plan '!H57</f>
        <v>4676.45</v>
      </c>
      <c r="G52" s="12">
        <f>'2.3 General Plan '!J57</f>
        <v>35579.729999999996</v>
      </c>
      <c r="H52" s="12">
        <f>'2.3 General Plan '!L57</f>
        <v>5700</v>
      </c>
      <c r="I52" s="12">
        <f>'2.3 General Plan '!N57</f>
        <v>72217.5</v>
      </c>
    </row>
    <row r="53" spans="1:9" x14ac:dyDescent="0.2">
      <c r="A53"/>
      <c r="B53" s="7"/>
      <c r="C53" s="12"/>
      <c r="D53" s="12"/>
      <c r="E53" s="12"/>
      <c r="F53" s="12"/>
      <c r="G53" s="12"/>
      <c r="H53" s="12"/>
      <c r="I53" s="12"/>
    </row>
    <row r="54" spans="1:9" x14ac:dyDescent="0.2">
      <c r="A54"/>
      <c r="B54" s="11" t="s">
        <v>19</v>
      </c>
      <c r="C54" s="13">
        <f t="shared" ref="C54:I54" si="6">SUM(C52:C53)</f>
        <v>0</v>
      </c>
      <c r="D54" s="14">
        <f t="shared" si="6"/>
        <v>3853.67</v>
      </c>
      <c r="E54" s="13">
        <f t="shared" si="6"/>
        <v>8494.56</v>
      </c>
      <c r="F54" s="13">
        <f t="shared" si="6"/>
        <v>4676.45</v>
      </c>
      <c r="G54" s="13">
        <f t="shared" si="6"/>
        <v>35579.729999999996</v>
      </c>
      <c r="H54" s="13">
        <f t="shared" si="6"/>
        <v>5700</v>
      </c>
      <c r="I54" s="13">
        <f t="shared" si="6"/>
        <v>72217.5</v>
      </c>
    </row>
    <row r="55" spans="1:9" x14ac:dyDescent="0.2">
      <c r="A55"/>
      <c r="B55" s="7"/>
      <c r="C55" s="12"/>
      <c r="D55" s="12"/>
      <c r="E55" s="12"/>
      <c r="F55" s="12"/>
      <c r="G55" s="12"/>
      <c r="H55" s="12"/>
      <c r="I55" s="12"/>
    </row>
    <row r="56" spans="1:9" x14ac:dyDescent="0.2">
      <c r="A56"/>
      <c r="B56" s="7" t="s">
        <v>10</v>
      </c>
      <c r="C56" s="15"/>
      <c r="D56" s="12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</row>
    <row r="57" spans="1:9" x14ac:dyDescent="0.2">
      <c r="A57"/>
      <c r="B57" s="7"/>
      <c r="C57" s="15"/>
      <c r="D57" s="12"/>
      <c r="E57" s="15"/>
      <c r="F57" s="15"/>
      <c r="G57" s="15"/>
      <c r="H57" s="15"/>
      <c r="I57" s="15"/>
    </row>
    <row r="58" spans="1:9" x14ac:dyDescent="0.2">
      <c r="A58"/>
      <c r="B58" s="11" t="s">
        <v>11</v>
      </c>
      <c r="C58" s="16">
        <f t="shared" ref="C58:I58" si="7">SUM(C52:C53)+SUM(C55:C57)</f>
        <v>0</v>
      </c>
      <c r="D58" s="16">
        <f t="shared" si="7"/>
        <v>3853.67</v>
      </c>
      <c r="E58" s="16">
        <f t="shared" si="7"/>
        <v>8494.56</v>
      </c>
      <c r="F58" s="16">
        <f t="shared" si="7"/>
        <v>4676.45</v>
      </c>
      <c r="G58" s="16">
        <f t="shared" si="7"/>
        <v>35579.729999999996</v>
      </c>
      <c r="H58" s="16">
        <f t="shared" si="7"/>
        <v>5700</v>
      </c>
      <c r="I58" s="16">
        <f t="shared" si="7"/>
        <v>72217.5</v>
      </c>
    </row>
    <row r="59" spans="1:9" x14ac:dyDescent="0.2">
      <c r="A59"/>
      <c r="B59" s="17"/>
      <c r="C59" s="18"/>
      <c r="D59" s="18"/>
      <c r="E59" s="18"/>
    </row>
    <row r="60" spans="1:9" x14ac:dyDescent="0.2">
      <c r="A60" s="17"/>
      <c r="B60" s="17"/>
      <c r="C60" s="8" t="s">
        <v>2</v>
      </c>
      <c r="D60" s="8" t="s">
        <v>2</v>
      </c>
      <c r="E60" s="8" t="s">
        <v>2</v>
      </c>
      <c r="F60" s="8" t="s">
        <v>2</v>
      </c>
      <c r="G60" s="8" t="s">
        <v>2</v>
      </c>
      <c r="H60" s="8" t="s">
        <v>2</v>
      </c>
      <c r="I60" s="8" t="s">
        <v>2</v>
      </c>
    </row>
    <row r="61" spans="1:9" x14ac:dyDescent="0.2">
      <c r="B61" s="17"/>
      <c r="C61" s="9">
        <v>2018</v>
      </c>
      <c r="D61" s="9">
        <v>2018</v>
      </c>
      <c r="E61" s="9">
        <v>2019</v>
      </c>
      <c r="F61" s="9">
        <v>2020</v>
      </c>
      <c r="G61" s="9">
        <v>2021</v>
      </c>
      <c r="H61" s="9">
        <v>2022</v>
      </c>
      <c r="I61" s="9">
        <v>2023</v>
      </c>
    </row>
    <row r="62" spans="1:9" x14ac:dyDescent="0.2">
      <c r="B62" s="17"/>
      <c r="C62" s="9"/>
      <c r="D62" s="9"/>
      <c r="E62" s="9"/>
      <c r="F62" s="9"/>
      <c r="G62" s="9"/>
      <c r="H62" s="9"/>
      <c r="I62" s="9"/>
    </row>
    <row r="63" spans="1:9" x14ac:dyDescent="0.2">
      <c r="B63" s="20" t="s">
        <v>20</v>
      </c>
      <c r="C63" s="12">
        <f>C12+C26+C40+C54</f>
        <v>0</v>
      </c>
      <c r="D63" s="12">
        <f t="shared" ref="D63:I63" si="8">D12+D26+D40+D54</f>
        <v>227281.94000000003</v>
      </c>
      <c r="E63" s="12">
        <f t="shared" si="8"/>
        <v>200621.22</v>
      </c>
      <c r="F63" s="12">
        <f>F12+F26+F40+F54</f>
        <v>332424.8</v>
      </c>
      <c r="G63" s="12">
        <f t="shared" si="8"/>
        <v>223164.72999999998</v>
      </c>
      <c r="H63" s="12">
        <f>H12+H26+H40+H54</f>
        <v>340225</v>
      </c>
      <c r="I63" s="12">
        <f t="shared" si="8"/>
        <v>225267.5</v>
      </c>
    </row>
    <row r="64" spans="1:9" x14ac:dyDescent="0.2">
      <c r="B64" s="20" t="s">
        <v>21</v>
      </c>
      <c r="C64" s="12">
        <f>C14+C28+C42+C56</f>
        <v>0</v>
      </c>
      <c r="D64" s="12">
        <f t="shared" ref="D64:I64" si="9">D14+D28+D42+D56</f>
        <v>-60245</v>
      </c>
      <c r="E64" s="12">
        <f t="shared" si="9"/>
        <v>-11125</v>
      </c>
      <c r="F64" s="12">
        <f>F14+F28+F42+F56</f>
        <v>-240151</v>
      </c>
      <c r="G64" s="12">
        <f t="shared" si="9"/>
        <v>-3148</v>
      </c>
      <c r="H64" s="12">
        <f t="shared" si="9"/>
        <v>-45000</v>
      </c>
      <c r="I64" s="12">
        <f t="shared" si="9"/>
        <v>-10000</v>
      </c>
    </row>
    <row r="65" spans="1:9" x14ac:dyDescent="0.2">
      <c r="B65" s="20" t="s">
        <v>22</v>
      </c>
      <c r="C65" s="12"/>
      <c r="D65" s="12"/>
      <c r="E65" s="12"/>
      <c r="F65" s="12">
        <f>28405</f>
        <v>28405</v>
      </c>
      <c r="G65" s="12"/>
      <c r="H65" s="12"/>
      <c r="I65" s="12"/>
    </row>
    <row r="66" spans="1:9" x14ac:dyDescent="0.2">
      <c r="A66" s="17"/>
      <c r="B66" s="20" t="s">
        <v>23</v>
      </c>
      <c r="C66" s="12">
        <f t="shared" ref="C66:I66" si="10">SUM(C63:C64)</f>
        <v>0</v>
      </c>
      <c r="D66" s="12">
        <f t="shared" si="10"/>
        <v>167036.94000000003</v>
      </c>
      <c r="E66" s="12">
        <f t="shared" si="10"/>
        <v>189496.22</v>
      </c>
      <c r="F66" s="12">
        <f>SUM(F63:F65)</f>
        <v>120678.79999999999</v>
      </c>
      <c r="G66" s="12">
        <f t="shared" si="10"/>
        <v>220016.72999999998</v>
      </c>
      <c r="H66" s="12">
        <f t="shared" si="10"/>
        <v>295225</v>
      </c>
      <c r="I66" s="12">
        <f t="shared" si="10"/>
        <v>215267.5</v>
      </c>
    </row>
    <row r="68" spans="1:9" x14ac:dyDescent="0.2">
      <c r="B68" s="20" t="s">
        <v>24</v>
      </c>
      <c r="C68" s="21"/>
      <c r="D68" s="21">
        <f>'[4]2.6 Fixed Asset Cont Stmt'!E68</f>
        <v>167037.26999999996</v>
      </c>
      <c r="E68" s="21">
        <f>'[4]2.6 Fixed Asset Cont Stmt'!E138</f>
        <v>189496.92</v>
      </c>
      <c r="F68" s="21">
        <f>'[4]2.6 Fixed Asset Cont Stmt'!E208</f>
        <v>120679.26999999999</v>
      </c>
      <c r="G68" s="21">
        <f>'[4]2.6 Fixed Asset Cont Stmt'!E277</f>
        <v>220016.36000000002</v>
      </c>
      <c r="H68" s="21">
        <f>'[4]2.6 Fixed Asset Cont Stmt'!E346</f>
        <v>295225</v>
      </c>
      <c r="I68" s="21">
        <f>'[4]2.6 Fixed Asset Cont Stmt'!E416</f>
        <v>215267.5</v>
      </c>
    </row>
    <row r="69" spans="1:9" x14ac:dyDescent="0.2">
      <c r="A69"/>
      <c r="B69"/>
      <c r="C69"/>
      <c r="D69"/>
      <c r="E69"/>
      <c r="F69"/>
      <c r="G69"/>
      <c r="H69"/>
      <c r="I69"/>
    </row>
    <row r="72" spans="1:9" ht="12" customHeight="1" x14ac:dyDescent="0.2"/>
    <row r="75" spans="1:9" ht="15.75" customHeight="1" x14ac:dyDescent="0.2"/>
    <row r="87" spans="1:9" s="19" customFormat="1" x14ac:dyDescent="0.2">
      <c r="A87" s="4"/>
      <c r="B87" s="4"/>
      <c r="C87" s="6"/>
      <c r="D87" s="6"/>
      <c r="E87" s="6"/>
      <c r="F87" s="6"/>
      <c r="G87" s="6"/>
      <c r="H87" s="6"/>
      <c r="I87" s="6"/>
    </row>
    <row r="102" spans="1:9" customFormat="1" x14ac:dyDescent="0.2">
      <c r="A102" s="4"/>
      <c r="B102" s="4"/>
      <c r="C102" s="6"/>
      <c r="D102" s="6"/>
      <c r="E102" s="6"/>
      <c r="F102" s="6"/>
      <c r="G102" s="6"/>
      <c r="H102" s="6"/>
      <c r="I102" s="6"/>
    </row>
  </sheetData>
  <sheetProtection selectLockedCells="1" selectUnlockedCells="1"/>
  <mergeCells count="1">
    <mergeCell ref="B3:I3"/>
  </mergeCells>
  <dataValidations count="1">
    <dataValidation type="list" allowBlank="1" showInputMessage="1" showErrorMessage="1" sqref="C48:I48 C34:I34 C20:I20 C5:I5 C60:I60" xr:uid="{EE8B759F-6DEF-483F-9860-C6D8A3463751}">
      <formula1>"CGAAP,MIFRS,USGAAP,ASPE,NEWGAAP"</formula1>
    </dataValidation>
  </dataValidations>
  <pageMargins left="0.75" right="0.75" top="1" bottom="1" header="0.51180555555555551" footer="0.51180555555555551"/>
  <pageSetup scale="4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EDEF-8E01-4009-A3B8-FD56AD4BFBE2}">
  <sheetPr>
    <tabColor rgb="FFFF66FF"/>
    <pageSetUpPr fitToPage="1"/>
  </sheetPr>
  <dimension ref="A1:AI469"/>
  <sheetViews>
    <sheetView showGridLines="0" zoomScaleNormal="100" workbookViewId="0"/>
  </sheetViews>
  <sheetFormatPr defaultColWidth="8.7109375" defaultRowHeight="12.75" x14ac:dyDescent="0.2"/>
  <cols>
    <col min="1" max="1" width="36.28515625" style="4" customWidth="1"/>
    <col min="2" max="2" width="63.85546875" style="56" customWidth="1"/>
    <col min="3" max="3" width="6.5703125" style="56" bestFit="1" customWidth="1"/>
    <col min="4" max="4" width="12.85546875" style="56" customWidth="1"/>
    <col min="5" max="5" width="5.28515625" style="56" customWidth="1"/>
    <col min="6" max="6" width="12.85546875" style="56" customWidth="1"/>
    <col min="7" max="7" width="5.28515625" style="56" customWidth="1"/>
    <col min="8" max="8" width="12.85546875" style="56" customWidth="1"/>
    <col min="9" max="9" width="5.28515625" style="56" customWidth="1"/>
    <col min="10" max="10" width="12.85546875" style="56" customWidth="1"/>
    <col min="11" max="11" width="5.28515625" style="56" customWidth="1"/>
    <col min="12" max="12" width="12.85546875" style="56" customWidth="1"/>
    <col min="13" max="13" width="5.28515625" style="56" customWidth="1"/>
    <col min="14" max="14" width="12.85546875" style="56" customWidth="1"/>
    <col min="15" max="15" width="4.7109375" style="56" customWidth="1"/>
    <col min="16" max="16" width="12.85546875" style="4" customWidth="1"/>
    <col min="17" max="17" width="10.140625" style="4" customWidth="1"/>
    <col min="18" max="19" width="8.7109375" style="4"/>
    <col min="20" max="20" width="64.85546875" style="4" bestFit="1" customWidth="1"/>
    <col min="21" max="21" width="5" style="4" bestFit="1" customWidth="1"/>
    <col min="22" max="22" width="11.28515625" style="4" bestFit="1" customWidth="1"/>
    <col min="23" max="23" width="8.7109375" style="4"/>
    <col min="24" max="24" width="11.28515625" style="4" bestFit="1" customWidth="1"/>
    <col min="25" max="25" width="8.7109375" style="4"/>
    <col min="26" max="26" width="12.28515625" style="4" bestFit="1" customWidth="1"/>
    <col min="27" max="27" width="8.7109375" style="4"/>
    <col min="28" max="28" width="10.28515625" style="4" bestFit="1" customWidth="1"/>
    <col min="29" max="29" width="8.7109375" style="4"/>
    <col min="30" max="30" width="11.28515625" style="4" bestFit="1" customWidth="1"/>
    <col min="31" max="31" width="3" style="4" bestFit="1" customWidth="1"/>
    <col min="32" max="32" width="11.28515625" style="4" bestFit="1" customWidth="1"/>
    <col min="33" max="16384" width="8.7109375" style="4"/>
  </cols>
  <sheetData>
    <row r="1" spans="1:23" ht="14.25" x14ac:dyDescent="0.2">
      <c r="A1" s="5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3"/>
      <c r="Q1" s="5"/>
    </row>
    <row r="3" spans="1:23" ht="18" x14ac:dyDescent="0.25">
      <c r="A3" s="142" t="s">
        <v>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22"/>
    </row>
    <row r="4" spans="1:23" ht="13.5" thickBot="1" x14ac:dyDescent="0.25"/>
    <row r="5" spans="1:23" x14ac:dyDescent="0.2">
      <c r="A5" s="23" t="s">
        <v>1</v>
      </c>
      <c r="B5" s="57" t="s">
        <v>1</v>
      </c>
      <c r="C5" s="58"/>
      <c r="D5" s="59" t="s">
        <v>2</v>
      </c>
      <c r="E5" s="59"/>
      <c r="F5" s="59" t="s">
        <v>2</v>
      </c>
      <c r="G5" s="59"/>
      <c r="H5" s="59" t="s">
        <v>2</v>
      </c>
      <c r="I5" s="59"/>
      <c r="J5" s="59" t="s">
        <v>2</v>
      </c>
      <c r="K5" s="59"/>
      <c r="L5" s="59" t="s">
        <v>2</v>
      </c>
      <c r="M5" s="59"/>
      <c r="N5" s="59" t="s">
        <v>2</v>
      </c>
      <c r="O5" s="59"/>
    </row>
    <row r="6" spans="1:23" ht="13.5" thickBot="1" x14ac:dyDescent="0.25">
      <c r="A6" s="24" t="s">
        <v>3</v>
      </c>
      <c r="B6" s="60" t="s">
        <v>3</v>
      </c>
      <c r="C6" s="61" t="s">
        <v>25</v>
      </c>
      <c r="D6" s="62">
        <f>Last_Rebasing_Year</f>
        <v>2018</v>
      </c>
      <c r="E6" s="62" t="s">
        <v>26</v>
      </c>
      <c r="F6" s="62">
        <f>Last_Rebasing_Year+1</f>
        <v>2019</v>
      </c>
      <c r="G6" s="62" t="s">
        <v>26</v>
      </c>
      <c r="H6" s="62">
        <f>Last_Rebasing_Year+2</f>
        <v>2020</v>
      </c>
      <c r="I6" s="62" t="s">
        <v>26</v>
      </c>
      <c r="J6" s="62">
        <f>Last_Rebasing_Year+3</f>
        <v>2021</v>
      </c>
      <c r="K6" s="62" t="s">
        <v>26</v>
      </c>
      <c r="L6" s="62">
        <f>Bridge_Year</f>
        <v>2022</v>
      </c>
      <c r="M6" s="62" t="s">
        <v>26</v>
      </c>
      <c r="N6" s="63">
        <f>Test_Year</f>
        <v>2023</v>
      </c>
      <c r="O6" s="62" t="s">
        <v>26</v>
      </c>
    </row>
    <row r="7" spans="1:23" ht="13.5" thickBot="1" x14ac:dyDescent="0.25">
      <c r="A7" s="25"/>
      <c r="B7" s="64"/>
      <c r="C7" s="64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65"/>
    </row>
    <row r="8" spans="1:23" x14ac:dyDescent="0.2">
      <c r="A8" s="27" t="s">
        <v>7</v>
      </c>
      <c r="B8" s="67" t="s">
        <v>7</v>
      </c>
      <c r="C8" s="68"/>
      <c r="D8" s="69">
        <f>D6</f>
        <v>2018</v>
      </c>
      <c r="E8" s="69"/>
      <c r="F8" s="69">
        <f t="shared" ref="F8:N8" si="0">F6</f>
        <v>2019</v>
      </c>
      <c r="G8" s="69"/>
      <c r="H8" s="69">
        <f t="shared" si="0"/>
        <v>2020</v>
      </c>
      <c r="I8" s="69"/>
      <c r="J8" s="69">
        <f t="shared" si="0"/>
        <v>2021</v>
      </c>
      <c r="K8" s="69"/>
      <c r="L8" s="69">
        <f t="shared" si="0"/>
        <v>2022</v>
      </c>
      <c r="M8" s="69"/>
      <c r="N8" s="69">
        <f t="shared" si="0"/>
        <v>2023</v>
      </c>
      <c r="O8" s="69"/>
    </row>
    <row r="9" spans="1:23" x14ac:dyDescent="0.2">
      <c r="A9" s="28"/>
      <c r="B9" s="70" t="s">
        <v>27</v>
      </c>
      <c r="C9" s="71">
        <v>1805</v>
      </c>
      <c r="D9" s="72">
        <v>6900</v>
      </c>
      <c r="E9" s="73">
        <v>1</v>
      </c>
      <c r="F9" s="72"/>
      <c r="G9" s="73"/>
      <c r="H9" s="72"/>
      <c r="I9" s="73"/>
      <c r="J9" s="72"/>
      <c r="K9" s="73"/>
      <c r="L9" s="72"/>
      <c r="M9" s="73"/>
      <c r="N9" s="74"/>
      <c r="O9" s="73"/>
    </row>
    <row r="10" spans="1:23" x14ac:dyDescent="0.2">
      <c r="A10" s="28"/>
      <c r="B10" s="70" t="s">
        <v>28</v>
      </c>
      <c r="C10" s="71">
        <v>1820</v>
      </c>
      <c r="D10" s="72">
        <v>935</v>
      </c>
      <c r="E10" s="73">
        <v>2</v>
      </c>
      <c r="F10" s="72"/>
      <c r="G10" s="73"/>
      <c r="H10" s="72"/>
      <c r="I10" s="73"/>
      <c r="J10" s="72"/>
      <c r="K10" s="73"/>
      <c r="L10" s="72"/>
      <c r="M10" s="73"/>
      <c r="N10" s="74"/>
      <c r="O10" s="73"/>
    </row>
    <row r="11" spans="1:23" x14ac:dyDescent="0.2">
      <c r="A11" s="28"/>
      <c r="B11" s="70" t="s">
        <v>29</v>
      </c>
      <c r="C11" s="71">
        <v>1855</v>
      </c>
      <c r="D11" s="72">
        <v>20818.5</v>
      </c>
      <c r="E11" s="73">
        <v>3</v>
      </c>
      <c r="F11" s="72"/>
      <c r="G11" s="73"/>
      <c r="H11" s="72"/>
      <c r="I11" s="73"/>
      <c r="J11" s="72"/>
      <c r="K11" s="73"/>
      <c r="L11" s="72"/>
      <c r="M11" s="73"/>
      <c r="N11" s="74"/>
      <c r="O11" s="73"/>
    </row>
    <row r="12" spans="1:23" x14ac:dyDescent="0.2">
      <c r="A12" s="28"/>
      <c r="B12" s="70" t="s">
        <v>30</v>
      </c>
      <c r="C12" s="71">
        <v>1850</v>
      </c>
      <c r="D12" s="72">
        <v>11685</v>
      </c>
      <c r="E12" s="73">
        <v>4</v>
      </c>
      <c r="F12" s="72"/>
      <c r="G12" s="73"/>
      <c r="H12" s="72"/>
      <c r="I12" s="73"/>
      <c r="J12" s="72"/>
      <c r="K12" s="73"/>
      <c r="L12" s="72"/>
      <c r="M12" s="73"/>
      <c r="N12" s="74"/>
      <c r="O12" s="73"/>
    </row>
    <row r="13" spans="1:23" x14ac:dyDescent="0.2">
      <c r="A13" s="28"/>
      <c r="B13" s="70" t="s">
        <v>30</v>
      </c>
      <c r="C13" s="71">
        <v>1845</v>
      </c>
      <c r="D13" s="72">
        <v>17800</v>
      </c>
      <c r="E13" s="73">
        <v>5</v>
      </c>
      <c r="F13" s="72"/>
      <c r="G13" s="73"/>
      <c r="H13" s="72"/>
      <c r="I13" s="73"/>
      <c r="J13" s="72"/>
      <c r="K13" s="73"/>
      <c r="L13" s="72"/>
      <c r="M13" s="73"/>
      <c r="N13" s="74"/>
      <c r="O13" s="73"/>
    </row>
    <row r="14" spans="1:23" x14ac:dyDescent="0.2">
      <c r="A14" s="28"/>
      <c r="B14" s="70" t="s">
        <v>31</v>
      </c>
      <c r="C14" s="71">
        <v>1860</v>
      </c>
      <c r="D14" s="72">
        <v>17551.77</v>
      </c>
      <c r="E14" s="73">
        <v>6</v>
      </c>
      <c r="F14" s="72"/>
      <c r="G14" s="73"/>
      <c r="H14" s="72"/>
      <c r="I14" s="73"/>
      <c r="J14" s="72"/>
      <c r="K14" s="73"/>
      <c r="L14" s="72"/>
      <c r="M14" s="73"/>
      <c r="N14" s="74"/>
      <c r="O14" s="73"/>
    </row>
    <row r="15" spans="1:23" x14ac:dyDescent="0.2">
      <c r="A15" s="28"/>
      <c r="B15" s="70" t="s">
        <v>32</v>
      </c>
      <c r="C15" s="71">
        <v>1830</v>
      </c>
      <c r="D15" s="72">
        <v>4175</v>
      </c>
      <c r="E15" s="73">
        <v>7</v>
      </c>
      <c r="F15" s="72"/>
      <c r="G15" s="73"/>
      <c r="H15" s="72"/>
      <c r="I15" s="73"/>
      <c r="J15" s="72"/>
      <c r="K15" s="73"/>
      <c r="L15" s="72"/>
      <c r="M15" s="73"/>
      <c r="N15" s="74"/>
      <c r="O15" s="73"/>
    </row>
    <row r="16" spans="1:23" x14ac:dyDescent="0.2">
      <c r="A16" s="28"/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4"/>
      <c r="O16" s="72"/>
      <c r="R16"/>
      <c r="S16"/>
      <c r="T16"/>
      <c r="U16"/>
      <c r="V16"/>
      <c r="W16"/>
    </row>
    <row r="17" spans="1:23" x14ac:dyDescent="0.2">
      <c r="A17" s="28"/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4"/>
      <c r="O17" s="72"/>
      <c r="R17"/>
      <c r="S17"/>
      <c r="T17"/>
      <c r="U17"/>
      <c r="V17"/>
      <c r="W17"/>
    </row>
    <row r="18" spans="1:23" x14ac:dyDescent="0.2">
      <c r="A18" s="28"/>
      <c r="B18" s="70" t="s">
        <v>29</v>
      </c>
      <c r="C18" s="71">
        <v>1855</v>
      </c>
      <c r="D18" s="72"/>
      <c r="E18" s="72"/>
      <c r="F18" s="72">
        <v>23364</v>
      </c>
      <c r="G18" s="73">
        <v>8</v>
      </c>
      <c r="H18" s="72"/>
      <c r="I18" s="72"/>
      <c r="J18" s="72"/>
      <c r="K18" s="72"/>
      <c r="L18" s="72"/>
      <c r="M18" s="72"/>
      <c r="N18" s="74"/>
      <c r="O18" s="72"/>
      <c r="R18"/>
      <c r="S18"/>
      <c r="T18"/>
      <c r="U18"/>
      <c r="V18"/>
      <c r="W18"/>
    </row>
    <row r="19" spans="1:23" x14ac:dyDescent="0.2">
      <c r="A19" s="29"/>
      <c r="B19" s="70" t="s">
        <v>33</v>
      </c>
      <c r="C19" s="75">
        <v>1850</v>
      </c>
      <c r="D19" s="76"/>
      <c r="E19" s="76"/>
      <c r="F19" s="76">
        <v>14219.13</v>
      </c>
      <c r="G19" s="77">
        <v>9</v>
      </c>
      <c r="H19" s="76"/>
      <c r="I19" s="76"/>
      <c r="J19" s="76"/>
      <c r="K19" s="76"/>
      <c r="L19" s="76"/>
      <c r="M19" s="76"/>
      <c r="N19" s="74"/>
      <c r="O19" s="76"/>
      <c r="R19"/>
      <c r="S19"/>
      <c r="T19"/>
      <c r="U19"/>
      <c r="V19"/>
      <c r="W19"/>
    </row>
    <row r="20" spans="1:23" x14ac:dyDescent="0.2">
      <c r="A20" s="29"/>
      <c r="B20" s="70" t="s">
        <v>34</v>
      </c>
      <c r="C20" s="75">
        <v>1860</v>
      </c>
      <c r="D20" s="76"/>
      <c r="E20" s="76"/>
      <c r="F20" s="76">
        <v>16371.94</v>
      </c>
      <c r="G20" s="77">
        <v>10</v>
      </c>
      <c r="H20" s="76"/>
      <c r="I20" s="76"/>
      <c r="J20" s="76"/>
      <c r="K20" s="76"/>
      <c r="L20" s="76"/>
      <c r="M20" s="76"/>
      <c r="N20" s="74"/>
      <c r="O20" s="76"/>
      <c r="R20"/>
      <c r="S20"/>
      <c r="T20"/>
      <c r="U20"/>
      <c r="V20"/>
      <c r="W20"/>
    </row>
    <row r="21" spans="1:23" x14ac:dyDescent="0.2">
      <c r="A21" s="29"/>
      <c r="B21" s="70" t="s">
        <v>35</v>
      </c>
      <c r="C21" s="75">
        <v>1820</v>
      </c>
      <c r="D21" s="76"/>
      <c r="E21" s="76"/>
      <c r="F21" s="76">
        <v>33653.300000000003</v>
      </c>
      <c r="G21" s="77">
        <v>11</v>
      </c>
      <c r="H21" s="76"/>
      <c r="I21" s="76"/>
      <c r="J21" s="76"/>
      <c r="K21" s="76"/>
      <c r="L21" s="76"/>
      <c r="M21" s="76"/>
      <c r="N21" s="74"/>
      <c r="O21" s="76"/>
      <c r="R21"/>
      <c r="S21"/>
      <c r="T21"/>
      <c r="U21"/>
      <c r="V21"/>
      <c r="W21"/>
    </row>
    <row r="22" spans="1:23" x14ac:dyDescent="0.2">
      <c r="A22" s="29"/>
      <c r="B22" s="70" t="s">
        <v>36</v>
      </c>
      <c r="C22" s="75">
        <v>1835</v>
      </c>
      <c r="D22" s="76"/>
      <c r="E22" s="76"/>
      <c r="F22" s="76">
        <v>20000</v>
      </c>
      <c r="G22" s="77">
        <v>12</v>
      </c>
      <c r="H22" s="76"/>
      <c r="I22" s="76"/>
      <c r="J22" s="76"/>
      <c r="K22" s="76"/>
      <c r="L22" s="76"/>
      <c r="M22" s="76"/>
      <c r="N22" s="74"/>
      <c r="O22" s="76"/>
      <c r="R22"/>
      <c r="S22"/>
      <c r="T22"/>
      <c r="U22"/>
      <c r="V22"/>
      <c r="W22"/>
    </row>
    <row r="23" spans="1:23" x14ac:dyDescent="0.2">
      <c r="A23" s="29"/>
      <c r="B23" s="70" t="s">
        <v>37</v>
      </c>
      <c r="C23" s="75">
        <v>1830</v>
      </c>
      <c r="D23" s="76"/>
      <c r="E23" s="76"/>
      <c r="F23" s="76">
        <v>2500</v>
      </c>
      <c r="G23" s="77">
        <v>13</v>
      </c>
      <c r="H23" s="76"/>
      <c r="I23" s="76"/>
      <c r="J23" s="76"/>
      <c r="K23" s="76"/>
      <c r="L23" s="76"/>
      <c r="M23" s="76"/>
      <c r="N23" s="74"/>
      <c r="O23" s="76"/>
      <c r="R23"/>
      <c r="S23"/>
      <c r="T23"/>
      <c r="U23"/>
      <c r="V23"/>
      <c r="W23"/>
    </row>
    <row r="24" spans="1:23" x14ac:dyDescent="0.2">
      <c r="A24" s="29"/>
      <c r="B24" s="70" t="s">
        <v>38</v>
      </c>
      <c r="C24" s="75">
        <v>1850</v>
      </c>
      <c r="D24" s="76"/>
      <c r="E24" s="76"/>
      <c r="F24" s="76">
        <v>21460.34</v>
      </c>
      <c r="G24" s="77">
        <v>14</v>
      </c>
      <c r="H24" s="76"/>
      <c r="I24" s="76"/>
      <c r="J24" s="76"/>
      <c r="K24" s="76"/>
      <c r="L24" s="76"/>
      <c r="M24" s="76"/>
      <c r="N24" s="74"/>
      <c r="O24" s="76"/>
      <c r="R24"/>
      <c r="S24"/>
      <c r="T24"/>
      <c r="U24"/>
      <c r="V24"/>
      <c r="W24"/>
    </row>
    <row r="25" spans="1:23" x14ac:dyDescent="0.2">
      <c r="A25" s="29"/>
      <c r="B25" s="70" t="s">
        <v>39</v>
      </c>
      <c r="C25" s="75">
        <v>1845</v>
      </c>
      <c r="D25" s="76"/>
      <c r="E25" s="76"/>
      <c r="F25" s="76">
        <v>2360</v>
      </c>
      <c r="G25" s="77">
        <v>15</v>
      </c>
      <c r="H25" s="76"/>
      <c r="I25" s="76"/>
      <c r="J25" s="76"/>
      <c r="K25" s="76"/>
      <c r="L25" s="76"/>
      <c r="M25" s="76"/>
      <c r="N25" s="74"/>
      <c r="O25" s="76"/>
      <c r="R25"/>
      <c r="S25"/>
      <c r="T25"/>
      <c r="U25"/>
      <c r="V25"/>
      <c r="W25"/>
    </row>
    <row r="26" spans="1:23" x14ac:dyDescent="0.2">
      <c r="A26" s="29"/>
      <c r="B26" s="70" t="s">
        <v>40</v>
      </c>
      <c r="C26" s="75">
        <v>1835</v>
      </c>
      <c r="D26" s="76"/>
      <c r="E26" s="76"/>
      <c r="F26" s="76">
        <v>16240</v>
      </c>
      <c r="G26" s="77">
        <v>16</v>
      </c>
      <c r="H26" s="76"/>
      <c r="I26" s="76"/>
      <c r="J26" s="76"/>
      <c r="K26" s="76"/>
      <c r="L26" s="76"/>
      <c r="M26" s="76"/>
      <c r="N26" s="74"/>
      <c r="O26" s="76"/>
      <c r="R26"/>
      <c r="S26"/>
      <c r="T26"/>
      <c r="U26"/>
      <c r="V26"/>
      <c r="W26"/>
    </row>
    <row r="27" spans="1:23" x14ac:dyDescent="0.2">
      <c r="A27" s="29"/>
      <c r="B27" s="70" t="s">
        <v>41</v>
      </c>
      <c r="C27" s="75">
        <v>1820</v>
      </c>
      <c r="D27" s="76"/>
      <c r="E27" s="76"/>
      <c r="F27" s="76">
        <v>5743.44</v>
      </c>
      <c r="G27" s="77">
        <v>17</v>
      </c>
      <c r="H27" s="76"/>
      <c r="I27" s="76"/>
      <c r="J27" s="76"/>
      <c r="K27" s="76"/>
      <c r="L27" s="76"/>
      <c r="M27" s="76"/>
      <c r="N27" s="74"/>
      <c r="O27" s="76"/>
      <c r="R27"/>
      <c r="S27"/>
      <c r="T27"/>
      <c r="U27"/>
      <c r="V27"/>
      <c r="W27"/>
    </row>
    <row r="28" spans="1:23" x14ac:dyDescent="0.2">
      <c r="A28" s="29"/>
      <c r="B28" s="70"/>
      <c r="C28" s="75"/>
      <c r="D28" s="76"/>
      <c r="E28" s="76"/>
      <c r="F28" s="76"/>
      <c r="G28" s="77"/>
      <c r="H28" s="76"/>
      <c r="I28" s="76"/>
      <c r="J28" s="76"/>
      <c r="K28" s="76"/>
      <c r="L28" s="76"/>
      <c r="M28" s="76"/>
      <c r="N28" s="74"/>
      <c r="O28" s="76"/>
      <c r="R28"/>
      <c r="S28"/>
      <c r="T28"/>
      <c r="U28"/>
      <c r="V28"/>
      <c r="W28"/>
    </row>
    <row r="29" spans="1:23" x14ac:dyDescent="0.2">
      <c r="A29" s="29"/>
      <c r="B29" s="70"/>
      <c r="C29" s="75"/>
      <c r="D29" s="76"/>
      <c r="E29" s="76"/>
      <c r="F29" s="76"/>
      <c r="G29" s="77"/>
      <c r="H29" s="76"/>
      <c r="I29" s="76"/>
      <c r="J29" s="76"/>
      <c r="K29" s="76"/>
      <c r="L29" s="76"/>
      <c r="M29" s="76"/>
      <c r="N29" s="74"/>
      <c r="O29" s="76"/>
      <c r="R29"/>
      <c r="S29"/>
      <c r="T29"/>
      <c r="U29"/>
      <c r="V29"/>
      <c r="W29"/>
    </row>
    <row r="30" spans="1:23" x14ac:dyDescent="0.2">
      <c r="A30" s="29"/>
      <c r="B30" s="70"/>
      <c r="C30" s="75"/>
      <c r="D30" s="76"/>
      <c r="E30" s="76"/>
      <c r="F30" s="76"/>
      <c r="G30" s="77"/>
      <c r="H30" s="76"/>
      <c r="I30" s="76"/>
      <c r="J30" s="76"/>
      <c r="K30" s="76"/>
      <c r="L30" s="76"/>
      <c r="M30" s="76"/>
      <c r="N30" s="74"/>
      <c r="O30" s="76"/>
      <c r="R30"/>
      <c r="S30"/>
      <c r="T30"/>
      <c r="U30"/>
      <c r="V30"/>
      <c r="W30"/>
    </row>
    <row r="31" spans="1:23" x14ac:dyDescent="0.2">
      <c r="A31" s="29"/>
      <c r="B31" s="70" t="s">
        <v>29</v>
      </c>
      <c r="C31" s="75">
        <v>1855</v>
      </c>
      <c r="D31" s="76"/>
      <c r="E31" s="76"/>
      <c r="F31" s="76"/>
      <c r="G31" s="77"/>
      <c r="H31" s="76">
        <v>31632.93</v>
      </c>
      <c r="I31" s="73">
        <v>18</v>
      </c>
      <c r="J31" s="76"/>
      <c r="K31" s="76"/>
      <c r="L31" s="76"/>
      <c r="M31" s="76"/>
      <c r="N31" s="74"/>
      <c r="O31" s="76"/>
      <c r="R31"/>
      <c r="S31"/>
      <c r="T31"/>
      <c r="U31"/>
      <c r="V31"/>
      <c r="W31"/>
    </row>
    <row r="32" spans="1:23" x14ac:dyDescent="0.2">
      <c r="A32" s="29"/>
      <c r="B32" s="70" t="s">
        <v>42</v>
      </c>
      <c r="C32" s="75">
        <v>1850</v>
      </c>
      <c r="D32" s="76"/>
      <c r="E32" s="76"/>
      <c r="F32" s="76"/>
      <c r="G32" s="77"/>
      <c r="H32" s="76">
        <v>23735</v>
      </c>
      <c r="I32" s="73">
        <v>19</v>
      </c>
      <c r="J32" s="76"/>
      <c r="K32" s="76"/>
      <c r="L32" s="76"/>
      <c r="M32" s="76"/>
      <c r="N32" s="74"/>
      <c r="O32" s="76"/>
      <c r="P32" s="30" t="s">
        <v>59</v>
      </c>
      <c r="R32"/>
      <c r="S32"/>
      <c r="T32"/>
      <c r="U32"/>
      <c r="V32"/>
      <c r="W32"/>
    </row>
    <row r="33" spans="1:23" x14ac:dyDescent="0.2">
      <c r="A33" s="29"/>
      <c r="B33" s="70" t="s">
        <v>42</v>
      </c>
      <c r="C33" s="75">
        <v>1845</v>
      </c>
      <c r="D33" s="76"/>
      <c r="E33" s="76"/>
      <c r="F33" s="76"/>
      <c r="G33" s="77"/>
      <c r="H33" s="76">
        <v>66142</v>
      </c>
      <c r="I33" s="77">
        <v>20</v>
      </c>
      <c r="J33" s="76"/>
      <c r="K33" s="76"/>
      <c r="L33" s="76"/>
      <c r="M33" s="76"/>
      <c r="N33" s="74"/>
      <c r="O33" s="76"/>
      <c r="R33"/>
      <c r="S33"/>
      <c r="T33"/>
      <c r="U33"/>
      <c r="V33"/>
      <c r="W33"/>
    </row>
    <row r="34" spans="1:23" x14ac:dyDescent="0.2">
      <c r="A34" s="29"/>
      <c r="B34" s="70" t="s">
        <v>43</v>
      </c>
      <c r="C34" s="75">
        <v>1850</v>
      </c>
      <c r="D34" s="76"/>
      <c r="E34" s="76"/>
      <c r="F34" s="76"/>
      <c r="G34" s="77"/>
      <c r="H34" s="76">
        <v>33425</v>
      </c>
      <c r="I34" s="77">
        <v>21</v>
      </c>
      <c r="J34" s="76"/>
      <c r="K34" s="76"/>
      <c r="L34" s="76"/>
      <c r="M34" s="76"/>
      <c r="N34" s="74"/>
      <c r="O34" s="76"/>
      <c r="R34"/>
      <c r="S34"/>
      <c r="T34"/>
      <c r="U34"/>
      <c r="V34"/>
      <c r="W34"/>
    </row>
    <row r="35" spans="1:23" x14ac:dyDescent="0.2">
      <c r="A35" s="29"/>
      <c r="B35" s="70" t="s">
        <v>43</v>
      </c>
      <c r="C35" s="75">
        <v>1845</v>
      </c>
      <c r="D35" s="76"/>
      <c r="E35" s="76"/>
      <c r="F35" s="76"/>
      <c r="G35" s="77"/>
      <c r="H35" s="76">
        <v>65793.55</v>
      </c>
      <c r="I35" s="77">
        <v>22</v>
      </c>
      <c r="J35" s="76"/>
      <c r="K35" s="76"/>
      <c r="L35" s="76"/>
      <c r="M35" s="76"/>
      <c r="N35" s="74"/>
      <c r="O35" s="76"/>
      <c r="R35"/>
      <c r="S35"/>
      <c r="T35"/>
      <c r="U35"/>
      <c r="V35"/>
      <c r="W35"/>
    </row>
    <row r="36" spans="1:23" x14ac:dyDescent="0.2">
      <c r="A36" s="29"/>
      <c r="B36" s="70" t="s">
        <v>34</v>
      </c>
      <c r="C36" s="75">
        <v>1860</v>
      </c>
      <c r="D36" s="76"/>
      <c r="E36" s="76"/>
      <c r="F36" s="76"/>
      <c r="G36" s="77"/>
      <c r="H36" s="78">
        <v>8942.98</v>
      </c>
      <c r="I36" s="77">
        <v>23</v>
      </c>
      <c r="J36" s="76"/>
      <c r="K36" s="76"/>
      <c r="L36" s="76"/>
      <c r="M36" s="76"/>
      <c r="N36" s="74"/>
      <c r="O36" s="76"/>
      <c r="R36"/>
      <c r="S36"/>
      <c r="T36"/>
      <c r="U36"/>
      <c r="V36"/>
      <c r="W36"/>
    </row>
    <row r="37" spans="1:23" x14ac:dyDescent="0.2">
      <c r="A37" s="29"/>
      <c r="B37" s="70" t="s">
        <v>44</v>
      </c>
      <c r="C37" s="75">
        <v>1850</v>
      </c>
      <c r="D37" s="76"/>
      <c r="E37" s="76"/>
      <c r="F37" s="76"/>
      <c r="G37" s="77"/>
      <c r="H37" s="76">
        <v>9000</v>
      </c>
      <c r="I37" s="77">
        <v>24</v>
      </c>
      <c r="J37" s="76"/>
      <c r="K37" s="76"/>
      <c r="L37" s="76"/>
      <c r="M37" s="76"/>
      <c r="N37" s="74"/>
      <c r="O37" s="76"/>
      <c r="R37"/>
      <c r="S37"/>
      <c r="T37"/>
      <c r="U37"/>
      <c r="V37"/>
      <c r="W37"/>
    </row>
    <row r="38" spans="1:23" x14ac:dyDescent="0.2">
      <c r="A38" s="29"/>
      <c r="B38" s="70"/>
      <c r="C38" s="75"/>
      <c r="D38" s="76"/>
      <c r="E38" s="76"/>
      <c r="F38" s="76"/>
      <c r="G38" s="77"/>
      <c r="H38" s="76"/>
      <c r="I38" s="77"/>
      <c r="J38" s="76"/>
      <c r="K38" s="76"/>
      <c r="L38" s="76"/>
      <c r="M38" s="76"/>
      <c r="N38" s="74"/>
      <c r="O38" s="76"/>
      <c r="R38"/>
      <c r="S38"/>
      <c r="T38"/>
      <c r="U38"/>
      <c r="V38"/>
      <c r="W38"/>
    </row>
    <row r="39" spans="1:23" x14ac:dyDescent="0.2">
      <c r="A39" s="29"/>
      <c r="B39" s="70"/>
      <c r="C39" s="75"/>
      <c r="D39" s="76"/>
      <c r="E39" s="76"/>
      <c r="F39" s="76"/>
      <c r="G39" s="77"/>
      <c r="H39" s="76"/>
      <c r="I39" s="77"/>
      <c r="J39" s="76"/>
      <c r="K39" s="76"/>
      <c r="L39" s="76"/>
      <c r="M39" s="76"/>
      <c r="N39" s="74"/>
      <c r="O39" s="76"/>
    </row>
    <row r="40" spans="1:23" x14ac:dyDescent="0.2">
      <c r="A40" s="29"/>
      <c r="B40" s="70"/>
      <c r="C40" s="75"/>
      <c r="D40" s="76"/>
      <c r="E40" s="76"/>
      <c r="F40" s="76"/>
      <c r="G40" s="77"/>
      <c r="H40" s="76"/>
      <c r="I40" s="76"/>
      <c r="J40" s="76"/>
      <c r="K40" s="76"/>
      <c r="L40" s="76"/>
      <c r="M40" s="76"/>
      <c r="N40" s="74"/>
      <c r="O40" s="76"/>
    </row>
    <row r="41" spans="1:23" x14ac:dyDescent="0.2">
      <c r="A41" s="29"/>
      <c r="B41" s="70"/>
      <c r="C41" s="75"/>
      <c r="D41" s="76"/>
      <c r="E41" s="76"/>
      <c r="F41" s="76"/>
      <c r="G41" s="77"/>
      <c r="H41" s="76"/>
      <c r="I41" s="76"/>
      <c r="J41" s="77"/>
      <c r="K41" s="76"/>
      <c r="L41" s="76"/>
      <c r="M41" s="76"/>
      <c r="N41" s="74"/>
      <c r="O41" s="76"/>
    </row>
    <row r="42" spans="1:23" x14ac:dyDescent="0.2">
      <c r="A42" s="29"/>
      <c r="B42" s="70"/>
      <c r="C42" s="75"/>
      <c r="D42" s="76"/>
      <c r="E42" s="76"/>
      <c r="F42" s="76"/>
      <c r="G42" s="77"/>
      <c r="H42" s="76"/>
      <c r="I42" s="76"/>
      <c r="J42" s="76"/>
      <c r="K42" s="76"/>
      <c r="L42" s="76"/>
      <c r="M42" s="76"/>
      <c r="N42" s="74"/>
      <c r="O42" s="76"/>
    </row>
    <row r="43" spans="1:23" x14ac:dyDescent="0.2">
      <c r="A43" s="29"/>
      <c r="B43" s="70" t="s">
        <v>29</v>
      </c>
      <c r="C43" s="75">
        <v>1855</v>
      </c>
      <c r="D43" s="76"/>
      <c r="E43" s="76"/>
      <c r="F43" s="76"/>
      <c r="G43" s="77"/>
      <c r="H43" s="76"/>
      <c r="I43" s="76"/>
      <c r="J43" s="78">
        <v>38580</v>
      </c>
      <c r="K43" s="73">
        <v>25</v>
      </c>
      <c r="L43" s="76"/>
      <c r="M43" s="76"/>
      <c r="N43" s="74"/>
      <c r="O43" s="76"/>
    </row>
    <row r="44" spans="1:23" x14ac:dyDescent="0.2">
      <c r="A44" s="29"/>
      <c r="B44" s="70" t="s">
        <v>45</v>
      </c>
      <c r="C44" s="75">
        <v>1860</v>
      </c>
      <c r="D44" s="76"/>
      <c r="E44" s="76"/>
      <c r="F44" s="76"/>
      <c r="G44" s="77"/>
      <c r="H44" s="76"/>
      <c r="I44" s="76"/>
      <c r="J44" s="78">
        <v>12093</v>
      </c>
      <c r="K44" s="73">
        <v>26</v>
      </c>
      <c r="L44" s="76"/>
      <c r="M44" s="76"/>
      <c r="N44" s="74"/>
      <c r="O44" s="76"/>
    </row>
    <row r="45" spans="1:23" x14ac:dyDescent="0.2">
      <c r="A45" s="29"/>
      <c r="B45" s="70" t="s">
        <v>44</v>
      </c>
      <c r="C45" s="75">
        <v>1850</v>
      </c>
      <c r="D45" s="76"/>
      <c r="E45" s="76"/>
      <c r="F45" s="76"/>
      <c r="G45" s="77"/>
      <c r="H45" s="76"/>
      <c r="I45" s="76"/>
      <c r="J45" s="78">
        <v>8465</v>
      </c>
      <c r="K45" s="77">
        <v>27.28</v>
      </c>
      <c r="L45" s="76"/>
      <c r="M45" s="76"/>
      <c r="N45" s="74"/>
      <c r="O45" s="76"/>
    </row>
    <row r="46" spans="1:23" x14ac:dyDescent="0.2">
      <c r="A46" s="29"/>
      <c r="B46" s="70" t="s">
        <v>46</v>
      </c>
      <c r="C46" s="75">
        <v>1845</v>
      </c>
      <c r="D46" s="76"/>
      <c r="E46" s="76"/>
      <c r="F46" s="76"/>
      <c r="G46" s="77"/>
      <c r="H46" s="76"/>
      <c r="I46" s="76"/>
      <c r="J46" s="78">
        <v>5615</v>
      </c>
      <c r="K46" s="77">
        <v>28</v>
      </c>
      <c r="L46" s="76"/>
      <c r="M46" s="76"/>
      <c r="N46" s="74"/>
      <c r="O46" s="76"/>
    </row>
    <row r="47" spans="1:23" x14ac:dyDescent="0.2">
      <c r="A47" s="29"/>
      <c r="B47" s="70" t="s">
        <v>46</v>
      </c>
      <c r="C47" s="75">
        <v>1835</v>
      </c>
      <c r="D47" s="76"/>
      <c r="E47" s="76"/>
      <c r="F47" s="76"/>
      <c r="G47" s="77"/>
      <c r="H47" s="76"/>
      <c r="I47" s="76"/>
      <c r="J47" s="78">
        <v>2565</v>
      </c>
      <c r="K47" s="77">
        <v>29</v>
      </c>
      <c r="L47" s="76"/>
      <c r="M47" s="76"/>
      <c r="N47" s="74"/>
      <c r="O47" s="76"/>
    </row>
    <row r="48" spans="1:23" x14ac:dyDescent="0.2">
      <c r="A48" s="29"/>
      <c r="B48" s="70" t="s">
        <v>47</v>
      </c>
      <c r="C48" s="75">
        <v>1830</v>
      </c>
      <c r="D48" s="76"/>
      <c r="E48" s="76"/>
      <c r="F48" s="76"/>
      <c r="G48" s="77"/>
      <c r="H48" s="76"/>
      <c r="I48" s="76"/>
      <c r="J48" s="76">
        <v>5227</v>
      </c>
      <c r="K48" s="77"/>
      <c r="L48" s="76"/>
      <c r="M48" s="76"/>
      <c r="N48" s="74"/>
      <c r="O48" s="76"/>
    </row>
    <row r="49" spans="1:15" x14ac:dyDescent="0.2">
      <c r="A49" s="29"/>
      <c r="B49" s="70"/>
      <c r="C49" s="75"/>
      <c r="D49" s="76"/>
      <c r="E49" s="76"/>
      <c r="F49" s="76"/>
      <c r="G49" s="77"/>
      <c r="H49" s="76"/>
      <c r="I49" s="76"/>
      <c r="J49" s="76"/>
      <c r="K49" s="77"/>
      <c r="L49" s="76"/>
      <c r="M49" s="76"/>
      <c r="N49" s="74"/>
      <c r="O49" s="76"/>
    </row>
    <row r="50" spans="1:15" x14ac:dyDescent="0.2">
      <c r="A50" s="29"/>
      <c r="B50" s="70"/>
      <c r="C50" s="75"/>
      <c r="D50" s="76"/>
      <c r="E50" s="76"/>
      <c r="F50" s="76"/>
      <c r="G50" s="77"/>
      <c r="H50" s="76"/>
      <c r="I50" s="76"/>
      <c r="J50" s="76"/>
      <c r="K50" s="77"/>
      <c r="L50" s="76"/>
      <c r="M50" s="76"/>
      <c r="N50" s="74"/>
      <c r="O50" s="76"/>
    </row>
    <row r="51" spans="1:15" x14ac:dyDescent="0.2">
      <c r="A51" s="29"/>
      <c r="B51" s="70"/>
      <c r="C51" s="75"/>
      <c r="D51" s="76"/>
      <c r="E51" s="76"/>
      <c r="F51" s="76"/>
      <c r="G51" s="77"/>
      <c r="H51" s="76"/>
      <c r="I51" s="76"/>
      <c r="J51" s="76"/>
      <c r="K51" s="77"/>
      <c r="L51" s="76"/>
      <c r="M51" s="76"/>
      <c r="N51" s="74"/>
      <c r="O51" s="76"/>
    </row>
    <row r="52" spans="1:15" x14ac:dyDescent="0.2">
      <c r="A52" s="29"/>
      <c r="B52" s="70" t="s">
        <v>29</v>
      </c>
      <c r="C52" s="75">
        <v>1855</v>
      </c>
      <c r="D52" s="76"/>
      <c r="E52" s="76"/>
      <c r="F52" s="76"/>
      <c r="G52" s="77"/>
      <c r="H52" s="76"/>
      <c r="I52" s="76"/>
      <c r="J52" s="76"/>
      <c r="K52" s="77"/>
      <c r="L52" s="76">
        <v>23000</v>
      </c>
      <c r="M52" s="73">
        <v>30</v>
      </c>
      <c r="N52" s="74"/>
      <c r="O52" s="76"/>
    </row>
    <row r="53" spans="1:15" x14ac:dyDescent="0.2">
      <c r="A53" s="29"/>
      <c r="B53" s="70" t="s">
        <v>45</v>
      </c>
      <c r="C53" s="75">
        <v>1860</v>
      </c>
      <c r="D53" s="76"/>
      <c r="E53" s="76"/>
      <c r="F53" s="76"/>
      <c r="G53" s="77"/>
      <c r="H53" s="76"/>
      <c r="I53" s="76"/>
      <c r="J53" s="76"/>
      <c r="K53" s="77"/>
      <c r="L53" s="78">
        <v>12000</v>
      </c>
      <c r="M53" s="73">
        <v>31</v>
      </c>
      <c r="N53" s="74"/>
      <c r="O53" s="76"/>
    </row>
    <row r="54" spans="1:15" x14ac:dyDescent="0.2">
      <c r="A54" s="29"/>
      <c r="B54" s="70" t="s">
        <v>44</v>
      </c>
      <c r="C54" s="75">
        <v>1850</v>
      </c>
      <c r="D54" s="76"/>
      <c r="E54" s="76"/>
      <c r="F54" s="76"/>
      <c r="G54" s="77"/>
      <c r="H54" s="76"/>
      <c r="I54" s="76"/>
      <c r="J54" s="76"/>
      <c r="K54" s="77"/>
      <c r="L54" s="76">
        <v>8000</v>
      </c>
      <c r="M54" s="77">
        <v>32</v>
      </c>
      <c r="N54" s="74"/>
      <c r="O54" s="76"/>
    </row>
    <row r="55" spans="1:15" x14ac:dyDescent="0.2">
      <c r="A55" s="29"/>
      <c r="B55" s="70"/>
      <c r="C55" s="75"/>
      <c r="D55" s="76"/>
      <c r="E55" s="76"/>
      <c r="F55" s="76"/>
      <c r="G55" s="77"/>
      <c r="H55" s="76"/>
      <c r="I55" s="76"/>
      <c r="J55" s="76"/>
      <c r="K55" s="77"/>
      <c r="L55" s="76"/>
      <c r="M55" s="76"/>
      <c r="N55" s="74"/>
      <c r="O55" s="76"/>
    </row>
    <row r="56" spans="1:15" x14ac:dyDescent="0.2">
      <c r="A56" s="29"/>
      <c r="B56" s="70"/>
      <c r="C56" s="75"/>
      <c r="D56" s="76"/>
      <c r="E56" s="76"/>
      <c r="F56" s="76"/>
      <c r="G56" s="77"/>
      <c r="H56" s="76"/>
      <c r="I56" s="76"/>
      <c r="J56" s="76"/>
      <c r="K56" s="77"/>
      <c r="L56" s="76"/>
      <c r="M56" s="76"/>
      <c r="N56" s="74"/>
      <c r="O56" s="76"/>
    </row>
    <row r="57" spans="1:15" x14ac:dyDescent="0.2">
      <c r="A57" s="29"/>
      <c r="B57" s="70"/>
      <c r="C57" s="75"/>
      <c r="D57" s="76"/>
      <c r="E57" s="76"/>
      <c r="F57" s="76"/>
      <c r="G57" s="77"/>
      <c r="H57" s="76"/>
      <c r="I57" s="76"/>
      <c r="J57" s="76"/>
      <c r="K57" s="77"/>
      <c r="L57" s="76"/>
      <c r="M57" s="76"/>
      <c r="N57" s="74"/>
      <c r="O57" s="76"/>
    </row>
    <row r="58" spans="1:15" x14ac:dyDescent="0.2">
      <c r="A58" s="29"/>
      <c r="B58" s="70"/>
      <c r="C58" s="75"/>
      <c r="D58" s="76"/>
      <c r="E58" s="76"/>
      <c r="F58" s="76"/>
      <c r="G58" s="77"/>
      <c r="H58" s="76"/>
      <c r="I58" s="76"/>
      <c r="J58" s="76"/>
      <c r="K58" s="77"/>
      <c r="L58" s="76"/>
      <c r="M58" s="76"/>
      <c r="N58" s="74"/>
      <c r="O58" s="76"/>
    </row>
    <row r="59" spans="1:15" x14ac:dyDescent="0.2">
      <c r="A59" s="29"/>
      <c r="B59" s="70"/>
      <c r="C59" s="75"/>
      <c r="D59" s="76"/>
      <c r="E59" s="76"/>
      <c r="F59" s="76"/>
      <c r="G59" s="77"/>
      <c r="H59" s="76"/>
      <c r="I59" s="76"/>
      <c r="J59" s="76"/>
      <c r="K59" s="76"/>
      <c r="L59" s="76"/>
      <c r="M59" s="76"/>
      <c r="N59" s="74"/>
      <c r="O59" s="76"/>
    </row>
    <row r="60" spans="1:15" x14ac:dyDescent="0.2">
      <c r="A60" s="29"/>
      <c r="B60" s="70"/>
      <c r="C60" s="75"/>
      <c r="D60" s="76"/>
      <c r="E60" s="76"/>
      <c r="F60" s="76"/>
      <c r="G60" s="77"/>
      <c r="H60" s="76"/>
      <c r="I60" s="76"/>
      <c r="J60" s="76"/>
      <c r="K60" s="76"/>
      <c r="L60" s="76"/>
      <c r="M60" s="76"/>
      <c r="N60" s="74"/>
      <c r="O60" s="76"/>
    </row>
    <row r="61" spans="1:15" x14ac:dyDescent="0.2">
      <c r="A61" s="25"/>
      <c r="B61" s="70"/>
      <c r="C61" s="75"/>
      <c r="D61" s="76"/>
      <c r="E61" s="76"/>
      <c r="F61" s="76"/>
      <c r="G61" s="77"/>
      <c r="H61" s="76"/>
      <c r="I61" s="76"/>
      <c r="J61" s="76"/>
      <c r="K61" s="76"/>
      <c r="L61" s="76"/>
      <c r="M61" s="76"/>
      <c r="N61" s="74"/>
      <c r="O61" s="76"/>
    </row>
    <row r="62" spans="1:15" x14ac:dyDescent="0.2">
      <c r="A62" s="25"/>
      <c r="B62" s="70" t="s">
        <v>29</v>
      </c>
      <c r="C62" s="75">
        <v>1855</v>
      </c>
      <c r="D62" s="76"/>
      <c r="E62" s="76"/>
      <c r="F62" s="76"/>
      <c r="G62" s="77"/>
      <c r="H62" s="76"/>
      <c r="I62" s="76"/>
      <c r="J62" s="76"/>
      <c r="K62" s="76"/>
      <c r="L62" s="76"/>
      <c r="M62" s="76"/>
      <c r="N62" s="74"/>
      <c r="O62" s="76"/>
    </row>
    <row r="63" spans="1:15" x14ac:dyDescent="0.2">
      <c r="A63" s="25"/>
      <c r="B63" s="70" t="s">
        <v>45</v>
      </c>
      <c r="C63" s="75">
        <v>1860</v>
      </c>
      <c r="D63" s="76"/>
      <c r="E63" s="76"/>
      <c r="F63" s="76"/>
      <c r="G63" s="77"/>
      <c r="H63" s="76"/>
      <c r="I63" s="76"/>
      <c r="J63" s="76"/>
      <c r="K63" s="76"/>
      <c r="L63" s="76"/>
      <c r="M63" s="76"/>
      <c r="N63" s="74"/>
      <c r="O63" s="76"/>
    </row>
    <row r="64" spans="1:15" x14ac:dyDescent="0.2">
      <c r="A64" s="25"/>
      <c r="B64" s="70" t="s">
        <v>44</v>
      </c>
      <c r="C64" s="75">
        <v>1850</v>
      </c>
      <c r="D64" s="76"/>
      <c r="E64" s="76"/>
      <c r="F64" s="76"/>
      <c r="G64" s="77"/>
      <c r="H64" s="76"/>
      <c r="I64" s="76"/>
      <c r="J64" s="76"/>
      <c r="K64" s="76"/>
      <c r="L64" s="76"/>
      <c r="M64" s="76"/>
      <c r="N64" s="74"/>
      <c r="O64" s="76"/>
    </row>
    <row r="65" spans="1:33" x14ac:dyDescent="0.2">
      <c r="A65" s="25"/>
      <c r="B65" s="70" t="s">
        <v>48</v>
      </c>
      <c r="C65" s="75">
        <v>1850</v>
      </c>
      <c r="D65" s="76"/>
      <c r="E65" s="76"/>
      <c r="F65" s="76"/>
      <c r="G65" s="77"/>
      <c r="H65" s="76"/>
      <c r="I65" s="76"/>
      <c r="J65" s="76"/>
      <c r="K65" s="76"/>
      <c r="L65" s="76"/>
      <c r="M65" s="76"/>
      <c r="N65" s="74"/>
      <c r="O65" s="76"/>
    </row>
    <row r="66" spans="1:33" x14ac:dyDescent="0.2">
      <c r="A66" s="25"/>
      <c r="B66" s="70"/>
      <c r="C66" s="75"/>
      <c r="D66" s="76"/>
      <c r="E66" s="76"/>
      <c r="F66" s="76"/>
      <c r="G66" s="77"/>
      <c r="H66" s="76"/>
      <c r="I66" s="76"/>
      <c r="J66" s="76"/>
      <c r="K66" s="76"/>
      <c r="L66" s="76"/>
      <c r="M66" s="76"/>
      <c r="N66" s="74"/>
      <c r="O66" s="76"/>
    </row>
    <row r="67" spans="1:33" x14ac:dyDescent="0.2">
      <c r="A67" s="25"/>
      <c r="B67" s="79" t="s">
        <v>49</v>
      </c>
      <c r="C67" s="75"/>
      <c r="D67" s="76"/>
      <c r="E67" s="76"/>
      <c r="F67" s="76"/>
      <c r="G67" s="77"/>
      <c r="H67" s="76"/>
      <c r="I67" s="76"/>
      <c r="J67" s="76"/>
      <c r="K67" s="76"/>
      <c r="L67" s="76"/>
      <c r="M67" s="76"/>
      <c r="N67" s="74"/>
      <c r="O67" s="76"/>
    </row>
    <row r="68" spans="1:33" x14ac:dyDescent="0.2">
      <c r="A68" s="25"/>
      <c r="B68" s="70"/>
      <c r="C68" s="75"/>
      <c r="D68" s="76"/>
      <c r="E68" s="76"/>
      <c r="F68" s="76"/>
      <c r="G68" s="77"/>
      <c r="H68" s="76"/>
      <c r="I68" s="76"/>
      <c r="J68" s="76"/>
      <c r="K68" s="76"/>
      <c r="L68" s="76"/>
      <c r="M68" s="76"/>
      <c r="N68" s="74"/>
      <c r="O68" s="76"/>
    </row>
    <row r="69" spans="1:33" x14ac:dyDescent="0.2">
      <c r="A69" s="25"/>
      <c r="B69" s="80" t="s">
        <v>50</v>
      </c>
      <c r="C69" s="81">
        <v>1850</v>
      </c>
      <c r="D69" s="82"/>
      <c r="E69" s="82"/>
      <c r="F69" s="82"/>
      <c r="G69" s="83"/>
      <c r="H69" s="82"/>
      <c r="I69" s="82"/>
      <c r="J69" s="82"/>
      <c r="K69" s="82"/>
      <c r="L69" s="76">
        <v>50000</v>
      </c>
      <c r="M69" s="84">
        <v>33</v>
      </c>
      <c r="N69" s="85"/>
      <c r="O69" s="76"/>
    </row>
    <row r="70" spans="1:33" x14ac:dyDescent="0.2">
      <c r="A70" s="25"/>
      <c r="B70" s="80" t="s">
        <v>51</v>
      </c>
      <c r="C70" s="81">
        <v>1845</v>
      </c>
      <c r="D70" s="82"/>
      <c r="E70" s="82"/>
      <c r="F70" s="82"/>
      <c r="G70" s="83"/>
      <c r="H70" s="82"/>
      <c r="I70" s="82"/>
      <c r="J70" s="82"/>
      <c r="K70" s="82"/>
      <c r="L70" s="78">
        <v>115000</v>
      </c>
      <c r="M70" s="84">
        <v>33</v>
      </c>
      <c r="N70" s="85"/>
      <c r="O70" s="76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">
      <c r="A71" s="25"/>
      <c r="B71" s="80" t="s">
        <v>52</v>
      </c>
      <c r="C71" s="81">
        <v>1830</v>
      </c>
      <c r="D71" s="82"/>
      <c r="E71" s="82"/>
      <c r="F71" s="82"/>
      <c r="G71" s="83"/>
      <c r="H71" s="82"/>
      <c r="I71" s="82"/>
      <c r="J71" s="82"/>
      <c r="K71" s="82"/>
      <c r="L71" s="76">
        <v>3800</v>
      </c>
      <c r="M71" s="83">
        <v>33</v>
      </c>
      <c r="N71" s="85"/>
      <c r="O71" s="76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">
      <c r="A72" s="25"/>
      <c r="B72" s="80" t="s">
        <v>53</v>
      </c>
      <c r="C72" s="81">
        <v>1835</v>
      </c>
      <c r="D72" s="82"/>
      <c r="E72" s="82"/>
      <c r="F72" s="82"/>
      <c r="G72" s="83"/>
      <c r="H72" s="82"/>
      <c r="I72" s="82"/>
      <c r="J72" s="82"/>
      <c r="K72" s="82"/>
      <c r="L72" s="76">
        <v>4500</v>
      </c>
      <c r="M72" s="83">
        <v>33</v>
      </c>
      <c r="N72" s="85"/>
      <c r="O72" s="76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">
      <c r="A73" s="25"/>
      <c r="B73" s="80"/>
      <c r="C73" s="81"/>
      <c r="D73" s="82"/>
      <c r="E73" s="82"/>
      <c r="F73" s="82"/>
      <c r="G73" s="83"/>
      <c r="H73" s="82"/>
      <c r="I73" s="82"/>
      <c r="J73" s="82"/>
      <c r="K73" s="82"/>
      <c r="L73" s="76"/>
      <c r="M73" s="82"/>
      <c r="N73" s="85"/>
      <c r="O73" s="76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">
      <c r="A74" s="25"/>
      <c r="B74" s="80"/>
      <c r="C74" s="81"/>
      <c r="D74" s="82"/>
      <c r="E74" s="82"/>
      <c r="F74" s="82"/>
      <c r="G74" s="83"/>
      <c r="H74" s="82"/>
      <c r="I74" s="82"/>
      <c r="J74" s="82"/>
      <c r="K74" s="82"/>
      <c r="L74" s="76"/>
      <c r="M74" s="82"/>
      <c r="N74" s="85"/>
      <c r="O74" s="76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">
      <c r="A75" s="25"/>
      <c r="B75" s="80"/>
      <c r="C75" s="82"/>
      <c r="D75" s="82"/>
      <c r="E75" s="82"/>
      <c r="F75" s="82"/>
      <c r="G75" s="83"/>
      <c r="H75" s="82"/>
      <c r="I75" s="82"/>
      <c r="J75" s="82"/>
      <c r="K75" s="82"/>
      <c r="L75" s="76"/>
      <c r="M75" s="82"/>
      <c r="N75" s="85"/>
      <c r="O75" s="76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">
      <c r="A76" s="25"/>
      <c r="B76" s="80"/>
      <c r="C76" s="82"/>
      <c r="D76" s="82"/>
      <c r="E76" s="82"/>
      <c r="F76" s="82"/>
      <c r="G76" s="83"/>
      <c r="H76" s="82"/>
      <c r="I76" s="82"/>
      <c r="J76" s="82"/>
      <c r="K76" s="82"/>
      <c r="L76" s="76"/>
      <c r="M76" s="82"/>
      <c r="N76" s="85"/>
      <c r="O76" s="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">
      <c r="A77" s="25"/>
      <c r="B77" s="80"/>
      <c r="C77" s="82"/>
      <c r="D77" s="82"/>
      <c r="E77" s="82"/>
      <c r="F77" s="82"/>
      <c r="G77" s="83"/>
      <c r="H77" s="82"/>
      <c r="I77" s="82"/>
      <c r="J77" s="82"/>
      <c r="K77" s="82"/>
      <c r="L77" s="76"/>
      <c r="M77" s="82"/>
      <c r="N77" s="85"/>
      <c r="O77" s="76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">
      <c r="A78" s="25"/>
      <c r="B78" s="80"/>
      <c r="C78" s="82"/>
      <c r="D78" s="82"/>
      <c r="E78" s="82"/>
      <c r="F78" s="82"/>
      <c r="G78" s="83"/>
      <c r="H78" s="82"/>
      <c r="I78" s="82"/>
      <c r="J78" s="82"/>
      <c r="K78" s="82"/>
      <c r="L78" s="76"/>
      <c r="M78" s="82"/>
      <c r="N78" s="85"/>
      <c r="O78" s="76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">
      <c r="A79" s="25"/>
      <c r="B79" s="80"/>
      <c r="C79" s="82"/>
      <c r="D79" s="82"/>
      <c r="E79" s="82"/>
      <c r="F79" s="82"/>
      <c r="G79" s="83"/>
      <c r="H79" s="82"/>
      <c r="I79" s="82"/>
      <c r="J79" s="82"/>
      <c r="K79" s="82"/>
      <c r="L79" s="76"/>
      <c r="M79" s="82"/>
      <c r="N79" s="85"/>
      <c r="O79" s="76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">
      <c r="A80" s="32"/>
      <c r="B80" s="70"/>
      <c r="C80" s="75"/>
      <c r="D80" s="76"/>
      <c r="E80" s="76"/>
      <c r="F80" s="76"/>
      <c r="G80" s="77"/>
      <c r="H80" s="76"/>
      <c r="I80" s="76"/>
      <c r="J80" s="76"/>
      <c r="K80" s="76"/>
      <c r="L80" s="76"/>
      <c r="M80" s="76"/>
      <c r="N80" s="74"/>
      <c r="O80" s="76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5" x14ac:dyDescent="0.2">
      <c r="A81" s="33" t="s">
        <v>54</v>
      </c>
      <c r="B81" s="86"/>
      <c r="C81" s="75"/>
      <c r="D81" s="87"/>
      <c r="E81" s="88"/>
      <c r="F81" s="88"/>
      <c r="G81" s="77"/>
      <c r="H81" s="88"/>
      <c r="I81" s="88"/>
      <c r="J81" s="88"/>
      <c r="K81" s="88"/>
      <c r="L81" s="88"/>
      <c r="M81" s="88"/>
      <c r="N81" s="89"/>
      <c r="O81" s="88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5" x14ac:dyDescent="0.2">
      <c r="A82" s="25"/>
      <c r="B82" s="86"/>
      <c r="C82" s="75"/>
      <c r="D82" s="90"/>
      <c r="E82" s="76"/>
      <c r="F82" s="76"/>
      <c r="G82" s="77"/>
      <c r="H82" s="76"/>
      <c r="I82" s="76"/>
      <c r="J82" s="76"/>
      <c r="K82" s="76"/>
      <c r="L82" s="76"/>
      <c r="M82" s="76"/>
      <c r="N82" s="91"/>
      <c r="O82" s="76"/>
    </row>
    <row r="83" spans="1:35" x14ac:dyDescent="0.2">
      <c r="A83" s="25"/>
      <c r="B83" s="70" t="s">
        <v>29</v>
      </c>
      <c r="C83" s="75">
        <v>1855</v>
      </c>
      <c r="D83" s="76"/>
      <c r="E83" s="76"/>
      <c r="F83" s="76"/>
      <c r="G83" s="77"/>
      <c r="H83" s="76"/>
      <c r="I83" s="76"/>
      <c r="J83" s="76"/>
      <c r="K83" s="76"/>
      <c r="L83" s="76"/>
      <c r="M83" s="76"/>
      <c r="N83" s="74">
        <v>20000</v>
      </c>
      <c r="O83" s="73">
        <v>35</v>
      </c>
    </row>
    <row r="84" spans="1:35" x14ac:dyDescent="0.2">
      <c r="A84" s="25"/>
      <c r="B84" s="70" t="s">
        <v>45</v>
      </c>
      <c r="C84" s="75">
        <v>1860</v>
      </c>
      <c r="D84" s="76"/>
      <c r="E84" s="76"/>
      <c r="F84" s="76"/>
      <c r="G84" s="77"/>
      <c r="H84" s="76"/>
      <c r="I84" s="76"/>
      <c r="J84" s="76"/>
      <c r="K84" s="76"/>
      <c r="L84" s="76"/>
      <c r="M84" s="76"/>
      <c r="N84" s="74">
        <v>12000</v>
      </c>
      <c r="O84" s="73">
        <v>36</v>
      </c>
    </row>
    <row r="85" spans="1:35" x14ac:dyDescent="0.2">
      <c r="A85" s="25"/>
      <c r="B85" s="70" t="s">
        <v>44</v>
      </c>
      <c r="C85" s="75">
        <v>1850</v>
      </c>
      <c r="D85" s="76"/>
      <c r="E85" s="76"/>
      <c r="F85" s="76"/>
      <c r="G85" s="77"/>
      <c r="H85" s="76"/>
      <c r="I85" s="76"/>
      <c r="J85" s="76"/>
      <c r="K85" s="76"/>
      <c r="L85" s="76"/>
      <c r="M85" s="76"/>
      <c r="N85" s="74">
        <v>8000</v>
      </c>
      <c r="O85" s="77">
        <v>37</v>
      </c>
    </row>
    <row r="86" spans="1:35" x14ac:dyDescent="0.2">
      <c r="A86" s="25"/>
      <c r="B86" s="70" t="s">
        <v>48</v>
      </c>
      <c r="C86" s="75">
        <v>1850</v>
      </c>
      <c r="D86" s="76"/>
      <c r="E86" s="76"/>
      <c r="F86" s="76"/>
      <c r="G86" s="77"/>
      <c r="H86" s="76"/>
      <c r="I86" s="76"/>
      <c r="J86" s="76"/>
      <c r="K86" s="76"/>
      <c r="L86" s="76"/>
      <c r="M86" s="76"/>
      <c r="N86" s="74"/>
      <c r="O86" s="76"/>
    </row>
    <row r="87" spans="1:35" x14ac:dyDescent="0.2">
      <c r="A87" s="25"/>
      <c r="B87" s="86"/>
      <c r="C87" s="75"/>
      <c r="D87" s="90"/>
      <c r="E87" s="76"/>
      <c r="F87" s="76"/>
      <c r="G87" s="77"/>
      <c r="H87" s="76"/>
      <c r="I87" s="76"/>
      <c r="J87" s="76"/>
      <c r="K87" s="76"/>
      <c r="L87" s="76"/>
      <c r="M87" s="76"/>
      <c r="N87" s="91"/>
      <c r="O87" s="76"/>
    </row>
    <row r="88" spans="1:35" x14ac:dyDescent="0.2">
      <c r="A88" s="25"/>
      <c r="B88" s="86"/>
      <c r="C88" s="75"/>
      <c r="D88" s="90"/>
      <c r="E88" s="76"/>
      <c r="F88" s="76"/>
      <c r="G88" s="77"/>
      <c r="H88" s="76"/>
      <c r="I88" s="76"/>
      <c r="J88" s="76"/>
      <c r="K88" s="76"/>
      <c r="L88" s="76"/>
      <c r="M88" s="76"/>
      <c r="N88" s="91"/>
      <c r="O88" s="76"/>
    </row>
    <row r="89" spans="1:35" x14ac:dyDescent="0.2">
      <c r="A89" s="25"/>
      <c r="B89" s="86"/>
      <c r="C89" s="75"/>
      <c r="D89" s="90"/>
      <c r="E89" s="76"/>
      <c r="F89" s="76"/>
      <c r="G89" s="77"/>
      <c r="H89" s="76"/>
      <c r="I89" s="76"/>
      <c r="J89" s="76"/>
      <c r="K89" s="76"/>
      <c r="L89" s="76"/>
      <c r="M89" s="76"/>
      <c r="N89" s="91"/>
      <c r="O89" s="76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x14ac:dyDescent="0.2">
      <c r="A90" s="29"/>
      <c r="B90" s="86"/>
      <c r="C90" s="75"/>
      <c r="D90" s="92"/>
      <c r="E90" s="92"/>
      <c r="F90" s="92"/>
      <c r="G90" s="77"/>
      <c r="H90" s="92"/>
      <c r="I90" s="92"/>
      <c r="J90" s="92"/>
      <c r="K90" s="92"/>
      <c r="L90" s="92"/>
      <c r="M90" s="92"/>
      <c r="N90" s="93"/>
      <c r="O90" s="92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x14ac:dyDescent="0.2">
      <c r="A91" s="29"/>
      <c r="B91" s="86"/>
      <c r="C91" s="75"/>
      <c r="D91" s="92"/>
      <c r="E91" s="92"/>
      <c r="F91" s="92"/>
      <c r="G91" s="77"/>
      <c r="H91" s="92"/>
      <c r="I91" s="92"/>
      <c r="J91" s="92"/>
      <c r="K91" s="92"/>
      <c r="L91" s="92"/>
      <c r="M91" s="92"/>
      <c r="N91" s="93"/>
      <c r="O91" s="92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x14ac:dyDescent="0.2">
      <c r="A92" s="29"/>
      <c r="B92" s="86"/>
      <c r="C92" s="75"/>
      <c r="D92" s="92"/>
      <c r="E92" s="92"/>
      <c r="F92" s="92"/>
      <c r="G92" s="77"/>
      <c r="H92" s="92"/>
      <c r="I92" s="92"/>
      <c r="J92" s="92"/>
      <c r="K92" s="92"/>
      <c r="L92" s="92"/>
      <c r="M92" s="92"/>
      <c r="N92" s="93"/>
      <c r="O92" s="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21" x14ac:dyDescent="0.55000000000000004">
      <c r="A93" s="29"/>
      <c r="B93" s="94" t="s">
        <v>55</v>
      </c>
      <c r="C93" s="75"/>
      <c r="D93" s="95">
        <v>-60245</v>
      </c>
      <c r="E93" s="95"/>
      <c r="F93" s="95">
        <v>-11125</v>
      </c>
      <c r="G93" s="95"/>
      <c r="H93" s="95">
        <v>-240151</v>
      </c>
      <c r="I93" s="95"/>
      <c r="J93" s="95">
        <v>-3148</v>
      </c>
      <c r="K93" s="95"/>
      <c r="L93" s="95">
        <v>-45000</v>
      </c>
      <c r="M93" s="95"/>
      <c r="N93" s="96">
        <v>-10000</v>
      </c>
      <c r="O93" s="92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x14ac:dyDescent="0.2">
      <c r="A94" s="29"/>
      <c r="B94" s="94"/>
      <c r="C94" s="75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3"/>
      <c r="O94" s="92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x14ac:dyDescent="0.2">
      <c r="A95" s="29"/>
      <c r="B95" s="94"/>
      <c r="C95" s="75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3"/>
      <c r="O95" s="92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3.5" thickBot="1" x14ac:dyDescent="0.25">
      <c r="A96" s="34" t="s">
        <v>56</v>
      </c>
      <c r="B96" s="97" t="str">
        <f>A96</f>
        <v>Total  System Access</v>
      </c>
      <c r="C96" s="98"/>
      <c r="D96" s="99">
        <f>SUM(D9:D80)+SUM(D82:D92)</f>
        <v>79865.27</v>
      </c>
      <c r="E96" s="99"/>
      <c r="F96" s="99">
        <f>SUM(F9:F80)+SUM(F82:F92)</f>
        <v>155912.15</v>
      </c>
      <c r="G96" s="99"/>
      <c r="H96" s="99">
        <f>SUM(H9:H80)+SUM(H82:H92)</f>
        <v>238671.46</v>
      </c>
      <c r="I96" s="99"/>
      <c r="J96" s="99">
        <f>SUM(J9:J80)+SUM(J82:J92)</f>
        <v>72545</v>
      </c>
      <c r="K96" s="99"/>
      <c r="L96" s="99">
        <f>SUM(L9:L80)+SUM(L82:L92)</f>
        <v>216300</v>
      </c>
      <c r="M96" s="99"/>
      <c r="N96" s="100">
        <f>SUM(N9:N80)+SUM(N82:N92)</f>
        <v>40000</v>
      </c>
      <c r="O96" s="99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x14ac:dyDescent="0.2">
      <c r="A97" s="17"/>
      <c r="B97" s="55"/>
      <c r="C97" s="55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35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t="18.75" x14ac:dyDescent="0.3">
      <c r="A98" s="36" t="s">
        <v>57</v>
      </c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5" x14ac:dyDescent="0.25">
      <c r="A99" s="37" t="s">
        <v>58</v>
      </c>
      <c r="F99" s="56" t="s">
        <v>59</v>
      </c>
      <c r="P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x14ac:dyDescent="0.2">
      <c r="A100" s="38" t="s">
        <v>60</v>
      </c>
      <c r="B100" s="102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x14ac:dyDescent="0.2">
      <c r="A101" s="38" t="s">
        <v>61</v>
      </c>
      <c r="B101" s="104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/>
    </row>
    <row r="102" spans="1:35" x14ac:dyDescent="0.2">
      <c r="A102" s="38" t="s">
        <v>62</v>
      </c>
      <c r="B102" s="104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/>
    </row>
    <row r="103" spans="1:35" x14ac:dyDescent="0.2">
      <c r="A103" s="38" t="s">
        <v>63</v>
      </c>
      <c r="B103" s="104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/>
    </row>
    <row r="104" spans="1:35" x14ac:dyDescent="0.2">
      <c r="A104" s="38" t="s">
        <v>64</v>
      </c>
      <c r="B104" s="102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/>
    </row>
    <row r="105" spans="1:35" x14ac:dyDescent="0.2">
      <c r="A105" s="40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/>
    </row>
    <row r="106" spans="1:35" x14ac:dyDescent="0.2">
      <c r="A106" s="40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/>
    </row>
    <row r="107" spans="1:35" x14ac:dyDescent="0.2">
      <c r="A107" s="40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/>
    </row>
    <row r="108" spans="1:35" x14ac:dyDescent="0.2">
      <c r="A108" s="40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/>
    </row>
    <row r="109" spans="1:35" x14ac:dyDescent="0.2">
      <c r="A109" s="26"/>
      <c r="B109" s="64"/>
      <c r="C109" s="64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/>
    </row>
    <row r="110" spans="1:35" x14ac:dyDescent="0.2">
      <c r="P110"/>
    </row>
    <row r="111" spans="1:35" x14ac:dyDescent="0.2">
      <c r="A111" s="38" t="s">
        <v>65</v>
      </c>
      <c r="B111" s="102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/>
    </row>
    <row r="112" spans="1:35" x14ac:dyDescent="0.2">
      <c r="A112" s="38" t="s">
        <v>66</v>
      </c>
      <c r="B112" s="102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/>
    </row>
    <row r="113" spans="1:16" x14ac:dyDescent="0.2">
      <c r="A113" s="38" t="s">
        <v>67</v>
      </c>
      <c r="B113" s="102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/>
    </row>
    <row r="114" spans="1:16" x14ac:dyDescent="0.2">
      <c r="A114" s="38" t="s">
        <v>68</v>
      </c>
      <c r="B114" s="10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/>
    </row>
    <row r="115" spans="1:16" x14ac:dyDescent="0.2">
      <c r="A115" s="38" t="s">
        <v>69</v>
      </c>
      <c r="B115" s="102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/>
    </row>
    <row r="116" spans="1:16" x14ac:dyDescent="0.2">
      <c r="A116" s="40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/>
    </row>
    <row r="117" spans="1:16" x14ac:dyDescent="0.2">
      <c r="A117" s="40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/>
    </row>
    <row r="118" spans="1:16" x14ac:dyDescent="0.2">
      <c r="A118" s="40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/>
    </row>
    <row r="119" spans="1:16" x14ac:dyDescent="0.2">
      <c r="A119" s="40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/>
    </row>
    <row r="120" spans="1:16" x14ac:dyDescent="0.2">
      <c r="P120"/>
    </row>
    <row r="121" spans="1:16" x14ac:dyDescent="0.2">
      <c r="P121"/>
    </row>
    <row r="122" spans="1:16" x14ac:dyDescent="0.2">
      <c r="P122"/>
    </row>
    <row r="123" spans="1:16" x14ac:dyDescent="0.2">
      <c r="A123" s="38" t="s">
        <v>70</v>
      </c>
      <c r="B123" s="102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/>
    </row>
    <row r="124" spans="1:16" x14ac:dyDescent="0.2">
      <c r="A124" s="38" t="s">
        <v>71</v>
      </c>
      <c r="B124" s="102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/>
    </row>
    <row r="125" spans="1:16" x14ac:dyDescent="0.2">
      <c r="A125" s="38" t="s">
        <v>72</v>
      </c>
      <c r="B125" s="102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/>
    </row>
    <row r="126" spans="1:16" x14ac:dyDescent="0.2">
      <c r="A126" s="38" t="s">
        <v>73</v>
      </c>
      <c r="B126" s="102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/>
    </row>
    <row r="127" spans="1:16" x14ac:dyDescent="0.2">
      <c r="A127" s="38" t="s">
        <v>74</v>
      </c>
      <c r="B127" s="102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/>
    </row>
    <row r="128" spans="1:16" x14ac:dyDescent="0.2">
      <c r="A128" s="38" t="s">
        <v>75</v>
      </c>
      <c r="B128" s="102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/>
    </row>
    <row r="129" spans="1:16" x14ac:dyDescent="0.2">
      <c r="A129" s="40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/>
    </row>
    <row r="130" spans="1:16" x14ac:dyDescent="0.2">
      <c r="A130" s="40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/>
    </row>
    <row r="131" spans="1:16" x14ac:dyDescent="0.2">
      <c r="A131" s="40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/>
    </row>
    <row r="132" spans="1:16" x14ac:dyDescent="0.2">
      <c r="A132" s="40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/>
    </row>
    <row r="133" spans="1:16" x14ac:dyDescent="0.2">
      <c r="P133"/>
    </row>
    <row r="134" spans="1:16" x14ac:dyDescent="0.2">
      <c r="P134"/>
    </row>
    <row r="135" spans="1:16" x14ac:dyDescent="0.2">
      <c r="P135"/>
    </row>
    <row r="136" spans="1:16" x14ac:dyDescent="0.2">
      <c r="P136"/>
    </row>
    <row r="137" spans="1:16" x14ac:dyDescent="0.2">
      <c r="A137" s="38" t="s">
        <v>76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/>
    </row>
    <row r="138" spans="1:16" x14ac:dyDescent="0.2">
      <c r="A138" s="38" t="s">
        <v>77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/>
    </row>
    <row r="139" spans="1:16" x14ac:dyDescent="0.2">
      <c r="A139" s="38" t="s">
        <v>78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/>
    </row>
    <row r="140" spans="1:16" x14ac:dyDescent="0.2">
      <c r="A140" s="38" t="s">
        <v>79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/>
    </row>
    <row r="141" spans="1:16" x14ac:dyDescent="0.2">
      <c r="A141" s="38" t="s">
        <v>80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/>
    </row>
    <row r="142" spans="1:16" x14ac:dyDescent="0.2">
      <c r="A142" s="38" t="s">
        <v>81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/>
    </row>
    <row r="143" spans="1:16" x14ac:dyDescent="0.2">
      <c r="A143" s="39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/>
    </row>
    <row r="144" spans="1:16" x14ac:dyDescent="0.2">
      <c r="A144" s="39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/>
    </row>
    <row r="145" spans="1:16" x14ac:dyDescent="0.2">
      <c r="P145"/>
    </row>
    <row r="146" spans="1:16" x14ac:dyDescent="0.2">
      <c r="P146"/>
    </row>
    <row r="147" spans="1:16" x14ac:dyDescent="0.2">
      <c r="P147"/>
    </row>
    <row r="148" spans="1:16" x14ac:dyDescent="0.2">
      <c r="A148" s="41" t="s">
        <v>82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/>
    </row>
    <row r="149" spans="1:16" x14ac:dyDescent="0.2">
      <c r="A149" s="38" t="s">
        <v>77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/>
    </row>
    <row r="150" spans="1:16" x14ac:dyDescent="0.2">
      <c r="A150" s="38" t="s">
        <v>78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/>
    </row>
    <row r="151" spans="1:16" x14ac:dyDescent="0.2">
      <c r="A151" s="38" t="s">
        <v>83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/>
    </row>
    <row r="152" spans="1:16" x14ac:dyDescent="0.2">
      <c r="A152" s="38" t="s">
        <v>84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/>
    </row>
    <row r="153" spans="1:16" x14ac:dyDescent="0.2">
      <c r="A153" s="38" t="s">
        <v>81</v>
      </c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/>
    </row>
    <row r="154" spans="1:16" x14ac:dyDescent="0.2">
      <c r="A154" s="41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/>
    </row>
    <row r="155" spans="1:16" x14ac:dyDescent="0.2">
      <c r="P155"/>
    </row>
    <row r="156" spans="1:16" x14ac:dyDescent="0.2">
      <c r="P156"/>
    </row>
    <row r="157" spans="1:16" x14ac:dyDescent="0.2">
      <c r="P157"/>
    </row>
    <row r="158" spans="1:16" x14ac:dyDescent="0.2">
      <c r="P158"/>
    </row>
    <row r="159" spans="1:16" x14ac:dyDescent="0.2">
      <c r="A159" s="41" t="s">
        <v>85</v>
      </c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/>
    </row>
    <row r="160" spans="1:16" x14ac:dyDescent="0.2">
      <c r="A160" s="41" t="s">
        <v>86</v>
      </c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/>
    </row>
    <row r="161" spans="1:16" x14ac:dyDescent="0.2">
      <c r="A161" s="38" t="s">
        <v>87</v>
      </c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/>
    </row>
    <row r="162" spans="1:16" x14ac:dyDescent="0.2">
      <c r="A162" s="38" t="s">
        <v>73</v>
      </c>
      <c r="B162" s="102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/>
    </row>
    <row r="163" spans="1:16" x14ac:dyDescent="0.2">
      <c r="A163" s="38" t="s">
        <v>74</v>
      </c>
      <c r="B163" s="102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/>
    </row>
    <row r="164" spans="1:16" x14ac:dyDescent="0.2">
      <c r="A164" s="38" t="s">
        <v>88</v>
      </c>
      <c r="B164" s="102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/>
    </row>
    <row r="165" spans="1:16" x14ac:dyDescent="0.2">
      <c r="A165" s="38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/>
    </row>
    <row r="166" spans="1:16" x14ac:dyDescent="0.2">
      <c r="A166" s="41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/>
    </row>
    <row r="167" spans="1:16" x14ac:dyDescent="0.2">
      <c r="P167"/>
    </row>
    <row r="168" spans="1:16" x14ac:dyDescent="0.2">
      <c r="P168"/>
    </row>
    <row r="169" spans="1:16" x14ac:dyDescent="0.2">
      <c r="P169"/>
    </row>
    <row r="170" spans="1:16" x14ac:dyDescent="0.2">
      <c r="A170" s="41" t="s">
        <v>89</v>
      </c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/>
    </row>
    <row r="171" spans="1:16" x14ac:dyDescent="0.2">
      <c r="A171" s="41" t="s">
        <v>90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/>
    </row>
    <row r="172" spans="1:16" x14ac:dyDescent="0.2">
      <c r="A172" s="41" t="s">
        <v>91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/>
    </row>
    <row r="173" spans="1:16" x14ac:dyDescent="0.2">
      <c r="A173" s="38" t="s">
        <v>73</v>
      </c>
      <c r="B173" s="102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/>
    </row>
    <row r="174" spans="1:16" x14ac:dyDescent="0.2">
      <c r="A174" s="38" t="s">
        <v>92</v>
      </c>
      <c r="B174" s="102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/>
    </row>
    <row r="175" spans="1:16" x14ac:dyDescent="0.2">
      <c r="A175" s="41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/>
    </row>
    <row r="176" spans="1:16" x14ac:dyDescent="0.2">
      <c r="A176" s="41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/>
    </row>
    <row r="177" spans="1:16" x14ac:dyDescent="0.2">
      <c r="P177"/>
    </row>
    <row r="178" spans="1:16" x14ac:dyDescent="0.2">
      <c r="P178"/>
    </row>
    <row r="179" spans="1:16" x14ac:dyDescent="0.2">
      <c r="P179"/>
    </row>
    <row r="180" spans="1:16" x14ac:dyDescent="0.2">
      <c r="P180"/>
    </row>
    <row r="181" spans="1:16" x14ac:dyDescent="0.2">
      <c r="A181" s="38" t="s">
        <v>93</v>
      </c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/>
    </row>
    <row r="182" spans="1:16" x14ac:dyDescent="0.2">
      <c r="A182" s="38" t="s">
        <v>71</v>
      </c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/>
    </row>
    <row r="183" spans="1:16" x14ac:dyDescent="0.2">
      <c r="A183" s="38" t="s">
        <v>72</v>
      </c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/>
    </row>
    <row r="184" spans="1:16" x14ac:dyDescent="0.2">
      <c r="A184" s="38" t="s">
        <v>73</v>
      </c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/>
    </row>
    <row r="185" spans="1:16" x14ac:dyDescent="0.2">
      <c r="A185" s="38" t="s">
        <v>94</v>
      </c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/>
    </row>
    <row r="186" spans="1:16" x14ac:dyDescent="0.2">
      <c r="A186" s="38" t="s">
        <v>95</v>
      </c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/>
    </row>
    <row r="187" spans="1:16" x14ac:dyDescent="0.2">
      <c r="A187" s="39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/>
    </row>
    <row r="188" spans="1:16" x14ac:dyDescent="0.2">
      <c r="P188"/>
    </row>
    <row r="189" spans="1:16" x14ac:dyDescent="0.2">
      <c r="P189"/>
    </row>
    <row r="190" spans="1:16" x14ac:dyDescent="0.2">
      <c r="P190"/>
    </row>
    <row r="191" spans="1:16" x14ac:dyDescent="0.2">
      <c r="A191" s="38" t="s">
        <v>96</v>
      </c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/>
    </row>
    <row r="192" spans="1:16" x14ac:dyDescent="0.2">
      <c r="A192" s="38" t="s">
        <v>97</v>
      </c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/>
    </row>
    <row r="193" spans="1:16" x14ac:dyDescent="0.2">
      <c r="A193" s="38" t="s">
        <v>98</v>
      </c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/>
    </row>
    <row r="194" spans="1:16" x14ac:dyDescent="0.2">
      <c r="A194" s="38" t="s">
        <v>99</v>
      </c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/>
    </row>
    <row r="195" spans="1:16" x14ac:dyDescent="0.2">
      <c r="A195" s="38" t="s">
        <v>100</v>
      </c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/>
    </row>
    <row r="196" spans="1:16" x14ac:dyDescent="0.2">
      <c r="A196" s="38" t="s">
        <v>101</v>
      </c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/>
    </row>
    <row r="197" spans="1:16" x14ac:dyDescent="0.2">
      <c r="A197" s="39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/>
    </row>
    <row r="198" spans="1:16" x14ac:dyDescent="0.2">
      <c r="P198"/>
    </row>
    <row r="199" spans="1:16" x14ac:dyDescent="0.2">
      <c r="P199"/>
    </row>
    <row r="200" spans="1:16" x14ac:dyDescent="0.2">
      <c r="P200"/>
    </row>
    <row r="201" spans="1:16" x14ac:dyDescent="0.2">
      <c r="P201"/>
    </row>
    <row r="202" spans="1:16" x14ac:dyDescent="0.2">
      <c r="A202" s="38" t="s">
        <v>102</v>
      </c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/>
    </row>
    <row r="203" spans="1:16" x14ac:dyDescent="0.2">
      <c r="A203" s="38" t="s">
        <v>103</v>
      </c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/>
    </row>
    <row r="204" spans="1:16" x14ac:dyDescent="0.2">
      <c r="A204" s="38" t="s">
        <v>104</v>
      </c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/>
    </row>
    <row r="205" spans="1:16" x14ac:dyDescent="0.2">
      <c r="A205" s="38" t="s">
        <v>105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/>
    </row>
    <row r="206" spans="1:16" x14ac:dyDescent="0.2">
      <c r="A206" s="38" t="s">
        <v>100</v>
      </c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/>
    </row>
    <row r="207" spans="1:16" x14ac:dyDescent="0.2">
      <c r="A207" s="38" t="s">
        <v>106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/>
    </row>
    <row r="208" spans="1:16" x14ac:dyDescent="0.2">
      <c r="A208" s="39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/>
    </row>
    <row r="209" spans="1:16" x14ac:dyDescent="0.2">
      <c r="P209"/>
    </row>
    <row r="210" spans="1:16" x14ac:dyDescent="0.2">
      <c r="P210"/>
    </row>
    <row r="211" spans="1:16" x14ac:dyDescent="0.2">
      <c r="P211"/>
    </row>
    <row r="212" spans="1:16" x14ac:dyDescent="0.2">
      <c r="A212" s="38" t="s">
        <v>107</v>
      </c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/>
    </row>
    <row r="213" spans="1:16" x14ac:dyDescent="0.2">
      <c r="A213" s="38" t="s">
        <v>108</v>
      </c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/>
    </row>
    <row r="214" spans="1:16" x14ac:dyDescent="0.2">
      <c r="A214" s="38" t="s">
        <v>109</v>
      </c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/>
    </row>
    <row r="215" spans="1:16" x14ac:dyDescent="0.2">
      <c r="A215" s="38" t="s">
        <v>110</v>
      </c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/>
    </row>
    <row r="216" spans="1:16" x14ac:dyDescent="0.2">
      <c r="A216" s="38" t="s">
        <v>111</v>
      </c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/>
    </row>
    <row r="217" spans="1:16" x14ac:dyDescent="0.2">
      <c r="A217" s="38" t="s">
        <v>112</v>
      </c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/>
    </row>
    <row r="218" spans="1:16" x14ac:dyDescent="0.2">
      <c r="A218" s="39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/>
    </row>
    <row r="219" spans="1:16" x14ac:dyDescent="0.2">
      <c r="P219"/>
    </row>
    <row r="220" spans="1:16" x14ac:dyDescent="0.2">
      <c r="P220"/>
    </row>
    <row r="221" spans="1:16" x14ac:dyDescent="0.2">
      <c r="P221"/>
    </row>
    <row r="222" spans="1:16" x14ac:dyDescent="0.2">
      <c r="A222" s="38" t="s">
        <v>113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/>
    </row>
    <row r="223" spans="1:16" x14ac:dyDescent="0.2">
      <c r="A223" s="38" t="s">
        <v>114</v>
      </c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/>
    </row>
    <row r="224" spans="1:16" x14ac:dyDescent="0.2">
      <c r="A224" s="38" t="s">
        <v>115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/>
    </row>
    <row r="225" spans="1:16" x14ac:dyDescent="0.2">
      <c r="A225" s="38" t="s">
        <v>116</v>
      </c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/>
    </row>
    <row r="226" spans="1:16" x14ac:dyDescent="0.2">
      <c r="A226" s="38" t="s">
        <v>111</v>
      </c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/>
    </row>
    <row r="227" spans="1:16" x14ac:dyDescent="0.2">
      <c r="A227" s="38" t="s">
        <v>117</v>
      </c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/>
    </row>
    <row r="228" spans="1:16" x14ac:dyDescent="0.2">
      <c r="A228" s="39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/>
    </row>
    <row r="229" spans="1:16" x14ac:dyDescent="0.2">
      <c r="P229"/>
    </row>
    <row r="230" spans="1:16" x14ac:dyDescent="0.2">
      <c r="P230"/>
    </row>
    <row r="231" spans="1:16" x14ac:dyDescent="0.2">
      <c r="P231"/>
    </row>
    <row r="232" spans="1:16" x14ac:dyDescent="0.2">
      <c r="A232" s="38" t="s">
        <v>118</v>
      </c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/>
    </row>
    <row r="233" spans="1:16" x14ac:dyDescent="0.2">
      <c r="A233" s="38" t="s">
        <v>119</v>
      </c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/>
    </row>
    <row r="234" spans="1:16" x14ac:dyDescent="0.2">
      <c r="A234" s="38" t="s">
        <v>120</v>
      </c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/>
    </row>
    <row r="235" spans="1:16" x14ac:dyDescent="0.2">
      <c r="A235" s="38" t="s">
        <v>121</v>
      </c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/>
    </row>
    <row r="236" spans="1:16" x14ac:dyDescent="0.2">
      <c r="A236" s="38" t="s">
        <v>122</v>
      </c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/>
    </row>
    <row r="237" spans="1:16" x14ac:dyDescent="0.2">
      <c r="A237" s="38" t="s">
        <v>123</v>
      </c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/>
    </row>
    <row r="238" spans="1:16" x14ac:dyDescent="0.2">
      <c r="A238" s="39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/>
    </row>
    <row r="239" spans="1:16" x14ac:dyDescent="0.2">
      <c r="P239"/>
    </row>
    <row r="240" spans="1:16" x14ac:dyDescent="0.2">
      <c r="P240"/>
    </row>
    <row r="241" spans="1:16" x14ac:dyDescent="0.2">
      <c r="P241"/>
    </row>
    <row r="242" spans="1:16" x14ac:dyDescent="0.2">
      <c r="A242" s="38" t="s">
        <v>124</v>
      </c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/>
    </row>
    <row r="243" spans="1:16" x14ac:dyDescent="0.2">
      <c r="A243" s="38" t="s">
        <v>125</v>
      </c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/>
    </row>
    <row r="244" spans="1:16" x14ac:dyDescent="0.2">
      <c r="A244" s="38" t="s">
        <v>126</v>
      </c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/>
    </row>
    <row r="245" spans="1:16" x14ac:dyDescent="0.2">
      <c r="A245" s="38" t="s">
        <v>127</v>
      </c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/>
    </row>
    <row r="246" spans="1:16" x14ac:dyDescent="0.2">
      <c r="A246" s="38" t="s">
        <v>128</v>
      </c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/>
    </row>
    <row r="247" spans="1:16" x14ac:dyDescent="0.2">
      <c r="A247" s="38" t="s">
        <v>129</v>
      </c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/>
    </row>
    <row r="248" spans="1:16" x14ac:dyDescent="0.2">
      <c r="A248" s="39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/>
    </row>
    <row r="249" spans="1:16" x14ac:dyDescent="0.2">
      <c r="P249"/>
    </row>
    <row r="250" spans="1:16" x14ac:dyDescent="0.2">
      <c r="P250"/>
    </row>
    <row r="251" spans="1:16" x14ac:dyDescent="0.2">
      <c r="P251"/>
    </row>
    <row r="252" spans="1:16" x14ac:dyDescent="0.2">
      <c r="A252" s="38" t="s">
        <v>130</v>
      </c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/>
    </row>
    <row r="253" spans="1:16" x14ac:dyDescent="0.2">
      <c r="A253" s="38" t="s">
        <v>131</v>
      </c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/>
    </row>
    <row r="254" spans="1:16" x14ac:dyDescent="0.2">
      <c r="A254" s="38" t="s">
        <v>132</v>
      </c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/>
    </row>
    <row r="255" spans="1:16" x14ac:dyDescent="0.2">
      <c r="A255" s="38" t="s">
        <v>133</v>
      </c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/>
    </row>
    <row r="256" spans="1:16" x14ac:dyDescent="0.2">
      <c r="A256" s="38" t="s">
        <v>134</v>
      </c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/>
    </row>
    <row r="257" spans="1:16" x14ac:dyDescent="0.2">
      <c r="A257" s="38" t="s">
        <v>135</v>
      </c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/>
    </row>
    <row r="258" spans="1:16" x14ac:dyDescent="0.2">
      <c r="A258" s="39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/>
    </row>
    <row r="259" spans="1:16" x14ac:dyDescent="0.2">
      <c r="P259"/>
    </row>
    <row r="260" spans="1:16" x14ac:dyDescent="0.2">
      <c r="P260"/>
    </row>
    <row r="261" spans="1:16" x14ac:dyDescent="0.2">
      <c r="P261"/>
    </row>
    <row r="262" spans="1:16" x14ac:dyDescent="0.2">
      <c r="P262"/>
    </row>
    <row r="263" spans="1:16" x14ac:dyDescent="0.2">
      <c r="A263" s="38" t="s">
        <v>136</v>
      </c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/>
    </row>
    <row r="264" spans="1:16" x14ac:dyDescent="0.2">
      <c r="A264" s="38" t="s">
        <v>137</v>
      </c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/>
    </row>
    <row r="265" spans="1:16" x14ac:dyDescent="0.2">
      <c r="A265" s="38" t="s">
        <v>138</v>
      </c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/>
    </row>
    <row r="266" spans="1:16" x14ac:dyDescent="0.2">
      <c r="A266" s="38" t="s">
        <v>139</v>
      </c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/>
    </row>
    <row r="267" spans="1:16" x14ac:dyDescent="0.2">
      <c r="A267" s="38" t="s">
        <v>140</v>
      </c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/>
    </row>
    <row r="268" spans="1:16" x14ac:dyDescent="0.2">
      <c r="A268" s="38" t="s">
        <v>141</v>
      </c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/>
    </row>
    <row r="269" spans="1:16" x14ac:dyDescent="0.2">
      <c r="A269" s="39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/>
    </row>
    <row r="270" spans="1:16" x14ac:dyDescent="0.2">
      <c r="P270"/>
    </row>
    <row r="271" spans="1:16" x14ac:dyDescent="0.2">
      <c r="P271"/>
    </row>
    <row r="272" spans="1:16" x14ac:dyDescent="0.2">
      <c r="P272"/>
    </row>
    <row r="273" spans="1:16" x14ac:dyDescent="0.2">
      <c r="A273" s="38" t="s">
        <v>142</v>
      </c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/>
    </row>
    <row r="274" spans="1:16" x14ac:dyDescent="0.2">
      <c r="A274" s="38" t="s">
        <v>143</v>
      </c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/>
    </row>
    <row r="275" spans="1:16" x14ac:dyDescent="0.2">
      <c r="A275" s="38" t="s">
        <v>144</v>
      </c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/>
    </row>
    <row r="276" spans="1:16" x14ac:dyDescent="0.2">
      <c r="A276" s="38" t="s">
        <v>145</v>
      </c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/>
    </row>
    <row r="277" spans="1:16" x14ac:dyDescent="0.2">
      <c r="A277" s="38" t="s">
        <v>146</v>
      </c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/>
    </row>
    <row r="278" spans="1:16" x14ac:dyDescent="0.2">
      <c r="A278" s="38" t="s">
        <v>147</v>
      </c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/>
    </row>
    <row r="279" spans="1:16" x14ac:dyDescent="0.2">
      <c r="A279" s="39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/>
    </row>
    <row r="280" spans="1:16" x14ac:dyDescent="0.2">
      <c r="P280"/>
    </row>
    <row r="281" spans="1:16" x14ac:dyDescent="0.2">
      <c r="P281"/>
    </row>
    <row r="282" spans="1:16" x14ac:dyDescent="0.2">
      <c r="P282"/>
    </row>
    <row r="283" spans="1:16" x14ac:dyDescent="0.2">
      <c r="A283" s="38" t="s">
        <v>148</v>
      </c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/>
    </row>
    <row r="284" spans="1:16" x14ac:dyDescent="0.2">
      <c r="A284" s="38" t="s">
        <v>71</v>
      </c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/>
    </row>
    <row r="285" spans="1:16" x14ac:dyDescent="0.2">
      <c r="A285" s="38" t="s">
        <v>72</v>
      </c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/>
    </row>
    <row r="286" spans="1:16" x14ac:dyDescent="0.2">
      <c r="A286" s="38" t="s">
        <v>73</v>
      </c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/>
    </row>
    <row r="287" spans="1:16" x14ac:dyDescent="0.2">
      <c r="A287" s="38" t="s">
        <v>149</v>
      </c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/>
    </row>
    <row r="288" spans="1:16" x14ac:dyDescent="0.2">
      <c r="A288" s="38" t="s">
        <v>150</v>
      </c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/>
    </row>
    <row r="289" spans="1:16" x14ac:dyDescent="0.2">
      <c r="A289" s="39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/>
    </row>
    <row r="290" spans="1:16" x14ac:dyDescent="0.2">
      <c r="P290"/>
    </row>
    <row r="291" spans="1:16" x14ac:dyDescent="0.2">
      <c r="P291"/>
    </row>
    <row r="292" spans="1:16" x14ac:dyDescent="0.2">
      <c r="P292"/>
    </row>
    <row r="293" spans="1:16" x14ac:dyDescent="0.2">
      <c r="A293" s="38" t="s">
        <v>151</v>
      </c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/>
    </row>
    <row r="294" spans="1:16" x14ac:dyDescent="0.2">
      <c r="A294" s="38" t="s">
        <v>152</v>
      </c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/>
    </row>
    <row r="295" spans="1:16" x14ac:dyDescent="0.2">
      <c r="A295" s="38" t="s">
        <v>153</v>
      </c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/>
    </row>
    <row r="296" spans="1:16" x14ac:dyDescent="0.2">
      <c r="A296" s="38" t="s">
        <v>154</v>
      </c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/>
    </row>
    <row r="297" spans="1:16" x14ac:dyDescent="0.2">
      <c r="A297" s="38" t="s">
        <v>155</v>
      </c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/>
    </row>
    <row r="298" spans="1:16" x14ac:dyDescent="0.2">
      <c r="A298" s="38" t="s">
        <v>156</v>
      </c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/>
    </row>
    <row r="299" spans="1:16" x14ac:dyDescent="0.2">
      <c r="A299" s="39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/>
    </row>
    <row r="300" spans="1:16" x14ac:dyDescent="0.2">
      <c r="P300"/>
    </row>
    <row r="301" spans="1:16" x14ac:dyDescent="0.2">
      <c r="P301"/>
    </row>
    <row r="302" spans="1:16" x14ac:dyDescent="0.2">
      <c r="P302"/>
    </row>
    <row r="303" spans="1:16" x14ac:dyDescent="0.2">
      <c r="A303" s="38" t="s">
        <v>157</v>
      </c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/>
    </row>
    <row r="304" spans="1:16" x14ac:dyDescent="0.2">
      <c r="A304" s="38" t="s">
        <v>152</v>
      </c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/>
    </row>
    <row r="305" spans="1:16" x14ac:dyDescent="0.2">
      <c r="A305" s="38" t="s">
        <v>158</v>
      </c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/>
    </row>
    <row r="306" spans="1:16" x14ac:dyDescent="0.2">
      <c r="A306" s="38" t="s">
        <v>159</v>
      </c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/>
    </row>
    <row r="307" spans="1:16" x14ac:dyDescent="0.2">
      <c r="A307" s="38" t="s">
        <v>160</v>
      </c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/>
    </row>
    <row r="308" spans="1:16" x14ac:dyDescent="0.2">
      <c r="A308" s="38" t="s">
        <v>161</v>
      </c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/>
    </row>
    <row r="309" spans="1:16" x14ac:dyDescent="0.2">
      <c r="A309" s="39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/>
    </row>
    <row r="310" spans="1:16" x14ac:dyDescent="0.2">
      <c r="P310"/>
    </row>
    <row r="311" spans="1:16" x14ac:dyDescent="0.2">
      <c r="P311"/>
    </row>
    <row r="312" spans="1:16" x14ac:dyDescent="0.2">
      <c r="P312"/>
    </row>
    <row r="313" spans="1:16" x14ac:dyDescent="0.2">
      <c r="P313"/>
    </row>
    <row r="314" spans="1:16" x14ac:dyDescent="0.2">
      <c r="A314" s="38" t="s">
        <v>162</v>
      </c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/>
    </row>
    <row r="315" spans="1:16" x14ac:dyDescent="0.2">
      <c r="A315" s="38" t="s">
        <v>131</v>
      </c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/>
    </row>
    <row r="316" spans="1:16" x14ac:dyDescent="0.2">
      <c r="A316" s="38" t="s">
        <v>153</v>
      </c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/>
    </row>
    <row r="317" spans="1:16" x14ac:dyDescent="0.2">
      <c r="A317" s="38" t="s">
        <v>154</v>
      </c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/>
    </row>
    <row r="318" spans="1:16" x14ac:dyDescent="0.2">
      <c r="A318" s="38" t="s">
        <v>155</v>
      </c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/>
    </row>
    <row r="319" spans="1:16" x14ac:dyDescent="0.2">
      <c r="A319" s="38" t="s">
        <v>163</v>
      </c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/>
    </row>
    <row r="320" spans="1:16" x14ac:dyDescent="0.2">
      <c r="A320" s="39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/>
    </row>
    <row r="321" spans="1:16" x14ac:dyDescent="0.2">
      <c r="P321"/>
    </row>
    <row r="322" spans="1:16" x14ac:dyDescent="0.2">
      <c r="P322"/>
    </row>
    <row r="323" spans="1:16" x14ac:dyDescent="0.2">
      <c r="P323"/>
    </row>
    <row r="324" spans="1:16" x14ac:dyDescent="0.2">
      <c r="A324" s="38" t="s">
        <v>164</v>
      </c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/>
    </row>
    <row r="325" spans="1:16" x14ac:dyDescent="0.2">
      <c r="A325" s="38" t="s">
        <v>131</v>
      </c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/>
    </row>
    <row r="326" spans="1:16" x14ac:dyDescent="0.2">
      <c r="A326" s="38" t="s">
        <v>158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/>
    </row>
    <row r="327" spans="1:16" x14ac:dyDescent="0.2">
      <c r="A327" s="38" t="s">
        <v>159</v>
      </c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/>
    </row>
    <row r="328" spans="1:16" x14ac:dyDescent="0.2">
      <c r="A328" s="38" t="s">
        <v>160</v>
      </c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/>
    </row>
    <row r="329" spans="1:16" x14ac:dyDescent="0.2">
      <c r="A329" s="38" t="s">
        <v>165</v>
      </c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/>
    </row>
    <row r="330" spans="1:16" x14ac:dyDescent="0.2">
      <c r="A330" s="39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/>
    </row>
    <row r="331" spans="1:16" x14ac:dyDescent="0.2">
      <c r="P331"/>
    </row>
    <row r="332" spans="1:16" x14ac:dyDescent="0.2">
      <c r="P332"/>
    </row>
    <row r="333" spans="1:16" x14ac:dyDescent="0.2">
      <c r="P333"/>
    </row>
    <row r="334" spans="1:16" x14ac:dyDescent="0.2">
      <c r="A334" s="38" t="s">
        <v>166</v>
      </c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/>
    </row>
    <row r="335" spans="1:16" x14ac:dyDescent="0.2">
      <c r="A335" s="38" t="s">
        <v>103</v>
      </c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/>
    </row>
    <row r="336" spans="1:16" x14ac:dyDescent="0.2">
      <c r="A336" s="38" t="s">
        <v>104</v>
      </c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/>
    </row>
    <row r="337" spans="1:16" x14ac:dyDescent="0.2">
      <c r="A337" s="38" t="s">
        <v>105</v>
      </c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/>
    </row>
    <row r="338" spans="1:16" x14ac:dyDescent="0.2">
      <c r="A338" s="38" t="s">
        <v>100</v>
      </c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/>
    </row>
    <row r="339" spans="1:16" x14ac:dyDescent="0.2">
      <c r="A339" s="38" t="s">
        <v>167</v>
      </c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/>
    </row>
    <row r="340" spans="1:16" x14ac:dyDescent="0.2">
      <c r="P340"/>
    </row>
    <row r="341" spans="1:16" x14ac:dyDescent="0.2">
      <c r="P341"/>
    </row>
    <row r="342" spans="1:16" x14ac:dyDescent="0.2">
      <c r="P342"/>
    </row>
    <row r="343" spans="1:16" x14ac:dyDescent="0.2">
      <c r="A343" s="38" t="s">
        <v>168</v>
      </c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/>
    </row>
    <row r="344" spans="1:16" x14ac:dyDescent="0.2">
      <c r="A344" s="38" t="s">
        <v>125</v>
      </c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/>
    </row>
    <row r="345" spans="1:16" x14ac:dyDescent="0.2">
      <c r="A345" s="38" t="s">
        <v>126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/>
    </row>
    <row r="346" spans="1:16" x14ac:dyDescent="0.2">
      <c r="A346" s="38" t="s">
        <v>127</v>
      </c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/>
    </row>
    <row r="347" spans="1:16" x14ac:dyDescent="0.2">
      <c r="A347" s="38" t="s">
        <v>128</v>
      </c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/>
    </row>
    <row r="348" spans="1:16" x14ac:dyDescent="0.2">
      <c r="A348" s="38" t="s">
        <v>169</v>
      </c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/>
    </row>
    <row r="349" spans="1:16" x14ac:dyDescent="0.2">
      <c r="A349" s="39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/>
    </row>
    <row r="350" spans="1:16" x14ac:dyDescent="0.2">
      <c r="P350"/>
    </row>
    <row r="351" spans="1:16" x14ac:dyDescent="0.2">
      <c r="P351"/>
    </row>
    <row r="352" spans="1:16" x14ac:dyDescent="0.2">
      <c r="P352"/>
    </row>
    <row r="353" spans="1:16" x14ac:dyDescent="0.2">
      <c r="A353" s="38" t="s">
        <v>170</v>
      </c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/>
    </row>
    <row r="354" spans="1:16" x14ac:dyDescent="0.2">
      <c r="A354" s="38" t="s">
        <v>71</v>
      </c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/>
    </row>
    <row r="355" spans="1:16" x14ac:dyDescent="0.2">
      <c r="A355" s="38" t="s">
        <v>72</v>
      </c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/>
    </row>
    <row r="356" spans="1:16" x14ac:dyDescent="0.2">
      <c r="A356" s="38" t="s">
        <v>73</v>
      </c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/>
    </row>
    <row r="357" spans="1:16" x14ac:dyDescent="0.2">
      <c r="A357" s="38" t="s">
        <v>171</v>
      </c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/>
    </row>
    <row r="358" spans="1:16" x14ac:dyDescent="0.2">
      <c r="A358" s="38" t="s">
        <v>172</v>
      </c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/>
    </row>
    <row r="359" spans="1:16" x14ac:dyDescent="0.2">
      <c r="A359" s="39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/>
    </row>
    <row r="360" spans="1:16" x14ac:dyDescent="0.2">
      <c r="P360"/>
    </row>
    <row r="361" spans="1:16" x14ac:dyDescent="0.2">
      <c r="P361"/>
    </row>
    <row r="362" spans="1:16" x14ac:dyDescent="0.2">
      <c r="A362" s="38" t="s">
        <v>173</v>
      </c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/>
    </row>
    <row r="363" spans="1:16" x14ac:dyDescent="0.2">
      <c r="A363" s="41" t="s">
        <v>86</v>
      </c>
      <c r="B363" s="103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/>
    </row>
    <row r="364" spans="1:16" x14ac:dyDescent="0.2">
      <c r="A364" s="38" t="s">
        <v>87</v>
      </c>
      <c r="B364" s="103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/>
    </row>
    <row r="365" spans="1:16" x14ac:dyDescent="0.2">
      <c r="A365" s="38" t="s">
        <v>73</v>
      </c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/>
    </row>
    <row r="366" spans="1:16" x14ac:dyDescent="0.2">
      <c r="A366" s="38" t="s">
        <v>174</v>
      </c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/>
    </row>
    <row r="367" spans="1:16" x14ac:dyDescent="0.2">
      <c r="A367" s="38" t="s">
        <v>175</v>
      </c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/>
    </row>
    <row r="368" spans="1:16" x14ac:dyDescent="0.2">
      <c r="A368" s="39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/>
    </row>
    <row r="369" spans="1:16" x14ac:dyDescent="0.2">
      <c r="P369"/>
    </row>
    <row r="370" spans="1:16" x14ac:dyDescent="0.2">
      <c r="P370"/>
    </row>
    <row r="371" spans="1:16" x14ac:dyDescent="0.2">
      <c r="A371" s="38" t="s">
        <v>176</v>
      </c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/>
    </row>
    <row r="372" spans="1:16" x14ac:dyDescent="0.2">
      <c r="A372" s="38" t="s">
        <v>125</v>
      </c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/>
    </row>
    <row r="373" spans="1:16" x14ac:dyDescent="0.2">
      <c r="A373" s="38" t="s">
        <v>126</v>
      </c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/>
    </row>
    <row r="374" spans="1:16" x14ac:dyDescent="0.2">
      <c r="A374" s="38" t="s">
        <v>127</v>
      </c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/>
    </row>
    <row r="375" spans="1:16" x14ac:dyDescent="0.2">
      <c r="A375" s="38" t="s">
        <v>128</v>
      </c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/>
    </row>
    <row r="376" spans="1:16" x14ac:dyDescent="0.2">
      <c r="A376" s="38" t="s">
        <v>177</v>
      </c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/>
    </row>
    <row r="377" spans="1:16" x14ac:dyDescent="0.2">
      <c r="A377" s="39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/>
    </row>
    <row r="378" spans="1:16" x14ac:dyDescent="0.2">
      <c r="P378"/>
    </row>
    <row r="379" spans="1:16" x14ac:dyDescent="0.2">
      <c r="P379"/>
    </row>
    <row r="380" spans="1:16" x14ac:dyDescent="0.2">
      <c r="P380"/>
    </row>
    <row r="381" spans="1:16" x14ac:dyDescent="0.2">
      <c r="A381" s="38" t="s">
        <v>178</v>
      </c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/>
    </row>
    <row r="382" spans="1:16" x14ac:dyDescent="0.2">
      <c r="A382" s="38" t="s">
        <v>179</v>
      </c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/>
    </row>
    <row r="383" spans="1:16" x14ac:dyDescent="0.2">
      <c r="A383" s="38" t="s">
        <v>180</v>
      </c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/>
    </row>
    <row r="384" spans="1:16" x14ac:dyDescent="0.2">
      <c r="A384" s="38" t="s">
        <v>181</v>
      </c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/>
    </row>
    <row r="385" spans="1:16" x14ac:dyDescent="0.2">
      <c r="A385" s="38" t="s">
        <v>128</v>
      </c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/>
    </row>
    <row r="386" spans="1:16" x14ac:dyDescent="0.2">
      <c r="A386" s="38" t="s">
        <v>182</v>
      </c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/>
    </row>
    <row r="387" spans="1:16" x14ac:dyDescent="0.2">
      <c r="A387" s="39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/>
    </row>
    <row r="388" spans="1:16" x14ac:dyDescent="0.2">
      <c r="P388"/>
    </row>
    <row r="389" spans="1:16" x14ac:dyDescent="0.2">
      <c r="P389"/>
    </row>
    <row r="390" spans="1:16" x14ac:dyDescent="0.2">
      <c r="A390" s="38" t="s">
        <v>183</v>
      </c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/>
    </row>
    <row r="391" spans="1:16" x14ac:dyDescent="0.2">
      <c r="A391" s="38" t="s">
        <v>71</v>
      </c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/>
    </row>
    <row r="392" spans="1:16" x14ac:dyDescent="0.2">
      <c r="A392" s="38" t="s">
        <v>72</v>
      </c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/>
    </row>
    <row r="393" spans="1:16" x14ac:dyDescent="0.2">
      <c r="A393" s="38" t="s">
        <v>73</v>
      </c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/>
    </row>
    <row r="394" spans="1:16" x14ac:dyDescent="0.2">
      <c r="A394" s="38" t="s">
        <v>184</v>
      </c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/>
    </row>
    <row r="395" spans="1:16" x14ac:dyDescent="0.2">
      <c r="A395" s="38" t="s">
        <v>185</v>
      </c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/>
    </row>
    <row r="396" spans="1:16" x14ac:dyDescent="0.2">
      <c r="A396" s="39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/>
    </row>
    <row r="397" spans="1:16" x14ac:dyDescent="0.2">
      <c r="P397"/>
    </row>
    <row r="398" spans="1:16" x14ac:dyDescent="0.2">
      <c r="P398"/>
    </row>
    <row r="399" spans="1:16" x14ac:dyDescent="0.2">
      <c r="A399" s="38" t="s">
        <v>186</v>
      </c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/>
    </row>
    <row r="400" spans="1:16" x14ac:dyDescent="0.2">
      <c r="A400" s="41" t="s">
        <v>86</v>
      </c>
      <c r="B400" s="103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/>
    </row>
    <row r="401" spans="1:16" x14ac:dyDescent="0.2">
      <c r="A401" s="38" t="s">
        <v>87</v>
      </c>
      <c r="B401" s="103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/>
    </row>
    <row r="402" spans="1:16" x14ac:dyDescent="0.2">
      <c r="A402" s="38" t="s">
        <v>73</v>
      </c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/>
    </row>
    <row r="403" spans="1:16" x14ac:dyDescent="0.2">
      <c r="A403" s="38" t="s">
        <v>187</v>
      </c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/>
    </row>
    <row r="404" spans="1:16" x14ac:dyDescent="0.2">
      <c r="A404" s="38" t="s">
        <v>188</v>
      </c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/>
    </row>
    <row r="405" spans="1:16" x14ac:dyDescent="0.2">
      <c r="A405" s="39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/>
    </row>
    <row r="406" spans="1:16" x14ac:dyDescent="0.2">
      <c r="P406"/>
    </row>
    <row r="407" spans="1:16" x14ac:dyDescent="0.2">
      <c r="P407"/>
    </row>
    <row r="408" spans="1:16" x14ac:dyDescent="0.2">
      <c r="A408" s="38" t="s">
        <v>189</v>
      </c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/>
    </row>
    <row r="409" spans="1:16" x14ac:dyDescent="0.2">
      <c r="A409" s="38" t="s">
        <v>125</v>
      </c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/>
    </row>
    <row r="410" spans="1:16" x14ac:dyDescent="0.2">
      <c r="A410" s="38" t="s">
        <v>126</v>
      </c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/>
    </row>
    <row r="411" spans="1:16" x14ac:dyDescent="0.2">
      <c r="A411" s="38" t="s">
        <v>127</v>
      </c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/>
    </row>
    <row r="412" spans="1:16" x14ac:dyDescent="0.2">
      <c r="A412" s="38" t="s">
        <v>128</v>
      </c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/>
    </row>
    <row r="413" spans="1:16" x14ac:dyDescent="0.2">
      <c r="A413" s="38" t="s">
        <v>190</v>
      </c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/>
    </row>
    <row r="414" spans="1:16" x14ac:dyDescent="0.2">
      <c r="A414" s="39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/>
    </row>
    <row r="415" spans="1:16" x14ac:dyDescent="0.2">
      <c r="P415"/>
    </row>
    <row r="416" spans="1:16" x14ac:dyDescent="0.2">
      <c r="P416"/>
    </row>
    <row r="417" spans="1:16" x14ac:dyDescent="0.2">
      <c r="A417" s="31" t="s">
        <v>49</v>
      </c>
      <c r="P417"/>
    </row>
    <row r="418" spans="1:16" x14ac:dyDescent="0.2">
      <c r="A418" s="38" t="s">
        <v>191</v>
      </c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/>
    </row>
    <row r="419" spans="1:16" x14ac:dyDescent="0.2">
      <c r="A419" s="38" t="s">
        <v>192</v>
      </c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/>
    </row>
    <row r="420" spans="1:16" x14ac:dyDescent="0.2">
      <c r="A420" s="38" t="s">
        <v>193</v>
      </c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/>
    </row>
    <row r="421" spans="1:16" x14ac:dyDescent="0.2">
      <c r="A421" s="38" t="s">
        <v>194</v>
      </c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/>
    </row>
    <row r="422" spans="1:16" x14ac:dyDescent="0.2">
      <c r="A422" s="38" t="s">
        <v>195</v>
      </c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/>
    </row>
    <row r="423" spans="1:16" x14ac:dyDescent="0.2">
      <c r="A423" s="38" t="s">
        <v>196</v>
      </c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/>
    </row>
    <row r="424" spans="1:16" x14ac:dyDescent="0.2">
      <c r="A424" s="39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/>
    </row>
    <row r="425" spans="1:16" x14ac:dyDescent="0.2">
      <c r="P425"/>
    </row>
    <row r="426" spans="1:16" x14ac:dyDescent="0.2">
      <c r="A426" s="31" t="s">
        <v>49</v>
      </c>
      <c r="P426"/>
    </row>
    <row r="427" spans="1:16" x14ac:dyDescent="0.2">
      <c r="A427" s="38" t="s">
        <v>197</v>
      </c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/>
    </row>
    <row r="428" spans="1:16" x14ac:dyDescent="0.2">
      <c r="A428" s="38" t="s">
        <v>198</v>
      </c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/>
    </row>
    <row r="429" spans="1:16" x14ac:dyDescent="0.2">
      <c r="A429" s="38" t="s">
        <v>193</v>
      </c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/>
    </row>
    <row r="430" spans="1:16" x14ac:dyDescent="0.2">
      <c r="A430" s="38" t="s">
        <v>199</v>
      </c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/>
    </row>
    <row r="431" spans="1:16" x14ac:dyDescent="0.2">
      <c r="A431" s="38" t="s">
        <v>200</v>
      </c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/>
    </row>
    <row r="432" spans="1:16" x14ac:dyDescent="0.2">
      <c r="A432" s="38" t="s">
        <v>201</v>
      </c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/>
    </row>
    <row r="433" spans="1:16" x14ac:dyDescent="0.2">
      <c r="A433" s="39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/>
    </row>
    <row r="434" spans="1:16" x14ac:dyDescent="0.2">
      <c r="P434"/>
    </row>
    <row r="435" spans="1:16" x14ac:dyDescent="0.2">
      <c r="P435"/>
    </row>
    <row r="436" spans="1:16" x14ac:dyDescent="0.2">
      <c r="A436" s="38" t="s">
        <v>202</v>
      </c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/>
    </row>
    <row r="437" spans="1:16" x14ac:dyDescent="0.2">
      <c r="A437" s="38" t="s">
        <v>71</v>
      </c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/>
    </row>
    <row r="438" spans="1:16" x14ac:dyDescent="0.2">
      <c r="A438" s="38" t="s">
        <v>72</v>
      </c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/>
    </row>
    <row r="439" spans="1:16" x14ac:dyDescent="0.2">
      <c r="A439" s="38" t="s">
        <v>73</v>
      </c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/>
    </row>
    <row r="440" spans="1:16" x14ac:dyDescent="0.2">
      <c r="A440" s="38" t="s">
        <v>203</v>
      </c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/>
    </row>
    <row r="441" spans="1:16" x14ac:dyDescent="0.2">
      <c r="A441" s="38" t="s">
        <v>117</v>
      </c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/>
    </row>
    <row r="442" spans="1:16" x14ac:dyDescent="0.2">
      <c r="A442" s="39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/>
    </row>
    <row r="443" spans="1:16" x14ac:dyDescent="0.2">
      <c r="P443"/>
    </row>
    <row r="444" spans="1:16" x14ac:dyDescent="0.2">
      <c r="P444"/>
    </row>
    <row r="445" spans="1:16" x14ac:dyDescent="0.2">
      <c r="P445"/>
    </row>
    <row r="446" spans="1:16" x14ac:dyDescent="0.2">
      <c r="A446" s="38" t="s">
        <v>204</v>
      </c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/>
    </row>
    <row r="447" spans="1:16" x14ac:dyDescent="0.2">
      <c r="A447" s="41" t="s">
        <v>86</v>
      </c>
      <c r="B447" s="103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/>
    </row>
    <row r="448" spans="1:16" x14ac:dyDescent="0.2">
      <c r="A448" s="38" t="s">
        <v>87</v>
      </c>
      <c r="B448" s="103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/>
    </row>
    <row r="449" spans="1:16" x14ac:dyDescent="0.2">
      <c r="A449" s="38" t="s">
        <v>73</v>
      </c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/>
    </row>
    <row r="450" spans="1:16" x14ac:dyDescent="0.2">
      <c r="A450" s="38" t="s">
        <v>205</v>
      </c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/>
    </row>
    <row r="451" spans="1:16" x14ac:dyDescent="0.2">
      <c r="A451" s="38" t="s">
        <v>188</v>
      </c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/>
    </row>
    <row r="452" spans="1:16" x14ac:dyDescent="0.2">
      <c r="A452" s="39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/>
    </row>
    <row r="453" spans="1:16" x14ac:dyDescent="0.2">
      <c r="P453"/>
    </row>
    <row r="454" spans="1:16" x14ac:dyDescent="0.2">
      <c r="P454"/>
    </row>
    <row r="455" spans="1:16" x14ac:dyDescent="0.2">
      <c r="P455"/>
    </row>
    <row r="456" spans="1:16" x14ac:dyDescent="0.2">
      <c r="P456"/>
    </row>
    <row r="457" spans="1:16" x14ac:dyDescent="0.2">
      <c r="A457" s="38" t="s">
        <v>206</v>
      </c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/>
    </row>
    <row r="458" spans="1:16" x14ac:dyDescent="0.2">
      <c r="A458" s="38" t="s">
        <v>125</v>
      </c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/>
    </row>
    <row r="459" spans="1:16" x14ac:dyDescent="0.2">
      <c r="A459" s="38" t="s">
        <v>126</v>
      </c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/>
    </row>
    <row r="460" spans="1:16" x14ac:dyDescent="0.2">
      <c r="A460" s="38" t="s">
        <v>127</v>
      </c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/>
    </row>
    <row r="461" spans="1:16" x14ac:dyDescent="0.2">
      <c r="A461" s="38" t="s">
        <v>128</v>
      </c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/>
    </row>
    <row r="462" spans="1:16" x14ac:dyDescent="0.2">
      <c r="A462" s="38" t="s">
        <v>190</v>
      </c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/>
    </row>
    <row r="463" spans="1:16" x14ac:dyDescent="0.2">
      <c r="A463" s="39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/>
    </row>
    <row r="464" spans="1:16" x14ac:dyDescent="0.2">
      <c r="P464"/>
    </row>
    <row r="465" spans="16:16" x14ac:dyDescent="0.2">
      <c r="P465"/>
    </row>
    <row r="466" spans="16:16" x14ac:dyDescent="0.2">
      <c r="P466"/>
    </row>
    <row r="467" spans="16:16" x14ac:dyDescent="0.2">
      <c r="P467"/>
    </row>
    <row r="468" spans="16:16" x14ac:dyDescent="0.2">
      <c r="P468"/>
    </row>
    <row r="469" spans="16:16" x14ac:dyDescent="0.2">
      <c r="P469"/>
    </row>
  </sheetData>
  <sheetProtection selectLockedCells="1" selectUnlockedCells="1"/>
  <mergeCells count="1">
    <mergeCell ref="A3:P3"/>
  </mergeCells>
  <dataValidations count="1">
    <dataValidation type="list" allowBlank="1" showInputMessage="1" showErrorMessage="1" sqref="D5:O5" xr:uid="{143047D3-5323-4366-8D6F-E995C74CC2FB}">
      <formula1>"CGAAP,MIFRS,USGAAP,ASPE,NEWGAAP"</formula1>
    </dataValidation>
  </dataValidations>
  <pageMargins left="0.75" right="0.75" top="1" bottom="1" header="0.51180555555555551" footer="0.51180555555555551"/>
  <pageSetup scale="50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5378-6CEA-4805-81CF-DF33A2ECCDA1}">
  <sheetPr>
    <tabColor rgb="FFFF66FF"/>
    <pageSetUpPr fitToPage="1"/>
  </sheetPr>
  <dimension ref="A1:R1236"/>
  <sheetViews>
    <sheetView showGridLines="0" zoomScaleNormal="100" workbookViewId="0"/>
  </sheetViews>
  <sheetFormatPr defaultColWidth="8.7109375" defaultRowHeight="12.75" x14ac:dyDescent="0.2"/>
  <cols>
    <col min="1" max="1" width="36.28515625" style="4" customWidth="1"/>
    <col min="2" max="2" width="53" style="56" customWidth="1"/>
    <col min="3" max="3" width="6.5703125" style="56" bestFit="1" customWidth="1"/>
    <col min="4" max="4" width="12.85546875" style="56" customWidth="1"/>
    <col min="5" max="5" width="4.85546875" style="56" customWidth="1"/>
    <col min="6" max="6" width="12.85546875" style="56" customWidth="1"/>
    <col min="7" max="7" width="4.85546875" style="56" customWidth="1"/>
    <col min="8" max="8" width="12.85546875" style="56" customWidth="1"/>
    <col min="9" max="9" width="4.85546875" style="56" customWidth="1"/>
    <col min="10" max="10" width="12.85546875" style="56" customWidth="1"/>
    <col min="11" max="11" width="4.85546875" style="56" customWidth="1"/>
    <col min="12" max="12" width="12.85546875" style="56" customWidth="1"/>
    <col min="13" max="13" width="4.85546875" style="56" customWidth="1"/>
    <col min="14" max="14" width="12.85546875" style="56" customWidth="1"/>
    <col min="15" max="15" width="6.28515625" style="56" customWidth="1"/>
    <col min="16" max="16384" width="8.7109375" style="4"/>
  </cols>
  <sheetData>
    <row r="1" spans="1:15" ht="14.25" x14ac:dyDescent="0.2">
      <c r="A1" s="5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3" spans="1:15" ht="18" x14ac:dyDescent="0.2">
      <c r="A3" s="142" t="s">
        <v>209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5" ht="13.5" thickBot="1" x14ac:dyDescent="0.25"/>
    <row r="5" spans="1:15" x14ac:dyDescent="0.2">
      <c r="A5" s="23" t="s">
        <v>1</v>
      </c>
      <c r="B5" s="57" t="s">
        <v>1</v>
      </c>
      <c r="C5" s="58"/>
      <c r="D5" s="59" t="s">
        <v>207</v>
      </c>
      <c r="E5" s="59"/>
      <c r="F5" s="59" t="s">
        <v>207</v>
      </c>
      <c r="G5" s="59"/>
      <c r="H5" s="59" t="s">
        <v>207</v>
      </c>
      <c r="I5" s="59"/>
      <c r="J5" s="59" t="s">
        <v>208</v>
      </c>
      <c r="K5" s="59"/>
      <c r="L5" s="59" t="s">
        <v>208</v>
      </c>
      <c r="M5" s="59"/>
      <c r="N5" s="107" t="s">
        <v>208</v>
      </c>
      <c r="O5" s="59"/>
    </row>
    <row r="6" spans="1:15" ht="13.5" thickBot="1" x14ac:dyDescent="0.25">
      <c r="A6" s="24" t="s">
        <v>3</v>
      </c>
      <c r="B6" s="60" t="s">
        <v>3</v>
      </c>
      <c r="C6" s="61" t="s">
        <v>25</v>
      </c>
      <c r="D6" s="62">
        <f>Last_Rebasing_Year</f>
        <v>2018</v>
      </c>
      <c r="E6" s="62"/>
      <c r="F6" s="62">
        <f>Last_Rebasing_Year+1</f>
        <v>2019</v>
      </c>
      <c r="G6" s="62"/>
      <c r="H6" s="62">
        <f>Last_Rebasing_Year+2</f>
        <v>2020</v>
      </c>
      <c r="I6" s="62"/>
      <c r="J6" s="62">
        <f>Last_Rebasing_Year+3</f>
        <v>2021</v>
      </c>
      <c r="K6" s="62"/>
      <c r="L6" s="62">
        <f>Bridge_Year</f>
        <v>2022</v>
      </c>
      <c r="M6" s="62"/>
      <c r="N6" s="63">
        <f>Test_Year</f>
        <v>2023</v>
      </c>
      <c r="O6" s="62"/>
    </row>
    <row r="7" spans="1:15" ht="13.5" thickBot="1" x14ac:dyDescent="0.25">
      <c r="A7" s="26"/>
      <c r="B7" s="64"/>
      <c r="C7" s="64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65"/>
    </row>
    <row r="8" spans="1:15" x14ac:dyDescent="0.2">
      <c r="A8" s="42" t="s">
        <v>209</v>
      </c>
      <c r="B8" s="108" t="s">
        <v>209</v>
      </c>
      <c r="C8" s="109"/>
      <c r="D8" s="69">
        <f>D6</f>
        <v>2018</v>
      </c>
      <c r="E8" s="69" t="s">
        <v>26</v>
      </c>
      <c r="F8" s="69">
        <f t="shared" ref="F8:N8" si="0">F6</f>
        <v>2019</v>
      </c>
      <c r="G8" s="69" t="s">
        <v>26</v>
      </c>
      <c r="H8" s="69">
        <f t="shared" si="0"/>
        <v>2020</v>
      </c>
      <c r="I8" s="69" t="s">
        <v>26</v>
      </c>
      <c r="J8" s="69">
        <f t="shared" si="0"/>
        <v>2021</v>
      </c>
      <c r="K8" s="69" t="s">
        <v>26</v>
      </c>
      <c r="L8" s="69">
        <f t="shared" si="0"/>
        <v>2022</v>
      </c>
      <c r="M8" s="69" t="s">
        <v>26</v>
      </c>
      <c r="N8" s="69">
        <f t="shared" si="0"/>
        <v>2023</v>
      </c>
      <c r="O8" s="69" t="s">
        <v>26</v>
      </c>
    </row>
    <row r="9" spans="1:15" ht="21" x14ac:dyDescent="0.55000000000000004">
      <c r="A9" s="43"/>
      <c r="B9" s="70"/>
      <c r="C9" s="71"/>
      <c r="D9" s="110"/>
      <c r="E9" s="110"/>
      <c r="F9" s="111"/>
      <c r="G9" s="110"/>
      <c r="H9" s="111"/>
      <c r="I9" s="110"/>
      <c r="J9" s="111"/>
      <c r="K9" s="110"/>
      <c r="L9" s="111"/>
      <c r="M9" s="110"/>
      <c r="N9" s="112"/>
      <c r="O9" s="110"/>
    </row>
    <row r="10" spans="1:15" x14ac:dyDescent="0.2">
      <c r="A10" s="43"/>
      <c r="B10" s="70" t="s">
        <v>210</v>
      </c>
      <c r="C10" s="71">
        <v>1830</v>
      </c>
      <c r="D10" s="72">
        <v>7300</v>
      </c>
      <c r="E10" s="113">
        <v>1</v>
      </c>
      <c r="F10" s="72"/>
      <c r="G10" s="73"/>
      <c r="H10" s="72"/>
      <c r="I10" s="73"/>
      <c r="J10" s="72"/>
      <c r="K10" s="73"/>
      <c r="L10" s="72"/>
      <c r="M10" s="73"/>
      <c r="N10" s="74"/>
      <c r="O10" s="73"/>
    </row>
    <row r="11" spans="1:15" x14ac:dyDescent="0.2">
      <c r="A11" s="43"/>
      <c r="B11" s="70" t="s">
        <v>211</v>
      </c>
      <c r="C11" s="71">
        <v>1830</v>
      </c>
      <c r="D11" s="72">
        <v>4800</v>
      </c>
      <c r="E11" s="113">
        <v>2</v>
      </c>
      <c r="F11" s="72"/>
      <c r="G11" s="73"/>
      <c r="H11" s="72"/>
      <c r="I11" s="73"/>
      <c r="J11" s="72"/>
      <c r="K11" s="73"/>
      <c r="L11" s="72"/>
      <c r="M11" s="73"/>
      <c r="N11" s="74"/>
      <c r="O11" s="73"/>
    </row>
    <row r="12" spans="1:15" x14ac:dyDescent="0.2">
      <c r="A12" s="43"/>
      <c r="B12" s="70" t="s">
        <v>212</v>
      </c>
      <c r="C12" s="71">
        <v>1830</v>
      </c>
      <c r="D12" s="72">
        <v>6800</v>
      </c>
      <c r="E12" s="113">
        <v>3</v>
      </c>
      <c r="F12" s="72"/>
      <c r="G12" s="73"/>
      <c r="H12" s="72"/>
      <c r="I12" s="73"/>
      <c r="J12" s="72"/>
      <c r="K12" s="73"/>
      <c r="L12" s="72"/>
      <c r="M12" s="73"/>
      <c r="N12" s="74"/>
      <c r="O12" s="73"/>
    </row>
    <row r="13" spans="1:15" x14ac:dyDescent="0.2">
      <c r="A13" s="43"/>
      <c r="B13" s="70" t="s">
        <v>213</v>
      </c>
      <c r="C13" s="71">
        <v>1830</v>
      </c>
      <c r="D13" s="72">
        <v>6400</v>
      </c>
      <c r="E13" s="113">
        <v>4</v>
      </c>
      <c r="F13" s="72"/>
      <c r="G13" s="73"/>
      <c r="H13" s="72"/>
      <c r="I13" s="73"/>
      <c r="J13" s="72"/>
      <c r="K13" s="73"/>
      <c r="L13" s="72"/>
      <c r="M13" s="73"/>
      <c r="N13" s="74"/>
      <c r="O13" s="73"/>
    </row>
    <row r="14" spans="1:15" x14ac:dyDescent="0.2">
      <c r="A14" s="43"/>
      <c r="B14" s="70" t="s">
        <v>214</v>
      </c>
      <c r="C14" s="71">
        <v>1830</v>
      </c>
      <c r="D14" s="72">
        <v>6500</v>
      </c>
      <c r="E14" s="113">
        <v>5</v>
      </c>
      <c r="F14" s="72"/>
      <c r="G14" s="73"/>
      <c r="H14" s="72"/>
      <c r="I14" s="73"/>
      <c r="J14" s="72"/>
      <c r="K14" s="73"/>
      <c r="L14" s="72"/>
      <c r="M14" s="73"/>
      <c r="N14" s="74"/>
      <c r="O14" s="73"/>
    </row>
    <row r="15" spans="1:15" x14ac:dyDescent="0.2">
      <c r="A15" s="43"/>
      <c r="B15" s="70" t="s">
        <v>215</v>
      </c>
      <c r="C15" s="71">
        <v>1830</v>
      </c>
      <c r="D15" s="72">
        <v>3000</v>
      </c>
      <c r="E15" s="113">
        <v>6</v>
      </c>
      <c r="F15" s="72"/>
      <c r="G15" s="73"/>
      <c r="H15" s="72"/>
      <c r="I15" s="73"/>
      <c r="J15" s="72"/>
      <c r="K15" s="73"/>
      <c r="L15" s="72"/>
      <c r="M15" s="73"/>
      <c r="N15" s="74"/>
      <c r="O15" s="73"/>
    </row>
    <row r="16" spans="1:15" x14ac:dyDescent="0.2">
      <c r="A16" s="43"/>
      <c r="B16" s="70" t="s">
        <v>216</v>
      </c>
      <c r="C16" s="71">
        <v>1830</v>
      </c>
      <c r="D16" s="72">
        <v>4800</v>
      </c>
      <c r="E16" s="113">
        <v>7</v>
      </c>
      <c r="F16" s="72"/>
      <c r="G16" s="73"/>
      <c r="H16" s="72"/>
      <c r="I16" s="73"/>
      <c r="J16" s="72"/>
      <c r="K16" s="73"/>
      <c r="L16" s="72"/>
      <c r="M16" s="73"/>
      <c r="N16" s="74"/>
      <c r="O16" s="73"/>
    </row>
    <row r="17" spans="1:15" x14ac:dyDescent="0.2">
      <c r="A17" s="43"/>
      <c r="B17" s="70" t="s">
        <v>217</v>
      </c>
      <c r="C17" s="71">
        <v>1830</v>
      </c>
      <c r="D17" s="72">
        <v>4200</v>
      </c>
      <c r="E17" s="113">
        <v>8</v>
      </c>
      <c r="F17" s="72"/>
      <c r="G17" s="73"/>
      <c r="H17" s="72"/>
      <c r="I17" s="73"/>
      <c r="J17" s="72"/>
      <c r="K17" s="73"/>
      <c r="L17" s="72"/>
      <c r="M17" s="73"/>
      <c r="N17" s="74"/>
      <c r="O17" s="73"/>
    </row>
    <row r="18" spans="1:15" x14ac:dyDescent="0.2">
      <c r="A18" s="43"/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4"/>
      <c r="O18" s="72"/>
    </row>
    <row r="19" spans="1:15" x14ac:dyDescent="0.2">
      <c r="A19" s="43"/>
      <c r="B19" s="70" t="s">
        <v>218</v>
      </c>
      <c r="C19" s="71">
        <v>1850</v>
      </c>
      <c r="D19" s="72">
        <v>3195</v>
      </c>
      <c r="E19" s="73">
        <v>9</v>
      </c>
      <c r="F19" s="72"/>
      <c r="G19" s="73"/>
      <c r="H19" s="72"/>
      <c r="I19" s="73"/>
      <c r="J19" s="72"/>
      <c r="K19" s="73"/>
      <c r="L19" s="72"/>
      <c r="M19" s="73"/>
      <c r="N19" s="74"/>
      <c r="O19" s="73"/>
    </row>
    <row r="20" spans="1:15" x14ac:dyDescent="0.2">
      <c r="A20" s="43"/>
      <c r="B20" s="70" t="s">
        <v>219</v>
      </c>
      <c r="C20" s="71">
        <v>1850</v>
      </c>
      <c r="D20" s="72">
        <v>4689</v>
      </c>
      <c r="E20" s="73">
        <v>10</v>
      </c>
      <c r="F20" s="72"/>
      <c r="G20" s="73"/>
      <c r="H20" s="72"/>
      <c r="I20" s="73"/>
      <c r="J20" s="72"/>
      <c r="K20" s="73"/>
      <c r="L20" s="72"/>
      <c r="M20" s="73"/>
      <c r="N20" s="74"/>
      <c r="O20" s="73"/>
    </row>
    <row r="21" spans="1:15" x14ac:dyDescent="0.2">
      <c r="A21" s="43"/>
      <c r="B21" s="70" t="s">
        <v>220</v>
      </c>
      <c r="C21" s="71">
        <v>1850</v>
      </c>
      <c r="D21" s="72">
        <v>3977</v>
      </c>
      <c r="E21" s="73">
        <v>11</v>
      </c>
      <c r="F21" s="72"/>
      <c r="G21" s="73"/>
      <c r="H21" s="72"/>
      <c r="I21" s="73"/>
      <c r="J21" s="72"/>
      <c r="K21" s="73"/>
      <c r="L21" s="72"/>
      <c r="M21" s="73"/>
      <c r="N21" s="74"/>
      <c r="O21" s="73"/>
    </row>
    <row r="22" spans="1:15" x14ac:dyDescent="0.2">
      <c r="A22" s="43"/>
      <c r="B22" s="70" t="s">
        <v>221</v>
      </c>
      <c r="C22" s="71">
        <v>1850</v>
      </c>
      <c r="D22" s="72">
        <v>6675</v>
      </c>
      <c r="E22" s="73">
        <v>12</v>
      </c>
      <c r="F22" s="72"/>
      <c r="G22" s="73"/>
      <c r="H22" s="72"/>
      <c r="I22" s="73"/>
      <c r="J22" s="72"/>
      <c r="K22" s="73"/>
      <c r="L22" s="72"/>
      <c r="M22" s="73"/>
      <c r="N22" s="74"/>
      <c r="O22" s="73"/>
    </row>
    <row r="23" spans="1:15" x14ac:dyDescent="0.2">
      <c r="A23" s="43"/>
      <c r="B23" s="70" t="s">
        <v>222</v>
      </c>
      <c r="C23" s="71">
        <v>1850</v>
      </c>
      <c r="D23" s="72">
        <v>5695</v>
      </c>
      <c r="E23" s="73">
        <v>13</v>
      </c>
      <c r="F23" s="72"/>
      <c r="G23" s="73"/>
      <c r="H23" s="72"/>
      <c r="I23" s="73"/>
      <c r="J23" s="72"/>
      <c r="K23" s="73"/>
      <c r="L23" s="72"/>
      <c r="M23" s="73"/>
      <c r="N23" s="74"/>
      <c r="O23" s="73"/>
    </row>
    <row r="24" spans="1:15" x14ac:dyDescent="0.2">
      <c r="A24" s="43"/>
      <c r="B24" s="70" t="s">
        <v>223</v>
      </c>
      <c r="C24" s="71">
        <v>1850</v>
      </c>
      <c r="D24" s="72">
        <v>7390</v>
      </c>
      <c r="E24" s="73">
        <v>14</v>
      </c>
      <c r="F24" s="72"/>
      <c r="G24" s="73"/>
      <c r="H24" s="72"/>
      <c r="I24" s="73"/>
      <c r="J24" s="72"/>
      <c r="K24" s="73"/>
      <c r="L24" s="72"/>
      <c r="M24" s="73"/>
      <c r="N24" s="74"/>
      <c r="O24" s="73"/>
    </row>
    <row r="25" spans="1:15" x14ac:dyDescent="0.2">
      <c r="A25" s="43"/>
      <c r="B25" s="70" t="s">
        <v>224</v>
      </c>
      <c r="C25" s="71">
        <v>1850</v>
      </c>
      <c r="D25" s="72">
        <v>6213</v>
      </c>
      <c r="E25" s="73">
        <v>15</v>
      </c>
      <c r="F25" s="72"/>
      <c r="G25" s="73"/>
      <c r="H25" s="72"/>
      <c r="I25" s="73"/>
      <c r="J25" s="72"/>
      <c r="K25" s="73"/>
      <c r="L25" s="72"/>
      <c r="M25" s="73"/>
      <c r="N25" s="74"/>
      <c r="O25" s="73"/>
    </row>
    <row r="26" spans="1:15" x14ac:dyDescent="0.2">
      <c r="A26" s="43"/>
      <c r="B26" s="70" t="s">
        <v>225</v>
      </c>
      <c r="C26" s="71">
        <v>1850</v>
      </c>
      <c r="D26" s="72">
        <v>5577</v>
      </c>
      <c r="E26" s="73">
        <v>16</v>
      </c>
      <c r="F26" s="72"/>
      <c r="G26" s="73"/>
      <c r="H26" s="72"/>
      <c r="I26" s="73"/>
      <c r="J26" s="72"/>
      <c r="K26" s="73"/>
      <c r="L26" s="72"/>
      <c r="M26" s="73"/>
      <c r="N26" s="74"/>
      <c r="O26" s="73"/>
    </row>
    <row r="27" spans="1:15" x14ac:dyDescent="0.2">
      <c r="A27" s="43"/>
      <c r="B27" s="70" t="s">
        <v>226</v>
      </c>
      <c r="C27" s="71">
        <v>1850</v>
      </c>
      <c r="D27" s="72">
        <v>6390</v>
      </c>
      <c r="E27" s="73">
        <v>17</v>
      </c>
      <c r="F27" s="72"/>
      <c r="G27" s="73"/>
      <c r="H27" s="72"/>
      <c r="I27" s="73"/>
      <c r="J27" s="72"/>
      <c r="K27" s="73"/>
      <c r="L27" s="72"/>
      <c r="M27" s="73"/>
      <c r="N27" s="74"/>
      <c r="O27" s="73"/>
    </row>
    <row r="28" spans="1:15" x14ac:dyDescent="0.2">
      <c r="A28" s="43"/>
      <c r="B28" s="70" t="s">
        <v>227</v>
      </c>
      <c r="C28" s="71">
        <v>1850</v>
      </c>
      <c r="D28" s="72">
        <v>7390</v>
      </c>
      <c r="E28" s="73">
        <v>18</v>
      </c>
      <c r="F28" s="72"/>
      <c r="G28" s="73"/>
      <c r="H28" s="72"/>
      <c r="I28" s="73"/>
      <c r="J28" s="72"/>
      <c r="K28" s="73"/>
      <c r="L28" s="72"/>
      <c r="M28" s="73"/>
      <c r="N28" s="74"/>
      <c r="O28" s="73"/>
    </row>
    <row r="29" spans="1:15" x14ac:dyDescent="0.2">
      <c r="A29" s="43"/>
      <c r="B29" s="70" t="s">
        <v>228</v>
      </c>
      <c r="C29" s="71">
        <v>1850</v>
      </c>
      <c r="D29" s="72">
        <v>9277</v>
      </c>
      <c r="E29" s="73">
        <v>19</v>
      </c>
      <c r="F29" s="72"/>
      <c r="G29" s="73"/>
      <c r="H29" s="72"/>
      <c r="I29" s="73"/>
      <c r="J29" s="72"/>
      <c r="K29" s="73"/>
      <c r="L29" s="72"/>
      <c r="M29" s="73"/>
      <c r="N29" s="74"/>
      <c r="O29" s="73"/>
    </row>
    <row r="30" spans="1:15" x14ac:dyDescent="0.2">
      <c r="A30" s="43"/>
      <c r="B30" s="70"/>
      <c r="C30" s="71"/>
      <c r="D30" s="72"/>
      <c r="E30" s="73"/>
      <c r="F30" s="72"/>
      <c r="G30" s="73"/>
      <c r="H30" s="72"/>
      <c r="I30" s="73"/>
      <c r="J30" s="72"/>
      <c r="K30" s="73"/>
      <c r="L30" s="72"/>
      <c r="M30" s="73"/>
      <c r="N30" s="74"/>
      <c r="O30" s="73"/>
    </row>
    <row r="31" spans="1:15" x14ac:dyDescent="0.2">
      <c r="A31" s="44"/>
      <c r="B31" s="70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4"/>
      <c r="O31" s="76"/>
    </row>
    <row r="32" spans="1:15" x14ac:dyDescent="0.2">
      <c r="A32" s="44"/>
      <c r="B32" s="70" t="s">
        <v>229</v>
      </c>
      <c r="C32" s="75">
        <v>1850</v>
      </c>
      <c r="D32" s="76">
        <v>13113</v>
      </c>
      <c r="E32" s="73">
        <v>20</v>
      </c>
      <c r="F32" s="76"/>
      <c r="G32" s="73"/>
      <c r="H32" s="76"/>
      <c r="I32" s="73"/>
      <c r="J32" s="76"/>
      <c r="K32" s="73"/>
      <c r="L32" s="76"/>
      <c r="M32" s="73"/>
      <c r="N32" s="74"/>
      <c r="O32" s="73"/>
    </row>
    <row r="33" spans="1:15" x14ac:dyDescent="0.2">
      <c r="A33" s="44"/>
      <c r="B33" s="70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4"/>
      <c r="O33" s="76"/>
    </row>
    <row r="34" spans="1:15" x14ac:dyDescent="0.2">
      <c r="A34" s="44"/>
      <c r="B34" s="70" t="s">
        <v>230</v>
      </c>
      <c r="C34" s="75">
        <v>1835</v>
      </c>
      <c r="D34" s="76">
        <v>1826</v>
      </c>
      <c r="E34" s="73">
        <v>21</v>
      </c>
      <c r="F34" s="76"/>
      <c r="G34" s="73"/>
      <c r="H34" s="76"/>
      <c r="I34" s="73"/>
      <c r="J34" s="76"/>
      <c r="K34" s="73"/>
      <c r="L34" s="76"/>
      <c r="M34" s="73"/>
      <c r="N34" s="74"/>
      <c r="O34" s="73"/>
    </row>
    <row r="35" spans="1:15" x14ac:dyDescent="0.2">
      <c r="A35" s="44"/>
      <c r="B35" s="70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4"/>
      <c r="O35" s="76"/>
    </row>
    <row r="36" spans="1:15" x14ac:dyDescent="0.2">
      <c r="A36" s="44"/>
      <c r="B36" s="70" t="s">
        <v>231</v>
      </c>
      <c r="C36" s="75">
        <v>1835</v>
      </c>
      <c r="D36" s="76">
        <v>4842</v>
      </c>
      <c r="E36" s="73">
        <v>22</v>
      </c>
      <c r="F36" s="76"/>
      <c r="G36" s="73"/>
      <c r="H36" s="76"/>
      <c r="I36" s="73"/>
      <c r="J36" s="76"/>
      <c r="K36" s="73"/>
      <c r="L36" s="76"/>
      <c r="M36" s="73"/>
      <c r="N36" s="74"/>
      <c r="O36" s="73"/>
    </row>
    <row r="37" spans="1:15" x14ac:dyDescent="0.2">
      <c r="A37" s="44"/>
      <c r="B37" s="70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4"/>
      <c r="O37" s="76"/>
    </row>
    <row r="38" spans="1:15" x14ac:dyDescent="0.2">
      <c r="A38" s="44"/>
      <c r="B38" s="70" t="s">
        <v>232</v>
      </c>
      <c r="C38" s="75">
        <v>1835</v>
      </c>
      <c r="D38" s="76">
        <v>3557</v>
      </c>
      <c r="E38" s="73">
        <v>23</v>
      </c>
      <c r="F38" s="76"/>
      <c r="G38" s="73"/>
      <c r="H38" s="76"/>
      <c r="I38" s="73"/>
      <c r="J38" s="76"/>
      <c r="K38" s="73"/>
      <c r="L38" s="76"/>
      <c r="M38" s="73"/>
      <c r="N38" s="74"/>
      <c r="O38" s="73"/>
    </row>
    <row r="39" spans="1:15" x14ac:dyDescent="0.2">
      <c r="A39" s="44"/>
      <c r="B39" s="70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4"/>
      <c r="O39" s="76"/>
    </row>
    <row r="40" spans="1:15" x14ac:dyDescent="0.2">
      <c r="A40" s="44"/>
      <c r="B40" s="70" t="s">
        <v>233</v>
      </c>
      <c r="C40" s="75">
        <v>1835</v>
      </c>
      <c r="D40" s="76">
        <v>2957</v>
      </c>
      <c r="E40" s="73">
        <v>24</v>
      </c>
      <c r="F40" s="76"/>
      <c r="G40" s="73"/>
      <c r="H40" s="76"/>
      <c r="I40" s="73"/>
      <c r="J40" s="76"/>
      <c r="K40" s="73"/>
      <c r="L40" s="76"/>
      <c r="M40" s="73"/>
      <c r="N40" s="74"/>
      <c r="O40" s="73"/>
    </row>
    <row r="41" spans="1:15" x14ac:dyDescent="0.2">
      <c r="A41" s="44"/>
      <c r="B41" s="70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4"/>
      <c r="O41" s="76"/>
    </row>
    <row r="42" spans="1:15" x14ac:dyDescent="0.2">
      <c r="A42" s="44"/>
      <c r="B42" s="70" t="s">
        <v>234</v>
      </c>
      <c r="C42" s="75">
        <v>1835</v>
      </c>
      <c r="D42" s="76">
        <v>2000</v>
      </c>
      <c r="E42" s="73">
        <v>25</v>
      </c>
      <c r="F42" s="76"/>
      <c r="G42" s="73"/>
      <c r="H42" s="76"/>
      <c r="I42" s="73"/>
      <c r="J42" s="76"/>
      <c r="K42" s="73"/>
      <c r="L42" s="76"/>
      <c r="M42" s="73"/>
      <c r="N42" s="74"/>
      <c r="O42" s="73"/>
    </row>
    <row r="43" spans="1:15" x14ac:dyDescent="0.2">
      <c r="A43" s="44"/>
      <c r="B43" s="70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4"/>
      <c r="O43" s="76"/>
    </row>
    <row r="44" spans="1:15" x14ac:dyDescent="0.2">
      <c r="A44" s="44"/>
      <c r="B44" s="70" t="s">
        <v>235</v>
      </c>
      <c r="C44" s="75">
        <v>18350</v>
      </c>
      <c r="D44" s="76">
        <v>5000</v>
      </c>
      <c r="E44" s="73">
        <v>26</v>
      </c>
      <c r="F44" s="76"/>
      <c r="G44" s="73"/>
      <c r="H44" s="76"/>
      <c r="I44" s="73"/>
      <c r="J44" s="76"/>
      <c r="K44" s="73"/>
      <c r="L44" s="76"/>
      <c r="M44" s="73"/>
      <c r="N44" s="74"/>
      <c r="O44" s="73"/>
    </row>
    <row r="45" spans="1:15" x14ac:dyDescent="0.2">
      <c r="A45" s="44"/>
      <c r="B45" s="70"/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4"/>
      <c r="O45" s="76"/>
    </row>
    <row r="46" spans="1:15" x14ac:dyDescent="0.2">
      <c r="A46" s="44"/>
      <c r="B46" s="70"/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4"/>
      <c r="O46" s="76"/>
    </row>
    <row r="47" spans="1:15" x14ac:dyDescent="0.2">
      <c r="A47" s="44"/>
      <c r="B47" s="70"/>
      <c r="C47" s="75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4"/>
      <c r="O47" s="76"/>
    </row>
    <row r="48" spans="1:15" x14ac:dyDescent="0.2">
      <c r="A48" s="44"/>
      <c r="B48" s="70" t="s">
        <v>229</v>
      </c>
      <c r="C48" s="75">
        <v>1850</v>
      </c>
      <c r="D48" s="76"/>
      <c r="E48" s="76"/>
      <c r="F48" s="76">
        <v>10139.01</v>
      </c>
      <c r="G48" s="77">
        <v>27</v>
      </c>
      <c r="H48" s="76"/>
      <c r="I48" s="76"/>
      <c r="J48" s="76"/>
      <c r="K48" s="76"/>
      <c r="L48" s="76"/>
      <c r="M48" s="76"/>
      <c r="N48" s="74"/>
      <c r="O48" s="76"/>
    </row>
    <row r="49" spans="1:15" x14ac:dyDescent="0.2">
      <c r="A49" s="44"/>
      <c r="B49" s="70" t="s">
        <v>236</v>
      </c>
      <c r="C49" s="75">
        <v>1850</v>
      </c>
      <c r="D49" s="76"/>
      <c r="E49" s="76"/>
      <c r="F49" s="76">
        <v>7211</v>
      </c>
      <c r="G49" s="77">
        <v>28</v>
      </c>
      <c r="H49" s="76"/>
      <c r="I49" s="76"/>
      <c r="J49" s="76"/>
      <c r="K49" s="76"/>
      <c r="L49" s="76"/>
      <c r="M49" s="76"/>
      <c r="N49" s="74"/>
      <c r="O49" s="76"/>
    </row>
    <row r="50" spans="1:15" x14ac:dyDescent="0.2">
      <c r="A50" s="44"/>
      <c r="B50" s="70" t="s">
        <v>237</v>
      </c>
      <c r="C50" s="75">
        <v>1850</v>
      </c>
      <c r="D50" s="76"/>
      <c r="E50" s="76"/>
      <c r="F50" s="76">
        <v>4350</v>
      </c>
      <c r="G50" s="77">
        <v>29</v>
      </c>
      <c r="H50" s="76"/>
      <c r="I50" s="76"/>
      <c r="J50" s="76"/>
      <c r="K50" s="76"/>
      <c r="L50" s="76"/>
      <c r="M50" s="76"/>
      <c r="N50" s="74"/>
      <c r="O50" s="76"/>
    </row>
    <row r="51" spans="1:15" x14ac:dyDescent="0.2">
      <c r="A51" s="44"/>
      <c r="B51" s="70" t="s">
        <v>238</v>
      </c>
      <c r="C51" s="75">
        <v>1850</v>
      </c>
      <c r="D51" s="76"/>
      <c r="E51" s="76"/>
      <c r="F51" s="76">
        <v>2000</v>
      </c>
      <c r="G51" s="77">
        <v>30</v>
      </c>
      <c r="H51" s="76"/>
      <c r="I51" s="76"/>
      <c r="J51" s="76"/>
      <c r="K51" s="76"/>
      <c r="L51" s="76"/>
      <c r="M51" s="76"/>
      <c r="N51" s="74"/>
      <c r="O51" s="76"/>
    </row>
    <row r="52" spans="1:15" x14ac:dyDescent="0.2">
      <c r="A52" s="44"/>
      <c r="B52" s="70" t="s">
        <v>239</v>
      </c>
      <c r="C52" s="75">
        <v>1850</v>
      </c>
      <c r="D52" s="76"/>
      <c r="E52" s="76"/>
      <c r="F52" s="76">
        <v>4350</v>
      </c>
      <c r="G52" s="77">
        <v>31</v>
      </c>
      <c r="H52" s="76"/>
      <c r="I52" s="76"/>
      <c r="J52" s="76"/>
      <c r="K52" s="76"/>
      <c r="L52" s="76"/>
      <c r="M52" s="76"/>
      <c r="N52" s="74"/>
      <c r="O52" s="76"/>
    </row>
    <row r="53" spans="1:15" x14ac:dyDescent="0.2">
      <c r="A53" s="44"/>
      <c r="B53" s="70" t="s">
        <v>240</v>
      </c>
      <c r="C53" s="75">
        <v>1850</v>
      </c>
      <c r="D53" s="76"/>
      <c r="E53" s="76"/>
      <c r="F53" s="76">
        <v>4350</v>
      </c>
      <c r="G53" s="77">
        <v>32</v>
      </c>
      <c r="H53" s="76"/>
      <c r="I53" s="76"/>
      <c r="J53" s="76"/>
      <c r="K53" s="76"/>
      <c r="L53" s="76"/>
      <c r="M53" s="76"/>
      <c r="N53" s="74"/>
      <c r="O53" s="76"/>
    </row>
    <row r="54" spans="1:15" x14ac:dyDescent="0.2">
      <c r="A54" s="44"/>
      <c r="B54" s="70" t="s">
        <v>241</v>
      </c>
      <c r="C54" s="75">
        <v>1835</v>
      </c>
      <c r="D54" s="76"/>
      <c r="E54" s="76"/>
      <c r="F54" s="76">
        <v>2534.5</v>
      </c>
      <c r="G54" s="77">
        <v>33</v>
      </c>
      <c r="H54" s="76"/>
      <c r="I54" s="76"/>
      <c r="J54" s="76"/>
      <c r="K54" s="76"/>
      <c r="L54" s="76"/>
      <c r="M54" s="76"/>
      <c r="N54" s="74"/>
      <c r="O54" s="76"/>
    </row>
    <row r="55" spans="1:15" x14ac:dyDescent="0.2">
      <c r="A55" s="44"/>
      <c r="B55" s="70" t="s">
        <v>242</v>
      </c>
      <c r="C55" s="75">
        <v>1820</v>
      </c>
      <c r="D55" s="76"/>
      <c r="E55" s="76"/>
      <c r="F55" s="76">
        <v>1280</v>
      </c>
      <c r="G55" s="77">
        <v>34</v>
      </c>
      <c r="H55" s="76"/>
      <c r="I55" s="76"/>
      <c r="J55" s="76"/>
      <c r="K55" s="76"/>
      <c r="L55" s="76"/>
      <c r="M55" s="76"/>
      <c r="N55" s="74"/>
      <c r="O55" s="76"/>
    </row>
    <row r="56" spans="1:15" x14ac:dyDescent="0.2">
      <c r="A56" s="44"/>
      <c r="B56" s="70"/>
      <c r="C56" s="75"/>
      <c r="D56" s="76"/>
      <c r="E56" s="76"/>
      <c r="F56" s="76"/>
      <c r="G56" s="77"/>
      <c r="H56" s="76"/>
      <c r="I56" s="76"/>
      <c r="J56" s="76"/>
      <c r="K56" s="76"/>
      <c r="L56" s="76"/>
      <c r="M56" s="76"/>
      <c r="N56" s="74"/>
      <c r="O56" s="76"/>
    </row>
    <row r="57" spans="1:15" x14ac:dyDescent="0.2">
      <c r="A57" s="44"/>
      <c r="B57" s="70"/>
      <c r="C57" s="75"/>
      <c r="D57" s="76"/>
      <c r="E57" s="76"/>
      <c r="F57" s="76"/>
      <c r="G57" s="77"/>
      <c r="H57" s="76"/>
      <c r="I57" s="76"/>
      <c r="J57" s="76"/>
      <c r="K57" s="76"/>
      <c r="L57" s="76"/>
      <c r="M57" s="76"/>
      <c r="N57" s="74"/>
      <c r="O57" s="76"/>
    </row>
    <row r="58" spans="1:15" x14ac:dyDescent="0.2">
      <c r="A58" s="44"/>
      <c r="B58" s="70"/>
      <c r="C58" s="75"/>
      <c r="D58" s="76"/>
      <c r="E58" s="76"/>
      <c r="F58" s="76"/>
      <c r="G58" s="77"/>
      <c r="H58" s="76"/>
      <c r="I58" s="76"/>
      <c r="J58" s="76"/>
      <c r="K58" s="76"/>
      <c r="L58" s="76"/>
      <c r="M58" s="76"/>
      <c r="N58" s="74"/>
      <c r="O58" s="76"/>
    </row>
    <row r="59" spans="1:15" x14ac:dyDescent="0.2">
      <c r="A59" s="44"/>
      <c r="B59" s="70"/>
      <c r="C59" s="75"/>
      <c r="D59" s="76"/>
      <c r="E59" s="76"/>
      <c r="F59" s="76"/>
      <c r="G59" s="77"/>
      <c r="H59" s="76"/>
      <c r="I59" s="76"/>
      <c r="J59" s="76"/>
      <c r="K59" s="76"/>
      <c r="L59" s="76"/>
      <c r="M59" s="76"/>
      <c r="N59" s="74"/>
      <c r="O59" s="76"/>
    </row>
    <row r="60" spans="1:15" x14ac:dyDescent="0.2">
      <c r="A60" s="44"/>
      <c r="B60" s="70"/>
      <c r="C60" s="75"/>
      <c r="D60" s="76"/>
      <c r="E60" s="76"/>
      <c r="F60" s="76"/>
      <c r="G60" s="77"/>
      <c r="H60" s="76"/>
      <c r="I60" s="76"/>
      <c r="J60" s="76"/>
      <c r="K60" s="76"/>
      <c r="L60" s="76"/>
      <c r="M60" s="76"/>
      <c r="N60" s="74"/>
      <c r="O60" s="76"/>
    </row>
    <row r="61" spans="1:15" x14ac:dyDescent="0.2">
      <c r="A61" s="44"/>
      <c r="B61" s="70"/>
      <c r="C61" s="75"/>
      <c r="D61" s="76"/>
      <c r="E61" s="76"/>
      <c r="F61" s="76"/>
      <c r="G61" s="77"/>
      <c r="H61" s="76"/>
      <c r="I61" s="76"/>
      <c r="J61" s="76"/>
      <c r="K61" s="76"/>
      <c r="L61" s="76"/>
      <c r="M61" s="76"/>
      <c r="N61" s="74"/>
      <c r="O61" s="76"/>
    </row>
    <row r="62" spans="1:15" x14ac:dyDescent="0.2">
      <c r="A62" s="44"/>
      <c r="B62" s="70"/>
      <c r="C62" s="75"/>
      <c r="D62" s="76"/>
      <c r="E62" s="76"/>
      <c r="F62" s="76"/>
      <c r="G62" s="77"/>
      <c r="H62" s="76"/>
      <c r="I62" s="76"/>
      <c r="J62" s="76"/>
      <c r="K62" s="76"/>
      <c r="L62" s="76"/>
      <c r="M62" s="76"/>
      <c r="N62" s="74"/>
      <c r="O62" s="76"/>
    </row>
    <row r="63" spans="1:15" x14ac:dyDescent="0.2">
      <c r="A63" s="44"/>
      <c r="B63" s="70"/>
      <c r="C63" s="75"/>
      <c r="D63" s="76"/>
      <c r="E63" s="76"/>
      <c r="F63" s="76"/>
      <c r="G63" s="77"/>
      <c r="H63" s="76"/>
      <c r="I63" s="76"/>
      <c r="J63" s="76"/>
      <c r="K63" s="76"/>
      <c r="L63" s="76"/>
      <c r="M63" s="76"/>
      <c r="N63" s="74"/>
      <c r="O63" s="76"/>
    </row>
    <row r="64" spans="1:15" x14ac:dyDescent="0.2">
      <c r="A64" s="44"/>
      <c r="B64" s="70" t="s">
        <v>229</v>
      </c>
      <c r="C64" s="75">
        <v>1850</v>
      </c>
      <c r="D64" s="76"/>
      <c r="E64" s="76"/>
      <c r="F64" s="76"/>
      <c r="G64" s="77"/>
      <c r="H64" s="76">
        <v>21040.5</v>
      </c>
      <c r="I64" s="77">
        <v>35</v>
      </c>
      <c r="J64" s="76"/>
      <c r="K64" s="76"/>
      <c r="L64" s="76"/>
      <c r="M64" s="76"/>
      <c r="N64" s="74"/>
      <c r="O64" s="76"/>
    </row>
    <row r="65" spans="1:15" x14ac:dyDescent="0.2">
      <c r="A65" s="44"/>
      <c r="B65" s="70"/>
      <c r="C65" s="75"/>
      <c r="D65" s="76"/>
      <c r="E65" s="76"/>
      <c r="F65" s="76"/>
      <c r="G65" s="77"/>
      <c r="H65" s="76"/>
      <c r="I65" s="77"/>
      <c r="J65" s="76"/>
      <c r="K65" s="76"/>
      <c r="L65" s="76"/>
      <c r="M65" s="76"/>
      <c r="N65" s="74"/>
      <c r="O65" s="76"/>
    </row>
    <row r="66" spans="1:15" x14ac:dyDescent="0.2">
      <c r="A66" s="44"/>
      <c r="B66" s="70" t="s">
        <v>243</v>
      </c>
      <c r="C66" s="75">
        <v>1850</v>
      </c>
      <c r="D66" s="76"/>
      <c r="E66" s="76"/>
      <c r="F66" s="76"/>
      <c r="G66" s="77"/>
      <c r="H66" s="76">
        <v>7082.5</v>
      </c>
      <c r="I66" s="77">
        <v>36</v>
      </c>
      <c r="J66" s="76"/>
      <c r="K66" s="76"/>
      <c r="L66" s="76"/>
      <c r="M66" s="76"/>
      <c r="N66" s="74"/>
      <c r="O66" s="76"/>
    </row>
    <row r="67" spans="1:15" x14ac:dyDescent="0.2">
      <c r="A67" s="44"/>
      <c r="B67" s="70" t="s">
        <v>244</v>
      </c>
      <c r="C67" s="75">
        <v>1850</v>
      </c>
      <c r="D67" s="76"/>
      <c r="E67" s="76"/>
      <c r="F67" s="76"/>
      <c r="G67" s="77"/>
      <c r="H67" s="76">
        <v>7082.5</v>
      </c>
      <c r="I67" s="77">
        <v>37</v>
      </c>
      <c r="J67" s="76"/>
      <c r="K67" s="76"/>
      <c r="L67" s="76"/>
      <c r="M67" s="76"/>
      <c r="N67" s="74"/>
      <c r="O67" s="76"/>
    </row>
    <row r="68" spans="1:15" x14ac:dyDescent="0.2">
      <c r="A68" s="44"/>
      <c r="B68" s="70" t="s">
        <v>245</v>
      </c>
      <c r="C68" s="75">
        <v>1850</v>
      </c>
      <c r="D68" s="76"/>
      <c r="E68" s="76"/>
      <c r="F68" s="76"/>
      <c r="G68" s="77"/>
      <c r="H68" s="76">
        <v>7082.5</v>
      </c>
      <c r="I68" s="77">
        <v>38</v>
      </c>
      <c r="J68" s="76"/>
      <c r="K68" s="76"/>
      <c r="L68" s="76"/>
      <c r="M68" s="76"/>
      <c r="N68" s="74"/>
      <c r="O68" s="76"/>
    </row>
    <row r="69" spans="1:15" x14ac:dyDescent="0.2">
      <c r="A69" s="44"/>
      <c r="B69" s="70" t="s">
        <v>246</v>
      </c>
      <c r="C69" s="75">
        <v>1850</v>
      </c>
      <c r="D69" s="76"/>
      <c r="E69" s="76"/>
      <c r="F69" s="76"/>
      <c r="G69" s="77"/>
      <c r="H69" s="76">
        <v>1565.2</v>
      </c>
      <c r="I69" s="77">
        <v>39</v>
      </c>
      <c r="J69" s="76"/>
      <c r="K69" s="76"/>
      <c r="L69" s="76"/>
      <c r="M69" s="76"/>
      <c r="N69" s="74"/>
      <c r="O69" s="76"/>
    </row>
    <row r="70" spans="1:15" x14ac:dyDescent="0.2">
      <c r="A70" s="44"/>
      <c r="B70" s="70" t="s">
        <v>247</v>
      </c>
      <c r="C70" s="75">
        <v>1850</v>
      </c>
      <c r="D70" s="76"/>
      <c r="E70" s="76"/>
      <c r="F70" s="76"/>
      <c r="G70" s="77"/>
      <c r="H70" s="76">
        <v>3624.2</v>
      </c>
      <c r="I70" s="77">
        <v>40</v>
      </c>
      <c r="J70" s="76"/>
      <c r="K70" s="76"/>
      <c r="L70" s="76"/>
      <c r="M70" s="76"/>
      <c r="N70" s="74"/>
      <c r="O70" s="76"/>
    </row>
    <row r="71" spans="1:15" x14ac:dyDescent="0.2">
      <c r="A71" s="44"/>
      <c r="B71" s="70" t="s">
        <v>248</v>
      </c>
      <c r="C71" s="75">
        <v>1850</v>
      </c>
      <c r="D71" s="76"/>
      <c r="E71" s="76"/>
      <c r="F71" s="76"/>
      <c r="G71" s="77"/>
      <c r="H71" s="76">
        <v>1584.78</v>
      </c>
      <c r="I71" s="77">
        <v>41</v>
      </c>
      <c r="J71" s="76"/>
      <c r="K71" s="76"/>
      <c r="L71" s="76"/>
      <c r="M71" s="76"/>
      <c r="N71" s="74"/>
      <c r="O71" s="76"/>
    </row>
    <row r="72" spans="1:15" x14ac:dyDescent="0.2">
      <c r="A72" s="44"/>
      <c r="B72" s="70" t="s">
        <v>249</v>
      </c>
      <c r="C72" s="75">
        <v>1850</v>
      </c>
      <c r="D72" s="76"/>
      <c r="E72" s="76"/>
      <c r="F72" s="76"/>
      <c r="G72" s="77"/>
      <c r="H72" s="76">
        <v>1974.7</v>
      </c>
      <c r="I72" s="77">
        <v>42</v>
      </c>
      <c r="J72" s="76"/>
      <c r="K72" s="76"/>
      <c r="L72" s="76"/>
      <c r="M72" s="76"/>
      <c r="N72" s="74"/>
      <c r="O72" s="76"/>
    </row>
    <row r="73" spans="1:15" x14ac:dyDescent="0.2">
      <c r="A73" s="44"/>
      <c r="B73" s="70" t="s">
        <v>250</v>
      </c>
      <c r="C73" s="75">
        <v>1850</v>
      </c>
      <c r="D73" s="76"/>
      <c r="E73" s="76"/>
      <c r="F73" s="76"/>
      <c r="G73" s="77"/>
      <c r="H73" s="76">
        <v>2084.1999999999998</v>
      </c>
      <c r="I73" s="77">
        <v>43</v>
      </c>
      <c r="J73" s="76"/>
      <c r="K73" s="76"/>
      <c r="L73" s="76"/>
      <c r="M73" s="76"/>
      <c r="N73" s="74"/>
      <c r="O73" s="76"/>
    </row>
    <row r="74" spans="1:15" x14ac:dyDescent="0.2">
      <c r="A74" s="44"/>
      <c r="B74" s="70" t="s">
        <v>251</v>
      </c>
      <c r="C74" s="75">
        <v>1850</v>
      </c>
      <c r="D74" s="76"/>
      <c r="E74" s="76"/>
      <c r="F74" s="76"/>
      <c r="G74" s="77"/>
      <c r="H74" s="76">
        <v>1582.2</v>
      </c>
      <c r="I74" s="77">
        <v>44</v>
      </c>
      <c r="J74" s="76"/>
      <c r="K74" s="76"/>
      <c r="L74" s="76"/>
      <c r="M74" s="76"/>
      <c r="N74" s="74"/>
      <c r="O74" s="76"/>
    </row>
    <row r="75" spans="1:15" x14ac:dyDescent="0.2">
      <c r="A75" s="44"/>
      <c r="B75" s="70" t="s">
        <v>252</v>
      </c>
      <c r="C75" s="75">
        <v>1850</v>
      </c>
      <c r="D75" s="76"/>
      <c r="E75" s="76"/>
      <c r="F75" s="76"/>
      <c r="G75" s="77"/>
      <c r="H75" s="76">
        <v>1929.7</v>
      </c>
      <c r="I75" s="77">
        <v>45</v>
      </c>
      <c r="J75" s="76"/>
      <c r="K75" s="76"/>
      <c r="L75" s="76"/>
      <c r="M75" s="76"/>
      <c r="N75" s="74"/>
      <c r="O75" s="76"/>
    </row>
    <row r="76" spans="1:15" x14ac:dyDescent="0.2">
      <c r="A76" s="44"/>
      <c r="B76" s="70" t="s">
        <v>253</v>
      </c>
      <c r="C76" s="75">
        <v>1850</v>
      </c>
      <c r="D76" s="76"/>
      <c r="E76" s="76"/>
      <c r="F76" s="76"/>
      <c r="G76" s="77"/>
      <c r="H76" s="76">
        <v>1335.4</v>
      </c>
      <c r="I76" s="77">
        <v>46</v>
      </c>
      <c r="J76" s="76"/>
      <c r="K76" s="76"/>
      <c r="L76" s="76"/>
      <c r="M76" s="76"/>
      <c r="N76" s="74"/>
      <c r="O76" s="76"/>
    </row>
    <row r="77" spans="1:15" x14ac:dyDescent="0.2">
      <c r="A77" s="44"/>
      <c r="B77" s="70" t="s">
        <v>254</v>
      </c>
      <c r="C77" s="75">
        <v>1850</v>
      </c>
      <c r="D77" s="76"/>
      <c r="E77" s="76"/>
      <c r="F77" s="76"/>
      <c r="G77" s="77"/>
      <c r="H77" s="76">
        <v>1720</v>
      </c>
      <c r="I77" s="77">
        <v>47</v>
      </c>
      <c r="J77" s="76"/>
      <c r="K77" s="76"/>
      <c r="L77" s="76"/>
      <c r="M77" s="76"/>
      <c r="N77" s="74"/>
      <c r="O77" s="76"/>
    </row>
    <row r="78" spans="1:15" x14ac:dyDescent="0.2">
      <c r="A78" s="44"/>
      <c r="B78" s="70" t="s">
        <v>255</v>
      </c>
      <c r="C78" s="75">
        <v>1850</v>
      </c>
      <c r="D78" s="76"/>
      <c r="E78" s="76"/>
      <c r="F78" s="76"/>
      <c r="G78" s="77"/>
      <c r="H78" s="76">
        <v>1431</v>
      </c>
      <c r="I78" s="77">
        <v>48</v>
      </c>
      <c r="J78" s="76"/>
      <c r="K78" s="76"/>
      <c r="L78" s="76"/>
      <c r="M78" s="76"/>
      <c r="N78" s="74"/>
      <c r="O78" s="76"/>
    </row>
    <row r="79" spans="1:15" x14ac:dyDescent="0.2">
      <c r="A79" s="44"/>
      <c r="B79" s="70"/>
      <c r="C79" s="75"/>
      <c r="D79" s="76"/>
      <c r="E79" s="76"/>
      <c r="F79" s="76"/>
      <c r="G79" s="77"/>
      <c r="H79" s="76"/>
      <c r="I79" s="77"/>
      <c r="J79" s="76"/>
      <c r="K79" s="76"/>
      <c r="L79" s="76"/>
      <c r="M79" s="76"/>
      <c r="N79" s="74"/>
      <c r="O79" s="76"/>
    </row>
    <row r="80" spans="1:15" x14ac:dyDescent="0.2">
      <c r="A80" s="44"/>
      <c r="B80" s="70"/>
      <c r="C80" s="75"/>
      <c r="D80" s="76"/>
      <c r="E80" s="76"/>
      <c r="F80" s="76"/>
      <c r="G80" s="77"/>
      <c r="H80" s="76"/>
      <c r="I80" s="77"/>
      <c r="J80" s="76"/>
      <c r="K80" s="76"/>
      <c r="L80" s="76"/>
      <c r="M80" s="76"/>
      <c r="N80" s="74"/>
      <c r="O80" s="76"/>
    </row>
    <row r="81" spans="1:15" x14ac:dyDescent="0.2">
      <c r="A81" s="44"/>
      <c r="B81" s="70"/>
      <c r="C81" s="75"/>
      <c r="D81" s="76"/>
      <c r="E81" s="76"/>
      <c r="F81" s="76"/>
      <c r="G81" s="77"/>
      <c r="H81" s="76"/>
      <c r="I81" s="76"/>
      <c r="J81" s="76"/>
      <c r="K81" s="76"/>
      <c r="L81" s="76"/>
      <c r="M81" s="76"/>
      <c r="N81" s="74"/>
      <c r="O81" s="76"/>
    </row>
    <row r="82" spans="1:15" x14ac:dyDescent="0.2">
      <c r="A82" s="44"/>
      <c r="B82" s="70" t="s">
        <v>256</v>
      </c>
      <c r="C82" s="75">
        <v>1830</v>
      </c>
      <c r="D82" s="76"/>
      <c r="E82" s="76"/>
      <c r="F82" s="76"/>
      <c r="G82" s="77"/>
      <c r="H82" s="76">
        <v>4452.5</v>
      </c>
      <c r="I82" s="77">
        <v>49</v>
      </c>
      <c r="J82" s="76"/>
      <c r="K82" s="76"/>
      <c r="L82" s="76"/>
      <c r="M82" s="76"/>
      <c r="N82" s="74"/>
      <c r="O82" s="76"/>
    </row>
    <row r="83" spans="1:15" x14ac:dyDescent="0.2">
      <c r="A83" s="44"/>
      <c r="B83" s="70" t="s">
        <v>257</v>
      </c>
      <c r="C83" s="75">
        <v>1830</v>
      </c>
      <c r="D83" s="76"/>
      <c r="E83" s="76"/>
      <c r="F83" s="76"/>
      <c r="G83" s="77"/>
      <c r="H83" s="76">
        <v>6800</v>
      </c>
      <c r="I83" s="77">
        <v>50</v>
      </c>
      <c r="J83" s="76"/>
      <c r="K83" s="76"/>
      <c r="L83" s="76"/>
      <c r="M83" s="76"/>
      <c r="N83" s="74"/>
      <c r="O83" s="76"/>
    </row>
    <row r="84" spans="1:15" x14ac:dyDescent="0.2">
      <c r="A84" s="44"/>
      <c r="B84" s="70" t="s">
        <v>258</v>
      </c>
      <c r="C84" s="75">
        <v>1830</v>
      </c>
      <c r="D84" s="76"/>
      <c r="E84" s="76"/>
      <c r="F84" s="76"/>
      <c r="G84" s="77"/>
      <c r="H84" s="76">
        <v>5172.96</v>
      </c>
      <c r="I84" s="77">
        <v>51</v>
      </c>
      <c r="J84" s="76"/>
      <c r="K84" s="76"/>
      <c r="L84" s="76"/>
      <c r="M84" s="76"/>
      <c r="N84" s="74"/>
      <c r="O84" s="76"/>
    </row>
    <row r="85" spans="1:15" x14ac:dyDescent="0.2">
      <c r="A85" s="44"/>
      <c r="B85" s="70"/>
      <c r="C85" s="75"/>
      <c r="D85" s="76"/>
      <c r="E85" s="76"/>
      <c r="F85" s="76"/>
      <c r="G85" s="77"/>
      <c r="H85" s="76"/>
      <c r="I85" s="76"/>
      <c r="J85" s="76"/>
      <c r="K85" s="76"/>
      <c r="L85" s="76"/>
      <c r="M85" s="76"/>
      <c r="N85" s="74"/>
      <c r="O85" s="76"/>
    </row>
    <row r="86" spans="1:15" x14ac:dyDescent="0.2">
      <c r="A86" s="44"/>
      <c r="B86" s="70"/>
      <c r="C86" s="75"/>
      <c r="D86" s="76"/>
      <c r="E86" s="76"/>
      <c r="F86" s="76"/>
      <c r="G86" s="77"/>
      <c r="H86" s="76"/>
      <c r="I86" s="76"/>
      <c r="J86" s="76"/>
      <c r="K86" s="76"/>
      <c r="L86" s="76"/>
      <c r="M86" s="76"/>
      <c r="N86" s="74"/>
      <c r="O86" s="76"/>
    </row>
    <row r="87" spans="1:15" x14ac:dyDescent="0.2">
      <c r="A87" s="44"/>
      <c r="B87" s="70"/>
      <c r="C87" s="75"/>
      <c r="D87" s="76"/>
      <c r="E87" s="76"/>
      <c r="F87" s="76"/>
      <c r="G87" s="77"/>
      <c r="H87" s="76"/>
      <c r="I87" s="76"/>
      <c r="J87" s="76"/>
      <c r="K87" s="77"/>
      <c r="L87" s="76"/>
      <c r="M87" s="76"/>
      <c r="N87" s="74"/>
      <c r="O87" s="76"/>
    </row>
    <row r="88" spans="1:15" x14ac:dyDescent="0.2">
      <c r="A88" s="44"/>
      <c r="B88" s="70" t="s">
        <v>259</v>
      </c>
      <c r="C88" s="75">
        <v>1850</v>
      </c>
      <c r="D88" s="76"/>
      <c r="E88" s="76"/>
      <c r="F88" s="76"/>
      <c r="G88" s="77"/>
      <c r="H88" s="76"/>
      <c r="I88" s="76"/>
      <c r="J88" s="90">
        <v>3955</v>
      </c>
      <c r="K88" s="114">
        <v>52</v>
      </c>
      <c r="L88" s="76"/>
      <c r="M88" s="76"/>
      <c r="N88" s="74"/>
      <c r="O88" s="76"/>
    </row>
    <row r="89" spans="1:15" x14ac:dyDescent="0.2">
      <c r="A89" s="44"/>
      <c r="B89" s="70" t="s">
        <v>260</v>
      </c>
      <c r="C89" s="75">
        <v>1850</v>
      </c>
      <c r="D89" s="76"/>
      <c r="E89" s="76"/>
      <c r="F89" s="76"/>
      <c r="G89" s="77"/>
      <c r="H89" s="76"/>
      <c r="I89" s="76"/>
      <c r="J89" s="76">
        <v>4300</v>
      </c>
      <c r="K89" s="77">
        <v>53</v>
      </c>
      <c r="L89" s="76"/>
      <c r="M89" s="76"/>
      <c r="N89" s="74"/>
      <c r="O89" s="76"/>
    </row>
    <row r="90" spans="1:15" x14ac:dyDescent="0.2">
      <c r="A90" s="44"/>
      <c r="B90" s="70" t="s">
        <v>261</v>
      </c>
      <c r="C90" s="75">
        <v>1850</v>
      </c>
      <c r="D90" s="76"/>
      <c r="E90" s="76"/>
      <c r="F90" s="76"/>
      <c r="G90" s="77"/>
      <c r="H90" s="76"/>
      <c r="I90" s="76"/>
      <c r="J90" s="76">
        <v>4100</v>
      </c>
      <c r="K90" s="77">
        <v>54</v>
      </c>
      <c r="L90" s="76"/>
      <c r="M90" s="76"/>
      <c r="N90" s="74"/>
      <c r="O90" s="76"/>
    </row>
    <row r="91" spans="1:15" x14ac:dyDescent="0.2">
      <c r="A91" s="44"/>
      <c r="B91" s="70" t="s">
        <v>262</v>
      </c>
      <c r="C91" s="75">
        <v>1850</v>
      </c>
      <c r="D91" s="76"/>
      <c r="E91" s="76"/>
      <c r="F91" s="76"/>
      <c r="G91" s="77"/>
      <c r="H91" s="76"/>
      <c r="I91" s="76"/>
      <c r="J91" s="76">
        <v>4400</v>
      </c>
      <c r="K91" s="77">
        <v>55</v>
      </c>
      <c r="L91" s="76"/>
      <c r="M91" s="76"/>
      <c r="N91" s="74"/>
      <c r="O91" s="76"/>
    </row>
    <row r="92" spans="1:15" x14ac:dyDescent="0.2">
      <c r="A92" s="44"/>
      <c r="B92" s="70" t="s">
        <v>263</v>
      </c>
      <c r="C92" s="75">
        <v>1850</v>
      </c>
      <c r="D92" s="76"/>
      <c r="E92" s="76"/>
      <c r="F92" s="76"/>
      <c r="G92" s="77"/>
      <c r="H92" s="76"/>
      <c r="I92" s="76"/>
      <c r="J92" s="76">
        <v>4400</v>
      </c>
      <c r="K92" s="77">
        <v>56</v>
      </c>
      <c r="L92" s="76"/>
      <c r="M92" s="76"/>
      <c r="N92" s="74"/>
      <c r="O92" s="76"/>
    </row>
    <row r="93" spans="1:15" x14ac:dyDescent="0.2">
      <c r="A93" s="44"/>
      <c r="B93" s="70" t="s">
        <v>264</v>
      </c>
      <c r="C93" s="75">
        <v>1850</v>
      </c>
      <c r="D93" s="76"/>
      <c r="E93" s="76"/>
      <c r="F93" s="76"/>
      <c r="G93" s="77"/>
      <c r="H93" s="76"/>
      <c r="I93" s="76"/>
      <c r="J93" s="76">
        <v>4400</v>
      </c>
      <c r="K93" s="77">
        <v>57</v>
      </c>
      <c r="L93" s="76"/>
      <c r="M93" s="76"/>
      <c r="N93" s="74"/>
      <c r="O93" s="76"/>
    </row>
    <row r="94" spans="1:15" x14ac:dyDescent="0.2">
      <c r="A94" s="44"/>
      <c r="B94" s="70" t="s">
        <v>265</v>
      </c>
      <c r="C94" s="75">
        <v>1850</v>
      </c>
      <c r="D94" s="76"/>
      <c r="E94" s="76"/>
      <c r="F94" s="76"/>
      <c r="G94" s="77"/>
      <c r="H94" s="76"/>
      <c r="I94" s="76"/>
      <c r="J94" s="76">
        <v>3780</v>
      </c>
      <c r="K94" s="77">
        <v>58</v>
      </c>
      <c r="L94" s="76"/>
      <c r="M94" s="76"/>
      <c r="N94" s="74"/>
      <c r="O94" s="76"/>
    </row>
    <row r="95" spans="1:15" x14ac:dyDescent="0.2">
      <c r="A95" s="44"/>
      <c r="B95" s="70" t="s">
        <v>266</v>
      </c>
      <c r="C95" s="75">
        <v>1850</v>
      </c>
      <c r="D95" s="76"/>
      <c r="E95" s="76"/>
      <c r="F95" s="76"/>
      <c r="G95" s="77"/>
      <c r="H95" s="76"/>
      <c r="I95" s="76"/>
      <c r="J95" s="76">
        <v>3725</v>
      </c>
      <c r="K95" s="77">
        <v>59</v>
      </c>
      <c r="L95" s="76"/>
      <c r="M95" s="76"/>
      <c r="N95" s="74"/>
      <c r="O95" s="76"/>
    </row>
    <row r="96" spans="1:15" x14ac:dyDescent="0.2">
      <c r="A96" s="44"/>
      <c r="B96" s="70" t="s">
        <v>267</v>
      </c>
      <c r="C96" s="75">
        <v>1850</v>
      </c>
      <c r="D96" s="76"/>
      <c r="E96" s="76"/>
      <c r="F96" s="76"/>
      <c r="G96" s="77"/>
      <c r="H96" s="76"/>
      <c r="I96" s="76"/>
      <c r="J96" s="76">
        <v>4400</v>
      </c>
      <c r="K96" s="77">
        <v>60</v>
      </c>
      <c r="L96" s="76"/>
      <c r="M96" s="76"/>
      <c r="N96" s="74"/>
      <c r="O96" s="76"/>
    </row>
    <row r="97" spans="1:18" x14ac:dyDescent="0.2">
      <c r="A97" s="44"/>
      <c r="B97" s="70" t="s">
        <v>268</v>
      </c>
      <c r="C97" s="75">
        <v>1850</v>
      </c>
      <c r="D97" s="76"/>
      <c r="E97" s="76"/>
      <c r="F97" s="76"/>
      <c r="G97" s="77"/>
      <c r="H97" s="76"/>
      <c r="I97" s="76"/>
      <c r="J97" s="76">
        <v>5925</v>
      </c>
      <c r="K97" s="77">
        <v>61</v>
      </c>
      <c r="L97" s="76"/>
      <c r="M97" s="76"/>
      <c r="N97" s="74"/>
      <c r="O97" s="76"/>
    </row>
    <row r="98" spans="1:18" x14ac:dyDescent="0.2">
      <c r="A98" s="44"/>
      <c r="B98" s="70" t="s">
        <v>269</v>
      </c>
      <c r="C98" s="75">
        <v>1850</v>
      </c>
      <c r="D98" s="76"/>
      <c r="E98" s="76"/>
      <c r="F98" s="76"/>
      <c r="G98" s="77"/>
      <c r="H98" s="76"/>
      <c r="I98" s="76"/>
      <c r="J98" s="76">
        <v>4400</v>
      </c>
      <c r="K98" s="77">
        <v>62</v>
      </c>
      <c r="L98" s="76"/>
      <c r="M98" s="76"/>
      <c r="N98" s="74"/>
      <c r="O98" s="76"/>
    </row>
    <row r="99" spans="1:18" x14ac:dyDescent="0.2">
      <c r="A99" s="44"/>
      <c r="B99" s="70" t="s">
        <v>270</v>
      </c>
      <c r="C99" s="75">
        <v>1850</v>
      </c>
      <c r="D99" s="76"/>
      <c r="E99" s="76"/>
      <c r="F99" s="76"/>
      <c r="G99" s="77"/>
      <c r="H99" s="76"/>
      <c r="I99" s="76"/>
      <c r="J99" s="76">
        <v>4450</v>
      </c>
      <c r="K99" s="77">
        <v>63</v>
      </c>
      <c r="L99" s="76"/>
      <c r="M99" s="76"/>
      <c r="N99" s="74"/>
      <c r="O99" s="76"/>
    </row>
    <row r="100" spans="1:18" x14ac:dyDescent="0.2">
      <c r="A100" s="44"/>
      <c r="B100" s="70"/>
      <c r="C100" s="75"/>
      <c r="D100" s="76"/>
      <c r="E100" s="76"/>
      <c r="F100" s="76"/>
      <c r="G100" s="77"/>
      <c r="H100" s="76"/>
      <c r="I100" s="76"/>
      <c r="J100" s="76"/>
      <c r="K100" s="77"/>
      <c r="L100" s="76"/>
      <c r="M100" s="76"/>
      <c r="N100" s="74"/>
      <c r="O100" s="76"/>
    </row>
    <row r="101" spans="1:18" x14ac:dyDescent="0.2">
      <c r="A101" s="44"/>
      <c r="B101" s="70" t="s">
        <v>271</v>
      </c>
      <c r="C101" s="75">
        <v>1830</v>
      </c>
      <c r="D101" s="76"/>
      <c r="E101" s="76"/>
      <c r="F101" s="76"/>
      <c r="G101" s="77"/>
      <c r="H101" s="76"/>
      <c r="I101" s="76"/>
      <c r="J101" s="76">
        <v>4800</v>
      </c>
      <c r="K101" s="77">
        <v>64</v>
      </c>
      <c r="L101" s="76"/>
      <c r="M101" s="76"/>
      <c r="N101" s="74"/>
      <c r="O101" s="76"/>
    </row>
    <row r="102" spans="1:18" x14ac:dyDescent="0.2">
      <c r="A102" s="44"/>
      <c r="B102" s="70" t="s">
        <v>272</v>
      </c>
      <c r="C102" s="75">
        <v>1830</v>
      </c>
      <c r="D102" s="76"/>
      <c r="E102" s="76"/>
      <c r="F102" s="76"/>
      <c r="G102" s="77"/>
      <c r="H102" s="76"/>
      <c r="I102" s="76"/>
      <c r="J102" s="76">
        <v>5800</v>
      </c>
      <c r="K102" s="77">
        <v>65</v>
      </c>
      <c r="L102" s="76"/>
      <c r="M102" s="76"/>
      <c r="N102" s="74"/>
      <c r="O102" s="76"/>
    </row>
    <row r="103" spans="1:18" x14ac:dyDescent="0.2">
      <c r="A103" s="44"/>
      <c r="B103" s="70" t="s">
        <v>273</v>
      </c>
      <c r="C103" s="75">
        <v>1830</v>
      </c>
      <c r="D103" s="76"/>
      <c r="E103" s="76"/>
      <c r="F103" s="76"/>
      <c r="G103" s="77"/>
      <c r="H103" s="76"/>
      <c r="I103" s="76"/>
      <c r="J103" s="76">
        <v>7100</v>
      </c>
      <c r="K103" s="77">
        <v>66</v>
      </c>
      <c r="L103" s="76"/>
      <c r="M103" s="76"/>
      <c r="N103" s="74"/>
      <c r="O103" s="76"/>
      <c r="P103"/>
      <c r="Q103"/>
      <c r="R103"/>
    </row>
    <row r="104" spans="1:18" x14ac:dyDescent="0.2">
      <c r="A104" s="44"/>
      <c r="B104" s="70" t="s">
        <v>274</v>
      </c>
      <c r="C104" s="75">
        <v>1830</v>
      </c>
      <c r="D104" s="76"/>
      <c r="E104" s="76"/>
      <c r="F104" s="76"/>
      <c r="G104" s="77"/>
      <c r="H104" s="76"/>
      <c r="I104" s="76"/>
      <c r="J104" s="76">
        <v>8600</v>
      </c>
      <c r="K104" s="77">
        <v>67</v>
      </c>
      <c r="L104" s="76"/>
      <c r="M104" s="76"/>
      <c r="N104" s="74"/>
      <c r="O104" s="76"/>
      <c r="P104"/>
      <c r="Q104"/>
      <c r="R104"/>
    </row>
    <row r="105" spans="1:18" x14ac:dyDescent="0.2">
      <c r="A105" s="44"/>
      <c r="B105" s="70"/>
      <c r="C105" s="75"/>
      <c r="D105" s="76"/>
      <c r="E105" s="76"/>
      <c r="F105" s="76"/>
      <c r="G105" s="77"/>
      <c r="H105" s="76"/>
      <c r="I105" s="76"/>
      <c r="J105" s="76"/>
      <c r="K105" s="77"/>
      <c r="L105" s="76"/>
      <c r="M105" s="76"/>
      <c r="N105" s="74"/>
      <c r="O105" s="76"/>
      <c r="P105"/>
      <c r="Q105"/>
      <c r="R105"/>
    </row>
    <row r="106" spans="1:18" x14ac:dyDescent="0.2">
      <c r="A106" s="44"/>
      <c r="B106" s="70"/>
      <c r="C106" s="75"/>
      <c r="D106" s="76"/>
      <c r="E106" s="76"/>
      <c r="F106" s="76"/>
      <c r="G106" s="77"/>
      <c r="H106" s="76"/>
      <c r="I106" s="76"/>
      <c r="J106" s="76"/>
      <c r="K106" s="77"/>
      <c r="L106" s="76"/>
      <c r="M106" s="76"/>
      <c r="N106" s="74"/>
      <c r="O106" s="76"/>
      <c r="P106"/>
      <c r="Q106"/>
      <c r="R106"/>
    </row>
    <row r="107" spans="1:18" x14ac:dyDescent="0.2">
      <c r="A107" s="44"/>
      <c r="B107" s="70"/>
      <c r="C107" s="75"/>
      <c r="D107" s="76"/>
      <c r="E107" s="76"/>
      <c r="F107" s="76"/>
      <c r="G107" s="77"/>
      <c r="H107" s="76"/>
      <c r="I107" s="76"/>
      <c r="J107" s="76"/>
      <c r="K107" s="77"/>
      <c r="L107" s="76"/>
      <c r="M107" s="76"/>
      <c r="N107" s="74"/>
      <c r="O107" s="76"/>
      <c r="P107"/>
      <c r="Q107"/>
      <c r="R107"/>
    </row>
    <row r="108" spans="1:18" x14ac:dyDescent="0.2">
      <c r="A108" s="44"/>
      <c r="B108" s="70" t="s">
        <v>275</v>
      </c>
      <c r="C108" s="75">
        <v>1850</v>
      </c>
      <c r="D108" s="76"/>
      <c r="E108" s="76"/>
      <c r="F108" s="76"/>
      <c r="G108" s="77"/>
      <c r="H108" s="76"/>
      <c r="I108" s="76"/>
      <c r="J108" s="90">
        <v>4000</v>
      </c>
      <c r="K108" s="77">
        <v>68</v>
      </c>
      <c r="L108" s="76"/>
      <c r="M108" s="76"/>
      <c r="N108" s="74"/>
      <c r="O108" s="76"/>
      <c r="P108"/>
      <c r="Q108"/>
      <c r="R108"/>
    </row>
    <row r="109" spans="1:18" x14ac:dyDescent="0.2">
      <c r="A109" s="44"/>
      <c r="B109" s="70" t="s">
        <v>276</v>
      </c>
      <c r="C109" s="75"/>
      <c r="D109" s="76"/>
      <c r="E109" s="76"/>
      <c r="F109" s="76"/>
      <c r="G109" s="77"/>
      <c r="H109" s="76"/>
      <c r="I109" s="76"/>
      <c r="J109" s="76"/>
      <c r="K109" s="77"/>
      <c r="L109" s="76"/>
      <c r="M109" s="76"/>
      <c r="N109" s="74"/>
      <c r="O109" s="76"/>
      <c r="P109"/>
      <c r="Q109"/>
      <c r="R109"/>
    </row>
    <row r="110" spans="1:18" x14ac:dyDescent="0.2">
      <c r="A110" s="44"/>
      <c r="B110" s="70" t="s">
        <v>277</v>
      </c>
      <c r="C110" s="75">
        <v>1850</v>
      </c>
      <c r="D110" s="76"/>
      <c r="E110" s="76"/>
      <c r="F110" s="76"/>
      <c r="G110" s="77"/>
      <c r="H110" s="76"/>
      <c r="I110" s="76"/>
      <c r="J110" s="90">
        <v>27610</v>
      </c>
      <c r="K110" s="77">
        <v>69</v>
      </c>
      <c r="L110" s="76"/>
      <c r="M110" s="76"/>
      <c r="N110" s="74"/>
      <c r="O110" s="76"/>
      <c r="P110"/>
      <c r="Q110"/>
      <c r="R110"/>
    </row>
    <row r="111" spans="1:18" x14ac:dyDescent="0.2">
      <c r="A111" s="44"/>
      <c r="B111" s="70"/>
      <c r="C111" s="75"/>
      <c r="D111" s="76"/>
      <c r="E111" s="76"/>
      <c r="F111" s="76"/>
      <c r="G111" s="77"/>
      <c r="H111" s="76"/>
      <c r="I111" s="76"/>
      <c r="J111" s="76"/>
      <c r="K111" s="76"/>
      <c r="L111" s="76"/>
      <c r="M111" s="76"/>
      <c r="N111" s="74"/>
      <c r="O111" s="76"/>
      <c r="P111"/>
      <c r="Q111"/>
      <c r="R111"/>
    </row>
    <row r="112" spans="1:18" x14ac:dyDescent="0.2">
      <c r="A112" s="44"/>
      <c r="B112" s="70"/>
      <c r="C112" s="75"/>
      <c r="D112" s="76"/>
      <c r="E112" s="76"/>
      <c r="F112" s="76"/>
      <c r="G112" s="77"/>
      <c r="H112" s="76"/>
      <c r="I112" s="76"/>
      <c r="J112" s="76"/>
      <c r="K112" s="76"/>
      <c r="L112" s="76"/>
      <c r="M112" s="76"/>
      <c r="N112" s="74"/>
      <c r="O112" s="76"/>
      <c r="P112"/>
      <c r="Q112"/>
      <c r="R112"/>
    </row>
    <row r="113" spans="1:18" x14ac:dyDescent="0.2">
      <c r="A113" s="44"/>
      <c r="B113" s="86"/>
      <c r="C113" s="75"/>
      <c r="D113" s="76"/>
      <c r="E113" s="76"/>
      <c r="F113" s="76"/>
      <c r="G113" s="77"/>
      <c r="H113" s="76"/>
      <c r="I113" s="76"/>
      <c r="J113" s="76"/>
      <c r="K113" s="76"/>
      <c r="L113" s="76"/>
      <c r="M113" s="76"/>
      <c r="N113" s="74"/>
      <c r="O113" s="76"/>
      <c r="P113"/>
      <c r="Q113"/>
      <c r="R113"/>
    </row>
    <row r="114" spans="1:18" x14ac:dyDescent="0.2">
      <c r="A114" s="44"/>
      <c r="B114" s="115" t="s">
        <v>277</v>
      </c>
      <c r="C114" s="75">
        <v>1850</v>
      </c>
      <c r="D114" s="76"/>
      <c r="E114" s="76"/>
      <c r="F114" s="76"/>
      <c r="G114" s="77"/>
      <c r="H114" s="76"/>
      <c r="I114" s="76"/>
      <c r="J114" s="76"/>
      <c r="K114" s="76"/>
      <c r="L114" s="76">
        <v>10000</v>
      </c>
      <c r="M114" s="77">
        <v>70</v>
      </c>
      <c r="N114" s="74"/>
      <c r="O114" s="76"/>
      <c r="P114"/>
      <c r="Q114"/>
      <c r="R114"/>
    </row>
    <row r="115" spans="1:18" x14ac:dyDescent="0.2">
      <c r="A115" s="44"/>
      <c r="B115" s="115"/>
      <c r="C115" s="75"/>
      <c r="D115" s="76"/>
      <c r="E115" s="76"/>
      <c r="F115" s="76"/>
      <c r="G115" s="77"/>
      <c r="H115" s="76"/>
      <c r="I115" s="76"/>
      <c r="J115" s="76"/>
      <c r="K115" s="76"/>
      <c r="L115" s="76"/>
      <c r="M115" s="76"/>
      <c r="N115" s="74"/>
      <c r="O115" s="76"/>
      <c r="P115"/>
      <c r="Q115"/>
      <c r="R115"/>
    </row>
    <row r="116" spans="1:18" ht="13.5" x14ac:dyDescent="0.2">
      <c r="A116" s="44"/>
      <c r="B116" s="116" t="s">
        <v>278</v>
      </c>
      <c r="C116" s="75">
        <v>1850</v>
      </c>
      <c r="D116" s="76"/>
      <c r="E116" s="76"/>
      <c r="F116" s="76"/>
      <c r="G116" s="77"/>
      <c r="H116" s="76"/>
      <c r="I116" s="76"/>
      <c r="J116" s="76"/>
      <c r="K116" s="76"/>
      <c r="L116" s="76">
        <v>6525</v>
      </c>
      <c r="M116" s="77">
        <v>71</v>
      </c>
      <c r="N116" s="74"/>
      <c r="O116" s="76"/>
      <c r="P116"/>
      <c r="Q116"/>
      <c r="R116"/>
    </row>
    <row r="117" spans="1:18" ht="13.5" x14ac:dyDescent="0.2">
      <c r="A117" s="44"/>
      <c r="B117" s="116" t="s">
        <v>279</v>
      </c>
      <c r="C117" s="75">
        <v>1850</v>
      </c>
      <c r="D117" s="76"/>
      <c r="E117" s="76"/>
      <c r="F117" s="76"/>
      <c r="G117" s="77"/>
      <c r="H117" s="76"/>
      <c r="I117" s="76"/>
      <c r="J117" s="76"/>
      <c r="K117" s="76"/>
      <c r="L117" s="76">
        <v>9750</v>
      </c>
      <c r="M117" s="77">
        <v>72</v>
      </c>
      <c r="N117" s="74"/>
      <c r="O117" s="76"/>
      <c r="P117"/>
      <c r="Q117"/>
      <c r="R117"/>
    </row>
    <row r="118" spans="1:18" ht="13.5" x14ac:dyDescent="0.2">
      <c r="A118" s="44"/>
      <c r="B118" s="116" t="s">
        <v>280</v>
      </c>
      <c r="C118" s="75">
        <v>1850</v>
      </c>
      <c r="D118" s="76"/>
      <c r="E118" s="76"/>
      <c r="F118" s="76"/>
      <c r="G118" s="77"/>
      <c r="H118" s="76"/>
      <c r="I118" s="76"/>
      <c r="J118" s="76"/>
      <c r="K118" s="76"/>
      <c r="L118" s="76">
        <v>6950</v>
      </c>
      <c r="M118" s="77">
        <v>73</v>
      </c>
      <c r="N118" s="74"/>
      <c r="O118" s="76"/>
      <c r="P118"/>
      <c r="Q118"/>
      <c r="R118"/>
    </row>
    <row r="119" spans="1:18" ht="13.5" x14ac:dyDescent="0.2">
      <c r="A119" s="44"/>
      <c r="B119" s="116" t="s">
        <v>281</v>
      </c>
      <c r="C119" s="75">
        <v>1850</v>
      </c>
      <c r="D119" s="76"/>
      <c r="E119" s="76"/>
      <c r="F119" s="76"/>
      <c r="G119" s="77"/>
      <c r="H119" s="76"/>
      <c r="I119" s="76"/>
      <c r="J119" s="76"/>
      <c r="K119" s="76"/>
      <c r="L119" s="76">
        <v>9750</v>
      </c>
      <c r="M119" s="77">
        <v>74</v>
      </c>
      <c r="N119" s="74"/>
      <c r="O119" s="76"/>
      <c r="P119"/>
      <c r="Q119"/>
      <c r="R119"/>
    </row>
    <row r="120" spans="1:18" ht="13.5" x14ac:dyDescent="0.2">
      <c r="A120" s="44"/>
      <c r="B120" s="116" t="s">
        <v>282</v>
      </c>
      <c r="C120" s="75">
        <v>1850</v>
      </c>
      <c r="D120" s="76"/>
      <c r="E120" s="76"/>
      <c r="F120" s="76"/>
      <c r="G120" s="77"/>
      <c r="H120" s="76"/>
      <c r="I120" s="76"/>
      <c r="J120" s="76"/>
      <c r="K120" s="76"/>
      <c r="L120" s="76">
        <v>4250</v>
      </c>
      <c r="M120" s="77">
        <v>75</v>
      </c>
      <c r="N120" s="74"/>
      <c r="O120" s="76"/>
      <c r="P120"/>
      <c r="Q120"/>
      <c r="R120"/>
    </row>
    <row r="121" spans="1:18" ht="13.5" x14ac:dyDescent="0.2">
      <c r="A121" s="44"/>
      <c r="B121" s="116" t="s">
        <v>283</v>
      </c>
      <c r="C121" s="75">
        <v>1850</v>
      </c>
      <c r="D121" s="76"/>
      <c r="E121" s="76"/>
      <c r="F121" s="76"/>
      <c r="G121" s="77"/>
      <c r="H121" s="76"/>
      <c r="I121" s="76"/>
      <c r="J121" s="76"/>
      <c r="K121" s="76"/>
      <c r="L121" s="76">
        <v>5650</v>
      </c>
      <c r="M121" s="77">
        <v>76</v>
      </c>
      <c r="N121" s="74"/>
      <c r="O121" s="76"/>
      <c r="P121"/>
      <c r="Q121"/>
      <c r="R121"/>
    </row>
    <row r="122" spans="1:18" ht="13.5" x14ac:dyDescent="0.2">
      <c r="A122" s="44"/>
      <c r="B122" s="116" t="s">
        <v>284</v>
      </c>
      <c r="C122" s="75">
        <v>1850</v>
      </c>
      <c r="D122" s="76"/>
      <c r="E122" s="76"/>
      <c r="F122" s="76"/>
      <c r="G122" s="77"/>
      <c r="H122" s="76"/>
      <c r="I122" s="76"/>
      <c r="J122" s="76"/>
      <c r="K122" s="76"/>
      <c r="L122" s="76">
        <v>5650</v>
      </c>
      <c r="M122" s="77">
        <v>77</v>
      </c>
      <c r="N122" s="74"/>
      <c r="O122" s="76"/>
      <c r="P122"/>
      <c r="Q122"/>
      <c r="R122"/>
    </row>
    <row r="123" spans="1:18" ht="13.5" x14ac:dyDescent="0.2">
      <c r="A123" s="44"/>
      <c r="B123" s="116" t="s">
        <v>285</v>
      </c>
      <c r="C123" s="75">
        <v>1850</v>
      </c>
      <c r="D123" s="76"/>
      <c r="E123" s="76"/>
      <c r="F123" s="76"/>
      <c r="G123" s="77"/>
      <c r="H123" s="76"/>
      <c r="I123" s="76"/>
      <c r="J123" s="76"/>
      <c r="K123" s="76"/>
      <c r="L123" s="76">
        <v>6950</v>
      </c>
      <c r="M123" s="77">
        <v>78</v>
      </c>
      <c r="N123" s="74"/>
      <c r="O123" s="76"/>
      <c r="P123"/>
      <c r="Q123"/>
      <c r="R123"/>
    </row>
    <row r="124" spans="1:18" ht="13.5" x14ac:dyDescent="0.2">
      <c r="A124" s="44"/>
      <c r="B124" s="116" t="s">
        <v>286</v>
      </c>
      <c r="C124" s="75">
        <v>1850</v>
      </c>
      <c r="D124" s="76"/>
      <c r="E124" s="76"/>
      <c r="F124" s="76"/>
      <c r="G124" s="77"/>
      <c r="H124" s="76"/>
      <c r="I124" s="76"/>
      <c r="J124" s="76"/>
      <c r="K124" s="76"/>
      <c r="L124" s="76">
        <v>4250</v>
      </c>
      <c r="M124" s="77">
        <v>79</v>
      </c>
      <c r="N124" s="74"/>
      <c r="O124" s="76"/>
      <c r="P124"/>
      <c r="Q124"/>
      <c r="R124"/>
    </row>
    <row r="125" spans="1:18" ht="13.5" x14ac:dyDescent="0.2">
      <c r="A125" s="44"/>
      <c r="B125" s="116" t="s">
        <v>287</v>
      </c>
      <c r="C125" s="75">
        <v>1850</v>
      </c>
      <c r="D125" s="76"/>
      <c r="E125" s="76"/>
      <c r="F125" s="76"/>
      <c r="G125" s="77"/>
      <c r="H125" s="76"/>
      <c r="I125" s="76"/>
      <c r="J125" s="76"/>
      <c r="K125" s="76"/>
      <c r="L125" s="76">
        <v>6950</v>
      </c>
      <c r="M125" s="77">
        <v>80</v>
      </c>
      <c r="N125" s="74"/>
      <c r="O125" s="76"/>
      <c r="P125"/>
      <c r="Q125"/>
      <c r="R125"/>
    </row>
    <row r="126" spans="1:18" ht="13.5" x14ac:dyDescent="0.2">
      <c r="A126" s="44"/>
      <c r="B126" s="116" t="s">
        <v>288</v>
      </c>
      <c r="C126" s="75">
        <v>1850</v>
      </c>
      <c r="D126" s="76"/>
      <c r="E126" s="76"/>
      <c r="F126" s="76"/>
      <c r="G126" s="77"/>
      <c r="H126" s="76"/>
      <c r="I126" s="76"/>
      <c r="J126" s="76"/>
      <c r="K126" s="76"/>
      <c r="L126" s="76">
        <v>6950</v>
      </c>
      <c r="M126" s="77">
        <v>81</v>
      </c>
      <c r="N126" s="74"/>
      <c r="O126" s="76"/>
      <c r="P126"/>
      <c r="Q126"/>
      <c r="R126"/>
    </row>
    <row r="127" spans="1:18" ht="13.5" x14ac:dyDescent="0.2">
      <c r="A127" s="44"/>
      <c r="B127" s="116" t="s">
        <v>289</v>
      </c>
      <c r="C127" s="75">
        <v>1850</v>
      </c>
      <c r="D127" s="76"/>
      <c r="E127" s="76"/>
      <c r="F127" s="76"/>
      <c r="G127" s="77"/>
      <c r="H127" s="76"/>
      <c r="I127" s="76"/>
      <c r="J127" s="76"/>
      <c r="K127" s="76"/>
      <c r="L127" s="76">
        <v>4250</v>
      </c>
      <c r="M127" s="77">
        <v>82</v>
      </c>
      <c r="N127" s="74"/>
      <c r="O127" s="76"/>
    </row>
    <row r="128" spans="1:18" ht="13.5" x14ac:dyDescent="0.2">
      <c r="A128" s="44"/>
      <c r="B128" s="116" t="s">
        <v>290</v>
      </c>
      <c r="C128" s="75">
        <v>1850</v>
      </c>
      <c r="D128" s="76"/>
      <c r="E128" s="76"/>
      <c r="F128" s="76"/>
      <c r="G128" s="77"/>
      <c r="H128" s="76"/>
      <c r="I128" s="76"/>
      <c r="J128" s="76"/>
      <c r="K128" s="76"/>
      <c r="L128" s="76">
        <v>6950</v>
      </c>
      <c r="M128" s="77">
        <v>83</v>
      </c>
      <c r="N128" s="74"/>
      <c r="O128" s="76"/>
    </row>
    <row r="129" spans="1:15" x14ac:dyDescent="0.2">
      <c r="A129" s="44"/>
      <c r="B129" s="70"/>
      <c r="C129" s="75"/>
      <c r="D129" s="76"/>
      <c r="E129" s="76"/>
      <c r="F129" s="76"/>
      <c r="G129" s="77"/>
      <c r="H129" s="76"/>
      <c r="I129" s="76"/>
      <c r="J129" s="76"/>
      <c r="K129" s="76"/>
      <c r="L129" s="76"/>
      <c r="M129" s="76"/>
      <c r="N129" s="74"/>
      <c r="O129" s="76"/>
    </row>
    <row r="130" spans="1:15" x14ac:dyDescent="0.2">
      <c r="A130" s="44"/>
      <c r="B130" s="70"/>
      <c r="C130" s="75"/>
      <c r="D130" s="76"/>
      <c r="E130" s="76"/>
      <c r="F130" s="76"/>
      <c r="G130" s="77"/>
      <c r="H130" s="76"/>
      <c r="I130" s="76"/>
      <c r="J130" s="76"/>
      <c r="K130" s="76"/>
      <c r="L130" s="76"/>
      <c r="M130" s="76"/>
      <c r="N130" s="74"/>
      <c r="O130" s="76"/>
    </row>
    <row r="131" spans="1:15" x14ac:dyDescent="0.2">
      <c r="A131" s="44"/>
      <c r="B131" s="70"/>
      <c r="C131" s="75"/>
      <c r="D131" s="76"/>
      <c r="E131" s="76"/>
      <c r="F131" s="76"/>
      <c r="G131" s="77"/>
      <c r="H131" s="76"/>
      <c r="I131" s="76"/>
      <c r="J131" s="76"/>
      <c r="K131" s="76"/>
      <c r="L131" s="76"/>
      <c r="M131" s="76"/>
      <c r="N131" s="74"/>
      <c r="O131" s="76"/>
    </row>
    <row r="132" spans="1:15" x14ac:dyDescent="0.2">
      <c r="A132" s="44"/>
      <c r="B132" s="70" t="s">
        <v>291</v>
      </c>
      <c r="C132" s="75">
        <v>1830</v>
      </c>
      <c r="D132" s="76"/>
      <c r="E132" s="76"/>
      <c r="F132" s="76"/>
      <c r="G132" s="77"/>
      <c r="H132" s="76"/>
      <c r="I132" s="76"/>
      <c r="J132" s="76"/>
      <c r="K132" s="76"/>
      <c r="L132" s="76">
        <v>5800</v>
      </c>
      <c r="M132" s="77">
        <v>84</v>
      </c>
      <c r="N132" s="74"/>
      <c r="O132" s="76"/>
    </row>
    <row r="133" spans="1:15" x14ac:dyDescent="0.2">
      <c r="A133" s="44"/>
      <c r="B133" s="70" t="s">
        <v>292</v>
      </c>
      <c r="C133" s="75">
        <v>1830</v>
      </c>
      <c r="D133" s="76"/>
      <c r="E133" s="76"/>
      <c r="F133" s="76"/>
      <c r="G133" s="77"/>
      <c r="H133" s="76"/>
      <c r="I133" s="76"/>
      <c r="J133" s="76"/>
      <c r="K133" s="76"/>
      <c r="L133" s="76">
        <v>5800</v>
      </c>
      <c r="M133" s="77">
        <v>85</v>
      </c>
      <c r="N133" s="74"/>
      <c r="O133" s="76"/>
    </row>
    <row r="134" spans="1:15" x14ac:dyDescent="0.2">
      <c r="A134" s="44"/>
      <c r="B134" s="70" t="s">
        <v>293</v>
      </c>
      <c r="C134" s="75">
        <v>1830</v>
      </c>
      <c r="D134" s="76"/>
      <c r="E134" s="76"/>
      <c r="F134" s="76"/>
      <c r="G134" s="77"/>
      <c r="H134" s="76"/>
      <c r="I134" s="76"/>
      <c r="J134" s="76"/>
      <c r="K134" s="76"/>
      <c r="L134" s="76">
        <v>5800</v>
      </c>
      <c r="M134" s="77">
        <v>86</v>
      </c>
      <c r="N134" s="74"/>
      <c r="O134" s="76"/>
    </row>
    <row r="135" spans="1:15" x14ac:dyDescent="0.2">
      <c r="A135" s="44"/>
      <c r="B135" s="70"/>
      <c r="C135" s="75"/>
      <c r="D135" s="76"/>
      <c r="E135" s="76"/>
      <c r="F135" s="76"/>
      <c r="G135" s="77"/>
      <c r="H135" s="76"/>
      <c r="I135" s="76"/>
      <c r="J135" s="76"/>
      <c r="K135" s="76"/>
      <c r="L135" s="76"/>
      <c r="M135" s="76">
        <v>87</v>
      </c>
      <c r="N135" s="74"/>
      <c r="O135" s="76"/>
    </row>
    <row r="136" spans="1:15" x14ac:dyDescent="0.2">
      <c r="A136" s="44"/>
      <c r="B136" s="70"/>
      <c r="C136" s="75"/>
      <c r="D136" s="76"/>
      <c r="E136" s="76"/>
      <c r="F136" s="76"/>
      <c r="G136" s="77"/>
      <c r="H136" s="76"/>
      <c r="I136" s="76"/>
      <c r="J136" s="76"/>
      <c r="K136" s="76"/>
      <c r="L136" s="76"/>
      <c r="M136" s="76"/>
      <c r="N136" s="74"/>
      <c r="O136" s="76"/>
    </row>
    <row r="137" spans="1:15" x14ac:dyDescent="0.2">
      <c r="A137" s="44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5" x14ac:dyDescent="0.2">
      <c r="A138" s="44"/>
      <c r="B138" s="70"/>
      <c r="C138" s="75"/>
      <c r="D138" s="76"/>
      <c r="E138" s="76"/>
      <c r="F138" s="76"/>
      <c r="G138" s="77"/>
      <c r="H138" s="76"/>
      <c r="I138" s="76"/>
      <c r="J138" s="76"/>
      <c r="K138" s="76"/>
      <c r="L138" s="76"/>
      <c r="M138" s="76"/>
      <c r="N138" s="74"/>
      <c r="O138" s="76"/>
    </row>
    <row r="139" spans="1:15" x14ac:dyDescent="0.2">
      <c r="A139" s="44"/>
      <c r="B139" s="115" t="s">
        <v>277</v>
      </c>
      <c r="C139" s="75">
        <v>1850</v>
      </c>
      <c r="D139" s="76"/>
      <c r="E139" s="76"/>
      <c r="F139" s="76"/>
      <c r="G139" s="77"/>
      <c r="H139" s="76"/>
      <c r="I139" s="76"/>
      <c r="J139" s="76"/>
      <c r="K139" s="76"/>
      <c r="L139" s="76"/>
      <c r="M139" s="76"/>
      <c r="N139" s="74">
        <v>10000</v>
      </c>
      <c r="O139" s="77">
        <v>87</v>
      </c>
    </row>
    <row r="140" spans="1:15" x14ac:dyDescent="0.2">
      <c r="A140" s="44"/>
      <c r="B140" s="70"/>
      <c r="C140" s="75"/>
      <c r="D140" s="76"/>
      <c r="E140" s="76"/>
      <c r="F140" s="76"/>
      <c r="G140" s="77"/>
      <c r="H140" s="76"/>
      <c r="I140" s="76"/>
      <c r="J140" s="76"/>
      <c r="K140" s="76"/>
      <c r="L140" s="76"/>
      <c r="M140" s="76"/>
      <c r="N140" s="74"/>
      <c r="O140" s="76"/>
    </row>
    <row r="141" spans="1:15" x14ac:dyDescent="0.2">
      <c r="A141" s="44"/>
      <c r="B141" s="70"/>
      <c r="C141" s="75"/>
      <c r="D141" s="76"/>
      <c r="E141" s="76"/>
      <c r="F141" s="76"/>
      <c r="G141" s="77"/>
      <c r="H141" s="76"/>
      <c r="I141" s="76"/>
      <c r="J141" s="76"/>
      <c r="K141" s="76"/>
      <c r="L141" s="76"/>
      <c r="M141" s="76"/>
      <c r="N141" s="74"/>
      <c r="O141" s="76"/>
    </row>
    <row r="142" spans="1:15" ht="13.5" x14ac:dyDescent="0.2">
      <c r="A142" s="44"/>
      <c r="B142" s="116" t="s">
        <v>294</v>
      </c>
      <c r="C142" s="75">
        <v>1850</v>
      </c>
      <c r="D142" s="76"/>
      <c r="E142" s="76"/>
      <c r="F142" s="76"/>
      <c r="G142" s="77"/>
      <c r="H142" s="76"/>
      <c r="I142" s="76"/>
      <c r="J142" s="76"/>
      <c r="K142" s="76"/>
      <c r="L142" s="76"/>
      <c r="M142" s="76"/>
      <c r="N142" s="74">
        <v>5650</v>
      </c>
      <c r="O142" s="77">
        <v>88</v>
      </c>
    </row>
    <row r="143" spans="1:15" ht="13.5" x14ac:dyDescent="0.2">
      <c r="A143" s="44"/>
      <c r="B143" s="116" t="s">
        <v>295</v>
      </c>
      <c r="C143" s="75">
        <v>1850</v>
      </c>
      <c r="D143" s="76"/>
      <c r="E143" s="76"/>
      <c r="F143" s="76"/>
      <c r="G143" s="77"/>
      <c r="H143" s="76"/>
      <c r="I143" s="76"/>
      <c r="J143" s="76"/>
      <c r="K143" s="76"/>
      <c r="L143" s="76"/>
      <c r="M143" s="76"/>
      <c r="N143" s="74">
        <v>4250</v>
      </c>
      <c r="O143" s="77">
        <v>89</v>
      </c>
    </row>
    <row r="144" spans="1:15" ht="13.5" x14ac:dyDescent="0.2">
      <c r="A144" s="44"/>
      <c r="B144" s="116" t="s">
        <v>296</v>
      </c>
      <c r="C144" s="75">
        <v>1850</v>
      </c>
      <c r="D144" s="76"/>
      <c r="E144" s="76"/>
      <c r="F144" s="76"/>
      <c r="G144" s="77"/>
      <c r="H144" s="76"/>
      <c r="I144" s="76"/>
      <c r="J144" s="76"/>
      <c r="K144" s="76"/>
      <c r="L144" s="76"/>
      <c r="M144" s="76"/>
      <c r="N144" s="74">
        <v>6950</v>
      </c>
      <c r="O144" s="77">
        <v>90</v>
      </c>
    </row>
    <row r="145" spans="1:15" ht="13.5" x14ac:dyDescent="0.2">
      <c r="A145" s="44"/>
      <c r="B145" s="116" t="s">
        <v>297</v>
      </c>
      <c r="C145" s="75">
        <v>1850</v>
      </c>
      <c r="D145" s="76"/>
      <c r="E145" s="76"/>
      <c r="F145" s="76"/>
      <c r="G145" s="77"/>
      <c r="H145" s="76"/>
      <c r="I145" s="76"/>
      <c r="J145" s="76"/>
      <c r="K145" s="76"/>
      <c r="L145" s="76"/>
      <c r="M145" s="76"/>
      <c r="N145" s="74">
        <v>5650</v>
      </c>
      <c r="O145" s="77">
        <v>91</v>
      </c>
    </row>
    <row r="146" spans="1:15" ht="13.5" x14ac:dyDescent="0.2">
      <c r="A146" s="44"/>
      <c r="B146" s="116" t="s">
        <v>298</v>
      </c>
      <c r="C146" s="75">
        <v>1850</v>
      </c>
      <c r="D146" s="76"/>
      <c r="E146" s="76"/>
      <c r="F146" s="76"/>
      <c r="G146" s="77"/>
      <c r="H146" s="76"/>
      <c r="I146" s="76"/>
      <c r="J146" s="76"/>
      <c r="K146" s="76"/>
      <c r="L146" s="76"/>
      <c r="M146" s="76"/>
      <c r="N146" s="74">
        <v>4250</v>
      </c>
      <c r="O146" s="77">
        <v>92</v>
      </c>
    </row>
    <row r="147" spans="1:15" ht="13.5" x14ac:dyDescent="0.2">
      <c r="A147" s="44"/>
      <c r="B147" s="116" t="s">
        <v>299</v>
      </c>
      <c r="C147" s="75">
        <v>1850</v>
      </c>
      <c r="D147" s="76"/>
      <c r="E147" s="76"/>
      <c r="F147" s="76"/>
      <c r="G147" s="77"/>
      <c r="H147" s="76"/>
      <c r="I147" s="76"/>
      <c r="J147" s="76"/>
      <c r="K147" s="76"/>
      <c r="L147" s="76"/>
      <c r="M147" s="76"/>
      <c r="N147" s="74">
        <v>6950</v>
      </c>
      <c r="O147" s="77">
        <v>93</v>
      </c>
    </row>
    <row r="148" spans="1:15" ht="13.5" x14ac:dyDescent="0.2">
      <c r="A148" s="44"/>
      <c r="B148" s="116" t="s">
        <v>300</v>
      </c>
      <c r="C148" s="75">
        <v>1850</v>
      </c>
      <c r="D148" s="76"/>
      <c r="E148" s="76"/>
      <c r="F148" s="76"/>
      <c r="G148" s="77"/>
      <c r="H148" s="76"/>
      <c r="I148" s="76"/>
      <c r="J148" s="76"/>
      <c r="K148" s="76"/>
      <c r="L148" s="76"/>
      <c r="M148" s="76"/>
      <c r="N148" s="74">
        <v>6950</v>
      </c>
      <c r="O148" s="77">
        <v>94</v>
      </c>
    </row>
    <row r="149" spans="1:15" ht="13.5" x14ac:dyDescent="0.2">
      <c r="A149" s="44"/>
      <c r="B149" s="116" t="s">
        <v>301</v>
      </c>
      <c r="C149" s="75">
        <v>1850</v>
      </c>
      <c r="D149" s="76"/>
      <c r="E149" s="76"/>
      <c r="F149" s="76"/>
      <c r="G149" s="77"/>
      <c r="H149" s="76"/>
      <c r="I149" s="76"/>
      <c r="J149" s="76"/>
      <c r="K149" s="76"/>
      <c r="L149" s="76"/>
      <c r="M149" s="76"/>
      <c r="N149" s="74">
        <v>5650</v>
      </c>
      <c r="O149" s="77">
        <v>95</v>
      </c>
    </row>
    <row r="150" spans="1:15" ht="13.5" x14ac:dyDescent="0.2">
      <c r="A150" s="44"/>
      <c r="B150" s="116" t="s">
        <v>302</v>
      </c>
      <c r="C150" s="75">
        <v>1850</v>
      </c>
      <c r="D150" s="76"/>
      <c r="E150" s="76"/>
      <c r="F150" s="76"/>
      <c r="G150" s="77"/>
      <c r="H150" s="76"/>
      <c r="I150" s="76"/>
      <c r="J150" s="76"/>
      <c r="K150" s="76"/>
      <c r="L150" s="76"/>
      <c r="M150" s="76"/>
      <c r="N150" s="74">
        <v>5650</v>
      </c>
      <c r="O150" s="77">
        <v>96</v>
      </c>
    </row>
    <row r="151" spans="1:15" ht="13.5" x14ac:dyDescent="0.2">
      <c r="A151" s="44"/>
      <c r="B151" s="116" t="s">
        <v>303</v>
      </c>
      <c r="C151" s="75">
        <v>1850</v>
      </c>
      <c r="D151" s="76"/>
      <c r="E151" s="76"/>
      <c r="F151" s="76"/>
      <c r="G151" s="77"/>
      <c r="H151" s="76"/>
      <c r="I151" s="76"/>
      <c r="J151" s="76"/>
      <c r="K151" s="76"/>
      <c r="L151" s="76"/>
      <c r="M151" s="76"/>
      <c r="N151" s="74">
        <v>6950</v>
      </c>
      <c r="O151" s="77">
        <v>97</v>
      </c>
    </row>
    <row r="152" spans="1:15" ht="13.5" x14ac:dyDescent="0.2">
      <c r="A152" s="44"/>
      <c r="B152" s="116" t="s">
        <v>304</v>
      </c>
      <c r="C152" s="75">
        <v>1850</v>
      </c>
      <c r="D152" s="76"/>
      <c r="E152" s="76"/>
      <c r="F152" s="76"/>
      <c r="G152" s="77"/>
      <c r="H152" s="76"/>
      <c r="I152" s="76"/>
      <c r="J152" s="76"/>
      <c r="K152" s="76"/>
      <c r="L152" s="76"/>
      <c r="M152" s="76"/>
      <c r="N152" s="74">
        <v>10250</v>
      </c>
      <c r="O152" s="77">
        <v>98</v>
      </c>
    </row>
    <row r="153" spans="1:15" ht="13.5" x14ac:dyDescent="0.2">
      <c r="A153" s="44"/>
      <c r="B153" s="116" t="s">
        <v>305</v>
      </c>
      <c r="C153" s="75">
        <v>1850</v>
      </c>
      <c r="D153" s="76"/>
      <c r="E153" s="76"/>
      <c r="F153" s="76"/>
      <c r="G153" s="77"/>
      <c r="H153" s="76"/>
      <c r="I153" s="76"/>
      <c r="J153" s="76"/>
      <c r="K153" s="76"/>
      <c r="L153" s="76"/>
      <c r="M153" s="76"/>
      <c r="N153" s="74">
        <v>4250</v>
      </c>
      <c r="O153" s="77">
        <v>99</v>
      </c>
    </row>
    <row r="154" spans="1:15" x14ac:dyDescent="0.2">
      <c r="A154" s="44"/>
      <c r="B154" s="70"/>
      <c r="C154" s="75"/>
      <c r="D154" s="76"/>
      <c r="E154" s="76"/>
      <c r="F154" s="76"/>
      <c r="G154" s="77"/>
      <c r="H154" s="76"/>
      <c r="I154" s="76"/>
      <c r="J154" s="76"/>
      <c r="K154" s="76"/>
      <c r="L154" s="76"/>
      <c r="M154" s="76"/>
      <c r="N154" s="74"/>
      <c r="O154" s="76"/>
    </row>
    <row r="155" spans="1:15" x14ac:dyDescent="0.2">
      <c r="A155" s="44"/>
      <c r="B155" s="70"/>
      <c r="C155" s="75"/>
      <c r="D155" s="76"/>
      <c r="E155" s="76"/>
      <c r="F155" s="76"/>
      <c r="G155" s="77"/>
      <c r="H155" s="76"/>
      <c r="I155" s="76"/>
      <c r="J155" s="76"/>
      <c r="K155" s="76"/>
      <c r="L155" s="76"/>
      <c r="M155" s="76"/>
      <c r="N155" s="74"/>
      <c r="O155" s="76"/>
    </row>
    <row r="156" spans="1:15" x14ac:dyDescent="0.2">
      <c r="A156" s="44"/>
      <c r="B156" s="70"/>
      <c r="C156" s="75"/>
      <c r="D156" s="76"/>
      <c r="E156" s="76"/>
      <c r="F156" s="76"/>
      <c r="G156" s="77"/>
      <c r="H156" s="76"/>
      <c r="I156" s="76"/>
      <c r="J156" s="76"/>
      <c r="K156" s="76"/>
      <c r="L156" s="76"/>
      <c r="M156" s="76"/>
      <c r="N156" s="74"/>
      <c r="O156" s="76"/>
    </row>
    <row r="157" spans="1:15" x14ac:dyDescent="0.2">
      <c r="A157" s="44"/>
      <c r="B157" s="70" t="s">
        <v>306</v>
      </c>
      <c r="C157" s="75">
        <v>1830</v>
      </c>
      <c r="D157" s="76"/>
      <c r="E157" s="76"/>
      <c r="F157" s="76"/>
      <c r="G157" s="77"/>
      <c r="H157" s="76"/>
      <c r="I157" s="76"/>
      <c r="J157" s="76"/>
      <c r="K157" s="76"/>
      <c r="L157" s="76"/>
      <c r="M157" s="76"/>
      <c r="N157" s="117">
        <v>8750</v>
      </c>
      <c r="O157" s="77">
        <v>100</v>
      </c>
    </row>
    <row r="158" spans="1:15" x14ac:dyDescent="0.2">
      <c r="A158" s="44"/>
      <c r="B158" s="70" t="s">
        <v>307</v>
      </c>
      <c r="C158" s="75">
        <v>1830</v>
      </c>
      <c r="D158" s="76"/>
      <c r="E158" s="76"/>
      <c r="F158" s="76"/>
      <c r="G158" s="77"/>
      <c r="H158" s="76"/>
      <c r="I158" s="76"/>
      <c r="J158" s="76"/>
      <c r="K158" s="76"/>
      <c r="L158" s="76"/>
      <c r="M158" s="76"/>
      <c r="N158" s="117">
        <v>8500</v>
      </c>
      <c r="O158" s="77">
        <v>101</v>
      </c>
    </row>
    <row r="159" spans="1:15" x14ac:dyDescent="0.2">
      <c r="A159" s="44"/>
      <c r="B159" s="70" t="s">
        <v>308</v>
      </c>
      <c r="C159" s="75">
        <v>1830</v>
      </c>
      <c r="D159" s="76"/>
      <c r="E159" s="76"/>
      <c r="F159" s="76"/>
      <c r="G159" s="77"/>
      <c r="H159" s="76"/>
      <c r="I159" s="76"/>
      <c r="J159" s="76"/>
      <c r="K159" s="76"/>
      <c r="L159" s="76"/>
      <c r="M159" s="76"/>
      <c r="N159" s="117">
        <v>6400</v>
      </c>
      <c r="O159" s="77">
        <v>102</v>
      </c>
    </row>
    <row r="160" spans="1:15" x14ac:dyDescent="0.2">
      <c r="A160" s="44"/>
      <c r="B160" s="70"/>
      <c r="C160" s="75"/>
      <c r="D160" s="76"/>
      <c r="E160" s="76"/>
      <c r="F160" s="76"/>
      <c r="G160" s="77"/>
      <c r="H160" s="76"/>
      <c r="I160" s="76"/>
      <c r="J160" s="76"/>
      <c r="K160" s="76"/>
      <c r="L160" s="76"/>
      <c r="M160" s="76"/>
      <c r="N160" s="85"/>
      <c r="O160" s="76"/>
    </row>
    <row r="161" spans="1:15" x14ac:dyDescent="0.2">
      <c r="A161" s="44"/>
      <c r="B161" s="70"/>
      <c r="C161" s="75"/>
      <c r="D161" s="76"/>
      <c r="E161" s="76"/>
      <c r="F161" s="76"/>
      <c r="G161" s="77"/>
      <c r="H161" s="76"/>
      <c r="I161" s="76"/>
      <c r="J161" s="76"/>
      <c r="K161" s="76"/>
      <c r="L161" s="76"/>
      <c r="M161" s="76"/>
      <c r="N161" s="74"/>
      <c r="O161" s="76"/>
    </row>
    <row r="162" spans="1:15" x14ac:dyDescent="0.2">
      <c r="A162" s="44"/>
      <c r="B162" s="70"/>
      <c r="C162" s="75"/>
      <c r="D162" s="76"/>
      <c r="E162" s="76"/>
      <c r="F162" s="76"/>
      <c r="G162" s="77"/>
      <c r="H162" s="76"/>
      <c r="I162" s="76"/>
      <c r="J162" s="76"/>
      <c r="K162" s="76"/>
      <c r="L162" s="76"/>
      <c r="M162" s="76"/>
      <c r="N162" s="74"/>
      <c r="O162" s="76"/>
    </row>
    <row r="163" spans="1:15" x14ac:dyDescent="0.2">
      <c r="A163" s="44"/>
      <c r="B163" s="70"/>
      <c r="C163" s="75"/>
      <c r="D163" s="76"/>
      <c r="E163" s="76"/>
      <c r="F163" s="76"/>
      <c r="G163" s="77"/>
      <c r="H163" s="76"/>
      <c r="I163" s="76"/>
      <c r="J163" s="76"/>
      <c r="K163" s="76"/>
      <c r="L163" s="76"/>
      <c r="M163" s="76"/>
      <c r="N163" s="74"/>
      <c r="O163" s="76"/>
    </row>
    <row r="164" spans="1:15" x14ac:dyDescent="0.2">
      <c r="A164" s="44"/>
      <c r="B164" s="70"/>
      <c r="C164" s="75"/>
      <c r="D164" s="76"/>
      <c r="E164" s="76"/>
      <c r="F164" s="76"/>
      <c r="G164" s="77"/>
      <c r="H164" s="76"/>
      <c r="I164" s="76"/>
      <c r="J164" s="76"/>
      <c r="K164" s="76"/>
      <c r="L164" s="76"/>
      <c r="M164" s="76"/>
      <c r="N164" s="74"/>
      <c r="O164" s="76"/>
    </row>
    <row r="165" spans="1:15" x14ac:dyDescent="0.2">
      <c r="A165" s="44"/>
      <c r="B165" s="70"/>
      <c r="C165" s="75"/>
      <c r="D165" s="76"/>
      <c r="E165" s="76"/>
      <c r="F165" s="76"/>
      <c r="G165" s="77"/>
      <c r="H165" s="76"/>
      <c r="I165" s="76"/>
      <c r="J165" s="76"/>
      <c r="K165" s="76"/>
      <c r="L165" s="76"/>
      <c r="M165" s="76"/>
      <c r="N165" s="74"/>
      <c r="O165" s="76"/>
    </row>
    <row r="166" spans="1:15" x14ac:dyDescent="0.2">
      <c r="A166" s="44"/>
      <c r="B166" s="70"/>
      <c r="C166" s="75"/>
      <c r="D166" s="76"/>
      <c r="E166" s="76"/>
      <c r="F166" s="76"/>
      <c r="G166" s="77"/>
      <c r="H166" s="76"/>
      <c r="I166" s="76"/>
      <c r="J166" s="76"/>
      <c r="K166" s="76"/>
      <c r="L166" s="76"/>
      <c r="M166" s="76"/>
      <c r="N166" s="74"/>
      <c r="O166" s="76"/>
    </row>
    <row r="167" spans="1:15" x14ac:dyDescent="0.2">
      <c r="A167" s="45" t="s">
        <v>54</v>
      </c>
      <c r="B167" s="86"/>
      <c r="C167" s="75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88"/>
    </row>
    <row r="168" spans="1:15" x14ac:dyDescent="0.2">
      <c r="A168" s="44"/>
      <c r="B168" s="86"/>
      <c r="C168" s="75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91"/>
      <c r="O168" s="76"/>
    </row>
    <row r="169" spans="1:15" x14ac:dyDescent="0.2">
      <c r="A169" s="44"/>
      <c r="B169" s="86"/>
      <c r="C169" s="75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91"/>
      <c r="O169" s="76"/>
    </row>
    <row r="170" spans="1:15" x14ac:dyDescent="0.2">
      <c r="A170" s="44"/>
      <c r="B170" s="86"/>
      <c r="C170" s="75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91"/>
      <c r="O170" s="76"/>
    </row>
    <row r="171" spans="1:15" x14ac:dyDescent="0.2">
      <c r="A171" s="44"/>
      <c r="B171" s="86"/>
      <c r="C171" s="75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91"/>
      <c r="O171" s="76"/>
    </row>
    <row r="172" spans="1:15" x14ac:dyDescent="0.2">
      <c r="A172" s="44"/>
      <c r="B172" s="94" t="s">
        <v>309</v>
      </c>
      <c r="C172" s="75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3"/>
      <c r="O172" s="92"/>
    </row>
    <row r="173" spans="1:15" ht="13.5" thickBot="1" x14ac:dyDescent="0.25">
      <c r="A173" s="46" t="s">
        <v>14</v>
      </c>
      <c r="B173" s="97" t="str">
        <f>A173</f>
        <v>Total System Renewal</v>
      </c>
      <c r="C173" s="98"/>
      <c r="D173" s="99">
        <f>SUM(D9:D166)+SUM(D168:D171)</f>
        <v>143563</v>
      </c>
      <c r="E173" s="99"/>
      <c r="F173" s="99">
        <f>SUM(F9:F166)+SUM(F168:F171)</f>
        <v>36214.51</v>
      </c>
      <c r="G173" s="99"/>
      <c r="H173" s="99">
        <f>SUM(H9:H166)+SUM(H168:H171)</f>
        <v>77544.839999999982</v>
      </c>
      <c r="I173" s="99"/>
      <c r="J173" s="99">
        <f>SUM(J9:J166)+SUM(J168:J171)</f>
        <v>110145</v>
      </c>
      <c r="K173" s="99"/>
      <c r="L173" s="99">
        <f>SUM(L9:L166)+SUM(L168:L171)</f>
        <v>112225</v>
      </c>
      <c r="M173" s="99"/>
      <c r="N173" s="99">
        <f>SUM(N9:N166)+SUM(N168:N171)</f>
        <v>107050</v>
      </c>
      <c r="O173" s="99"/>
    </row>
    <row r="174" spans="1:15" x14ac:dyDescent="0.2">
      <c r="A174" s="17"/>
      <c r="B174" s="55"/>
      <c r="C174" s="55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</row>
    <row r="175" spans="1:15" ht="18.75" x14ac:dyDescent="0.3">
      <c r="A175" s="36" t="s">
        <v>57</v>
      </c>
    </row>
    <row r="176" spans="1:15" ht="15" x14ac:dyDescent="0.25">
      <c r="A176" s="37" t="s">
        <v>310</v>
      </c>
      <c r="F176" s="56" t="s">
        <v>59</v>
      </c>
    </row>
    <row r="179" spans="1:15" x14ac:dyDescent="0.2">
      <c r="A179" s="38" t="s">
        <v>60</v>
      </c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</row>
    <row r="180" spans="1:15" x14ac:dyDescent="0.2">
      <c r="A180" s="47" t="s">
        <v>210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</row>
    <row r="181" spans="1:15" x14ac:dyDescent="0.2">
      <c r="A181" s="38" t="s">
        <v>311</v>
      </c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</row>
    <row r="182" spans="1:15" x14ac:dyDescent="0.2">
      <c r="A182" s="38" t="s">
        <v>312</v>
      </c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</row>
    <row r="183" spans="1:15" x14ac:dyDescent="0.2">
      <c r="A183" s="38" t="s">
        <v>313</v>
      </c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</row>
    <row r="184" spans="1:15" x14ac:dyDescent="0.2">
      <c r="A184" s="38" t="s">
        <v>314</v>
      </c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</row>
    <row r="185" spans="1:15" x14ac:dyDescent="0.2">
      <c r="A185" s="38" t="s">
        <v>315</v>
      </c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</row>
    <row r="186" spans="1:15" x14ac:dyDescent="0.2">
      <c r="A186" s="38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</row>
    <row r="187" spans="1:15" x14ac:dyDescent="0.2">
      <c r="A187" s="48"/>
      <c r="B187" s="64"/>
      <c r="C187" s="64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</row>
    <row r="188" spans="1:15" x14ac:dyDescent="0.2">
      <c r="A188" s="49"/>
    </row>
    <row r="189" spans="1:15" x14ac:dyDescent="0.2">
      <c r="A189" s="38" t="s">
        <v>65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</row>
    <row r="190" spans="1:15" x14ac:dyDescent="0.2">
      <c r="A190" s="47" t="s">
        <v>211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</row>
    <row r="191" spans="1:15" x14ac:dyDescent="0.2">
      <c r="A191" s="38" t="s">
        <v>311</v>
      </c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</row>
    <row r="192" spans="1:15" x14ac:dyDescent="0.2">
      <c r="A192" s="38" t="s">
        <v>312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</row>
    <row r="193" spans="1:15" x14ac:dyDescent="0.2">
      <c r="A193" s="38" t="s">
        <v>316</v>
      </c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</row>
    <row r="194" spans="1:15" x14ac:dyDescent="0.2">
      <c r="A194" s="38" t="s">
        <v>317</v>
      </c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</row>
    <row r="195" spans="1:15" x14ac:dyDescent="0.2">
      <c r="A195" s="38" t="s">
        <v>315</v>
      </c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</row>
    <row r="196" spans="1:15" x14ac:dyDescent="0.2">
      <c r="A196" s="49"/>
    </row>
    <row r="197" spans="1:15" x14ac:dyDescent="0.2">
      <c r="A197" s="49"/>
    </row>
    <row r="198" spans="1:15" x14ac:dyDescent="0.2">
      <c r="A198" s="49"/>
    </row>
    <row r="199" spans="1:15" x14ac:dyDescent="0.2">
      <c r="A199" s="38" t="s">
        <v>70</v>
      </c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</row>
    <row r="200" spans="1:15" x14ac:dyDescent="0.2">
      <c r="A200" s="47" t="s">
        <v>212</v>
      </c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</row>
    <row r="201" spans="1:15" x14ac:dyDescent="0.2">
      <c r="A201" s="38" t="s">
        <v>311</v>
      </c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</row>
    <row r="202" spans="1:15" x14ac:dyDescent="0.2">
      <c r="A202" s="38" t="s">
        <v>312</v>
      </c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</row>
    <row r="203" spans="1:15" x14ac:dyDescent="0.2">
      <c r="A203" s="38" t="s">
        <v>318</v>
      </c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</row>
    <row r="204" spans="1:15" x14ac:dyDescent="0.2">
      <c r="A204" s="38" t="s">
        <v>319</v>
      </c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</row>
    <row r="205" spans="1:15" x14ac:dyDescent="0.2">
      <c r="A205" s="38" t="s">
        <v>315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</row>
    <row r="206" spans="1:15" x14ac:dyDescent="0.2">
      <c r="A206" s="49"/>
    </row>
    <row r="207" spans="1:15" x14ac:dyDescent="0.2">
      <c r="A207" s="49"/>
    </row>
    <row r="208" spans="1:15" x14ac:dyDescent="0.2">
      <c r="A208" s="49"/>
    </row>
    <row r="209" spans="1:15" x14ac:dyDescent="0.2">
      <c r="A209" s="49"/>
    </row>
    <row r="210" spans="1:15" x14ac:dyDescent="0.2">
      <c r="A210" s="38" t="s">
        <v>76</v>
      </c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</row>
    <row r="211" spans="1:15" x14ac:dyDescent="0.2">
      <c r="A211" s="47" t="s">
        <v>213</v>
      </c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</row>
    <row r="212" spans="1:15" x14ac:dyDescent="0.2">
      <c r="A212" s="38" t="s">
        <v>311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</row>
    <row r="213" spans="1:15" x14ac:dyDescent="0.2">
      <c r="A213" s="38" t="s">
        <v>312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</row>
    <row r="214" spans="1:15" x14ac:dyDescent="0.2">
      <c r="A214" s="38" t="s">
        <v>313</v>
      </c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</row>
    <row r="215" spans="1:15" x14ac:dyDescent="0.2">
      <c r="A215" s="38" t="s">
        <v>320</v>
      </c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</row>
    <row r="216" spans="1:15" x14ac:dyDescent="0.2">
      <c r="A216" s="38" t="s">
        <v>321</v>
      </c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</row>
    <row r="217" spans="1:15" x14ac:dyDescent="0.2">
      <c r="A217" s="49"/>
    </row>
    <row r="218" spans="1:15" x14ac:dyDescent="0.2">
      <c r="A218" s="49"/>
    </row>
    <row r="219" spans="1:15" x14ac:dyDescent="0.2">
      <c r="A219" s="49"/>
    </row>
    <row r="220" spans="1:15" x14ac:dyDescent="0.2">
      <c r="A220" s="38" t="s">
        <v>82</v>
      </c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</row>
    <row r="221" spans="1:15" x14ac:dyDescent="0.2">
      <c r="A221" s="47" t="s">
        <v>214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</row>
    <row r="222" spans="1:15" x14ac:dyDescent="0.2">
      <c r="A222" s="38" t="s">
        <v>311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</row>
    <row r="223" spans="1:15" x14ac:dyDescent="0.2">
      <c r="A223" s="38" t="s">
        <v>312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</row>
    <row r="224" spans="1:15" x14ac:dyDescent="0.2">
      <c r="A224" s="38" t="s">
        <v>322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</row>
    <row r="225" spans="1:15" x14ac:dyDescent="0.2">
      <c r="A225" s="38" t="s">
        <v>323</v>
      </c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</row>
    <row r="226" spans="1:15" x14ac:dyDescent="0.2">
      <c r="A226" s="38" t="s">
        <v>324</v>
      </c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</row>
    <row r="227" spans="1:15" x14ac:dyDescent="0.2">
      <c r="A227" s="49"/>
    </row>
    <row r="228" spans="1:15" x14ac:dyDescent="0.2">
      <c r="A228" s="49"/>
    </row>
    <row r="229" spans="1:15" x14ac:dyDescent="0.2">
      <c r="A229" s="49"/>
    </row>
    <row r="230" spans="1:15" x14ac:dyDescent="0.2">
      <c r="A230" s="49"/>
    </row>
    <row r="231" spans="1:15" x14ac:dyDescent="0.2">
      <c r="A231" s="38" t="s">
        <v>85</v>
      </c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</row>
    <row r="232" spans="1:15" x14ac:dyDescent="0.2">
      <c r="A232" s="47" t="s">
        <v>215</v>
      </c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</row>
    <row r="233" spans="1:15" x14ac:dyDescent="0.2">
      <c r="A233" s="38" t="s">
        <v>311</v>
      </c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</row>
    <row r="234" spans="1:15" x14ac:dyDescent="0.2">
      <c r="A234" s="38" t="s">
        <v>312</v>
      </c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</row>
    <row r="235" spans="1:15" x14ac:dyDescent="0.2">
      <c r="A235" s="38" t="s">
        <v>325</v>
      </c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</row>
    <row r="236" spans="1:15" x14ac:dyDescent="0.2">
      <c r="A236" s="38" t="s">
        <v>326</v>
      </c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</row>
    <row r="237" spans="1:15" x14ac:dyDescent="0.2">
      <c r="A237" s="38" t="s">
        <v>321</v>
      </c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</row>
    <row r="238" spans="1:15" x14ac:dyDescent="0.2">
      <c r="A238" s="49"/>
    </row>
    <row r="239" spans="1:15" x14ac:dyDescent="0.2">
      <c r="A239" s="49"/>
    </row>
    <row r="240" spans="1:15" x14ac:dyDescent="0.2">
      <c r="A240" s="49"/>
    </row>
    <row r="241" spans="1:15" x14ac:dyDescent="0.2">
      <c r="A241" s="38" t="s">
        <v>89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</row>
    <row r="242" spans="1:15" x14ac:dyDescent="0.2">
      <c r="A242" s="47" t="s">
        <v>216</v>
      </c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</row>
    <row r="243" spans="1:15" x14ac:dyDescent="0.2">
      <c r="A243" s="38" t="s">
        <v>311</v>
      </c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</row>
    <row r="244" spans="1:15" x14ac:dyDescent="0.2">
      <c r="A244" s="38" t="s">
        <v>312</v>
      </c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</row>
    <row r="245" spans="1:15" x14ac:dyDescent="0.2">
      <c r="A245" s="38" t="s">
        <v>327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</row>
    <row r="246" spans="1:15" x14ac:dyDescent="0.2">
      <c r="A246" s="38" t="s">
        <v>317</v>
      </c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</row>
    <row r="247" spans="1:15" x14ac:dyDescent="0.2">
      <c r="A247" s="38" t="s">
        <v>315</v>
      </c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</row>
    <row r="248" spans="1:15" x14ac:dyDescent="0.2">
      <c r="A248" s="49"/>
    </row>
    <row r="249" spans="1:15" x14ac:dyDescent="0.2">
      <c r="A249" s="49"/>
    </row>
    <row r="250" spans="1:15" x14ac:dyDescent="0.2">
      <c r="A250" s="49"/>
    </row>
    <row r="251" spans="1:15" x14ac:dyDescent="0.2">
      <c r="A251" s="49"/>
    </row>
    <row r="252" spans="1:15" x14ac:dyDescent="0.2">
      <c r="A252" s="38" t="s">
        <v>93</v>
      </c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</row>
    <row r="253" spans="1:15" x14ac:dyDescent="0.2">
      <c r="A253" s="47" t="s">
        <v>217</v>
      </c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</row>
    <row r="254" spans="1:15" x14ac:dyDescent="0.2">
      <c r="A254" s="38" t="s">
        <v>311</v>
      </c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</row>
    <row r="255" spans="1:15" x14ac:dyDescent="0.2">
      <c r="A255" s="38" t="s">
        <v>312</v>
      </c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</row>
    <row r="256" spans="1:15" x14ac:dyDescent="0.2">
      <c r="A256" s="38" t="s">
        <v>328</v>
      </c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</row>
    <row r="257" spans="1:15" x14ac:dyDescent="0.2">
      <c r="A257" s="38" t="s">
        <v>329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</row>
    <row r="258" spans="1:15" x14ac:dyDescent="0.2">
      <c r="A258" s="38" t="s">
        <v>321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</row>
    <row r="259" spans="1:15" x14ac:dyDescent="0.2">
      <c r="A259" s="49"/>
    </row>
    <row r="260" spans="1:15" x14ac:dyDescent="0.2">
      <c r="A260" s="49"/>
    </row>
    <row r="261" spans="1:15" x14ac:dyDescent="0.2">
      <c r="A261" s="38" t="s">
        <v>96</v>
      </c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</row>
    <row r="262" spans="1:15" x14ac:dyDescent="0.2">
      <c r="A262" s="50" t="s">
        <v>218</v>
      </c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</row>
    <row r="263" spans="1:15" x14ac:dyDescent="0.2">
      <c r="A263" s="38" t="s">
        <v>330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</row>
    <row r="264" spans="1:15" x14ac:dyDescent="0.2">
      <c r="A264" s="38" t="s">
        <v>312</v>
      </c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</row>
    <row r="265" spans="1:15" x14ac:dyDescent="0.2">
      <c r="A265" s="38" t="s">
        <v>331</v>
      </c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</row>
    <row r="266" spans="1:15" x14ac:dyDescent="0.2">
      <c r="A266" s="38" t="s">
        <v>332</v>
      </c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</row>
    <row r="267" spans="1:15" x14ac:dyDescent="0.2">
      <c r="A267" s="38" t="s">
        <v>333</v>
      </c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</row>
    <row r="270" spans="1:15" x14ac:dyDescent="0.2">
      <c r="A270" s="38" t="s">
        <v>334</v>
      </c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</row>
    <row r="271" spans="1:15" x14ac:dyDescent="0.2">
      <c r="A271" s="50" t="s">
        <v>219</v>
      </c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</row>
    <row r="272" spans="1:15" x14ac:dyDescent="0.2">
      <c r="A272" s="38" t="s">
        <v>330</v>
      </c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</row>
    <row r="273" spans="1:15" x14ac:dyDescent="0.2">
      <c r="A273" s="38" t="s">
        <v>312</v>
      </c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</row>
    <row r="274" spans="1:15" x14ac:dyDescent="0.2">
      <c r="A274" s="38" t="s">
        <v>335</v>
      </c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</row>
    <row r="275" spans="1:15" x14ac:dyDescent="0.2">
      <c r="A275" s="38" t="s">
        <v>336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</row>
    <row r="276" spans="1:15" x14ac:dyDescent="0.2">
      <c r="A276" s="38" t="s">
        <v>333</v>
      </c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</row>
    <row r="280" spans="1:15" x14ac:dyDescent="0.2">
      <c r="A280" s="38" t="s">
        <v>337</v>
      </c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</row>
    <row r="281" spans="1:15" x14ac:dyDescent="0.2">
      <c r="A281" s="50" t="s">
        <v>220</v>
      </c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</row>
    <row r="282" spans="1:15" x14ac:dyDescent="0.2">
      <c r="A282" s="38" t="s">
        <v>330</v>
      </c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</row>
    <row r="283" spans="1:15" x14ac:dyDescent="0.2">
      <c r="A283" s="38" t="s">
        <v>312</v>
      </c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</row>
    <row r="284" spans="1:15" x14ac:dyDescent="0.2">
      <c r="A284" s="38" t="s">
        <v>328</v>
      </c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</row>
    <row r="285" spans="1:15" x14ac:dyDescent="0.2">
      <c r="A285" s="38" t="s">
        <v>338</v>
      </c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</row>
    <row r="286" spans="1:15" x14ac:dyDescent="0.2">
      <c r="A286" s="38" t="s">
        <v>333</v>
      </c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</row>
    <row r="289" spans="1:15" x14ac:dyDescent="0.2">
      <c r="A289" s="38" t="s">
        <v>113</v>
      </c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</row>
    <row r="290" spans="1:15" x14ac:dyDescent="0.2">
      <c r="A290" s="50" t="s">
        <v>221</v>
      </c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</row>
    <row r="291" spans="1:15" x14ac:dyDescent="0.2">
      <c r="A291" s="38" t="s">
        <v>330</v>
      </c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</row>
    <row r="292" spans="1:15" x14ac:dyDescent="0.2">
      <c r="A292" s="38" t="s">
        <v>312</v>
      </c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</row>
    <row r="293" spans="1:15" x14ac:dyDescent="0.2">
      <c r="A293" s="38" t="s">
        <v>339</v>
      </c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</row>
    <row r="294" spans="1:15" x14ac:dyDescent="0.2">
      <c r="A294" s="38" t="s">
        <v>340</v>
      </c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</row>
    <row r="295" spans="1:15" x14ac:dyDescent="0.2">
      <c r="A295" s="38" t="s">
        <v>333</v>
      </c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</row>
    <row r="298" spans="1:15" x14ac:dyDescent="0.2">
      <c r="A298" s="38" t="s">
        <v>341</v>
      </c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</row>
    <row r="299" spans="1:15" x14ac:dyDescent="0.2">
      <c r="A299" s="50" t="s">
        <v>222</v>
      </c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</row>
    <row r="300" spans="1:15" x14ac:dyDescent="0.2">
      <c r="A300" s="38" t="s">
        <v>330</v>
      </c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</row>
    <row r="301" spans="1:15" x14ac:dyDescent="0.2">
      <c r="A301" s="38" t="s">
        <v>312</v>
      </c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</row>
    <row r="302" spans="1:15" x14ac:dyDescent="0.2">
      <c r="A302" s="38" t="s">
        <v>335</v>
      </c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</row>
    <row r="303" spans="1:15" x14ac:dyDescent="0.2">
      <c r="A303" s="38" t="s">
        <v>342</v>
      </c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</row>
    <row r="304" spans="1:15" x14ac:dyDescent="0.2">
      <c r="A304" s="38" t="s">
        <v>333</v>
      </c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</row>
    <row r="308" spans="1:15" x14ac:dyDescent="0.2">
      <c r="A308" s="38" t="s">
        <v>124</v>
      </c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</row>
    <row r="309" spans="1:15" x14ac:dyDescent="0.2">
      <c r="A309" s="50" t="s">
        <v>223</v>
      </c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</row>
    <row r="310" spans="1:15" x14ac:dyDescent="0.2">
      <c r="A310" s="38" t="s">
        <v>330</v>
      </c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</row>
    <row r="311" spans="1:15" x14ac:dyDescent="0.2">
      <c r="A311" s="38" t="s">
        <v>312</v>
      </c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</row>
    <row r="312" spans="1:15" x14ac:dyDescent="0.2">
      <c r="A312" s="38" t="s">
        <v>327</v>
      </c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</row>
    <row r="313" spans="1:15" x14ac:dyDescent="0.2">
      <c r="A313" s="38" t="s">
        <v>343</v>
      </c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</row>
    <row r="314" spans="1:15" x14ac:dyDescent="0.2">
      <c r="A314" s="38" t="s">
        <v>333</v>
      </c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</row>
    <row r="318" spans="1:15" x14ac:dyDescent="0.2">
      <c r="A318" s="38" t="s">
        <v>344</v>
      </c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</row>
    <row r="319" spans="1:15" x14ac:dyDescent="0.2">
      <c r="A319" s="50" t="s">
        <v>224</v>
      </c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</row>
    <row r="320" spans="1:15" x14ac:dyDescent="0.2">
      <c r="A320" s="38" t="s">
        <v>330</v>
      </c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</row>
    <row r="321" spans="1:15" x14ac:dyDescent="0.2">
      <c r="A321" s="38" t="s">
        <v>312</v>
      </c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</row>
    <row r="322" spans="1:15" x14ac:dyDescent="0.2">
      <c r="A322" s="38" t="s">
        <v>335</v>
      </c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</row>
    <row r="323" spans="1:15" x14ac:dyDescent="0.2">
      <c r="A323" s="38" t="s">
        <v>345</v>
      </c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</row>
    <row r="324" spans="1:15" x14ac:dyDescent="0.2">
      <c r="A324" s="38" t="s">
        <v>333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</row>
    <row r="327" spans="1:15" x14ac:dyDescent="0.2">
      <c r="A327" s="38" t="s">
        <v>136</v>
      </c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</row>
    <row r="328" spans="1:15" x14ac:dyDescent="0.2">
      <c r="A328" s="50" t="s">
        <v>225</v>
      </c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</row>
    <row r="329" spans="1:15" x14ac:dyDescent="0.2">
      <c r="A329" s="38" t="s">
        <v>330</v>
      </c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</row>
    <row r="330" spans="1:15" x14ac:dyDescent="0.2">
      <c r="A330" s="38" t="s">
        <v>312</v>
      </c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</row>
    <row r="331" spans="1:15" x14ac:dyDescent="0.2">
      <c r="A331" s="38" t="s">
        <v>325</v>
      </c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</row>
    <row r="332" spans="1:15" x14ac:dyDescent="0.2">
      <c r="A332" s="38" t="s">
        <v>346</v>
      </c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</row>
    <row r="333" spans="1:15" x14ac:dyDescent="0.2">
      <c r="A333" s="38" t="s">
        <v>347</v>
      </c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</row>
    <row r="337" spans="1:15" x14ac:dyDescent="0.2">
      <c r="A337" s="38" t="s">
        <v>142</v>
      </c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</row>
    <row r="338" spans="1:15" x14ac:dyDescent="0.2">
      <c r="A338" s="50" t="s">
        <v>226</v>
      </c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</row>
    <row r="339" spans="1:15" x14ac:dyDescent="0.2">
      <c r="A339" s="38" t="s">
        <v>330</v>
      </c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</row>
    <row r="340" spans="1:15" x14ac:dyDescent="0.2">
      <c r="A340" s="38" t="s">
        <v>312</v>
      </c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</row>
    <row r="341" spans="1:15" x14ac:dyDescent="0.2">
      <c r="A341" s="38" t="s">
        <v>327</v>
      </c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</row>
    <row r="342" spans="1:15" x14ac:dyDescent="0.2">
      <c r="A342" s="38" t="s">
        <v>348</v>
      </c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</row>
    <row r="343" spans="1:15" x14ac:dyDescent="0.2">
      <c r="A343" s="38" t="s">
        <v>349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</row>
    <row r="347" spans="1:15" x14ac:dyDescent="0.2">
      <c r="A347" s="38" t="s">
        <v>148</v>
      </c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</row>
    <row r="348" spans="1:15" x14ac:dyDescent="0.2">
      <c r="A348" s="50" t="s">
        <v>227</v>
      </c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</row>
    <row r="349" spans="1:15" x14ac:dyDescent="0.2">
      <c r="A349" s="38" t="s">
        <v>330</v>
      </c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</row>
    <row r="350" spans="1:15" x14ac:dyDescent="0.2">
      <c r="A350" s="38" t="s">
        <v>312</v>
      </c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</row>
    <row r="351" spans="1:15" x14ac:dyDescent="0.2">
      <c r="A351" s="38" t="s">
        <v>350</v>
      </c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</row>
    <row r="352" spans="1:15" x14ac:dyDescent="0.2">
      <c r="A352" s="38" t="s">
        <v>343</v>
      </c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</row>
    <row r="353" spans="1:15" x14ac:dyDescent="0.2">
      <c r="A353" s="38" t="s">
        <v>349</v>
      </c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</row>
    <row r="357" spans="1:15" x14ac:dyDescent="0.2">
      <c r="A357" s="38" t="s">
        <v>351</v>
      </c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5" x14ac:dyDescent="0.2">
      <c r="A358" s="50" t="s">
        <v>228</v>
      </c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</row>
    <row r="359" spans="1:15" x14ac:dyDescent="0.2">
      <c r="A359" s="38" t="s">
        <v>330</v>
      </c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</row>
    <row r="360" spans="1:15" x14ac:dyDescent="0.2">
      <c r="A360" s="38" t="s">
        <v>312</v>
      </c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</row>
    <row r="361" spans="1:15" x14ac:dyDescent="0.2">
      <c r="A361" s="38" t="s">
        <v>335</v>
      </c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</row>
    <row r="362" spans="1:15" x14ac:dyDescent="0.2">
      <c r="A362" s="38" t="s">
        <v>352</v>
      </c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</row>
    <row r="363" spans="1:15" x14ac:dyDescent="0.2">
      <c r="A363" s="38" t="s">
        <v>349</v>
      </c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</row>
    <row r="367" spans="1:15" x14ac:dyDescent="0.2">
      <c r="A367" s="38" t="s">
        <v>157</v>
      </c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</row>
    <row r="368" spans="1:15" x14ac:dyDescent="0.2">
      <c r="A368" s="50" t="s">
        <v>229</v>
      </c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</row>
    <row r="369" spans="1:15" x14ac:dyDescent="0.2">
      <c r="A369" s="38" t="s">
        <v>353</v>
      </c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</row>
    <row r="370" spans="1:15" x14ac:dyDescent="0.2">
      <c r="A370" s="38" t="s">
        <v>354</v>
      </c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</row>
    <row r="371" spans="1:15" x14ac:dyDescent="0.2">
      <c r="A371" s="38" t="s">
        <v>355</v>
      </c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</row>
    <row r="372" spans="1:15" x14ac:dyDescent="0.2">
      <c r="A372" s="38" t="s">
        <v>356</v>
      </c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</row>
    <row r="373" spans="1:15" x14ac:dyDescent="0.2">
      <c r="A373" s="38" t="s">
        <v>357</v>
      </c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</row>
    <row r="377" spans="1:15" x14ac:dyDescent="0.2">
      <c r="A377" s="38" t="s">
        <v>162</v>
      </c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</row>
    <row r="378" spans="1:15" x14ac:dyDescent="0.2">
      <c r="A378" s="50" t="s">
        <v>230</v>
      </c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</row>
    <row r="379" spans="1:15" x14ac:dyDescent="0.2">
      <c r="A379" s="38" t="s">
        <v>353</v>
      </c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</row>
    <row r="380" spans="1:15" x14ac:dyDescent="0.2">
      <c r="A380" s="38" t="s">
        <v>354</v>
      </c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</row>
    <row r="381" spans="1:15" x14ac:dyDescent="0.2">
      <c r="A381" s="38" t="s">
        <v>355</v>
      </c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</row>
    <row r="382" spans="1:15" x14ac:dyDescent="0.2">
      <c r="A382" s="38" t="s">
        <v>358</v>
      </c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</row>
    <row r="383" spans="1:15" x14ac:dyDescent="0.2">
      <c r="A383" s="38" t="s">
        <v>359</v>
      </c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</row>
    <row r="386" spans="1:15" x14ac:dyDescent="0.2">
      <c r="A386" s="38" t="s">
        <v>360</v>
      </c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</row>
    <row r="387" spans="1:15" x14ac:dyDescent="0.2">
      <c r="A387" s="50" t="s">
        <v>231</v>
      </c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</row>
    <row r="388" spans="1:15" x14ac:dyDescent="0.2">
      <c r="A388" s="38" t="s">
        <v>353</v>
      </c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</row>
    <row r="389" spans="1:15" x14ac:dyDescent="0.2">
      <c r="A389" s="38" t="s">
        <v>354</v>
      </c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</row>
    <row r="390" spans="1:15" x14ac:dyDescent="0.2">
      <c r="A390" s="38" t="s">
        <v>355</v>
      </c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</row>
    <row r="391" spans="1:15" x14ac:dyDescent="0.2">
      <c r="A391" s="38" t="s">
        <v>361</v>
      </c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</row>
    <row r="392" spans="1:15" x14ac:dyDescent="0.2">
      <c r="A392" s="38" t="s">
        <v>362</v>
      </c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</row>
    <row r="395" spans="1:15" x14ac:dyDescent="0.2">
      <c r="A395" s="38" t="s">
        <v>166</v>
      </c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</row>
    <row r="396" spans="1:15" x14ac:dyDescent="0.2">
      <c r="A396" s="50" t="s">
        <v>363</v>
      </c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</row>
    <row r="397" spans="1:15" x14ac:dyDescent="0.2">
      <c r="A397" s="38" t="s">
        <v>364</v>
      </c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</row>
    <row r="398" spans="1:15" x14ac:dyDescent="0.2">
      <c r="A398" s="38" t="s">
        <v>365</v>
      </c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</row>
    <row r="399" spans="1:15" x14ac:dyDescent="0.2">
      <c r="A399" s="38" t="s">
        <v>355</v>
      </c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</row>
    <row r="400" spans="1:15" x14ac:dyDescent="0.2">
      <c r="A400" s="38" t="s">
        <v>366</v>
      </c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</row>
    <row r="401" spans="1:15" x14ac:dyDescent="0.2">
      <c r="A401" s="38" t="s">
        <v>362</v>
      </c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</row>
    <row r="405" spans="1:15" x14ac:dyDescent="0.2">
      <c r="A405" s="38" t="s">
        <v>168</v>
      </c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</row>
    <row r="406" spans="1:15" x14ac:dyDescent="0.2">
      <c r="A406" s="50" t="s">
        <v>233</v>
      </c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</row>
    <row r="407" spans="1:15" x14ac:dyDescent="0.2">
      <c r="A407" s="38" t="s">
        <v>353</v>
      </c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</row>
    <row r="408" spans="1:15" x14ac:dyDescent="0.2">
      <c r="A408" s="38" t="s">
        <v>354</v>
      </c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</row>
    <row r="409" spans="1:15" x14ac:dyDescent="0.2">
      <c r="A409" s="38" t="s">
        <v>355</v>
      </c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</row>
    <row r="410" spans="1:15" x14ac:dyDescent="0.2">
      <c r="A410" s="38" t="s">
        <v>367</v>
      </c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</row>
    <row r="411" spans="1:15" x14ac:dyDescent="0.2">
      <c r="A411" s="38" t="s">
        <v>368</v>
      </c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</row>
    <row r="415" spans="1:15" x14ac:dyDescent="0.2">
      <c r="A415" s="38" t="s">
        <v>170</v>
      </c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</row>
    <row r="416" spans="1:15" x14ac:dyDescent="0.2">
      <c r="A416" s="50" t="s">
        <v>234</v>
      </c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</row>
    <row r="417" spans="1:15" x14ac:dyDescent="0.2">
      <c r="A417" s="38" t="s">
        <v>353</v>
      </c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</row>
    <row r="418" spans="1:15" x14ac:dyDescent="0.2">
      <c r="A418" s="38" t="s">
        <v>354</v>
      </c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</row>
    <row r="419" spans="1:15" x14ac:dyDescent="0.2">
      <c r="A419" s="38" t="s">
        <v>355</v>
      </c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</row>
    <row r="420" spans="1:15" x14ac:dyDescent="0.2">
      <c r="A420" s="38" t="s">
        <v>369</v>
      </c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</row>
    <row r="421" spans="1:15" x14ac:dyDescent="0.2">
      <c r="A421" s="38" t="s">
        <v>315</v>
      </c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</row>
    <row r="424" spans="1:15" x14ac:dyDescent="0.2">
      <c r="A424" s="38" t="s">
        <v>173</v>
      </c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</row>
    <row r="425" spans="1:15" x14ac:dyDescent="0.2">
      <c r="A425" s="50" t="s">
        <v>235</v>
      </c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</row>
    <row r="426" spans="1:15" x14ac:dyDescent="0.2">
      <c r="A426" s="38" t="s">
        <v>353</v>
      </c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</row>
    <row r="427" spans="1:15" x14ac:dyDescent="0.2">
      <c r="A427" s="38" t="s">
        <v>354</v>
      </c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</row>
    <row r="428" spans="1:15" x14ac:dyDescent="0.2">
      <c r="A428" s="38" t="s">
        <v>355</v>
      </c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</row>
    <row r="429" spans="1:15" x14ac:dyDescent="0.2">
      <c r="A429" s="38" t="s">
        <v>370</v>
      </c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</row>
    <row r="430" spans="1:15" x14ac:dyDescent="0.2">
      <c r="A430" s="38" t="s">
        <v>315</v>
      </c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</row>
    <row r="434" spans="1:15" x14ac:dyDescent="0.2">
      <c r="A434" s="38" t="s">
        <v>176</v>
      </c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</row>
    <row r="435" spans="1:15" x14ac:dyDescent="0.2">
      <c r="A435" s="50" t="s">
        <v>229</v>
      </c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</row>
    <row r="436" spans="1:15" x14ac:dyDescent="0.2">
      <c r="A436" s="38" t="s">
        <v>353</v>
      </c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</row>
    <row r="437" spans="1:15" x14ac:dyDescent="0.2">
      <c r="A437" s="38" t="s">
        <v>354</v>
      </c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</row>
    <row r="438" spans="1:15" x14ac:dyDescent="0.2">
      <c r="A438" s="38" t="s">
        <v>355</v>
      </c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</row>
    <row r="439" spans="1:15" x14ac:dyDescent="0.2">
      <c r="A439" s="38" t="s">
        <v>371</v>
      </c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</row>
    <row r="440" spans="1:15" x14ac:dyDescent="0.2">
      <c r="A440" s="38" t="s">
        <v>372</v>
      </c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</row>
    <row r="443" spans="1:15" x14ac:dyDescent="0.2">
      <c r="A443" s="38" t="s">
        <v>373</v>
      </c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</row>
    <row r="444" spans="1:15" x14ac:dyDescent="0.2">
      <c r="A444" s="50" t="s">
        <v>236</v>
      </c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</row>
    <row r="445" spans="1:15" x14ac:dyDescent="0.2">
      <c r="A445" s="38" t="s">
        <v>330</v>
      </c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</row>
    <row r="446" spans="1:15" x14ac:dyDescent="0.2">
      <c r="A446" s="38" t="s">
        <v>312</v>
      </c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</row>
    <row r="447" spans="1:15" x14ac:dyDescent="0.2">
      <c r="A447" s="38" t="s">
        <v>327</v>
      </c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</row>
    <row r="448" spans="1:15" x14ac:dyDescent="0.2">
      <c r="A448" s="38" t="s">
        <v>374</v>
      </c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</row>
    <row r="449" spans="1:15" x14ac:dyDescent="0.2">
      <c r="A449" s="38" t="s">
        <v>375</v>
      </c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</row>
    <row r="452" spans="1:15" x14ac:dyDescent="0.2">
      <c r="A452" s="38" t="s">
        <v>376</v>
      </c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</row>
    <row r="453" spans="1:15" x14ac:dyDescent="0.2">
      <c r="A453" s="50" t="s">
        <v>237</v>
      </c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</row>
    <row r="454" spans="1:15" x14ac:dyDescent="0.2">
      <c r="A454" s="38" t="s">
        <v>330</v>
      </c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</row>
    <row r="455" spans="1:15" x14ac:dyDescent="0.2">
      <c r="A455" s="38" t="s">
        <v>312</v>
      </c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</row>
    <row r="456" spans="1:15" x14ac:dyDescent="0.2">
      <c r="A456" s="38" t="s">
        <v>377</v>
      </c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</row>
    <row r="457" spans="1:15" x14ac:dyDescent="0.2">
      <c r="A457" s="38" t="s">
        <v>378</v>
      </c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</row>
    <row r="458" spans="1:15" x14ac:dyDescent="0.2">
      <c r="A458" s="38" t="s">
        <v>375</v>
      </c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</row>
    <row r="462" spans="1:15" x14ac:dyDescent="0.2">
      <c r="A462" s="38" t="s">
        <v>183</v>
      </c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</row>
    <row r="463" spans="1:15" x14ac:dyDescent="0.2">
      <c r="A463" s="50" t="s">
        <v>238</v>
      </c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</row>
    <row r="464" spans="1:15" x14ac:dyDescent="0.2">
      <c r="A464" s="38" t="s">
        <v>330</v>
      </c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</row>
    <row r="465" spans="1:15" x14ac:dyDescent="0.2">
      <c r="A465" s="38" t="s">
        <v>312</v>
      </c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</row>
    <row r="466" spans="1:15" x14ac:dyDescent="0.2">
      <c r="A466" s="38" t="s">
        <v>379</v>
      </c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</row>
    <row r="467" spans="1:15" x14ac:dyDescent="0.2">
      <c r="A467" s="38" t="s">
        <v>370</v>
      </c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</row>
    <row r="468" spans="1:15" x14ac:dyDescent="0.2">
      <c r="A468" s="38" t="s">
        <v>375</v>
      </c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</row>
    <row r="472" spans="1:15" x14ac:dyDescent="0.2">
      <c r="A472" s="38" t="s">
        <v>186</v>
      </c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</row>
    <row r="473" spans="1:15" x14ac:dyDescent="0.2">
      <c r="A473" s="50" t="s">
        <v>239</v>
      </c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</row>
    <row r="474" spans="1:15" x14ac:dyDescent="0.2">
      <c r="A474" s="38" t="s">
        <v>330</v>
      </c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</row>
    <row r="475" spans="1:15" x14ac:dyDescent="0.2">
      <c r="A475" s="38" t="s">
        <v>312</v>
      </c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</row>
    <row r="476" spans="1:15" x14ac:dyDescent="0.2">
      <c r="A476" s="38" t="s">
        <v>377</v>
      </c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</row>
    <row r="477" spans="1:15" x14ac:dyDescent="0.2">
      <c r="A477" s="38" t="s">
        <v>378</v>
      </c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</row>
    <row r="478" spans="1:15" x14ac:dyDescent="0.2">
      <c r="A478" s="38" t="s">
        <v>375</v>
      </c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</row>
    <row r="482" spans="1:15" x14ac:dyDescent="0.2">
      <c r="A482" s="38" t="s">
        <v>189</v>
      </c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</row>
    <row r="483" spans="1:15" x14ac:dyDescent="0.2">
      <c r="A483" s="50" t="s">
        <v>240</v>
      </c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</row>
    <row r="484" spans="1:15" x14ac:dyDescent="0.2">
      <c r="A484" s="38" t="s">
        <v>330</v>
      </c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</row>
    <row r="485" spans="1:15" x14ac:dyDescent="0.2">
      <c r="A485" s="38" t="s">
        <v>312</v>
      </c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</row>
    <row r="486" spans="1:15" x14ac:dyDescent="0.2">
      <c r="A486" s="38" t="s">
        <v>380</v>
      </c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</row>
    <row r="487" spans="1:15" x14ac:dyDescent="0.2">
      <c r="A487" s="38" t="s">
        <v>378</v>
      </c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</row>
    <row r="488" spans="1:15" x14ac:dyDescent="0.2">
      <c r="A488" s="38" t="s">
        <v>375</v>
      </c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</row>
    <row r="493" spans="1:15" x14ac:dyDescent="0.2">
      <c r="A493" s="38" t="s">
        <v>191</v>
      </c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</row>
    <row r="494" spans="1:15" x14ac:dyDescent="0.2">
      <c r="A494" s="50" t="s">
        <v>241</v>
      </c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</row>
    <row r="495" spans="1:15" x14ac:dyDescent="0.2">
      <c r="A495" s="38" t="s">
        <v>381</v>
      </c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</row>
    <row r="496" spans="1:15" x14ac:dyDescent="0.2">
      <c r="A496" s="38" t="s">
        <v>382</v>
      </c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</row>
    <row r="497" spans="1:15" x14ac:dyDescent="0.2">
      <c r="A497" s="38" t="s">
        <v>380</v>
      </c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</row>
    <row r="498" spans="1:15" x14ac:dyDescent="0.2">
      <c r="A498" s="38" t="s">
        <v>383</v>
      </c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</row>
    <row r="499" spans="1:15" x14ac:dyDescent="0.2">
      <c r="A499" s="38" t="s">
        <v>384</v>
      </c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</row>
    <row r="503" spans="1:15" x14ac:dyDescent="0.2">
      <c r="A503" s="38" t="s">
        <v>197</v>
      </c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</row>
    <row r="504" spans="1:15" x14ac:dyDescent="0.2">
      <c r="A504" s="50" t="s">
        <v>242</v>
      </c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</row>
    <row r="505" spans="1:15" x14ac:dyDescent="0.2">
      <c r="A505" s="38" t="s">
        <v>385</v>
      </c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</row>
    <row r="506" spans="1:15" x14ac:dyDescent="0.2">
      <c r="A506" s="38" t="s">
        <v>386</v>
      </c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</row>
    <row r="507" spans="1:15" x14ac:dyDescent="0.2">
      <c r="A507" s="38" t="s">
        <v>380</v>
      </c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</row>
    <row r="508" spans="1:15" x14ac:dyDescent="0.2">
      <c r="A508" s="38" t="s">
        <v>387</v>
      </c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</row>
    <row r="509" spans="1:15" x14ac:dyDescent="0.2">
      <c r="A509" s="38" t="s">
        <v>388</v>
      </c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</row>
    <row r="513" spans="1:10" x14ac:dyDescent="0.2">
      <c r="A513" s="38" t="s">
        <v>202</v>
      </c>
      <c r="B513" s="103"/>
      <c r="C513" s="103"/>
      <c r="D513" s="103"/>
      <c r="E513" s="103"/>
      <c r="F513" s="103"/>
      <c r="G513" s="103"/>
      <c r="H513" s="103"/>
      <c r="I513" s="103"/>
      <c r="J513" s="103"/>
    </row>
    <row r="514" spans="1:10" x14ac:dyDescent="0.2">
      <c r="A514" s="50" t="s">
        <v>229</v>
      </c>
      <c r="B514" s="103"/>
      <c r="C514" s="103"/>
      <c r="D514" s="103"/>
      <c r="E514" s="103"/>
      <c r="F514" s="103"/>
      <c r="G514" s="103"/>
      <c r="H514" s="103"/>
      <c r="I514" s="103"/>
      <c r="J514" s="103"/>
    </row>
    <row r="515" spans="1:10" x14ac:dyDescent="0.2">
      <c r="A515" s="38" t="s">
        <v>353</v>
      </c>
      <c r="B515" s="103"/>
      <c r="C515" s="103"/>
      <c r="D515" s="103"/>
      <c r="E515" s="103"/>
      <c r="F515" s="103"/>
      <c r="G515" s="103"/>
      <c r="H515" s="103"/>
      <c r="I515" s="103"/>
      <c r="J515" s="103"/>
    </row>
    <row r="516" spans="1:10" x14ac:dyDescent="0.2">
      <c r="A516" s="38" t="s">
        <v>354</v>
      </c>
      <c r="B516" s="103"/>
      <c r="C516" s="103"/>
      <c r="D516" s="103"/>
      <c r="E516" s="103"/>
      <c r="F516" s="103"/>
      <c r="G516" s="103"/>
      <c r="H516" s="103"/>
      <c r="I516" s="103"/>
      <c r="J516" s="103"/>
    </row>
    <row r="517" spans="1:10" x14ac:dyDescent="0.2">
      <c r="A517" s="38" t="s">
        <v>355</v>
      </c>
      <c r="B517" s="103"/>
      <c r="C517" s="103"/>
      <c r="D517" s="103"/>
      <c r="E517" s="103"/>
      <c r="F517" s="103"/>
      <c r="G517" s="103"/>
      <c r="H517" s="103"/>
      <c r="I517" s="103"/>
      <c r="J517" s="103"/>
    </row>
    <row r="518" spans="1:10" x14ac:dyDescent="0.2">
      <c r="A518" s="38" t="s">
        <v>389</v>
      </c>
      <c r="B518" s="103"/>
      <c r="C518" s="103"/>
      <c r="D518" s="103"/>
      <c r="E518" s="103"/>
      <c r="F518" s="103"/>
      <c r="G518" s="103"/>
      <c r="H518" s="103"/>
      <c r="I518" s="103"/>
      <c r="J518" s="103"/>
    </row>
    <row r="519" spans="1:10" x14ac:dyDescent="0.2">
      <c r="A519" s="38" t="s">
        <v>390</v>
      </c>
      <c r="B519" s="103"/>
      <c r="C519" s="103"/>
      <c r="D519" s="103"/>
      <c r="E519" s="103"/>
      <c r="F519" s="103"/>
      <c r="G519" s="103"/>
      <c r="H519" s="103"/>
      <c r="I519" s="103"/>
      <c r="J519" s="103"/>
    </row>
    <row r="522" spans="1:10" x14ac:dyDescent="0.2">
      <c r="A522" s="38" t="s">
        <v>204</v>
      </c>
      <c r="B522" s="103"/>
      <c r="C522" s="103"/>
      <c r="D522" s="103"/>
      <c r="E522" s="103"/>
      <c r="F522" s="103"/>
      <c r="G522" s="103"/>
      <c r="H522" s="103"/>
      <c r="I522" s="103"/>
      <c r="J522" s="103"/>
    </row>
    <row r="523" spans="1:10" x14ac:dyDescent="0.2">
      <c r="A523" s="50" t="s">
        <v>243</v>
      </c>
      <c r="B523" s="103"/>
      <c r="C523" s="103"/>
      <c r="D523" s="103"/>
      <c r="E523" s="103"/>
      <c r="F523" s="103"/>
      <c r="G523" s="103"/>
      <c r="H523" s="103"/>
      <c r="I523" s="103"/>
      <c r="J523" s="103"/>
    </row>
    <row r="524" spans="1:10" x14ac:dyDescent="0.2">
      <c r="A524" s="38" t="s">
        <v>330</v>
      </c>
      <c r="B524" s="103"/>
      <c r="C524" s="103"/>
      <c r="D524" s="103"/>
      <c r="E524" s="103"/>
      <c r="F524" s="103"/>
      <c r="G524" s="103"/>
      <c r="H524" s="103"/>
      <c r="I524" s="103"/>
      <c r="J524" s="103"/>
    </row>
    <row r="525" spans="1:10" x14ac:dyDescent="0.2">
      <c r="A525" s="38" t="s">
        <v>312</v>
      </c>
      <c r="B525" s="103"/>
      <c r="C525" s="103"/>
      <c r="D525" s="103"/>
      <c r="E525" s="103"/>
      <c r="F525" s="103"/>
      <c r="G525" s="103"/>
      <c r="H525" s="103"/>
      <c r="I525" s="103"/>
      <c r="J525" s="103"/>
    </row>
    <row r="526" spans="1:10" x14ac:dyDescent="0.2">
      <c r="A526" s="38" t="s">
        <v>331</v>
      </c>
      <c r="B526" s="103"/>
      <c r="C526" s="103"/>
      <c r="D526" s="103"/>
      <c r="E526" s="103"/>
      <c r="F526" s="103"/>
      <c r="G526" s="103"/>
      <c r="H526" s="103"/>
      <c r="I526" s="103"/>
      <c r="J526" s="103"/>
    </row>
    <row r="527" spans="1:10" x14ac:dyDescent="0.2">
      <c r="A527" s="38" t="s">
        <v>391</v>
      </c>
      <c r="B527" s="103"/>
      <c r="C527" s="103"/>
      <c r="D527" s="103"/>
      <c r="E527" s="103"/>
      <c r="F527" s="103"/>
      <c r="G527" s="103"/>
      <c r="H527" s="103"/>
      <c r="I527" s="103"/>
      <c r="J527" s="103"/>
    </row>
    <row r="528" spans="1:10" x14ac:dyDescent="0.2">
      <c r="A528" s="38" t="s">
        <v>390</v>
      </c>
      <c r="B528" s="103"/>
      <c r="C528" s="103"/>
      <c r="D528" s="103"/>
      <c r="E528" s="103"/>
      <c r="F528" s="103"/>
      <c r="G528" s="103"/>
      <c r="H528" s="103"/>
      <c r="I528" s="103"/>
      <c r="J528" s="103"/>
    </row>
    <row r="531" spans="1:10" x14ac:dyDescent="0.2">
      <c r="A531" s="38" t="s">
        <v>206</v>
      </c>
      <c r="B531" s="103"/>
      <c r="C531" s="103"/>
      <c r="D531" s="103"/>
      <c r="E531" s="103"/>
      <c r="F531" s="103"/>
      <c r="G531" s="103"/>
      <c r="H531" s="103"/>
      <c r="I531" s="103"/>
      <c r="J531" s="103"/>
    </row>
    <row r="532" spans="1:10" x14ac:dyDescent="0.2">
      <c r="A532" s="50" t="s">
        <v>244</v>
      </c>
      <c r="B532" s="103"/>
      <c r="C532" s="103"/>
      <c r="D532" s="103"/>
      <c r="E532" s="103"/>
      <c r="F532" s="103"/>
      <c r="G532" s="103"/>
      <c r="H532" s="103"/>
      <c r="I532" s="103"/>
      <c r="J532" s="103"/>
    </row>
    <row r="533" spans="1:10" x14ac:dyDescent="0.2">
      <c r="A533" s="38" t="s">
        <v>330</v>
      </c>
      <c r="B533" s="103"/>
      <c r="C533" s="103"/>
      <c r="D533" s="103"/>
      <c r="E533" s="103"/>
      <c r="F533" s="103"/>
      <c r="G533" s="103"/>
      <c r="H533" s="103"/>
      <c r="I533" s="103"/>
      <c r="J533" s="103"/>
    </row>
    <row r="534" spans="1:10" x14ac:dyDescent="0.2">
      <c r="A534" s="38" t="s">
        <v>312</v>
      </c>
      <c r="B534" s="103"/>
      <c r="C534" s="103"/>
      <c r="D534" s="103"/>
      <c r="E534" s="103"/>
      <c r="F534" s="103"/>
      <c r="G534" s="103"/>
      <c r="H534" s="103"/>
      <c r="I534" s="103"/>
      <c r="J534" s="103"/>
    </row>
    <row r="535" spans="1:10" x14ac:dyDescent="0.2">
      <c r="A535" s="38" t="s">
        <v>318</v>
      </c>
      <c r="B535" s="103"/>
      <c r="C535" s="103"/>
      <c r="D535" s="103"/>
      <c r="E535" s="103"/>
      <c r="F535" s="103"/>
      <c r="G535" s="103"/>
      <c r="H535" s="103"/>
      <c r="I535" s="103"/>
      <c r="J535" s="103"/>
    </row>
    <row r="536" spans="1:10" x14ac:dyDescent="0.2">
      <c r="A536" s="38" t="s">
        <v>391</v>
      </c>
      <c r="B536" s="103"/>
      <c r="C536" s="103"/>
      <c r="D536" s="103"/>
      <c r="E536" s="103"/>
      <c r="F536" s="103"/>
      <c r="G536" s="103"/>
      <c r="H536" s="103"/>
      <c r="I536" s="103"/>
      <c r="J536" s="103"/>
    </row>
    <row r="537" spans="1:10" x14ac:dyDescent="0.2">
      <c r="A537" s="38" t="s">
        <v>390</v>
      </c>
      <c r="B537" s="103"/>
      <c r="C537" s="103"/>
      <c r="D537" s="103"/>
      <c r="E537" s="103"/>
      <c r="F537" s="103"/>
      <c r="G537" s="103"/>
      <c r="H537" s="103"/>
      <c r="I537" s="103"/>
      <c r="J537" s="103"/>
    </row>
    <row r="541" spans="1:10" x14ac:dyDescent="0.2">
      <c r="A541" s="38" t="s">
        <v>392</v>
      </c>
      <c r="B541" s="103"/>
      <c r="C541" s="103"/>
      <c r="D541" s="103"/>
      <c r="E541" s="103"/>
      <c r="F541" s="103"/>
      <c r="G541" s="103"/>
      <c r="H541" s="103"/>
      <c r="I541" s="103"/>
      <c r="J541" s="103"/>
    </row>
    <row r="542" spans="1:10" x14ac:dyDescent="0.2">
      <c r="A542" s="50" t="s">
        <v>245</v>
      </c>
      <c r="B542" s="103"/>
      <c r="C542" s="103"/>
      <c r="D542" s="103"/>
      <c r="E542" s="103"/>
      <c r="F542" s="103"/>
      <c r="G542" s="103"/>
      <c r="H542" s="103"/>
      <c r="I542" s="103"/>
      <c r="J542" s="103"/>
    </row>
    <row r="543" spans="1:10" x14ac:dyDescent="0.2">
      <c r="A543" s="38" t="s">
        <v>330</v>
      </c>
      <c r="B543" s="103"/>
      <c r="C543" s="103"/>
      <c r="D543" s="103"/>
      <c r="E543" s="103"/>
      <c r="F543" s="103"/>
      <c r="G543" s="103"/>
      <c r="H543" s="103"/>
      <c r="I543" s="103"/>
      <c r="J543" s="103"/>
    </row>
    <row r="544" spans="1:10" x14ac:dyDescent="0.2">
      <c r="A544" s="38" t="s">
        <v>312</v>
      </c>
      <c r="B544" s="103"/>
      <c r="C544" s="103"/>
      <c r="D544" s="103"/>
      <c r="E544" s="103"/>
      <c r="F544" s="103"/>
      <c r="G544" s="103"/>
      <c r="H544" s="103"/>
      <c r="I544" s="103"/>
      <c r="J544" s="103"/>
    </row>
    <row r="545" spans="1:10" x14ac:dyDescent="0.2">
      <c r="A545" s="38" t="s">
        <v>322</v>
      </c>
      <c r="B545" s="103"/>
      <c r="C545" s="103"/>
      <c r="D545" s="103"/>
      <c r="E545" s="103"/>
      <c r="F545" s="103"/>
      <c r="G545" s="103"/>
      <c r="H545" s="103"/>
      <c r="I545" s="103"/>
      <c r="J545" s="103"/>
    </row>
    <row r="546" spans="1:10" x14ac:dyDescent="0.2">
      <c r="A546" s="38" t="s">
        <v>391</v>
      </c>
      <c r="B546" s="103"/>
      <c r="C546" s="103"/>
      <c r="D546" s="103"/>
      <c r="E546" s="103"/>
      <c r="F546" s="103"/>
      <c r="G546" s="103"/>
      <c r="H546" s="103"/>
      <c r="I546" s="103"/>
      <c r="J546" s="103"/>
    </row>
    <row r="547" spans="1:10" x14ac:dyDescent="0.2">
      <c r="A547" s="38" t="s">
        <v>390</v>
      </c>
      <c r="B547" s="103"/>
      <c r="C547" s="103"/>
      <c r="D547" s="103"/>
      <c r="E547" s="103"/>
      <c r="F547" s="103"/>
      <c r="G547" s="103"/>
      <c r="H547" s="103"/>
      <c r="I547" s="103"/>
      <c r="J547" s="103"/>
    </row>
    <row r="551" spans="1:10" x14ac:dyDescent="0.2">
      <c r="A551" s="38" t="s">
        <v>393</v>
      </c>
      <c r="B551" s="103"/>
      <c r="C551" s="103"/>
      <c r="D551" s="103"/>
      <c r="E551" s="103"/>
      <c r="F551" s="103"/>
      <c r="G551" s="103"/>
      <c r="H551" s="103"/>
      <c r="I551" s="103"/>
      <c r="J551" s="103"/>
    </row>
    <row r="552" spans="1:10" x14ac:dyDescent="0.2">
      <c r="A552" s="50" t="s">
        <v>246</v>
      </c>
      <c r="B552" s="103"/>
      <c r="C552" s="103"/>
      <c r="D552" s="103"/>
      <c r="E552" s="103"/>
      <c r="F552" s="103"/>
      <c r="G552" s="103"/>
      <c r="H552" s="103"/>
      <c r="I552" s="103"/>
      <c r="J552" s="103"/>
    </row>
    <row r="553" spans="1:10" x14ac:dyDescent="0.2">
      <c r="A553" s="38" t="s">
        <v>330</v>
      </c>
      <c r="B553" s="103"/>
      <c r="C553" s="103"/>
      <c r="D553" s="103"/>
      <c r="E553" s="103"/>
      <c r="F553" s="103"/>
      <c r="G553" s="103"/>
      <c r="H553" s="103"/>
      <c r="I553" s="103"/>
      <c r="J553" s="103"/>
    </row>
    <row r="554" spans="1:10" x14ac:dyDescent="0.2">
      <c r="A554" s="38" t="s">
        <v>312</v>
      </c>
      <c r="B554" s="103"/>
      <c r="C554" s="103"/>
      <c r="D554" s="103"/>
      <c r="E554" s="103"/>
      <c r="F554" s="103"/>
      <c r="G554" s="103"/>
      <c r="H554" s="103"/>
      <c r="I554" s="103"/>
      <c r="J554" s="103"/>
    </row>
    <row r="555" spans="1:10" x14ac:dyDescent="0.2">
      <c r="A555" s="38" t="s">
        <v>322</v>
      </c>
      <c r="B555" s="103"/>
      <c r="C555" s="103"/>
      <c r="D555" s="103"/>
      <c r="E555" s="103"/>
      <c r="F555" s="103"/>
      <c r="G555" s="103"/>
      <c r="H555" s="103"/>
      <c r="I555" s="103"/>
      <c r="J555" s="103"/>
    </row>
    <row r="556" spans="1:10" x14ac:dyDescent="0.2">
      <c r="A556" s="38" t="s">
        <v>394</v>
      </c>
      <c r="B556" s="103"/>
      <c r="C556" s="103"/>
      <c r="D556" s="103"/>
      <c r="E556" s="103"/>
      <c r="F556" s="103"/>
      <c r="G556" s="103"/>
      <c r="H556" s="103"/>
      <c r="I556" s="103"/>
      <c r="J556" s="103"/>
    </row>
    <row r="557" spans="1:10" x14ac:dyDescent="0.2">
      <c r="A557" s="38" t="s">
        <v>390</v>
      </c>
      <c r="B557" s="103"/>
      <c r="C557" s="103"/>
      <c r="D557" s="103"/>
      <c r="E557" s="103"/>
      <c r="F557" s="103"/>
      <c r="G557" s="103"/>
      <c r="H557" s="103"/>
      <c r="I557" s="103"/>
      <c r="J557" s="103"/>
    </row>
    <row r="561" spans="1:10" x14ac:dyDescent="0.2">
      <c r="A561" s="38" t="s">
        <v>395</v>
      </c>
      <c r="B561" s="103"/>
      <c r="C561" s="103"/>
      <c r="D561" s="103"/>
      <c r="E561" s="103"/>
      <c r="F561" s="103"/>
      <c r="G561" s="103"/>
      <c r="H561" s="103"/>
      <c r="I561" s="103"/>
      <c r="J561" s="103"/>
    </row>
    <row r="562" spans="1:10" x14ac:dyDescent="0.2">
      <c r="A562" s="50" t="s">
        <v>247</v>
      </c>
      <c r="B562" s="103"/>
      <c r="C562" s="103"/>
      <c r="D562" s="103"/>
      <c r="E562" s="103"/>
      <c r="F562" s="103"/>
      <c r="G562" s="103"/>
      <c r="H562" s="103"/>
      <c r="I562" s="103"/>
      <c r="J562" s="103"/>
    </row>
    <row r="563" spans="1:10" x14ac:dyDescent="0.2">
      <c r="A563" s="38" t="s">
        <v>330</v>
      </c>
      <c r="B563" s="103"/>
      <c r="C563" s="103"/>
      <c r="D563" s="103"/>
      <c r="E563" s="103"/>
      <c r="F563" s="103"/>
      <c r="G563" s="103"/>
      <c r="H563" s="103"/>
      <c r="I563" s="103"/>
      <c r="J563" s="103"/>
    </row>
    <row r="564" spans="1:10" x14ac:dyDescent="0.2">
      <c r="A564" s="38" t="s">
        <v>312</v>
      </c>
      <c r="B564" s="103"/>
      <c r="C564" s="103"/>
      <c r="D564" s="103"/>
      <c r="E564" s="103"/>
      <c r="F564" s="103"/>
      <c r="G564" s="103"/>
      <c r="H564" s="103"/>
      <c r="I564" s="103"/>
      <c r="J564" s="103"/>
    </row>
    <row r="565" spans="1:10" x14ac:dyDescent="0.2">
      <c r="A565" s="38" t="s">
        <v>350</v>
      </c>
      <c r="B565" s="103"/>
      <c r="C565" s="103"/>
      <c r="D565" s="103"/>
      <c r="E565" s="103"/>
      <c r="F565" s="103"/>
      <c r="G565" s="103"/>
      <c r="H565" s="103"/>
      <c r="I565" s="103"/>
      <c r="J565" s="103"/>
    </row>
    <row r="566" spans="1:10" x14ac:dyDescent="0.2">
      <c r="A566" s="38" t="s">
        <v>396</v>
      </c>
      <c r="B566" s="103"/>
      <c r="C566" s="103"/>
      <c r="D566" s="103"/>
      <c r="E566" s="103"/>
      <c r="F566" s="103"/>
      <c r="G566" s="103"/>
      <c r="H566" s="103"/>
      <c r="I566" s="103"/>
      <c r="J566" s="103"/>
    </row>
    <row r="567" spans="1:10" x14ac:dyDescent="0.2">
      <c r="A567" s="38" t="s">
        <v>390</v>
      </c>
      <c r="B567" s="103"/>
      <c r="C567" s="103"/>
      <c r="D567" s="103"/>
      <c r="E567" s="103"/>
      <c r="F567" s="103"/>
      <c r="G567" s="103"/>
      <c r="H567" s="103"/>
      <c r="I567" s="103"/>
      <c r="J567" s="103"/>
    </row>
    <row r="571" spans="1:10" x14ac:dyDescent="0.2">
      <c r="A571" s="38" t="s">
        <v>397</v>
      </c>
      <c r="B571" s="103"/>
      <c r="C571" s="103"/>
      <c r="D571" s="103"/>
      <c r="E571" s="103"/>
      <c r="F571" s="103"/>
      <c r="G571" s="103"/>
      <c r="H571" s="103"/>
      <c r="I571" s="103"/>
      <c r="J571" s="103"/>
    </row>
    <row r="572" spans="1:10" x14ac:dyDescent="0.2">
      <c r="A572" s="50" t="s">
        <v>248</v>
      </c>
      <c r="B572" s="103"/>
      <c r="C572" s="103"/>
      <c r="D572" s="103"/>
      <c r="E572" s="103"/>
      <c r="F572" s="103"/>
      <c r="G572" s="103"/>
      <c r="H572" s="103"/>
      <c r="I572" s="103"/>
      <c r="J572" s="103"/>
    </row>
    <row r="573" spans="1:10" x14ac:dyDescent="0.2">
      <c r="A573" s="38" t="s">
        <v>330</v>
      </c>
      <c r="B573" s="103"/>
      <c r="C573" s="103"/>
      <c r="D573" s="103"/>
      <c r="E573" s="103"/>
      <c r="F573" s="103"/>
      <c r="G573" s="103"/>
      <c r="H573" s="103"/>
      <c r="I573" s="103"/>
      <c r="J573" s="103"/>
    </row>
    <row r="574" spans="1:10" x14ac:dyDescent="0.2">
      <c r="A574" s="38" t="s">
        <v>312</v>
      </c>
      <c r="B574" s="103"/>
      <c r="C574" s="103"/>
      <c r="D574" s="103"/>
      <c r="E574" s="103"/>
      <c r="F574" s="103"/>
      <c r="G574" s="103"/>
      <c r="H574" s="103"/>
      <c r="I574" s="103"/>
      <c r="J574" s="103"/>
    </row>
    <row r="575" spans="1:10" x14ac:dyDescent="0.2">
      <c r="A575" s="38" t="s">
        <v>350</v>
      </c>
      <c r="B575" s="103"/>
      <c r="C575" s="103"/>
      <c r="D575" s="103"/>
      <c r="E575" s="103"/>
      <c r="F575" s="103"/>
      <c r="G575" s="103"/>
      <c r="H575" s="103"/>
      <c r="I575" s="103"/>
      <c r="J575" s="103"/>
    </row>
    <row r="576" spans="1:10" x14ac:dyDescent="0.2">
      <c r="A576" s="38" t="s">
        <v>398</v>
      </c>
      <c r="B576" s="103"/>
      <c r="C576" s="103"/>
      <c r="D576" s="103"/>
      <c r="E576" s="103"/>
      <c r="F576" s="103"/>
      <c r="G576" s="103"/>
      <c r="H576" s="103"/>
      <c r="I576" s="103"/>
      <c r="J576" s="103"/>
    </row>
    <row r="577" spans="1:10" x14ac:dyDescent="0.2">
      <c r="A577" s="38" t="s">
        <v>390</v>
      </c>
      <c r="B577" s="103"/>
      <c r="C577" s="103"/>
      <c r="D577" s="103"/>
      <c r="E577" s="103"/>
      <c r="F577" s="103"/>
      <c r="G577" s="103"/>
      <c r="H577" s="103"/>
      <c r="I577" s="103"/>
      <c r="J577" s="103"/>
    </row>
    <row r="580" spans="1:10" x14ac:dyDescent="0.2">
      <c r="A580" s="38" t="s">
        <v>399</v>
      </c>
      <c r="B580" s="103"/>
      <c r="C580" s="103"/>
      <c r="D580" s="103"/>
      <c r="E580" s="103"/>
      <c r="F580" s="103"/>
      <c r="G580" s="103"/>
      <c r="H580" s="103"/>
      <c r="I580" s="103"/>
      <c r="J580" s="103"/>
    </row>
    <row r="581" spans="1:10" x14ac:dyDescent="0.2">
      <c r="A581" s="50" t="s">
        <v>249</v>
      </c>
      <c r="B581" s="103"/>
      <c r="C581" s="103"/>
      <c r="D581" s="103"/>
      <c r="E581" s="103"/>
      <c r="F581" s="103"/>
      <c r="G581" s="103"/>
      <c r="H581" s="103"/>
      <c r="I581" s="103"/>
      <c r="J581" s="103"/>
    </row>
    <row r="582" spans="1:10" x14ac:dyDescent="0.2">
      <c r="A582" s="38" t="s">
        <v>330</v>
      </c>
      <c r="B582" s="103"/>
      <c r="C582" s="103"/>
      <c r="D582" s="103"/>
      <c r="E582" s="103"/>
      <c r="F582" s="103"/>
      <c r="G582" s="103"/>
      <c r="H582" s="103"/>
      <c r="I582" s="103"/>
      <c r="J582" s="103"/>
    </row>
    <row r="583" spans="1:10" x14ac:dyDescent="0.2">
      <c r="A583" s="38" t="s">
        <v>312</v>
      </c>
      <c r="B583" s="103"/>
      <c r="C583" s="103"/>
      <c r="D583" s="103"/>
      <c r="E583" s="103"/>
      <c r="F583" s="103"/>
      <c r="G583" s="103"/>
      <c r="H583" s="103"/>
      <c r="I583" s="103"/>
      <c r="J583" s="103"/>
    </row>
    <row r="584" spans="1:10" x14ac:dyDescent="0.2">
      <c r="A584" s="38" t="s">
        <v>328</v>
      </c>
      <c r="B584" s="103"/>
      <c r="C584" s="103"/>
      <c r="D584" s="103"/>
      <c r="E584" s="103"/>
      <c r="F584" s="103"/>
      <c r="G584" s="103"/>
      <c r="H584" s="103"/>
      <c r="I584" s="103"/>
      <c r="J584" s="103"/>
    </row>
    <row r="585" spans="1:10" x14ac:dyDescent="0.2">
      <c r="A585" s="38" t="s">
        <v>400</v>
      </c>
      <c r="B585" s="103"/>
      <c r="C585" s="103"/>
      <c r="D585" s="103"/>
      <c r="E585" s="103"/>
      <c r="F585" s="103"/>
      <c r="G585" s="103"/>
      <c r="H585" s="103"/>
      <c r="I585" s="103"/>
      <c r="J585" s="103"/>
    </row>
    <row r="586" spans="1:10" x14ac:dyDescent="0.2">
      <c r="A586" s="38" t="s">
        <v>390</v>
      </c>
      <c r="B586" s="103"/>
      <c r="C586" s="103"/>
      <c r="D586" s="103"/>
      <c r="E586" s="103"/>
      <c r="F586" s="103"/>
      <c r="G586" s="103"/>
      <c r="H586" s="103"/>
      <c r="I586" s="103"/>
      <c r="J586" s="103"/>
    </row>
    <row r="589" spans="1:10" x14ac:dyDescent="0.2">
      <c r="A589" s="38" t="s">
        <v>401</v>
      </c>
      <c r="B589" s="103"/>
      <c r="C589" s="103"/>
      <c r="D589" s="103"/>
      <c r="E589" s="103"/>
      <c r="F589" s="103"/>
      <c r="G589" s="103"/>
      <c r="H589" s="103"/>
      <c r="I589" s="103"/>
      <c r="J589" s="103"/>
    </row>
    <row r="590" spans="1:10" x14ac:dyDescent="0.2">
      <c r="A590" s="50" t="s">
        <v>250</v>
      </c>
      <c r="B590" s="103"/>
      <c r="C590" s="103"/>
      <c r="D590" s="103"/>
      <c r="E590" s="103"/>
      <c r="F590" s="103"/>
      <c r="G590" s="103"/>
      <c r="H590" s="103"/>
      <c r="I590" s="103"/>
      <c r="J590" s="103"/>
    </row>
    <row r="591" spans="1:10" x14ac:dyDescent="0.2">
      <c r="A591" s="38" t="s">
        <v>330</v>
      </c>
      <c r="B591" s="103"/>
      <c r="C591" s="103"/>
      <c r="D591" s="103"/>
      <c r="E591" s="103"/>
      <c r="F591" s="103"/>
      <c r="G591" s="103"/>
      <c r="H591" s="103"/>
      <c r="I591" s="103"/>
      <c r="J591" s="103"/>
    </row>
    <row r="592" spans="1:10" x14ac:dyDescent="0.2">
      <c r="A592" s="38" t="s">
        <v>312</v>
      </c>
      <c r="B592" s="103"/>
      <c r="C592" s="103"/>
      <c r="D592" s="103"/>
      <c r="E592" s="103"/>
      <c r="F592" s="103"/>
      <c r="G592" s="103"/>
      <c r="H592" s="103"/>
      <c r="I592" s="103"/>
      <c r="J592" s="103"/>
    </row>
    <row r="593" spans="1:10" x14ac:dyDescent="0.2">
      <c r="A593" s="38" t="s">
        <v>380</v>
      </c>
      <c r="B593" s="103"/>
      <c r="C593" s="103"/>
      <c r="D593" s="103"/>
      <c r="E593" s="103"/>
      <c r="F593" s="103"/>
      <c r="G593" s="103"/>
      <c r="H593" s="103"/>
      <c r="I593" s="103"/>
      <c r="J593" s="103"/>
    </row>
    <row r="594" spans="1:10" x14ac:dyDescent="0.2">
      <c r="A594" s="38" t="s">
        <v>402</v>
      </c>
      <c r="B594" s="103"/>
      <c r="C594" s="103"/>
      <c r="D594" s="103"/>
      <c r="E594" s="103"/>
      <c r="F594" s="103"/>
      <c r="G594" s="103"/>
      <c r="H594" s="103"/>
      <c r="I594" s="103"/>
      <c r="J594" s="103"/>
    </row>
    <row r="595" spans="1:10" x14ac:dyDescent="0.2">
      <c r="A595" s="38" t="s">
        <v>390</v>
      </c>
      <c r="B595" s="103"/>
      <c r="C595" s="103"/>
      <c r="D595" s="103"/>
      <c r="E595" s="103"/>
      <c r="F595" s="103"/>
      <c r="G595" s="103"/>
      <c r="H595" s="103"/>
      <c r="I595" s="103"/>
      <c r="J595" s="103"/>
    </row>
    <row r="598" spans="1:10" x14ac:dyDescent="0.2">
      <c r="A598" s="38" t="s">
        <v>403</v>
      </c>
      <c r="B598" s="103"/>
      <c r="C598" s="103"/>
      <c r="D598" s="103"/>
      <c r="E598" s="103"/>
      <c r="F598" s="103"/>
      <c r="G598" s="103"/>
      <c r="H598" s="103"/>
      <c r="I598" s="103"/>
      <c r="J598" s="103"/>
    </row>
    <row r="599" spans="1:10" x14ac:dyDescent="0.2">
      <c r="A599" s="50" t="s">
        <v>251</v>
      </c>
      <c r="B599" s="103"/>
      <c r="C599" s="103"/>
      <c r="D599" s="103"/>
      <c r="E599" s="103"/>
      <c r="F599" s="103"/>
      <c r="G599" s="103"/>
      <c r="H599" s="103"/>
      <c r="I599" s="103"/>
      <c r="J599" s="103"/>
    </row>
    <row r="600" spans="1:10" x14ac:dyDescent="0.2">
      <c r="A600" s="38" t="s">
        <v>330</v>
      </c>
      <c r="B600" s="103"/>
      <c r="C600" s="103"/>
      <c r="D600" s="103"/>
      <c r="E600" s="103"/>
      <c r="F600" s="103"/>
      <c r="G600" s="103"/>
      <c r="H600" s="103"/>
      <c r="I600" s="103"/>
      <c r="J600" s="103"/>
    </row>
    <row r="601" spans="1:10" x14ac:dyDescent="0.2">
      <c r="A601" s="38" t="s">
        <v>312</v>
      </c>
      <c r="B601" s="103"/>
      <c r="C601" s="103"/>
      <c r="D601" s="103"/>
      <c r="E601" s="103"/>
      <c r="F601" s="103"/>
      <c r="G601" s="103"/>
      <c r="H601" s="103"/>
      <c r="I601" s="103"/>
      <c r="J601" s="103"/>
    </row>
    <row r="602" spans="1:10" x14ac:dyDescent="0.2">
      <c r="A602" s="38" t="s">
        <v>380</v>
      </c>
      <c r="B602" s="103"/>
      <c r="C602" s="103"/>
      <c r="D602" s="103"/>
      <c r="E602" s="103"/>
      <c r="F602" s="103"/>
      <c r="G602" s="103"/>
      <c r="H602" s="103"/>
      <c r="I602" s="103"/>
      <c r="J602" s="103"/>
    </row>
    <row r="603" spans="1:10" x14ac:dyDescent="0.2">
      <c r="A603" s="38" t="s">
        <v>404</v>
      </c>
      <c r="B603" s="103"/>
      <c r="C603" s="103"/>
      <c r="D603" s="103"/>
      <c r="E603" s="103"/>
      <c r="F603" s="103"/>
      <c r="G603" s="103"/>
      <c r="H603" s="103"/>
      <c r="I603" s="103"/>
      <c r="J603" s="103"/>
    </row>
    <row r="604" spans="1:10" x14ac:dyDescent="0.2">
      <c r="A604" s="38" t="s">
        <v>390</v>
      </c>
      <c r="B604" s="103"/>
      <c r="C604" s="103"/>
      <c r="D604" s="103"/>
      <c r="E604" s="103"/>
      <c r="F604" s="103"/>
      <c r="G604" s="103"/>
      <c r="H604" s="103"/>
      <c r="I604" s="103"/>
      <c r="J604" s="103"/>
    </row>
    <row r="608" spans="1:10" x14ac:dyDescent="0.2">
      <c r="A608" s="38" t="s">
        <v>405</v>
      </c>
      <c r="B608" s="103"/>
      <c r="C608" s="103"/>
      <c r="D608" s="103"/>
      <c r="E608" s="103"/>
      <c r="F608" s="103"/>
      <c r="G608" s="103"/>
      <c r="H608" s="103"/>
      <c r="I608" s="103"/>
      <c r="J608" s="103"/>
    </row>
    <row r="609" spans="1:10" x14ac:dyDescent="0.2">
      <c r="A609" s="50" t="s">
        <v>252</v>
      </c>
      <c r="B609" s="103"/>
      <c r="C609" s="103"/>
      <c r="D609" s="103"/>
      <c r="E609" s="103"/>
      <c r="F609" s="103"/>
      <c r="G609" s="103"/>
      <c r="H609" s="103"/>
      <c r="I609" s="103"/>
      <c r="J609" s="103"/>
    </row>
    <row r="610" spans="1:10" x14ac:dyDescent="0.2">
      <c r="A610" s="38" t="s">
        <v>330</v>
      </c>
      <c r="B610" s="103"/>
      <c r="C610" s="103"/>
      <c r="D610" s="103"/>
      <c r="E610" s="103"/>
      <c r="F610" s="103"/>
      <c r="G610" s="103"/>
      <c r="H610" s="103"/>
      <c r="I610" s="103"/>
      <c r="J610" s="103"/>
    </row>
    <row r="611" spans="1:10" x14ac:dyDescent="0.2">
      <c r="A611" s="38" t="s">
        <v>312</v>
      </c>
      <c r="B611" s="103"/>
      <c r="C611" s="103"/>
      <c r="D611" s="103"/>
      <c r="E611" s="103"/>
      <c r="F611" s="103"/>
      <c r="G611" s="103"/>
      <c r="H611" s="103"/>
      <c r="I611" s="103"/>
      <c r="J611" s="103"/>
    </row>
    <row r="612" spans="1:10" x14ac:dyDescent="0.2">
      <c r="A612" s="38" t="s">
        <v>380</v>
      </c>
      <c r="B612" s="103"/>
      <c r="C612" s="103"/>
      <c r="D612" s="103"/>
      <c r="E612" s="103"/>
      <c r="F612" s="103"/>
      <c r="G612" s="103"/>
      <c r="H612" s="103"/>
      <c r="I612" s="103"/>
      <c r="J612" s="103"/>
    </row>
    <row r="613" spans="1:10" x14ac:dyDescent="0.2">
      <c r="A613" s="38" t="s">
        <v>406</v>
      </c>
      <c r="B613" s="103"/>
      <c r="C613" s="103"/>
      <c r="D613" s="103"/>
      <c r="E613" s="103"/>
      <c r="F613" s="103"/>
      <c r="G613" s="103"/>
      <c r="H613" s="103"/>
      <c r="I613" s="103"/>
      <c r="J613" s="103"/>
    </row>
    <row r="614" spans="1:10" x14ac:dyDescent="0.2">
      <c r="A614" s="38" t="s">
        <v>390</v>
      </c>
      <c r="B614" s="103"/>
      <c r="C614" s="103"/>
      <c r="D614" s="103"/>
      <c r="E614" s="103"/>
      <c r="F614" s="103"/>
      <c r="G614" s="103"/>
      <c r="H614" s="103"/>
      <c r="I614" s="103"/>
      <c r="J614" s="103"/>
    </row>
    <row r="617" spans="1:10" x14ac:dyDescent="0.2">
      <c r="A617" s="38" t="s">
        <v>407</v>
      </c>
      <c r="B617" s="103"/>
      <c r="C617" s="103"/>
      <c r="D617" s="103"/>
      <c r="E617" s="103"/>
      <c r="F617" s="103"/>
      <c r="G617" s="103"/>
      <c r="H617" s="103"/>
      <c r="I617" s="103"/>
      <c r="J617" s="103"/>
    </row>
    <row r="618" spans="1:10" x14ac:dyDescent="0.2">
      <c r="A618" s="50" t="s">
        <v>253</v>
      </c>
      <c r="B618" s="103"/>
      <c r="C618" s="103"/>
      <c r="D618" s="103"/>
      <c r="E618" s="103"/>
      <c r="F618" s="103"/>
      <c r="G618" s="103"/>
      <c r="H618" s="103"/>
      <c r="I618" s="103"/>
      <c r="J618" s="103"/>
    </row>
    <row r="619" spans="1:10" x14ac:dyDescent="0.2">
      <c r="A619" s="38" t="s">
        <v>330</v>
      </c>
      <c r="B619" s="103"/>
      <c r="C619" s="103"/>
      <c r="D619" s="103"/>
      <c r="E619" s="103"/>
      <c r="F619" s="103"/>
      <c r="G619" s="103"/>
      <c r="H619" s="103"/>
      <c r="I619" s="103"/>
      <c r="J619" s="103"/>
    </row>
    <row r="620" spans="1:10" x14ac:dyDescent="0.2">
      <c r="A620" s="38" t="s">
        <v>312</v>
      </c>
      <c r="B620" s="103"/>
      <c r="C620" s="103"/>
      <c r="D620" s="103"/>
      <c r="E620" s="103"/>
      <c r="F620" s="103"/>
      <c r="G620" s="103"/>
      <c r="H620" s="103"/>
      <c r="I620" s="103"/>
      <c r="J620" s="103"/>
    </row>
    <row r="621" spans="1:10" x14ac:dyDescent="0.2">
      <c r="A621" s="38" t="s">
        <v>328</v>
      </c>
      <c r="B621" s="103"/>
      <c r="C621" s="103"/>
      <c r="D621" s="103"/>
      <c r="E621" s="103"/>
      <c r="F621" s="103"/>
      <c r="G621" s="103"/>
      <c r="H621" s="103"/>
      <c r="I621" s="103"/>
      <c r="J621" s="103"/>
    </row>
    <row r="622" spans="1:10" x14ac:dyDescent="0.2">
      <c r="A622" s="38" t="s">
        <v>408</v>
      </c>
      <c r="B622" s="103"/>
      <c r="C622" s="103"/>
      <c r="D622" s="103"/>
      <c r="E622" s="103"/>
      <c r="F622" s="103"/>
      <c r="G622" s="103"/>
      <c r="H622" s="103"/>
      <c r="I622" s="103"/>
      <c r="J622" s="103"/>
    </row>
    <row r="623" spans="1:10" x14ac:dyDescent="0.2">
      <c r="A623" s="38" t="s">
        <v>390</v>
      </c>
      <c r="B623" s="103"/>
      <c r="C623" s="103"/>
      <c r="D623" s="103"/>
      <c r="E623" s="103"/>
      <c r="F623" s="103"/>
      <c r="G623" s="103"/>
      <c r="H623" s="103"/>
      <c r="I623" s="103"/>
      <c r="J623" s="103"/>
    </row>
    <row r="627" spans="1:10" x14ac:dyDescent="0.2">
      <c r="A627" s="38" t="s">
        <v>409</v>
      </c>
      <c r="B627" s="103"/>
      <c r="C627" s="103"/>
      <c r="D627" s="103"/>
      <c r="E627" s="103"/>
      <c r="F627" s="103"/>
      <c r="G627" s="103"/>
      <c r="H627" s="103"/>
      <c r="I627" s="103"/>
      <c r="J627" s="103"/>
    </row>
    <row r="628" spans="1:10" x14ac:dyDescent="0.2">
      <c r="A628" s="50" t="s">
        <v>254</v>
      </c>
      <c r="B628" s="103"/>
      <c r="C628" s="103"/>
      <c r="D628" s="103"/>
      <c r="E628" s="103"/>
      <c r="F628" s="103"/>
      <c r="G628" s="103"/>
      <c r="H628" s="103"/>
      <c r="I628" s="103"/>
      <c r="J628" s="103"/>
    </row>
    <row r="629" spans="1:10" x14ac:dyDescent="0.2">
      <c r="A629" s="38" t="s">
        <v>330</v>
      </c>
      <c r="B629" s="103"/>
      <c r="C629" s="103"/>
      <c r="D629" s="103"/>
      <c r="E629" s="103"/>
      <c r="F629" s="103"/>
      <c r="G629" s="103"/>
      <c r="H629" s="103"/>
      <c r="I629" s="103"/>
      <c r="J629" s="103"/>
    </row>
    <row r="630" spans="1:10" x14ac:dyDescent="0.2">
      <c r="A630" s="38" t="s">
        <v>312</v>
      </c>
      <c r="B630" s="103"/>
      <c r="C630" s="103"/>
      <c r="D630" s="103"/>
      <c r="E630" s="103"/>
      <c r="F630" s="103"/>
      <c r="G630" s="103"/>
      <c r="H630" s="103"/>
      <c r="I630" s="103"/>
      <c r="J630" s="103"/>
    </row>
    <row r="631" spans="1:10" x14ac:dyDescent="0.2">
      <c r="A631" s="38" t="s">
        <v>350</v>
      </c>
      <c r="B631" s="103"/>
      <c r="C631" s="103"/>
      <c r="D631" s="103"/>
      <c r="E631" s="103"/>
      <c r="F631" s="103"/>
      <c r="G631" s="103"/>
      <c r="H631" s="103"/>
      <c r="I631" s="103"/>
      <c r="J631" s="103"/>
    </row>
    <row r="632" spans="1:10" x14ac:dyDescent="0.2">
      <c r="A632" s="38" t="s">
        <v>410</v>
      </c>
      <c r="B632" s="103"/>
      <c r="C632" s="103"/>
      <c r="D632" s="103"/>
      <c r="E632" s="103"/>
      <c r="F632" s="103"/>
      <c r="G632" s="103"/>
      <c r="H632" s="103"/>
      <c r="I632" s="103"/>
      <c r="J632" s="103"/>
    </row>
    <row r="633" spans="1:10" x14ac:dyDescent="0.2">
      <c r="A633" s="38" t="s">
        <v>390</v>
      </c>
      <c r="B633" s="103"/>
      <c r="C633" s="103"/>
      <c r="D633" s="103"/>
      <c r="E633" s="103"/>
      <c r="F633" s="103"/>
      <c r="G633" s="103"/>
      <c r="H633" s="103"/>
      <c r="I633" s="103"/>
      <c r="J633" s="103"/>
    </row>
    <row r="636" spans="1:10" x14ac:dyDescent="0.2">
      <c r="A636" s="38" t="s">
        <v>411</v>
      </c>
      <c r="B636" s="103"/>
      <c r="C636" s="103"/>
      <c r="D636" s="103"/>
      <c r="E636" s="103"/>
      <c r="F636" s="103"/>
      <c r="G636" s="103"/>
      <c r="H636" s="103"/>
      <c r="I636" s="103"/>
      <c r="J636" s="103"/>
    </row>
    <row r="637" spans="1:10" x14ac:dyDescent="0.2">
      <c r="A637" s="50" t="s">
        <v>255</v>
      </c>
      <c r="B637" s="103"/>
      <c r="C637" s="103"/>
      <c r="D637" s="103"/>
      <c r="E637" s="103"/>
      <c r="F637" s="103"/>
      <c r="G637" s="103"/>
      <c r="H637" s="103"/>
      <c r="I637" s="103"/>
      <c r="J637" s="103"/>
    </row>
    <row r="638" spans="1:10" x14ac:dyDescent="0.2">
      <c r="A638" s="38" t="s">
        <v>330</v>
      </c>
      <c r="B638" s="103"/>
      <c r="C638" s="103"/>
      <c r="D638" s="103"/>
      <c r="E638" s="103"/>
      <c r="F638" s="103"/>
      <c r="G638" s="103"/>
      <c r="H638" s="103"/>
      <c r="I638" s="103"/>
      <c r="J638" s="103"/>
    </row>
    <row r="639" spans="1:10" x14ac:dyDescent="0.2">
      <c r="A639" s="38" t="s">
        <v>312</v>
      </c>
      <c r="B639" s="103"/>
      <c r="C639" s="103"/>
      <c r="D639" s="103"/>
      <c r="E639" s="103"/>
      <c r="F639" s="103"/>
      <c r="G639" s="103"/>
      <c r="H639" s="103"/>
      <c r="I639" s="103"/>
      <c r="J639" s="103"/>
    </row>
    <row r="640" spans="1:10" x14ac:dyDescent="0.2">
      <c r="A640" s="38" t="s">
        <v>335</v>
      </c>
      <c r="B640" s="103"/>
      <c r="C640" s="103"/>
      <c r="D640" s="103"/>
      <c r="E640" s="103"/>
      <c r="F640" s="103"/>
      <c r="G640" s="103"/>
      <c r="H640" s="103"/>
      <c r="I640" s="103"/>
      <c r="J640" s="103"/>
    </row>
    <row r="641" spans="1:10" x14ac:dyDescent="0.2">
      <c r="A641" s="38" t="s">
        <v>412</v>
      </c>
      <c r="B641" s="103"/>
      <c r="C641" s="103"/>
      <c r="D641" s="103"/>
      <c r="E641" s="103"/>
      <c r="F641" s="103"/>
      <c r="G641" s="103"/>
      <c r="H641" s="103"/>
      <c r="I641" s="103"/>
      <c r="J641" s="103"/>
    </row>
    <row r="642" spans="1:10" x14ac:dyDescent="0.2">
      <c r="A642" s="38" t="s">
        <v>390</v>
      </c>
      <c r="B642" s="103"/>
      <c r="C642" s="103"/>
      <c r="D642" s="103"/>
      <c r="E642" s="103"/>
      <c r="F642" s="103"/>
      <c r="G642" s="103"/>
      <c r="H642" s="103"/>
      <c r="I642" s="103"/>
      <c r="J642" s="103"/>
    </row>
    <row r="644" spans="1:10" x14ac:dyDescent="0.2">
      <c r="A644" s="38" t="s">
        <v>413</v>
      </c>
      <c r="B644" s="103"/>
      <c r="C644" s="103"/>
      <c r="D644" s="103"/>
      <c r="E644" s="103"/>
      <c r="F644" s="103"/>
      <c r="G644" s="103"/>
      <c r="H644" s="103"/>
      <c r="I644" s="103"/>
      <c r="J644" s="103"/>
    </row>
    <row r="645" spans="1:10" x14ac:dyDescent="0.2">
      <c r="A645" s="47" t="s">
        <v>414</v>
      </c>
      <c r="B645" s="103"/>
      <c r="C645" s="103"/>
      <c r="D645" s="103"/>
      <c r="E645" s="103"/>
      <c r="F645" s="103"/>
      <c r="G645" s="103"/>
      <c r="H645" s="103"/>
      <c r="I645" s="103"/>
      <c r="J645" s="103"/>
    </row>
    <row r="646" spans="1:10" x14ac:dyDescent="0.2">
      <c r="A646" s="38" t="s">
        <v>311</v>
      </c>
      <c r="B646" s="103"/>
      <c r="C646" s="103"/>
      <c r="D646" s="103"/>
      <c r="E646" s="103"/>
      <c r="F646" s="103"/>
      <c r="G646" s="103"/>
      <c r="H646" s="103"/>
      <c r="I646" s="103"/>
      <c r="J646" s="103"/>
    </row>
    <row r="647" spans="1:10" x14ac:dyDescent="0.2">
      <c r="A647" s="38" t="s">
        <v>312</v>
      </c>
      <c r="B647" s="103"/>
      <c r="C647" s="103"/>
      <c r="D647" s="103"/>
      <c r="E647" s="103"/>
      <c r="F647" s="103"/>
      <c r="G647" s="103"/>
      <c r="H647" s="103"/>
      <c r="I647" s="103"/>
      <c r="J647" s="103"/>
    </row>
    <row r="648" spans="1:10" x14ac:dyDescent="0.2">
      <c r="A648" s="38" t="s">
        <v>380</v>
      </c>
      <c r="B648" s="103"/>
      <c r="C648" s="103"/>
      <c r="D648" s="103"/>
      <c r="E648" s="103"/>
      <c r="F648" s="103"/>
      <c r="G648" s="103"/>
      <c r="H648" s="103"/>
      <c r="I648" s="103"/>
      <c r="J648" s="103"/>
    </row>
    <row r="649" spans="1:10" x14ac:dyDescent="0.2">
      <c r="A649" s="38" t="s">
        <v>415</v>
      </c>
      <c r="B649" s="103"/>
      <c r="C649" s="103"/>
      <c r="D649" s="103"/>
      <c r="E649" s="103"/>
      <c r="F649" s="103"/>
      <c r="G649" s="103"/>
      <c r="H649" s="103"/>
      <c r="I649" s="103"/>
      <c r="J649" s="103"/>
    </row>
    <row r="650" spans="1:10" x14ac:dyDescent="0.2">
      <c r="A650" s="38" t="s">
        <v>416</v>
      </c>
      <c r="B650" s="103"/>
      <c r="C650" s="103"/>
      <c r="D650" s="103"/>
      <c r="E650" s="103"/>
      <c r="F650" s="103"/>
      <c r="G650" s="103"/>
      <c r="H650" s="103"/>
      <c r="I650" s="103"/>
      <c r="J650" s="103"/>
    </row>
    <row r="651" spans="1:10" x14ac:dyDescent="0.2">
      <c r="A651" s="38"/>
      <c r="B651" s="103"/>
      <c r="C651" s="103"/>
      <c r="D651" s="103"/>
      <c r="E651" s="103"/>
      <c r="F651" s="103"/>
      <c r="G651" s="103"/>
      <c r="H651" s="103"/>
      <c r="I651" s="103"/>
      <c r="J651" s="103"/>
    </row>
    <row r="653" spans="1:10" x14ac:dyDescent="0.2">
      <c r="A653" s="38" t="s">
        <v>417</v>
      </c>
      <c r="B653" s="103"/>
      <c r="C653" s="103"/>
      <c r="D653" s="103"/>
      <c r="E653" s="103"/>
      <c r="F653" s="103"/>
      <c r="G653" s="103"/>
      <c r="H653" s="103"/>
      <c r="I653" s="103"/>
      <c r="J653" s="103"/>
    </row>
    <row r="654" spans="1:10" x14ac:dyDescent="0.2">
      <c r="A654" s="47" t="s">
        <v>257</v>
      </c>
      <c r="B654" s="103"/>
      <c r="C654" s="103"/>
      <c r="D654" s="103"/>
      <c r="E654" s="103"/>
      <c r="F654" s="103"/>
      <c r="G654" s="103"/>
      <c r="H654" s="103"/>
      <c r="I654" s="103"/>
      <c r="J654" s="103"/>
    </row>
    <row r="655" spans="1:10" x14ac:dyDescent="0.2">
      <c r="A655" s="38" t="s">
        <v>311</v>
      </c>
      <c r="B655" s="103"/>
      <c r="C655" s="103"/>
      <c r="D655" s="103"/>
      <c r="E655" s="103"/>
      <c r="F655" s="103"/>
      <c r="G655" s="103"/>
      <c r="H655" s="103"/>
      <c r="I655" s="103"/>
      <c r="J655" s="103"/>
    </row>
    <row r="656" spans="1:10" x14ac:dyDescent="0.2">
      <c r="A656" s="38" t="s">
        <v>312</v>
      </c>
      <c r="B656" s="103"/>
      <c r="C656" s="103"/>
      <c r="D656" s="103"/>
      <c r="E656" s="103"/>
      <c r="F656" s="103"/>
      <c r="G656" s="103"/>
      <c r="H656" s="103"/>
      <c r="I656" s="103"/>
      <c r="J656" s="103"/>
    </row>
    <row r="657" spans="1:10" x14ac:dyDescent="0.2">
      <c r="A657" s="38" t="s">
        <v>380</v>
      </c>
      <c r="B657" s="103"/>
      <c r="C657" s="103"/>
      <c r="D657" s="103"/>
      <c r="E657" s="103"/>
      <c r="F657" s="103"/>
      <c r="G657" s="103"/>
      <c r="H657" s="103"/>
      <c r="I657" s="103"/>
      <c r="J657" s="103"/>
    </row>
    <row r="658" spans="1:10" x14ac:dyDescent="0.2">
      <c r="A658" s="38" t="s">
        <v>319</v>
      </c>
      <c r="B658" s="103"/>
      <c r="C658" s="103"/>
      <c r="D658" s="103"/>
      <c r="E658" s="103"/>
      <c r="F658" s="103"/>
      <c r="G658" s="103"/>
      <c r="H658" s="103"/>
      <c r="I658" s="103"/>
      <c r="J658" s="103"/>
    </row>
    <row r="659" spans="1:10" x14ac:dyDescent="0.2">
      <c r="A659" s="38" t="s">
        <v>416</v>
      </c>
      <c r="B659" s="103"/>
      <c r="C659" s="103"/>
      <c r="D659" s="103"/>
      <c r="E659" s="103"/>
      <c r="F659" s="103"/>
      <c r="G659" s="103"/>
      <c r="H659" s="103"/>
      <c r="I659" s="103"/>
      <c r="J659" s="103"/>
    </row>
    <row r="660" spans="1:10" x14ac:dyDescent="0.2">
      <c r="A660" s="38"/>
      <c r="B660" s="103"/>
      <c r="C660" s="103"/>
      <c r="D660" s="103"/>
      <c r="E660" s="103"/>
      <c r="F660" s="103"/>
      <c r="G660" s="103"/>
      <c r="H660" s="103"/>
      <c r="I660" s="103"/>
      <c r="J660" s="103"/>
    </row>
    <row r="663" spans="1:10" x14ac:dyDescent="0.2">
      <c r="A663" s="38" t="s">
        <v>418</v>
      </c>
      <c r="B663" s="103"/>
      <c r="C663" s="103"/>
      <c r="D663" s="103"/>
      <c r="E663" s="103"/>
      <c r="F663" s="103"/>
      <c r="G663" s="103"/>
      <c r="H663" s="103"/>
      <c r="I663" s="103"/>
      <c r="J663" s="103"/>
    </row>
    <row r="664" spans="1:10" x14ac:dyDescent="0.2">
      <c r="A664" s="47" t="s">
        <v>258</v>
      </c>
      <c r="B664" s="103"/>
      <c r="C664" s="103"/>
      <c r="D664" s="103"/>
      <c r="E664" s="103"/>
      <c r="F664" s="103"/>
      <c r="G664" s="103"/>
      <c r="H664" s="103"/>
      <c r="I664" s="103"/>
      <c r="J664" s="103"/>
    </row>
    <row r="665" spans="1:10" x14ac:dyDescent="0.2">
      <c r="A665" s="38" t="s">
        <v>311</v>
      </c>
      <c r="B665" s="103"/>
      <c r="C665" s="103"/>
      <c r="D665" s="103"/>
      <c r="E665" s="103"/>
      <c r="F665" s="103"/>
      <c r="G665" s="103"/>
      <c r="H665" s="103"/>
      <c r="I665" s="103"/>
      <c r="J665" s="103"/>
    </row>
    <row r="666" spans="1:10" x14ac:dyDescent="0.2">
      <c r="A666" s="38" t="s">
        <v>312</v>
      </c>
      <c r="B666" s="103"/>
      <c r="C666" s="103"/>
      <c r="D666" s="103"/>
      <c r="E666" s="103"/>
      <c r="F666" s="103"/>
      <c r="G666" s="103"/>
      <c r="H666" s="103"/>
      <c r="I666" s="103"/>
      <c r="J666" s="103"/>
    </row>
    <row r="667" spans="1:10" x14ac:dyDescent="0.2">
      <c r="A667" s="38" t="s">
        <v>328</v>
      </c>
      <c r="B667" s="103"/>
      <c r="C667" s="103"/>
      <c r="D667" s="103"/>
      <c r="E667" s="103"/>
      <c r="F667" s="103"/>
      <c r="G667" s="103"/>
      <c r="H667" s="103"/>
      <c r="I667" s="103"/>
      <c r="J667" s="103"/>
    </row>
    <row r="668" spans="1:10" x14ac:dyDescent="0.2">
      <c r="A668" s="38" t="s">
        <v>419</v>
      </c>
      <c r="B668" s="103"/>
      <c r="C668" s="103"/>
      <c r="D668" s="103"/>
      <c r="E668" s="103"/>
      <c r="F668" s="103"/>
      <c r="G668" s="103"/>
      <c r="H668" s="103"/>
      <c r="I668" s="103"/>
      <c r="J668" s="103"/>
    </row>
    <row r="669" spans="1:10" x14ac:dyDescent="0.2">
      <c r="A669" s="38" t="s">
        <v>416</v>
      </c>
      <c r="B669" s="103"/>
      <c r="C669" s="103"/>
      <c r="D669" s="103"/>
      <c r="E669" s="103"/>
      <c r="F669" s="103"/>
      <c r="G669" s="103"/>
      <c r="H669" s="103"/>
      <c r="I669" s="103"/>
      <c r="J669" s="103"/>
    </row>
    <row r="670" spans="1:10" x14ac:dyDescent="0.2">
      <c r="A670" s="38"/>
      <c r="B670" s="103"/>
      <c r="C670" s="103"/>
      <c r="D670" s="103"/>
      <c r="E670" s="103"/>
      <c r="F670" s="103"/>
      <c r="G670" s="103"/>
      <c r="H670" s="103"/>
      <c r="I670" s="103"/>
      <c r="J670" s="103"/>
    </row>
    <row r="673" spans="1:10" x14ac:dyDescent="0.2">
      <c r="A673" s="51" t="s">
        <v>420</v>
      </c>
      <c r="B673" s="103"/>
      <c r="C673" s="103"/>
      <c r="D673" s="103"/>
      <c r="E673" s="103"/>
      <c r="F673" s="103"/>
      <c r="G673" s="103"/>
      <c r="H673" s="103"/>
      <c r="I673" s="103"/>
      <c r="J673" s="103"/>
    </row>
    <row r="674" spans="1:10" x14ac:dyDescent="0.2">
      <c r="A674" s="47" t="s">
        <v>259</v>
      </c>
      <c r="B674" s="103"/>
      <c r="C674" s="103"/>
      <c r="D674" s="103"/>
      <c r="E674" s="103"/>
      <c r="F674" s="103"/>
      <c r="G674" s="103"/>
      <c r="H674" s="103"/>
      <c r="I674" s="103"/>
      <c r="J674" s="103"/>
    </row>
    <row r="675" spans="1:10" x14ac:dyDescent="0.2">
      <c r="A675" s="38" t="s">
        <v>311</v>
      </c>
      <c r="B675" s="103"/>
      <c r="C675" s="103"/>
      <c r="D675" s="103"/>
      <c r="E675" s="103"/>
      <c r="F675" s="103"/>
      <c r="G675" s="103"/>
      <c r="H675" s="103"/>
      <c r="I675" s="103"/>
      <c r="J675" s="103"/>
    </row>
    <row r="676" spans="1:10" x14ac:dyDescent="0.2">
      <c r="A676" s="38" t="s">
        <v>421</v>
      </c>
      <c r="B676" s="103"/>
      <c r="C676" s="103"/>
      <c r="D676" s="103"/>
      <c r="E676" s="103"/>
      <c r="F676" s="103"/>
      <c r="G676" s="103"/>
      <c r="H676" s="103"/>
      <c r="I676" s="103"/>
      <c r="J676" s="103"/>
    </row>
    <row r="677" spans="1:10" x14ac:dyDescent="0.2">
      <c r="A677" s="38" t="s">
        <v>335</v>
      </c>
      <c r="B677" s="103"/>
      <c r="C677" s="103"/>
      <c r="D677" s="103"/>
      <c r="E677" s="103"/>
      <c r="F677" s="103"/>
      <c r="G677" s="103"/>
      <c r="H677" s="103"/>
      <c r="I677" s="103"/>
      <c r="J677" s="103"/>
    </row>
    <row r="678" spans="1:10" x14ac:dyDescent="0.2">
      <c r="A678" s="38" t="s">
        <v>422</v>
      </c>
      <c r="B678" s="103"/>
      <c r="C678" s="103"/>
      <c r="D678" s="103"/>
      <c r="E678" s="103"/>
      <c r="F678" s="103"/>
      <c r="G678" s="103"/>
      <c r="H678" s="103"/>
      <c r="I678" s="103"/>
      <c r="J678" s="103"/>
    </row>
    <row r="679" spans="1:10" x14ac:dyDescent="0.2">
      <c r="A679" s="38" t="s">
        <v>423</v>
      </c>
      <c r="B679" s="103"/>
      <c r="C679" s="103"/>
      <c r="D679" s="103"/>
      <c r="E679" s="103"/>
      <c r="F679" s="103"/>
      <c r="G679" s="103"/>
      <c r="H679" s="103"/>
      <c r="I679" s="103"/>
      <c r="J679" s="103"/>
    </row>
    <row r="680" spans="1:10" x14ac:dyDescent="0.2">
      <c r="A680" s="38"/>
      <c r="B680" s="103"/>
      <c r="C680" s="103"/>
      <c r="D680" s="103"/>
      <c r="E680" s="103"/>
      <c r="F680" s="103"/>
      <c r="G680" s="103"/>
      <c r="H680" s="103"/>
      <c r="I680" s="103"/>
      <c r="J680" s="103"/>
    </row>
    <row r="684" spans="1:10" x14ac:dyDescent="0.2">
      <c r="A684" s="51" t="s">
        <v>424</v>
      </c>
      <c r="B684" s="103"/>
      <c r="C684" s="103"/>
      <c r="D684" s="103"/>
      <c r="E684" s="103"/>
      <c r="F684" s="103"/>
      <c r="G684" s="103"/>
      <c r="H684" s="103"/>
      <c r="I684" s="103"/>
      <c r="J684" s="103"/>
    </row>
    <row r="685" spans="1:10" x14ac:dyDescent="0.2">
      <c r="A685" s="47" t="s">
        <v>260</v>
      </c>
      <c r="B685" s="103"/>
      <c r="C685" s="103"/>
      <c r="D685" s="103"/>
      <c r="E685" s="103"/>
      <c r="F685" s="103"/>
      <c r="G685" s="103"/>
      <c r="H685" s="103"/>
      <c r="I685" s="103"/>
      <c r="J685" s="103"/>
    </row>
    <row r="686" spans="1:10" x14ac:dyDescent="0.2">
      <c r="A686" s="38" t="s">
        <v>311</v>
      </c>
      <c r="B686" s="103"/>
      <c r="C686" s="103"/>
      <c r="D686" s="103"/>
      <c r="E686" s="103"/>
      <c r="F686" s="103"/>
      <c r="G686" s="103"/>
      <c r="H686" s="103"/>
      <c r="I686" s="103"/>
      <c r="J686" s="103"/>
    </row>
    <row r="687" spans="1:10" x14ac:dyDescent="0.2">
      <c r="A687" s="38" t="s">
        <v>421</v>
      </c>
      <c r="B687" s="103"/>
      <c r="C687" s="103"/>
      <c r="D687" s="103"/>
      <c r="E687" s="103"/>
      <c r="F687" s="103"/>
      <c r="G687" s="103"/>
      <c r="H687" s="103"/>
      <c r="I687" s="103"/>
      <c r="J687" s="103"/>
    </row>
    <row r="688" spans="1:10" x14ac:dyDescent="0.2">
      <c r="A688" s="38" t="s">
        <v>322</v>
      </c>
      <c r="B688" s="103"/>
      <c r="C688" s="103"/>
      <c r="D688" s="103"/>
      <c r="E688" s="103"/>
      <c r="F688" s="103"/>
      <c r="G688" s="103"/>
      <c r="H688" s="103"/>
      <c r="I688" s="103"/>
      <c r="J688" s="103"/>
    </row>
    <row r="689" spans="1:10" x14ac:dyDescent="0.2">
      <c r="A689" s="38" t="s">
        <v>425</v>
      </c>
      <c r="B689" s="103"/>
      <c r="C689" s="103"/>
      <c r="D689" s="103"/>
      <c r="E689" s="103"/>
      <c r="F689" s="103"/>
      <c r="G689" s="103"/>
      <c r="H689" s="103"/>
      <c r="I689" s="103"/>
      <c r="J689" s="103"/>
    </row>
    <row r="690" spans="1:10" x14ac:dyDescent="0.2">
      <c r="A690" s="38" t="s">
        <v>423</v>
      </c>
      <c r="B690" s="103"/>
      <c r="C690" s="103"/>
      <c r="D690" s="103"/>
      <c r="E690" s="103"/>
      <c r="F690" s="103"/>
      <c r="G690" s="103"/>
      <c r="H690" s="103"/>
      <c r="I690" s="103"/>
      <c r="J690" s="103"/>
    </row>
    <row r="691" spans="1:10" x14ac:dyDescent="0.2">
      <c r="A691" s="38"/>
      <c r="B691" s="103"/>
      <c r="C691" s="103"/>
      <c r="D691" s="103"/>
      <c r="E691" s="103"/>
      <c r="F691" s="103"/>
      <c r="G691" s="103"/>
      <c r="H691" s="103"/>
      <c r="I691" s="103"/>
      <c r="J691" s="103"/>
    </row>
    <row r="694" spans="1:10" x14ac:dyDescent="0.2">
      <c r="A694" s="51" t="s">
        <v>426</v>
      </c>
      <c r="B694" s="103"/>
      <c r="C694" s="103"/>
      <c r="D694" s="103"/>
      <c r="E694" s="103"/>
      <c r="F694" s="103"/>
      <c r="G694" s="103"/>
      <c r="H694" s="103"/>
      <c r="I694" s="103"/>
      <c r="J694" s="103"/>
    </row>
    <row r="695" spans="1:10" x14ac:dyDescent="0.2">
      <c r="A695" s="47" t="s">
        <v>261</v>
      </c>
      <c r="B695" s="103"/>
      <c r="C695" s="103"/>
      <c r="D695" s="103"/>
      <c r="E695" s="103"/>
      <c r="F695" s="103"/>
      <c r="G695" s="103"/>
      <c r="H695" s="103"/>
      <c r="I695" s="103"/>
      <c r="J695" s="103"/>
    </row>
    <row r="696" spans="1:10" x14ac:dyDescent="0.2">
      <c r="A696" s="38" t="s">
        <v>311</v>
      </c>
      <c r="B696" s="103"/>
      <c r="C696" s="103"/>
      <c r="D696" s="103"/>
      <c r="E696" s="103"/>
      <c r="F696" s="103"/>
      <c r="G696" s="103"/>
      <c r="H696" s="103"/>
      <c r="I696" s="103"/>
      <c r="J696" s="103"/>
    </row>
    <row r="697" spans="1:10" x14ac:dyDescent="0.2">
      <c r="A697" s="38" t="s">
        <v>421</v>
      </c>
      <c r="B697" s="103"/>
      <c r="C697" s="103"/>
      <c r="D697" s="103"/>
      <c r="E697" s="103"/>
      <c r="F697" s="103"/>
      <c r="G697" s="103"/>
      <c r="H697" s="103"/>
      <c r="I697" s="103"/>
      <c r="J697" s="103"/>
    </row>
    <row r="698" spans="1:10" x14ac:dyDescent="0.2">
      <c r="A698" s="38" t="s">
        <v>322</v>
      </c>
      <c r="B698" s="103"/>
      <c r="C698" s="103"/>
      <c r="D698" s="103"/>
      <c r="E698" s="103"/>
      <c r="F698" s="103"/>
      <c r="G698" s="103"/>
      <c r="H698" s="103"/>
      <c r="I698" s="103"/>
      <c r="J698" s="103"/>
    </row>
    <row r="699" spans="1:10" x14ac:dyDescent="0.2">
      <c r="A699" s="38" t="s">
        <v>427</v>
      </c>
      <c r="B699" s="103"/>
      <c r="C699" s="103"/>
      <c r="D699" s="103"/>
      <c r="E699" s="103"/>
      <c r="F699" s="103"/>
      <c r="G699" s="103"/>
      <c r="H699" s="103"/>
      <c r="I699" s="103"/>
      <c r="J699" s="103"/>
    </row>
    <row r="700" spans="1:10" x14ac:dyDescent="0.2">
      <c r="A700" s="38" t="s">
        <v>423</v>
      </c>
      <c r="B700" s="103"/>
      <c r="C700" s="103"/>
      <c r="D700" s="103"/>
      <c r="E700" s="103"/>
      <c r="F700" s="103"/>
      <c r="G700" s="103"/>
      <c r="H700" s="103"/>
      <c r="I700" s="103"/>
      <c r="J700" s="103"/>
    </row>
    <row r="701" spans="1:10" x14ac:dyDescent="0.2">
      <c r="A701" s="38"/>
      <c r="B701" s="103"/>
      <c r="C701" s="103"/>
      <c r="D701" s="103"/>
      <c r="E701" s="103"/>
      <c r="F701" s="103"/>
      <c r="G701" s="103"/>
      <c r="H701" s="103"/>
      <c r="I701" s="103"/>
      <c r="J701" s="103"/>
    </row>
    <row r="705" spans="1:10" x14ac:dyDescent="0.2">
      <c r="A705" s="51" t="s">
        <v>428</v>
      </c>
      <c r="B705" s="103"/>
      <c r="C705" s="103"/>
      <c r="D705" s="103"/>
      <c r="E705" s="103"/>
      <c r="F705" s="103"/>
      <c r="G705" s="103"/>
      <c r="H705" s="103"/>
      <c r="I705" s="103"/>
      <c r="J705" s="103"/>
    </row>
    <row r="706" spans="1:10" x14ac:dyDescent="0.2">
      <c r="A706" s="47" t="s">
        <v>262</v>
      </c>
      <c r="B706" s="103"/>
      <c r="C706" s="103"/>
      <c r="D706" s="103"/>
      <c r="E706" s="103"/>
      <c r="F706" s="103"/>
      <c r="G706" s="103"/>
      <c r="H706" s="103"/>
      <c r="I706" s="103"/>
      <c r="J706" s="103"/>
    </row>
    <row r="707" spans="1:10" x14ac:dyDescent="0.2">
      <c r="A707" s="38" t="s">
        <v>311</v>
      </c>
      <c r="B707" s="103"/>
      <c r="C707" s="103"/>
      <c r="D707" s="103"/>
      <c r="E707" s="103"/>
      <c r="F707" s="103"/>
      <c r="G707" s="103"/>
      <c r="H707" s="103"/>
      <c r="I707" s="103"/>
      <c r="J707" s="103"/>
    </row>
    <row r="708" spans="1:10" x14ac:dyDescent="0.2">
      <c r="A708" s="38" t="s">
        <v>421</v>
      </c>
      <c r="B708" s="103"/>
      <c r="C708" s="103"/>
      <c r="D708" s="103"/>
      <c r="E708" s="103"/>
      <c r="F708" s="103"/>
      <c r="G708" s="103"/>
      <c r="H708" s="103"/>
      <c r="I708" s="103"/>
      <c r="J708" s="103"/>
    </row>
    <row r="709" spans="1:10" x14ac:dyDescent="0.2">
      <c r="A709" s="38" t="s">
        <v>318</v>
      </c>
      <c r="B709" s="103"/>
      <c r="C709" s="103"/>
      <c r="D709" s="103"/>
      <c r="E709" s="103"/>
      <c r="F709" s="103"/>
      <c r="G709" s="103"/>
      <c r="H709" s="103"/>
      <c r="I709" s="103"/>
      <c r="J709" s="103"/>
    </row>
    <row r="710" spans="1:10" x14ac:dyDescent="0.2">
      <c r="A710" s="38" t="s">
        <v>429</v>
      </c>
      <c r="B710" s="103"/>
      <c r="C710" s="103"/>
      <c r="D710" s="103"/>
      <c r="E710" s="103"/>
      <c r="F710" s="103"/>
      <c r="G710" s="103"/>
      <c r="H710" s="103"/>
      <c r="I710" s="103"/>
      <c r="J710" s="103"/>
    </row>
    <row r="711" spans="1:10" x14ac:dyDescent="0.2">
      <c r="A711" s="38" t="s">
        <v>423</v>
      </c>
      <c r="B711" s="103"/>
      <c r="C711" s="103"/>
      <c r="D711" s="103"/>
      <c r="E711" s="103"/>
      <c r="F711" s="103"/>
      <c r="G711" s="103"/>
      <c r="H711" s="103"/>
      <c r="I711" s="103"/>
      <c r="J711" s="103"/>
    </row>
    <row r="712" spans="1:10" x14ac:dyDescent="0.2">
      <c r="A712" s="38"/>
      <c r="B712" s="103"/>
      <c r="C712" s="103"/>
      <c r="D712" s="103"/>
      <c r="E712" s="103"/>
      <c r="F712" s="103"/>
      <c r="G712" s="103"/>
      <c r="H712" s="103"/>
      <c r="I712" s="103"/>
      <c r="J712" s="103"/>
    </row>
    <row r="717" spans="1:10" x14ac:dyDescent="0.2">
      <c r="A717" s="51" t="s">
        <v>430</v>
      </c>
      <c r="B717" s="103"/>
      <c r="C717" s="103"/>
      <c r="D717" s="103"/>
      <c r="E717" s="103"/>
      <c r="F717" s="103"/>
      <c r="G717" s="103"/>
      <c r="H717" s="103"/>
      <c r="I717" s="103"/>
      <c r="J717" s="103"/>
    </row>
    <row r="718" spans="1:10" x14ac:dyDescent="0.2">
      <c r="A718" s="47" t="s">
        <v>263</v>
      </c>
      <c r="B718" s="103"/>
      <c r="C718" s="103"/>
      <c r="D718" s="103"/>
      <c r="E718" s="103"/>
      <c r="F718" s="103"/>
      <c r="G718" s="103"/>
      <c r="H718" s="103"/>
      <c r="I718" s="103"/>
      <c r="J718" s="103"/>
    </row>
    <row r="719" spans="1:10" x14ac:dyDescent="0.2">
      <c r="A719" s="38" t="s">
        <v>311</v>
      </c>
      <c r="B719" s="103"/>
      <c r="C719" s="103"/>
      <c r="D719" s="103"/>
      <c r="E719" s="103"/>
      <c r="F719" s="103"/>
      <c r="G719" s="103"/>
      <c r="H719" s="103"/>
      <c r="I719" s="103"/>
      <c r="J719" s="103"/>
    </row>
    <row r="720" spans="1:10" x14ac:dyDescent="0.2">
      <c r="A720" s="38" t="s">
        <v>421</v>
      </c>
      <c r="B720" s="103"/>
      <c r="C720" s="103"/>
      <c r="D720" s="103"/>
      <c r="E720" s="103"/>
      <c r="F720" s="103"/>
      <c r="G720" s="103"/>
      <c r="H720" s="103"/>
      <c r="I720" s="103"/>
      <c r="J720" s="103"/>
    </row>
    <row r="721" spans="1:10" x14ac:dyDescent="0.2">
      <c r="A721" s="38" t="s">
        <v>318</v>
      </c>
      <c r="B721" s="103"/>
      <c r="C721" s="103"/>
      <c r="D721" s="103"/>
      <c r="E721" s="103"/>
      <c r="F721" s="103"/>
      <c r="G721" s="103"/>
      <c r="H721" s="103"/>
      <c r="I721" s="103"/>
      <c r="J721" s="103"/>
    </row>
    <row r="722" spans="1:10" x14ac:dyDescent="0.2">
      <c r="A722" s="38" t="s">
        <v>429</v>
      </c>
      <c r="B722" s="103"/>
      <c r="C722" s="103"/>
      <c r="D722" s="103"/>
      <c r="E722" s="103"/>
      <c r="F722" s="103"/>
      <c r="G722" s="103"/>
      <c r="H722" s="103"/>
      <c r="I722" s="103"/>
      <c r="J722" s="103"/>
    </row>
    <row r="723" spans="1:10" x14ac:dyDescent="0.2">
      <c r="A723" s="38" t="s">
        <v>423</v>
      </c>
      <c r="B723" s="103"/>
      <c r="C723" s="103"/>
      <c r="D723" s="103"/>
      <c r="E723" s="103"/>
      <c r="F723" s="103"/>
      <c r="G723" s="103"/>
      <c r="H723" s="103"/>
      <c r="I723" s="103"/>
      <c r="J723" s="103"/>
    </row>
    <row r="724" spans="1:10" x14ac:dyDescent="0.2">
      <c r="A724" s="38"/>
      <c r="B724" s="103"/>
      <c r="C724" s="103"/>
      <c r="D724" s="103"/>
      <c r="E724" s="103"/>
      <c r="F724" s="103"/>
      <c r="G724" s="103"/>
      <c r="H724" s="103"/>
      <c r="I724" s="103"/>
      <c r="J724" s="103"/>
    </row>
    <row r="728" spans="1:10" x14ac:dyDescent="0.2">
      <c r="A728" s="51" t="s">
        <v>431</v>
      </c>
      <c r="B728" s="103"/>
      <c r="C728" s="103"/>
      <c r="D728" s="103"/>
      <c r="E728" s="103"/>
      <c r="F728" s="103"/>
      <c r="G728" s="103"/>
      <c r="H728" s="103"/>
      <c r="I728" s="103"/>
      <c r="J728" s="103"/>
    </row>
    <row r="729" spans="1:10" x14ac:dyDescent="0.2">
      <c r="A729" s="47" t="s">
        <v>264</v>
      </c>
      <c r="B729" s="103"/>
      <c r="C729" s="103"/>
      <c r="D729" s="103"/>
      <c r="E729" s="103"/>
      <c r="F729" s="103"/>
      <c r="G729" s="103"/>
      <c r="H729" s="103"/>
      <c r="I729" s="103"/>
      <c r="J729" s="103"/>
    </row>
    <row r="730" spans="1:10" x14ac:dyDescent="0.2">
      <c r="A730" s="38" t="s">
        <v>311</v>
      </c>
      <c r="B730" s="103"/>
      <c r="C730" s="103"/>
      <c r="D730" s="103"/>
      <c r="E730" s="103"/>
      <c r="F730" s="103"/>
      <c r="G730" s="103"/>
      <c r="H730" s="103"/>
      <c r="I730" s="103"/>
      <c r="J730" s="103"/>
    </row>
    <row r="731" spans="1:10" x14ac:dyDescent="0.2">
      <c r="A731" s="38" t="s">
        <v>421</v>
      </c>
      <c r="B731" s="103"/>
      <c r="C731" s="103"/>
      <c r="D731" s="103"/>
      <c r="E731" s="103"/>
      <c r="F731" s="103"/>
      <c r="G731" s="103"/>
      <c r="H731" s="103"/>
      <c r="I731" s="103"/>
      <c r="J731" s="103"/>
    </row>
    <row r="732" spans="1:10" x14ac:dyDescent="0.2">
      <c r="A732" s="38" t="s">
        <v>322</v>
      </c>
      <c r="B732" s="103"/>
      <c r="C732" s="103"/>
      <c r="D732" s="103"/>
      <c r="E732" s="103"/>
      <c r="F732" s="103"/>
      <c r="G732" s="103"/>
      <c r="H732" s="103"/>
      <c r="I732" s="103"/>
      <c r="J732" s="103"/>
    </row>
    <row r="733" spans="1:10" x14ac:dyDescent="0.2">
      <c r="A733" s="38" t="s">
        <v>429</v>
      </c>
      <c r="B733" s="103"/>
      <c r="C733" s="103"/>
      <c r="D733" s="103"/>
      <c r="E733" s="103"/>
      <c r="F733" s="103"/>
      <c r="G733" s="103"/>
      <c r="H733" s="103"/>
      <c r="I733" s="103"/>
      <c r="J733" s="103"/>
    </row>
    <row r="734" spans="1:10" x14ac:dyDescent="0.2">
      <c r="A734" s="38" t="s">
        <v>423</v>
      </c>
      <c r="B734" s="103"/>
      <c r="C734" s="103"/>
      <c r="D734" s="103"/>
      <c r="E734" s="103"/>
      <c r="F734" s="103"/>
      <c r="G734" s="103"/>
      <c r="H734" s="103"/>
      <c r="I734" s="103"/>
      <c r="J734" s="103"/>
    </row>
    <row r="735" spans="1:10" x14ac:dyDescent="0.2">
      <c r="A735" s="38"/>
      <c r="B735" s="103"/>
      <c r="C735" s="103"/>
      <c r="D735" s="103"/>
      <c r="E735" s="103"/>
      <c r="F735" s="103"/>
      <c r="G735" s="103"/>
      <c r="H735" s="103"/>
      <c r="I735" s="103"/>
      <c r="J735" s="103"/>
    </row>
    <row r="739" spans="1:10" x14ac:dyDescent="0.2">
      <c r="A739" s="51" t="s">
        <v>432</v>
      </c>
      <c r="B739" s="103"/>
      <c r="C739" s="103"/>
      <c r="D739" s="103"/>
      <c r="E739" s="103"/>
      <c r="F739" s="103"/>
      <c r="G739" s="103"/>
      <c r="H739" s="103"/>
      <c r="I739" s="103"/>
      <c r="J739" s="103"/>
    </row>
    <row r="740" spans="1:10" x14ac:dyDescent="0.2">
      <c r="A740" s="47" t="s">
        <v>433</v>
      </c>
      <c r="B740" s="103"/>
      <c r="C740" s="103"/>
      <c r="D740" s="103"/>
      <c r="E740" s="103"/>
      <c r="F740" s="103"/>
      <c r="G740" s="103"/>
      <c r="H740" s="103"/>
      <c r="I740" s="103"/>
      <c r="J740" s="103"/>
    </row>
    <row r="741" spans="1:10" x14ac:dyDescent="0.2">
      <c r="A741" s="38" t="s">
        <v>311</v>
      </c>
      <c r="B741" s="103"/>
      <c r="C741" s="103"/>
      <c r="D741" s="103"/>
      <c r="E741" s="103"/>
      <c r="F741" s="103"/>
      <c r="G741" s="103"/>
      <c r="H741" s="103"/>
      <c r="I741" s="103"/>
      <c r="J741" s="103"/>
    </row>
    <row r="742" spans="1:10" x14ac:dyDescent="0.2">
      <c r="A742" s="38" t="s">
        <v>421</v>
      </c>
      <c r="B742" s="103"/>
      <c r="C742" s="103"/>
      <c r="D742" s="103"/>
      <c r="E742" s="103"/>
      <c r="F742" s="103"/>
      <c r="G742" s="103"/>
      <c r="H742" s="103"/>
      <c r="I742" s="103"/>
      <c r="J742" s="103"/>
    </row>
    <row r="743" spans="1:10" x14ac:dyDescent="0.2">
      <c r="A743" s="38" t="s">
        <v>380</v>
      </c>
      <c r="B743" s="103"/>
      <c r="C743" s="103"/>
      <c r="D743" s="103"/>
      <c r="E743" s="103"/>
      <c r="F743" s="103"/>
      <c r="G743" s="103"/>
      <c r="H743" s="103"/>
      <c r="I743" s="103"/>
      <c r="J743" s="103"/>
    </row>
    <row r="744" spans="1:10" x14ac:dyDescent="0.2">
      <c r="A744" s="38" t="s">
        <v>434</v>
      </c>
      <c r="B744" s="103"/>
      <c r="C744" s="103"/>
      <c r="D744" s="103"/>
      <c r="E744" s="103"/>
      <c r="F744" s="103"/>
      <c r="G744" s="103"/>
      <c r="H744" s="103"/>
      <c r="I744" s="103"/>
      <c r="J744" s="103"/>
    </row>
    <row r="745" spans="1:10" x14ac:dyDescent="0.2">
      <c r="A745" s="38" t="s">
        <v>435</v>
      </c>
      <c r="B745" s="103"/>
      <c r="C745" s="103"/>
      <c r="D745" s="103"/>
      <c r="E745" s="103"/>
      <c r="F745" s="103"/>
      <c r="G745" s="103"/>
      <c r="H745" s="103"/>
      <c r="I745" s="103"/>
      <c r="J745" s="103"/>
    </row>
    <row r="746" spans="1:10" x14ac:dyDescent="0.2">
      <c r="A746" s="38"/>
      <c r="B746" s="103"/>
      <c r="C746" s="103"/>
      <c r="D746" s="103"/>
      <c r="E746" s="103"/>
      <c r="F746" s="103"/>
      <c r="G746" s="103"/>
      <c r="H746" s="103"/>
      <c r="I746" s="103"/>
      <c r="J746" s="103"/>
    </row>
    <row r="750" spans="1:10" x14ac:dyDescent="0.2">
      <c r="A750" s="51" t="s">
        <v>436</v>
      </c>
      <c r="B750" s="103"/>
      <c r="C750" s="103"/>
      <c r="D750" s="103"/>
      <c r="E750" s="103"/>
      <c r="F750" s="103"/>
      <c r="G750" s="103"/>
      <c r="H750" s="103"/>
      <c r="I750" s="103"/>
      <c r="J750" s="103"/>
    </row>
    <row r="751" spans="1:10" x14ac:dyDescent="0.2">
      <c r="A751" s="47" t="s">
        <v>266</v>
      </c>
      <c r="B751" s="103"/>
      <c r="C751" s="103"/>
      <c r="D751" s="103"/>
      <c r="E751" s="103"/>
      <c r="F751" s="103"/>
      <c r="G751" s="103"/>
      <c r="H751" s="103"/>
      <c r="I751" s="103"/>
      <c r="J751" s="103"/>
    </row>
    <row r="752" spans="1:10" x14ac:dyDescent="0.2">
      <c r="A752" s="38" t="s">
        <v>311</v>
      </c>
      <c r="B752" s="103"/>
      <c r="C752" s="103"/>
      <c r="D752" s="103"/>
      <c r="E752" s="103"/>
      <c r="F752" s="103"/>
      <c r="G752" s="103"/>
      <c r="H752" s="103"/>
      <c r="I752" s="103"/>
      <c r="J752" s="103"/>
    </row>
    <row r="753" spans="1:10" x14ac:dyDescent="0.2">
      <c r="A753" s="38" t="s">
        <v>421</v>
      </c>
      <c r="B753" s="103"/>
      <c r="C753" s="103"/>
      <c r="D753" s="103"/>
      <c r="E753" s="103"/>
      <c r="F753" s="103"/>
      <c r="G753" s="103"/>
      <c r="H753" s="103"/>
      <c r="I753" s="103"/>
      <c r="J753" s="103"/>
    </row>
    <row r="754" spans="1:10" x14ac:dyDescent="0.2">
      <c r="A754" s="38" t="s">
        <v>380</v>
      </c>
      <c r="B754" s="103"/>
      <c r="C754" s="103"/>
      <c r="D754" s="103"/>
      <c r="E754" s="103"/>
      <c r="F754" s="103"/>
      <c r="G754" s="103"/>
      <c r="H754" s="103"/>
      <c r="I754" s="103"/>
      <c r="J754" s="103"/>
    </row>
    <row r="755" spans="1:10" x14ac:dyDescent="0.2">
      <c r="A755" s="38" t="s">
        <v>437</v>
      </c>
      <c r="B755" s="103"/>
      <c r="C755" s="103"/>
      <c r="D755" s="103"/>
      <c r="E755" s="103"/>
      <c r="F755" s="103"/>
      <c r="G755" s="103"/>
      <c r="H755" s="103"/>
      <c r="I755" s="103"/>
      <c r="J755" s="103"/>
    </row>
    <row r="756" spans="1:10" x14ac:dyDescent="0.2">
      <c r="A756" s="38" t="s">
        <v>435</v>
      </c>
      <c r="B756" s="103"/>
      <c r="C756" s="103"/>
      <c r="D756" s="103"/>
      <c r="E756" s="103"/>
      <c r="F756" s="103"/>
      <c r="G756" s="103"/>
      <c r="H756" s="103"/>
      <c r="I756" s="103"/>
      <c r="J756" s="103"/>
    </row>
    <row r="757" spans="1:10" x14ac:dyDescent="0.2">
      <c r="A757" s="38"/>
      <c r="B757" s="103"/>
      <c r="C757" s="103"/>
      <c r="D757" s="103"/>
      <c r="E757" s="103"/>
      <c r="F757" s="103"/>
      <c r="G757" s="103"/>
      <c r="H757" s="103"/>
      <c r="I757" s="103"/>
      <c r="J757" s="103"/>
    </row>
    <row r="762" spans="1:10" x14ac:dyDescent="0.2">
      <c r="A762" s="51" t="s">
        <v>438</v>
      </c>
      <c r="B762" s="103"/>
      <c r="C762" s="103"/>
      <c r="D762" s="103"/>
      <c r="E762" s="103"/>
      <c r="F762" s="103"/>
      <c r="G762" s="103"/>
      <c r="H762" s="103"/>
      <c r="I762" s="103"/>
      <c r="J762" s="103"/>
    </row>
    <row r="763" spans="1:10" x14ac:dyDescent="0.2">
      <c r="A763" s="47" t="s">
        <v>267</v>
      </c>
      <c r="B763" s="103"/>
      <c r="C763" s="103"/>
      <c r="D763" s="103"/>
      <c r="E763" s="103"/>
      <c r="F763" s="103"/>
      <c r="G763" s="103"/>
      <c r="H763" s="103"/>
      <c r="I763" s="103"/>
      <c r="J763" s="103"/>
    </row>
    <row r="764" spans="1:10" x14ac:dyDescent="0.2">
      <c r="A764" s="38" t="s">
        <v>311</v>
      </c>
      <c r="B764" s="103"/>
      <c r="C764" s="103"/>
      <c r="D764" s="103"/>
      <c r="E764" s="103"/>
      <c r="F764" s="103"/>
      <c r="G764" s="103"/>
      <c r="H764" s="103"/>
      <c r="I764" s="103"/>
      <c r="J764" s="103"/>
    </row>
    <row r="765" spans="1:10" x14ac:dyDescent="0.2">
      <c r="A765" s="38" t="s">
        <v>312</v>
      </c>
      <c r="B765" s="103"/>
      <c r="C765" s="103"/>
      <c r="D765" s="103"/>
      <c r="E765" s="103"/>
      <c r="F765" s="103"/>
      <c r="G765" s="103"/>
      <c r="H765" s="103"/>
      <c r="I765" s="103"/>
      <c r="J765" s="103"/>
    </row>
    <row r="766" spans="1:10" x14ac:dyDescent="0.2">
      <c r="A766" s="38" t="s">
        <v>439</v>
      </c>
      <c r="B766" s="103"/>
      <c r="C766" s="103"/>
      <c r="D766" s="103"/>
      <c r="E766" s="103"/>
      <c r="F766" s="103"/>
      <c r="G766" s="103"/>
      <c r="H766" s="103"/>
      <c r="I766" s="103"/>
      <c r="J766" s="103"/>
    </row>
    <row r="767" spans="1:10" x14ac:dyDescent="0.2">
      <c r="A767" s="38" t="s">
        <v>440</v>
      </c>
      <c r="B767" s="103"/>
      <c r="C767" s="103"/>
      <c r="D767" s="103"/>
      <c r="E767" s="103"/>
      <c r="F767" s="103"/>
      <c r="G767" s="103"/>
      <c r="H767" s="103"/>
      <c r="I767" s="103"/>
      <c r="J767" s="103"/>
    </row>
    <row r="768" spans="1:10" x14ac:dyDescent="0.2">
      <c r="A768" s="38" t="s">
        <v>435</v>
      </c>
      <c r="B768" s="103"/>
      <c r="C768" s="103"/>
      <c r="D768" s="103"/>
      <c r="E768" s="103"/>
      <c r="F768" s="103"/>
      <c r="G768" s="103"/>
      <c r="H768" s="103"/>
      <c r="I768" s="103"/>
      <c r="J768" s="103"/>
    </row>
    <row r="769" spans="1:10" x14ac:dyDescent="0.2">
      <c r="A769" s="38"/>
      <c r="B769" s="103"/>
      <c r="C769" s="103"/>
      <c r="D769" s="103"/>
      <c r="E769" s="103"/>
      <c r="F769" s="103"/>
      <c r="G769" s="103"/>
      <c r="H769" s="103"/>
      <c r="I769" s="103"/>
      <c r="J769" s="103"/>
    </row>
    <row r="773" spans="1:10" x14ac:dyDescent="0.2">
      <c r="A773" s="52" t="s">
        <v>441</v>
      </c>
      <c r="B773" s="103"/>
      <c r="C773" s="103"/>
      <c r="D773" s="103"/>
      <c r="E773" s="103"/>
      <c r="F773" s="103"/>
      <c r="G773" s="103"/>
      <c r="H773" s="103"/>
      <c r="I773" s="103"/>
      <c r="J773" s="103"/>
    </row>
    <row r="774" spans="1:10" x14ac:dyDescent="0.2">
      <c r="A774" s="47" t="s">
        <v>268</v>
      </c>
      <c r="B774" s="103"/>
      <c r="C774" s="103"/>
      <c r="D774" s="103"/>
      <c r="E774" s="103"/>
      <c r="F774" s="103"/>
      <c r="G774" s="103"/>
      <c r="H774" s="103"/>
      <c r="I774" s="103"/>
      <c r="J774" s="103"/>
    </row>
    <row r="775" spans="1:10" x14ac:dyDescent="0.2">
      <c r="A775" s="38" t="s">
        <v>311</v>
      </c>
      <c r="B775" s="103"/>
      <c r="C775" s="103"/>
      <c r="D775" s="103"/>
      <c r="E775" s="103"/>
      <c r="F775" s="103"/>
      <c r="G775" s="103"/>
      <c r="H775" s="103"/>
      <c r="I775" s="103"/>
      <c r="J775" s="103"/>
    </row>
    <row r="776" spans="1:10" x14ac:dyDescent="0.2">
      <c r="A776" s="38" t="s">
        <v>421</v>
      </c>
      <c r="B776" s="103"/>
      <c r="C776" s="103"/>
      <c r="D776" s="103"/>
      <c r="E776" s="103"/>
      <c r="F776" s="103"/>
      <c r="G776" s="103"/>
      <c r="H776" s="103"/>
      <c r="I776" s="103"/>
      <c r="J776" s="103"/>
    </row>
    <row r="777" spans="1:10" x14ac:dyDescent="0.2">
      <c r="A777" s="38" t="s">
        <v>328</v>
      </c>
      <c r="B777" s="103"/>
      <c r="C777" s="103"/>
      <c r="D777" s="103"/>
      <c r="E777" s="103"/>
      <c r="F777" s="103"/>
      <c r="G777" s="103"/>
      <c r="H777" s="103"/>
      <c r="I777" s="103"/>
      <c r="J777" s="103"/>
    </row>
    <row r="778" spans="1:10" x14ac:dyDescent="0.2">
      <c r="A778" s="38" t="s">
        <v>442</v>
      </c>
      <c r="B778" s="103"/>
      <c r="C778" s="103"/>
      <c r="D778" s="103"/>
      <c r="E778" s="103"/>
      <c r="F778" s="103"/>
      <c r="G778" s="103"/>
      <c r="H778" s="103"/>
      <c r="I778" s="103"/>
      <c r="J778" s="103"/>
    </row>
    <row r="779" spans="1:10" x14ac:dyDescent="0.2">
      <c r="A779" s="38" t="s">
        <v>435</v>
      </c>
      <c r="B779" s="103"/>
      <c r="C779" s="103"/>
      <c r="D779" s="103"/>
      <c r="E779" s="103"/>
      <c r="F779" s="103"/>
      <c r="G779" s="103"/>
      <c r="H779" s="103"/>
      <c r="I779" s="103"/>
      <c r="J779" s="103"/>
    </row>
    <row r="780" spans="1:10" x14ac:dyDescent="0.2">
      <c r="A780" s="38"/>
      <c r="B780" s="103"/>
      <c r="C780" s="103"/>
      <c r="D780" s="103"/>
      <c r="E780" s="103"/>
      <c r="F780" s="103"/>
      <c r="G780" s="103"/>
      <c r="H780" s="103"/>
      <c r="I780" s="103"/>
      <c r="J780" s="103"/>
    </row>
    <row r="783" spans="1:10" x14ac:dyDescent="0.2">
      <c r="A783" s="52" t="s">
        <v>443</v>
      </c>
      <c r="B783" s="103"/>
      <c r="C783" s="103"/>
      <c r="D783" s="103"/>
      <c r="E783" s="103"/>
      <c r="F783" s="103"/>
      <c r="G783" s="103"/>
      <c r="H783" s="103"/>
      <c r="I783" s="103"/>
      <c r="J783" s="103"/>
    </row>
    <row r="784" spans="1:10" x14ac:dyDescent="0.2">
      <c r="A784" s="47" t="s">
        <v>269</v>
      </c>
      <c r="B784" s="103"/>
      <c r="C784" s="103"/>
      <c r="D784" s="103"/>
      <c r="E784" s="103"/>
      <c r="F784" s="103"/>
      <c r="G784" s="103"/>
      <c r="H784" s="103"/>
      <c r="I784" s="103"/>
      <c r="J784" s="103"/>
    </row>
    <row r="785" spans="1:10" x14ac:dyDescent="0.2">
      <c r="A785" s="38" t="s">
        <v>311</v>
      </c>
      <c r="B785" s="103"/>
      <c r="C785" s="103"/>
      <c r="D785" s="103"/>
      <c r="E785" s="103"/>
      <c r="F785" s="103"/>
      <c r="G785" s="103"/>
      <c r="H785" s="103"/>
      <c r="I785" s="103"/>
      <c r="J785" s="103"/>
    </row>
    <row r="786" spans="1:10" x14ac:dyDescent="0.2">
      <c r="A786" s="38" t="s">
        <v>421</v>
      </c>
      <c r="B786" s="103"/>
      <c r="C786" s="103"/>
      <c r="D786" s="103"/>
      <c r="E786" s="103"/>
      <c r="F786" s="103"/>
      <c r="G786" s="103"/>
      <c r="H786" s="103"/>
      <c r="I786" s="103"/>
      <c r="J786" s="103"/>
    </row>
    <row r="787" spans="1:10" x14ac:dyDescent="0.2">
      <c r="A787" s="38" t="s">
        <v>350</v>
      </c>
      <c r="B787" s="103"/>
      <c r="C787" s="103"/>
      <c r="D787" s="103"/>
      <c r="E787" s="103"/>
      <c r="F787" s="103"/>
      <c r="G787" s="103"/>
      <c r="H787" s="103"/>
      <c r="I787" s="103"/>
      <c r="J787" s="103"/>
    </row>
    <row r="788" spans="1:10" x14ac:dyDescent="0.2">
      <c r="A788" s="38" t="s">
        <v>429</v>
      </c>
      <c r="B788" s="103"/>
      <c r="C788" s="103"/>
      <c r="D788" s="103"/>
      <c r="E788" s="103"/>
      <c r="F788" s="103"/>
      <c r="G788" s="103"/>
      <c r="H788" s="103"/>
      <c r="I788" s="103"/>
      <c r="J788" s="103"/>
    </row>
    <row r="789" spans="1:10" x14ac:dyDescent="0.2">
      <c r="A789" s="38" t="s">
        <v>435</v>
      </c>
      <c r="B789" s="103"/>
      <c r="C789" s="103"/>
      <c r="D789" s="103"/>
      <c r="E789" s="103"/>
      <c r="F789" s="103"/>
      <c r="G789" s="103"/>
      <c r="H789" s="103"/>
      <c r="I789" s="103"/>
      <c r="J789" s="103"/>
    </row>
    <row r="790" spans="1:10" x14ac:dyDescent="0.2">
      <c r="A790" s="38"/>
      <c r="B790" s="103"/>
      <c r="C790" s="103"/>
      <c r="D790" s="103"/>
      <c r="E790" s="103"/>
      <c r="F790" s="103"/>
      <c r="G790" s="103"/>
      <c r="H790" s="103"/>
      <c r="I790" s="103"/>
      <c r="J790" s="103"/>
    </row>
    <row r="794" spans="1:10" x14ac:dyDescent="0.2">
      <c r="A794" s="52" t="s">
        <v>444</v>
      </c>
      <c r="B794" s="103"/>
      <c r="C794" s="103"/>
      <c r="D794" s="103"/>
      <c r="E794" s="103"/>
      <c r="F794" s="103"/>
      <c r="G794" s="103"/>
      <c r="H794" s="103"/>
      <c r="I794" s="103"/>
      <c r="J794" s="103"/>
    </row>
    <row r="795" spans="1:10" x14ac:dyDescent="0.2">
      <c r="A795" s="47" t="s">
        <v>270</v>
      </c>
      <c r="B795" s="103"/>
      <c r="C795" s="103"/>
      <c r="D795" s="103"/>
      <c r="E795" s="103"/>
      <c r="F795" s="103"/>
      <c r="G795" s="103"/>
      <c r="H795" s="103"/>
      <c r="I795" s="103"/>
      <c r="J795" s="103"/>
    </row>
    <row r="796" spans="1:10" x14ac:dyDescent="0.2">
      <c r="A796" s="38" t="s">
        <v>311</v>
      </c>
      <c r="B796" s="103"/>
      <c r="C796" s="103"/>
      <c r="D796" s="103"/>
      <c r="E796" s="103"/>
      <c r="F796" s="103"/>
      <c r="G796" s="103"/>
      <c r="H796" s="103"/>
      <c r="I796" s="103"/>
      <c r="J796" s="103"/>
    </row>
    <row r="797" spans="1:10" x14ac:dyDescent="0.2">
      <c r="A797" s="38" t="s">
        <v>421</v>
      </c>
      <c r="B797" s="103"/>
      <c r="C797" s="103"/>
      <c r="D797" s="103"/>
      <c r="E797" s="103"/>
      <c r="F797" s="103"/>
      <c r="G797" s="103"/>
      <c r="H797" s="103"/>
      <c r="I797" s="103"/>
      <c r="J797" s="103"/>
    </row>
    <row r="798" spans="1:10" x14ac:dyDescent="0.2">
      <c r="A798" s="38" t="s">
        <v>350</v>
      </c>
      <c r="B798" s="103"/>
      <c r="C798" s="103"/>
      <c r="D798" s="103"/>
      <c r="E798" s="103"/>
      <c r="F798" s="103"/>
      <c r="G798" s="103"/>
      <c r="H798" s="103"/>
      <c r="I798" s="103"/>
      <c r="J798" s="103"/>
    </row>
    <row r="799" spans="1:10" x14ac:dyDescent="0.2">
      <c r="A799" s="38" t="s">
        <v>445</v>
      </c>
      <c r="B799" s="103"/>
      <c r="C799" s="103"/>
      <c r="D799" s="103"/>
      <c r="E799" s="103"/>
      <c r="F799" s="103"/>
      <c r="G799" s="103"/>
      <c r="H799" s="103"/>
      <c r="I799" s="103"/>
      <c r="J799" s="103"/>
    </row>
    <row r="800" spans="1:10" x14ac:dyDescent="0.2">
      <c r="A800" s="38" t="s">
        <v>435</v>
      </c>
      <c r="B800" s="103"/>
      <c r="C800" s="103"/>
      <c r="D800" s="103"/>
      <c r="E800" s="103"/>
      <c r="F800" s="103"/>
      <c r="G800" s="103"/>
      <c r="H800" s="103"/>
      <c r="I800" s="103"/>
      <c r="J800" s="103"/>
    </row>
    <row r="801" spans="1:10" x14ac:dyDescent="0.2">
      <c r="A801" s="38"/>
      <c r="B801" s="103"/>
      <c r="C801" s="103"/>
      <c r="D801" s="103"/>
      <c r="E801" s="103"/>
      <c r="F801" s="103"/>
      <c r="G801" s="103"/>
      <c r="H801" s="103"/>
      <c r="I801" s="103"/>
      <c r="J801" s="103"/>
    </row>
    <row r="806" spans="1:10" x14ac:dyDescent="0.2">
      <c r="A806" s="52" t="s">
        <v>446</v>
      </c>
      <c r="B806" s="103"/>
      <c r="C806" s="103"/>
      <c r="D806" s="103"/>
      <c r="E806" s="103"/>
      <c r="F806" s="103"/>
      <c r="G806" s="103"/>
      <c r="H806" s="103"/>
      <c r="I806" s="103"/>
      <c r="J806" s="103"/>
    </row>
    <row r="807" spans="1:10" x14ac:dyDescent="0.2">
      <c r="A807" s="47" t="s">
        <v>447</v>
      </c>
      <c r="B807" s="103"/>
      <c r="C807" s="103"/>
      <c r="D807" s="103"/>
      <c r="E807" s="103"/>
      <c r="F807" s="103"/>
      <c r="G807" s="103"/>
      <c r="H807" s="103"/>
      <c r="I807" s="103"/>
      <c r="J807" s="103"/>
    </row>
    <row r="808" spans="1:10" x14ac:dyDescent="0.2">
      <c r="A808" s="38" t="s">
        <v>311</v>
      </c>
      <c r="B808" s="103"/>
      <c r="C808" s="103"/>
      <c r="D808" s="103"/>
      <c r="E808" s="103"/>
      <c r="F808" s="103"/>
      <c r="G808" s="103"/>
      <c r="H808" s="103"/>
      <c r="I808" s="103"/>
      <c r="J808" s="103"/>
    </row>
    <row r="809" spans="1:10" x14ac:dyDescent="0.2">
      <c r="A809" s="38" t="s">
        <v>448</v>
      </c>
      <c r="B809" s="103"/>
      <c r="C809" s="103"/>
      <c r="D809" s="103"/>
      <c r="E809" s="103"/>
      <c r="F809" s="103"/>
      <c r="G809" s="103"/>
      <c r="H809" s="103"/>
      <c r="I809" s="103"/>
      <c r="J809" s="103"/>
    </row>
    <row r="810" spans="1:10" x14ac:dyDescent="0.2">
      <c r="A810" s="38" t="s">
        <v>449</v>
      </c>
      <c r="B810" s="103"/>
      <c r="C810" s="103"/>
      <c r="D810" s="103"/>
      <c r="E810" s="103"/>
      <c r="F810" s="103"/>
      <c r="G810" s="103"/>
      <c r="H810" s="103"/>
      <c r="I810" s="103"/>
      <c r="J810" s="103"/>
    </row>
    <row r="811" spans="1:10" x14ac:dyDescent="0.2">
      <c r="A811" s="38" t="s">
        <v>450</v>
      </c>
      <c r="B811" s="103"/>
      <c r="C811" s="103"/>
      <c r="D811" s="103"/>
      <c r="E811" s="103"/>
      <c r="F811" s="103"/>
      <c r="G811" s="103"/>
      <c r="H811" s="103"/>
      <c r="I811" s="103"/>
      <c r="J811" s="103"/>
    </row>
    <row r="812" spans="1:10" x14ac:dyDescent="0.2">
      <c r="A812" s="38" t="s">
        <v>435</v>
      </c>
      <c r="B812" s="103"/>
      <c r="C812" s="103"/>
      <c r="D812" s="103"/>
      <c r="E812" s="103"/>
      <c r="F812" s="103"/>
      <c r="G812" s="103"/>
      <c r="H812" s="103"/>
      <c r="I812" s="103"/>
      <c r="J812" s="103"/>
    </row>
    <row r="813" spans="1:10" x14ac:dyDescent="0.2">
      <c r="A813" s="38"/>
      <c r="B813" s="103"/>
      <c r="C813" s="103"/>
      <c r="D813" s="103"/>
      <c r="E813" s="103"/>
      <c r="F813" s="103"/>
      <c r="G813" s="103"/>
      <c r="H813" s="103"/>
      <c r="I813" s="103"/>
      <c r="J813" s="103"/>
    </row>
    <row r="817" spans="1:10" x14ac:dyDescent="0.2">
      <c r="A817" s="52" t="s">
        <v>451</v>
      </c>
      <c r="B817" s="103"/>
      <c r="C817" s="103"/>
      <c r="D817" s="103"/>
      <c r="E817" s="103"/>
      <c r="F817" s="103"/>
      <c r="G817" s="103"/>
      <c r="H817" s="103"/>
      <c r="I817" s="103"/>
      <c r="J817" s="103"/>
    </row>
    <row r="818" spans="1:10" x14ac:dyDescent="0.2">
      <c r="A818" s="47" t="s">
        <v>452</v>
      </c>
      <c r="B818" s="103"/>
      <c r="C818" s="103"/>
      <c r="D818" s="103"/>
      <c r="E818" s="103"/>
      <c r="F818" s="103"/>
      <c r="G818" s="103"/>
      <c r="H818" s="103"/>
      <c r="I818" s="103"/>
      <c r="J818" s="103"/>
    </row>
    <row r="819" spans="1:10" x14ac:dyDescent="0.2">
      <c r="A819" s="38" t="s">
        <v>311</v>
      </c>
      <c r="B819" s="103"/>
      <c r="C819" s="103"/>
      <c r="D819" s="103"/>
      <c r="E819" s="103"/>
      <c r="F819" s="103"/>
      <c r="G819" s="103"/>
      <c r="H819" s="103"/>
      <c r="I819" s="103"/>
      <c r="J819" s="103"/>
    </row>
    <row r="820" spans="1:10" x14ac:dyDescent="0.2">
      <c r="A820" s="38" t="s">
        <v>312</v>
      </c>
      <c r="B820" s="103"/>
      <c r="C820" s="103"/>
      <c r="D820" s="103"/>
      <c r="E820" s="103"/>
      <c r="F820" s="103"/>
      <c r="G820" s="103"/>
      <c r="H820" s="103"/>
      <c r="I820" s="103"/>
      <c r="J820" s="103"/>
    </row>
    <row r="821" spans="1:10" x14ac:dyDescent="0.2">
      <c r="A821" s="38" t="s">
        <v>449</v>
      </c>
      <c r="B821" s="103"/>
      <c r="C821" s="103"/>
      <c r="D821" s="103"/>
      <c r="E821" s="103"/>
      <c r="F821" s="103"/>
      <c r="G821" s="103"/>
      <c r="H821" s="103"/>
      <c r="I821" s="103"/>
      <c r="J821" s="103"/>
    </row>
    <row r="822" spans="1:10" x14ac:dyDescent="0.2">
      <c r="A822" s="38" t="s">
        <v>453</v>
      </c>
      <c r="B822" s="103"/>
      <c r="C822" s="103"/>
      <c r="D822" s="103"/>
      <c r="E822" s="103"/>
      <c r="F822" s="103"/>
      <c r="G822" s="103"/>
      <c r="H822" s="103"/>
      <c r="I822" s="103"/>
      <c r="J822" s="103"/>
    </row>
    <row r="823" spans="1:10" x14ac:dyDescent="0.2">
      <c r="A823" s="38" t="s">
        <v>416</v>
      </c>
      <c r="B823" s="103"/>
      <c r="C823" s="103"/>
      <c r="D823" s="103"/>
      <c r="E823" s="103"/>
      <c r="F823" s="103"/>
      <c r="G823" s="103"/>
      <c r="H823" s="103"/>
      <c r="I823" s="103"/>
      <c r="J823" s="103"/>
    </row>
    <row r="824" spans="1:10" x14ac:dyDescent="0.2">
      <c r="A824" s="38"/>
      <c r="B824" s="103"/>
      <c r="C824" s="103"/>
      <c r="D824" s="103"/>
      <c r="E824" s="103"/>
      <c r="F824" s="103"/>
      <c r="G824" s="103"/>
      <c r="H824" s="103"/>
      <c r="I824" s="103"/>
      <c r="J824" s="103"/>
    </row>
    <row r="828" spans="1:10" x14ac:dyDescent="0.2">
      <c r="A828" s="52" t="s">
        <v>454</v>
      </c>
      <c r="B828" s="103"/>
      <c r="C828" s="103"/>
      <c r="D828" s="103"/>
      <c r="E828" s="103"/>
      <c r="F828" s="103"/>
      <c r="G828" s="103"/>
      <c r="H828" s="103"/>
      <c r="I828" s="103"/>
      <c r="J828" s="103"/>
    </row>
    <row r="829" spans="1:10" x14ac:dyDescent="0.2">
      <c r="A829" s="47" t="s">
        <v>455</v>
      </c>
      <c r="B829" s="103"/>
      <c r="C829" s="103"/>
      <c r="D829" s="103"/>
      <c r="E829" s="103"/>
      <c r="F829" s="103"/>
      <c r="G829" s="103"/>
      <c r="H829" s="103"/>
      <c r="I829" s="103"/>
      <c r="J829" s="103"/>
    </row>
    <row r="830" spans="1:10" x14ac:dyDescent="0.2">
      <c r="A830" s="38" t="s">
        <v>311</v>
      </c>
      <c r="B830" s="103"/>
      <c r="C830" s="103"/>
      <c r="D830" s="103"/>
      <c r="E830" s="103"/>
      <c r="F830" s="103"/>
      <c r="G830" s="103"/>
      <c r="H830" s="103"/>
      <c r="I830" s="103"/>
      <c r="J830" s="103"/>
    </row>
    <row r="831" spans="1:10" x14ac:dyDescent="0.2">
      <c r="A831" s="38" t="s">
        <v>312</v>
      </c>
      <c r="B831" s="103"/>
      <c r="C831" s="103"/>
      <c r="D831" s="103"/>
      <c r="E831" s="103"/>
      <c r="F831" s="103"/>
      <c r="G831" s="103"/>
      <c r="H831" s="103"/>
      <c r="I831" s="103"/>
      <c r="J831" s="103"/>
    </row>
    <row r="832" spans="1:10" x14ac:dyDescent="0.2">
      <c r="A832" s="38" t="s">
        <v>449</v>
      </c>
      <c r="B832" s="103"/>
      <c r="C832" s="103"/>
      <c r="D832" s="103"/>
      <c r="E832" s="103"/>
      <c r="F832" s="103"/>
      <c r="G832" s="103"/>
      <c r="H832" s="103"/>
      <c r="I832" s="103"/>
      <c r="J832" s="103"/>
    </row>
    <row r="833" spans="1:10" x14ac:dyDescent="0.2">
      <c r="A833" s="38" t="s">
        <v>456</v>
      </c>
      <c r="B833" s="103"/>
      <c r="C833" s="103"/>
      <c r="D833" s="103"/>
      <c r="E833" s="103"/>
      <c r="F833" s="103"/>
      <c r="G833" s="103"/>
      <c r="H833" s="103"/>
      <c r="I833" s="103"/>
      <c r="J833" s="103"/>
    </row>
    <row r="834" spans="1:10" x14ac:dyDescent="0.2">
      <c r="A834" s="38" t="s">
        <v>435</v>
      </c>
      <c r="B834" s="103"/>
      <c r="C834" s="103"/>
      <c r="D834" s="103"/>
      <c r="E834" s="103"/>
      <c r="F834" s="103"/>
      <c r="G834" s="103"/>
      <c r="H834" s="103"/>
      <c r="I834" s="103"/>
      <c r="J834" s="103"/>
    </row>
    <row r="835" spans="1:10" x14ac:dyDescent="0.2">
      <c r="A835" s="38"/>
      <c r="B835" s="103"/>
      <c r="C835" s="103"/>
      <c r="D835" s="103"/>
      <c r="E835" s="103"/>
      <c r="F835" s="103"/>
      <c r="G835" s="103"/>
      <c r="H835" s="103"/>
      <c r="I835" s="103"/>
      <c r="J835" s="103"/>
    </row>
    <row r="839" spans="1:10" x14ac:dyDescent="0.2">
      <c r="A839" s="52" t="s">
        <v>457</v>
      </c>
      <c r="B839" s="103"/>
      <c r="C839" s="103"/>
      <c r="D839" s="103"/>
      <c r="E839" s="103"/>
      <c r="F839" s="103"/>
      <c r="G839" s="103"/>
      <c r="H839" s="103"/>
      <c r="I839" s="103"/>
      <c r="J839" s="103"/>
    </row>
    <row r="840" spans="1:10" x14ac:dyDescent="0.2">
      <c r="A840" s="47" t="s">
        <v>458</v>
      </c>
      <c r="B840" s="103"/>
      <c r="C840" s="103"/>
      <c r="D840" s="103"/>
      <c r="E840" s="103"/>
      <c r="F840" s="103"/>
      <c r="G840" s="103"/>
      <c r="H840" s="103"/>
      <c r="I840" s="103"/>
      <c r="J840" s="103"/>
    </row>
    <row r="841" spans="1:10" x14ac:dyDescent="0.2">
      <c r="A841" s="38" t="s">
        <v>311</v>
      </c>
      <c r="B841" s="103"/>
      <c r="C841" s="103"/>
      <c r="D841" s="103"/>
      <c r="E841" s="103"/>
      <c r="F841" s="103"/>
      <c r="G841" s="103"/>
      <c r="H841" s="103"/>
      <c r="I841" s="103"/>
      <c r="J841" s="103"/>
    </row>
    <row r="842" spans="1:10" x14ac:dyDescent="0.2">
      <c r="A842" s="38" t="s">
        <v>312</v>
      </c>
      <c r="B842" s="103"/>
      <c r="C842" s="103"/>
      <c r="D842" s="103"/>
      <c r="E842" s="103"/>
      <c r="F842" s="103"/>
      <c r="G842" s="103"/>
      <c r="H842" s="103"/>
      <c r="I842" s="103"/>
      <c r="J842" s="103"/>
    </row>
    <row r="843" spans="1:10" x14ac:dyDescent="0.2">
      <c r="A843" s="38" t="s">
        <v>449</v>
      </c>
      <c r="B843" s="103"/>
      <c r="C843" s="103"/>
      <c r="D843" s="103"/>
      <c r="E843" s="103"/>
      <c r="F843" s="103"/>
      <c r="G843" s="103"/>
      <c r="H843" s="103"/>
      <c r="I843" s="103"/>
      <c r="J843" s="103"/>
    </row>
    <row r="844" spans="1:10" x14ac:dyDescent="0.2">
      <c r="A844" s="38" t="s">
        <v>459</v>
      </c>
      <c r="B844" s="103"/>
      <c r="C844" s="103"/>
      <c r="D844" s="103"/>
      <c r="E844" s="103"/>
      <c r="F844" s="103"/>
      <c r="G844" s="103"/>
      <c r="H844" s="103"/>
      <c r="I844" s="103"/>
      <c r="J844" s="103"/>
    </row>
    <row r="845" spans="1:10" x14ac:dyDescent="0.2">
      <c r="A845" s="38" t="s">
        <v>435</v>
      </c>
      <c r="B845" s="103"/>
      <c r="C845" s="103"/>
      <c r="D845" s="103"/>
      <c r="E845" s="103"/>
      <c r="F845" s="103"/>
      <c r="G845" s="103"/>
      <c r="H845" s="103"/>
      <c r="I845" s="103"/>
      <c r="J845" s="103"/>
    </row>
    <row r="846" spans="1:10" x14ac:dyDescent="0.2">
      <c r="A846" s="38"/>
      <c r="B846" s="103"/>
      <c r="C846" s="103"/>
      <c r="D846" s="103"/>
      <c r="E846" s="103"/>
      <c r="F846" s="103"/>
      <c r="G846" s="103"/>
      <c r="H846" s="103"/>
      <c r="I846" s="103"/>
      <c r="J846" s="103"/>
    </row>
    <row r="851" spans="1:10" x14ac:dyDescent="0.2">
      <c r="A851" s="52" t="s">
        <v>460</v>
      </c>
      <c r="B851" s="103"/>
      <c r="C851" s="103"/>
      <c r="D851" s="103"/>
      <c r="E851" s="103"/>
      <c r="F851" s="103"/>
      <c r="G851" s="103"/>
      <c r="H851" s="103"/>
      <c r="I851" s="103"/>
      <c r="J851" s="103"/>
    </row>
    <row r="852" spans="1:10" x14ac:dyDescent="0.2">
      <c r="A852" s="47" t="s">
        <v>461</v>
      </c>
      <c r="B852" s="103"/>
      <c r="C852" s="103"/>
      <c r="D852" s="103"/>
      <c r="E852" s="103"/>
      <c r="F852" s="103"/>
      <c r="G852" s="103"/>
      <c r="H852" s="103"/>
      <c r="I852" s="103"/>
      <c r="J852" s="103"/>
    </row>
    <row r="853" spans="1:10" x14ac:dyDescent="0.2">
      <c r="A853" s="38" t="s">
        <v>462</v>
      </c>
      <c r="B853" s="103"/>
      <c r="C853" s="103"/>
      <c r="D853" s="103"/>
      <c r="E853" s="103"/>
      <c r="F853" s="103"/>
      <c r="G853" s="103"/>
      <c r="H853" s="103"/>
      <c r="I853" s="103"/>
      <c r="J853" s="103"/>
    </row>
    <row r="854" spans="1:10" x14ac:dyDescent="0.2">
      <c r="A854" s="38" t="s">
        <v>463</v>
      </c>
      <c r="B854" s="103"/>
      <c r="C854" s="103"/>
      <c r="D854" s="103"/>
      <c r="E854" s="103"/>
      <c r="F854" s="103"/>
      <c r="G854" s="103"/>
      <c r="H854" s="103"/>
      <c r="I854" s="103"/>
      <c r="J854" s="103"/>
    </row>
    <row r="855" spans="1:10" x14ac:dyDescent="0.2">
      <c r="A855" s="38" t="s">
        <v>335</v>
      </c>
      <c r="B855" s="103"/>
      <c r="C855" s="103"/>
      <c r="D855" s="103"/>
      <c r="E855" s="103"/>
      <c r="F855" s="103"/>
      <c r="G855" s="103"/>
      <c r="H855" s="103"/>
      <c r="I855" s="103"/>
      <c r="J855" s="103"/>
    </row>
    <row r="856" spans="1:10" x14ac:dyDescent="0.2">
      <c r="A856" s="38" t="s">
        <v>464</v>
      </c>
      <c r="B856" s="103"/>
      <c r="C856" s="103"/>
      <c r="D856" s="103"/>
      <c r="E856" s="103"/>
      <c r="F856" s="103"/>
      <c r="G856" s="103"/>
      <c r="H856" s="103"/>
      <c r="I856" s="103"/>
      <c r="J856" s="103"/>
    </row>
    <row r="857" spans="1:10" x14ac:dyDescent="0.2">
      <c r="A857" s="38" t="s">
        <v>423</v>
      </c>
      <c r="B857" s="103"/>
      <c r="C857" s="103"/>
      <c r="D857" s="103"/>
      <c r="E857" s="103"/>
      <c r="F857" s="103"/>
      <c r="G857" s="103"/>
      <c r="H857" s="103"/>
      <c r="I857" s="103"/>
      <c r="J857" s="103"/>
    </row>
    <row r="858" spans="1:10" x14ac:dyDescent="0.2">
      <c r="A858" s="38"/>
      <c r="B858" s="103"/>
      <c r="C858" s="103"/>
      <c r="D858" s="103"/>
      <c r="E858" s="103"/>
      <c r="F858" s="103"/>
      <c r="G858" s="103"/>
      <c r="H858" s="103"/>
      <c r="I858" s="103"/>
      <c r="J858" s="103"/>
    </row>
    <row r="863" spans="1:10" x14ac:dyDescent="0.2">
      <c r="A863" s="52" t="s">
        <v>465</v>
      </c>
      <c r="B863" s="103"/>
      <c r="C863" s="103"/>
      <c r="D863" s="103"/>
      <c r="E863" s="103"/>
      <c r="F863" s="103"/>
      <c r="G863" s="103"/>
      <c r="H863" s="103"/>
      <c r="I863" s="103"/>
      <c r="J863" s="103"/>
    </row>
    <row r="864" spans="1:10" x14ac:dyDescent="0.2">
      <c r="A864" s="47" t="s">
        <v>466</v>
      </c>
      <c r="B864" s="103"/>
      <c r="C864" s="103"/>
      <c r="D864" s="103"/>
      <c r="E864" s="103"/>
      <c r="F864" s="103"/>
      <c r="G864" s="103"/>
      <c r="H864" s="103"/>
      <c r="I864" s="103"/>
      <c r="J864" s="103"/>
    </row>
    <row r="865" spans="1:10" x14ac:dyDescent="0.2">
      <c r="A865" s="38" t="s">
        <v>467</v>
      </c>
      <c r="B865" s="103"/>
      <c r="C865" s="103"/>
      <c r="D865" s="103"/>
      <c r="E865" s="103"/>
      <c r="F865" s="103"/>
      <c r="G865" s="103"/>
      <c r="H865" s="103"/>
      <c r="I865" s="103"/>
      <c r="J865" s="103"/>
    </row>
    <row r="866" spans="1:10" x14ac:dyDescent="0.2">
      <c r="A866" s="38" t="s">
        <v>468</v>
      </c>
      <c r="B866" s="103"/>
      <c r="C866" s="103"/>
      <c r="D866" s="103"/>
      <c r="E866" s="103"/>
      <c r="F866" s="103"/>
      <c r="G866" s="103"/>
      <c r="H866" s="103"/>
      <c r="I866" s="103"/>
      <c r="J866" s="103"/>
    </row>
    <row r="867" spans="1:10" x14ac:dyDescent="0.2">
      <c r="A867" s="38" t="s">
        <v>449</v>
      </c>
      <c r="B867" s="103"/>
      <c r="C867" s="103"/>
      <c r="D867" s="103"/>
      <c r="E867" s="103"/>
      <c r="F867" s="103"/>
      <c r="G867" s="103"/>
      <c r="H867" s="103"/>
      <c r="I867" s="103"/>
      <c r="J867" s="103"/>
    </row>
    <row r="868" spans="1:10" x14ac:dyDescent="0.2">
      <c r="A868" s="38" t="s">
        <v>469</v>
      </c>
      <c r="B868" s="103"/>
      <c r="C868" s="103"/>
      <c r="D868" s="103"/>
      <c r="E868" s="103"/>
      <c r="F868" s="103"/>
      <c r="G868" s="103"/>
      <c r="H868" s="103"/>
      <c r="I868" s="103"/>
      <c r="J868" s="103"/>
    </row>
    <row r="869" spans="1:10" x14ac:dyDescent="0.2">
      <c r="A869" s="38" t="s">
        <v>470</v>
      </c>
      <c r="B869" s="103"/>
      <c r="C869" s="103"/>
      <c r="D869" s="103"/>
      <c r="E869" s="103"/>
      <c r="F869" s="103"/>
      <c r="G869" s="103"/>
      <c r="H869" s="103"/>
      <c r="I869" s="103"/>
      <c r="J869" s="103"/>
    </row>
    <row r="870" spans="1:10" x14ac:dyDescent="0.2">
      <c r="A870" s="38"/>
      <c r="B870" s="103"/>
      <c r="C870" s="103"/>
      <c r="D870" s="103"/>
      <c r="E870" s="103"/>
      <c r="F870" s="103"/>
      <c r="G870" s="103"/>
      <c r="H870" s="103"/>
      <c r="I870" s="103"/>
      <c r="J870" s="103"/>
    </row>
    <row r="873" spans="1:10" x14ac:dyDescent="0.2">
      <c r="A873" s="52" t="s">
        <v>471</v>
      </c>
      <c r="B873" s="103"/>
      <c r="C873" s="103"/>
      <c r="D873" s="103"/>
      <c r="E873" s="103"/>
      <c r="F873" s="103"/>
      <c r="G873" s="103"/>
      <c r="H873" s="103"/>
      <c r="I873" s="103"/>
      <c r="J873" s="103"/>
    </row>
    <row r="874" spans="1:10" x14ac:dyDescent="0.2">
      <c r="A874" s="47" t="s">
        <v>466</v>
      </c>
      <c r="B874" s="103"/>
      <c r="C874" s="103"/>
      <c r="D874" s="103"/>
      <c r="E874" s="103"/>
      <c r="F874" s="103"/>
      <c r="G874" s="103"/>
      <c r="H874" s="103"/>
      <c r="I874" s="103"/>
      <c r="J874" s="103"/>
    </row>
    <row r="875" spans="1:10" x14ac:dyDescent="0.2">
      <c r="A875" s="38" t="s">
        <v>467</v>
      </c>
      <c r="B875" s="103"/>
      <c r="C875" s="103"/>
      <c r="D875" s="103"/>
      <c r="E875" s="103"/>
      <c r="F875" s="103"/>
      <c r="G875" s="103"/>
      <c r="H875" s="103"/>
      <c r="I875" s="103"/>
      <c r="J875" s="103"/>
    </row>
    <row r="876" spans="1:10" x14ac:dyDescent="0.2">
      <c r="A876" s="38" t="s">
        <v>468</v>
      </c>
      <c r="B876" s="103"/>
      <c r="C876" s="103"/>
      <c r="D876" s="103"/>
      <c r="E876" s="103"/>
      <c r="F876" s="103"/>
      <c r="G876" s="103"/>
      <c r="H876" s="103"/>
      <c r="I876" s="103"/>
      <c r="J876" s="103"/>
    </row>
    <row r="877" spans="1:10" x14ac:dyDescent="0.2">
      <c r="A877" s="38" t="s">
        <v>449</v>
      </c>
      <c r="B877" s="103"/>
      <c r="C877" s="103"/>
      <c r="D877" s="103"/>
      <c r="E877" s="103"/>
      <c r="F877" s="103"/>
      <c r="G877" s="103"/>
      <c r="H877" s="103"/>
      <c r="I877" s="103"/>
      <c r="J877" s="103"/>
    </row>
    <row r="878" spans="1:10" x14ac:dyDescent="0.2">
      <c r="A878" s="38" t="s">
        <v>472</v>
      </c>
      <c r="B878" s="103"/>
      <c r="C878" s="103"/>
      <c r="D878" s="103"/>
      <c r="E878" s="103"/>
      <c r="F878" s="103"/>
      <c r="G878" s="103"/>
      <c r="H878" s="103"/>
      <c r="I878" s="103"/>
      <c r="J878" s="103"/>
    </row>
    <row r="879" spans="1:10" x14ac:dyDescent="0.2">
      <c r="A879" s="38" t="s">
        <v>473</v>
      </c>
      <c r="B879" s="103"/>
      <c r="C879" s="103"/>
      <c r="D879" s="103"/>
      <c r="E879" s="103"/>
      <c r="F879" s="103"/>
      <c r="G879" s="103"/>
      <c r="H879" s="103"/>
      <c r="I879" s="103"/>
      <c r="J879" s="103"/>
    </row>
    <row r="880" spans="1:10" x14ac:dyDescent="0.2">
      <c r="A880" s="38"/>
      <c r="B880" s="103"/>
      <c r="C880" s="103"/>
      <c r="D880" s="103"/>
      <c r="E880" s="103"/>
      <c r="F880" s="103"/>
      <c r="G880" s="103"/>
      <c r="H880" s="103"/>
      <c r="I880" s="103"/>
      <c r="J880" s="103"/>
    </row>
    <row r="884" spans="1:10" x14ac:dyDescent="0.2">
      <c r="A884" s="52" t="s">
        <v>474</v>
      </c>
      <c r="B884" s="103"/>
      <c r="C884" s="103"/>
      <c r="D884" s="103"/>
      <c r="E884" s="103"/>
      <c r="F884" s="103"/>
      <c r="G884" s="103"/>
      <c r="H884" s="103"/>
      <c r="I884" s="103"/>
      <c r="J884" s="103"/>
    </row>
    <row r="885" spans="1:10" x14ac:dyDescent="0.2">
      <c r="A885" s="47" t="s">
        <v>475</v>
      </c>
      <c r="B885" s="103"/>
      <c r="C885" s="103"/>
      <c r="D885" s="103"/>
      <c r="E885" s="103"/>
      <c r="F885" s="103"/>
      <c r="G885" s="103"/>
      <c r="H885" s="103"/>
      <c r="I885" s="103"/>
      <c r="J885" s="103"/>
    </row>
    <row r="886" spans="1:10" x14ac:dyDescent="0.2">
      <c r="A886" s="38" t="s">
        <v>311</v>
      </c>
      <c r="B886" s="103"/>
      <c r="C886" s="103"/>
      <c r="D886" s="103"/>
      <c r="E886" s="103"/>
      <c r="F886" s="103"/>
      <c r="G886" s="103"/>
      <c r="H886" s="103"/>
      <c r="I886" s="103"/>
      <c r="J886" s="103"/>
    </row>
    <row r="887" spans="1:10" x14ac:dyDescent="0.2">
      <c r="A887" s="38" t="s">
        <v>421</v>
      </c>
      <c r="B887" s="103"/>
      <c r="C887" s="103"/>
      <c r="D887" s="103"/>
      <c r="E887" s="103"/>
      <c r="F887" s="103"/>
      <c r="G887" s="103"/>
      <c r="H887" s="103"/>
      <c r="I887" s="103"/>
      <c r="J887" s="103"/>
    </row>
    <row r="888" spans="1:10" x14ac:dyDescent="0.2">
      <c r="A888" s="38" t="s">
        <v>476</v>
      </c>
      <c r="B888" s="103"/>
      <c r="C888" s="103"/>
      <c r="D888" s="103"/>
      <c r="E888" s="103"/>
      <c r="F888" s="103"/>
      <c r="G888" s="103"/>
      <c r="H888" s="103"/>
      <c r="I888" s="103"/>
      <c r="J888" s="103"/>
    </row>
    <row r="889" spans="1:10" x14ac:dyDescent="0.2">
      <c r="A889" s="38" t="s">
        <v>477</v>
      </c>
      <c r="B889" s="103"/>
      <c r="C889" s="103"/>
      <c r="D889" s="103"/>
      <c r="E889" s="103"/>
      <c r="F889" s="103"/>
      <c r="G889" s="103"/>
      <c r="H889" s="103"/>
      <c r="I889" s="103"/>
      <c r="J889" s="103"/>
    </row>
    <row r="890" spans="1:10" x14ac:dyDescent="0.2">
      <c r="A890" s="38" t="s">
        <v>478</v>
      </c>
      <c r="B890" s="103"/>
      <c r="C890" s="103"/>
      <c r="D890" s="103"/>
      <c r="E890" s="103"/>
      <c r="F890" s="103"/>
      <c r="G890" s="103"/>
      <c r="H890" s="103"/>
      <c r="I890" s="103"/>
      <c r="J890" s="103"/>
    </row>
    <row r="891" spans="1:10" x14ac:dyDescent="0.2">
      <c r="A891" s="38"/>
      <c r="B891" s="103"/>
      <c r="C891" s="103"/>
      <c r="D891" s="103"/>
      <c r="E891" s="103"/>
      <c r="F891" s="103"/>
      <c r="G891" s="103"/>
      <c r="H891" s="103"/>
      <c r="I891" s="103"/>
      <c r="J891" s="103"/>
    </row>
    <row r="896" spans="1:10" x14ac:dyDescent="0.2">
      <c r="A896" s="52" t="s">
        <v>479</v>
      </c>
      <c r="B896" s="103"/>
      <c r="C896" s="103"/>
      <c r="D896" s="103"/>
      <c r="E896" s="103"/>
      <c r="F896" s="103"/>
      <c r="G896" s="103"/>
      <c r="H896" s="103"/>
      <c r="I896" s="103"/>
      <c r="J896" s="103"/>
    </row>
    <row r="897" spans="1:10" x14ac:dyDescent="0.2">
      <c r="A897" s="47" t="s">
        <v>480</v>
      </c>
      <c r="B897" s="103"/>
      <c r="C897" s="103"/>
      <c r="D897" s="103"/>
      <c r="E897" s="103"/>
      <c r="F897" s="103"/>
      <c r="G897" s="103"/>
      <c r="H897" s="103"/>
      <c r="I897" s="103"/>
      <c r="J897" s="103"/>
    </row>
    <row r="898" spans="1:10" x14ac:dyDescent="0.2">
      <c r="A898" s="38" t="s">
        <v>311</v>
      </c>
      <c r="B898" s="103"/>
      <c r="C898" s="103"/>
      <c r="D898" s="103"/>
      <c r="E898" s="103"/>
      <c r="F898" s="103"/>
      <c r="G898" s="103"/>
      <c r="H898" s="103"/>
      <c r="I898" s="103"/>
      <c r="J898" s="103"/>
    </row>
    <row r="899" spans="1:10" x14ac:dyDescent="0.2">
      <c r="A899" s="38" t="s">
        <v>421</v>
      </c>
      <c r="B899" s="103"/>
      <c r="C899" s="103"/>
      <c r="D899" s="103"/>
      <c r="E899" s="103"/>
      <c r="F899" s="103"/>
      <c r="G899" s="103"/>
      <c r="H899" s="103"/>
      <c r="I899" s="103"/>
      <c r="J899" s="103"/>
    </row>
    <row r="900" spans="1:10" x14ac:dyDescent="0.2">
      <c r="A900" s="38" t="s">
        <v>481</v>
      </c>
      <c r="B900" s="103"/>
      <c r="C900" s="103"/>
      <c r="D900" s="103"/>
      <c r="E900" s="103"/>
      <c r="F900" s="103"/>
      <c r="G900" s="103"/>
      <c r="H900" s="103"/>
      <c r="I900" s="103"/>
      <c r="J900" s="103"/>
    </row>
    <row r="901" spans="1:10" x14ac:dyDescent="0.2">
      <c r="A901" s="38" t="s">
        <v>482</v>
      </c>
      <c r="B901" s="103"/>
      <c r="C901" s="103"/>
      <c r="D901" s="103"/>
      <c r="E901" s="103"/>
      <c r="F901" s="103"/>
      <c r="G901" s="103"/>
      <c r="H901" s="103"/>
      <c r="I901" s="103"/>
      <c r="J901" s="103"/>
    </row>
    <row r="902" spans="1:10" x14ac:dyDescent="0.2">
      <c r="A902" s="38" t="s">
        <v>478</v>
      </c>
      <c r="B902" s="103"/>
      <c r="C902" s="103"/>
      <c r="D902" s="103"/>
      <c r="E902" s="103"/>
      <c r="F902" s="103"/>
      <c r="G902" s="103"/>
      <c r="H902" s="103"/>
      <c r="I902" s="103"/>
      <c r="J902" s="103"/>
    </row>
    <row r="903" spans="1:10" x14ac:dyDescent="0.2">
      <c r="A903" s="38"/>
      <c r="B903" s="103"/>
      <c r="C903" s="103"/>
      <c r="D903" s="103"/>
      <c r="E903" s="103"/>
      <c r="F903" s="103"/>
      <c r="G903" s="103"/>
      <c r="H903" s="103"/>
      <c r="I903" s="103"/>
      <c r="J903" s="103"/>
    </row>
    <row r="907" spans="1:10" x14ac:dyDescent="0.2">
      <c r="A907" s="52" t="s">
        <v>483</v>
      </c>
      <c r="B907" s="103"/>
      <c r="C907" s="103"/>
      <c r="D907" s="103"/>
      <c r="E907" s="103"/>
      <c r="F907" s="103"/>
      <c r="G907" s="103"/>
      <c r="H907" s="103"/>
      <c r="I907" s="103"/>
      <c r="J907" s="103"/>
    </row>
    <row r="908" spans="1:10" x14ac:dyDescent="0.2">
      <c r="A908" s="47" t="s">
        <v>484</v>
      </c>
      <c r="B908" s="103"/>
      <c r="C908" s="103"/>
      <c r="D908" s="103"/>
      <c r="E908" s="103"/>
      <c r="F908" s="103"/>
      <c r="G908" s="103"/>
      <c r="H908" s="103"/>
      <c r="I908" s="103"/>
      <c r="J908" s="103"/>
    </row>
    <row r="909" spans="1:10" x14ac:dyDescent="0.2">
      <c r="A909" s="38" t="s">
        <v>311</v>
      </c>
      <c r="B909" s="103"/>
      <c r="C909" s="103"/>
      <c r="D909" s="103"/>
      <c r="E909" s="103"/>
      <c r="F909" s="103"/>
      <c r="G909" s="103"/>
      <c r="H909" s="103"/>
      <c r="I909" s="103"/>
      <c r="J909" s="103"/>
    </row>
    <row r="910" spans="1:10" x14ac:dyDescent="0.2">
      <c r="A910" s="38" t="s">
        <v>421</v>
      </c>
      <c r="B910" s="103"/>
      <c r="C910" s="103"/>
      <c r="D910" s="103"/>
      <c r="E910" s="103"/>
      <c r="F910" s="103"/>
      <c r="G910" s="103"/>
      <c r="H910" s="103"/>
      <c r="I910" s="103"/>
      <c r="J910" s="103"/>
    </row>
    <row r="911" spans="1:10" x14ac:dyDescent="0.2">
      <c r="A911" s="38" t="s">
        <v>485</v>
      </c>
      <c r="B911" s="103"/>
      <c r="C911" s="103"/>
      <c r="D911" s="103"/>
      <c r="E911" s="103"/>
      <c r="F911" s="103"/>
      <c r="G911" s="103"/>
      <c r="H911" s="103"/>
      <c r="I911" s="103"/>
      <c r="J911" s="103"/>
    </row>
    <row r="912" spans="1:10" x14ac:dyDescent="0.2">
      <c r="A912" s="38" t="s">
        <v>486</v>
      </c>
      <c r="B912" s="103"/>
      <c r="C912" s="103"/>
      <c r="D912" s="103"/>
      <c r="E912" s="103"/>
      <c r="F912" s="103"/>
      <c r="G912" s="103"/>
      <c r="H912" s="103"/>
      <c r="I912" s="103"/>
      <c r="J912" s="103"/>
    </row>
    <row r="913" spans="1:10" x14ac:dyDescent="0.2">
      <c r="A913" s="38" t="s">
        <v>478</v>
      </c>
      <c r="B913" s="103"/>
      <c r="C913" s="103"/>
      <c r="D913" s="103"/>
      <c r="E913" s="103"/>
      <c r="F913" s="103"/>
      <c r="G913" s="103"/>
      <c r="H913" s="103"/>
      <c r="I913" s="103"/>
      <c r="J913" s="103"/>
    </row>
    <row r="914" spans="1:10" x14ac:dyDescent="0.2">
      <c r="A914" s="38"/>
      <c r="B914" s="103"/>
      <c r="C914" s="103"/>
      <c r="D914" s="103"/>
      <c r="E914" s="103"/>
      <c r="F914" s="103"/>
      <c r="G914" s="103"/>
      <c r="H914" s="103"/>
      <c r="I914" s="103"/>
      <c r="J914" s="103"/>
    </row>
    <row r="918" spans="1:10" x14ac:dyDescent="0.2">
      <c r="A918" s="52" t="s">
        <v>487</v>
      </c>
      <c r="B918" s="103"/>
      <c r="C918" s="103"/>
      <c r="D918" s="103"/>
      <c r="E918" s="103"/>
      <c r="F918" s="103"/>
      <c r="G918" s="103"/>
      <c r="H918" s="103"/>
      <c r="I918" s="103"/>
      <c r="J918" s="103"/>
    </row>
    <row r="919" spans="1:10" x14ac:dyDescent="0.2">
      <c r="A919" s="47" t="s">
        <v>488</v>
      </c>
      <c r="B919" s="103"/>
      <c r="C919" s="103"/>
      <c r="D919" s="103"/>
      <c r="E919" s="103"/>
      <c r="F919" s="103"/>
      <c r="G919" s="103"/>
      <c r="H919" s="103"/>
      <c r="I919" s="103"/>
      <c r="J919" s="103"/>
    </row>
    <row r="920" spans="1:10" x14ac:dyDescent="0.2">
      <c r="A920" s="38" t="s">
        <v>311</v>
      </c>
      <c r="B920" s="103"/>
      <c r="C920" s="103"/>
      <c r="D920" s="103"/>
      <c r="E920" s="103"/>
      <c r="F920" s="103"/>
      <c r="G920" s="103"/>
      <c r="H920" s="103"/>
      <c r="I920" s="103"/>
      <c r="J920" s="103"/>
    </row>
    <row r="921" spans="1:10" x14ac:dyDescent="0.2">
      <c r="A921" s="38" t="s">
        <v>421</v>
      </c>
      <c r="B921" s="103"/>
      <c r="C921" s="103"/>
      <c r="D921" s="103"/>
      <c r="E921" s="103"/>
      <c r="F921" s="103"/>
      <c r="G921" s="103"/>
      <c r="H921" s="103"/>
      <c r="I921" s="103"/>
      <c r="J921" s="103"/>
    </row>
    <row r="922" spans="1:10" x14ac:dyDescent="0.2">
      <c r="A922" s="38" t="s">
        <v>331</v>
      </c>
      <c r="B922" s="103"/>
      <c r="C922" s="103"/>
      <c r="D922" s="103"/>
      <c r="E922" s="103"/>
      <c r="F922" s="103"/>
      <c r="G922" s="103"/>
      <c r="H922" s="103"/>
      <c r="I922" s="103"/>
      <c r="J922" s="103"/>
    </row>
    <row r="923" spans="1:10" x14ac:dyDescent="0.2">
      <c r="A923" s="38" t="s">
        <v>482</v>
      </c>
      <c r="B923" s="103"/>
      <c r="C923" s="103"/>
      <c r="D923" s="103"/>
      <c r="E923" s="103"/>
      <c r="F923" s="103"/>
      <c r="G923" s="103"/>
      <c r="H923" s="103"/>
      <c r="I923" s="103"/>
      <c r="J923" s="103"/>
    </row>
    <row r="924" spans="1:10" x14ac:dyDescent="0.2">
      <c r="A924" s="38" t="s">
        <v>478</v>
      </c>
      <c r="B924" s="103"/>
      <c r="C924" s="103"/>
      <c r="D924" s="103"/>
      <c r="E924" s="103"/>
      <c r="F924" s="103"/>
      <c r="G924" s="103"/>
      <c r="H924" s="103"/>
      <c r="I924" s="103"/>
      <c r="J924" s="103"/>
    </row>
    <row r="925" spans="1:10" x14ac:dyDescent="0.2">
      <c r="A925" s="38"/>
      <c r="B925" s="103"/>
      <c r="C925" s="103"/>
      <c r="D925" s="103"/>
      <c r="E925" s="103"/>
      <c r="F925" s="103"/>
      <c r="G925" s="103"/>
      <c r="H925" s="103"/>
      <c r="I925" s="103"/>
      <c r="J925" s="103"/>
    </row>
    <row r="929" spans="1:10" x14ac:dyDescent="0.2">
      <c r="A929" s="52" t="s">
        <v>489</v>
      </c>
      <c r="B929" s="103"/>
      <c r="C929" s="103"/>
      <c r="D929" s="103"/>
      <c r="E929" s="103"/>
      <c r="F929" s="103"/>
      <c r="G929" s="103"/>
      <c r="H929" s="103"/>
      <c r="I929" s="103"/>
      <c r="J929" s="103"/>
    </row>
    <row r="930" spans="1:10" x14ac:dyDescent="0.2">
      <c r="A930" s="47" t="s">
        <v>490</v>
      </c>
      <c r="B930" s="103"/>
      <c r="C930" s="103"/>
      <c r="D930" s="103"/>
      <c r="E930" s="103"/>
      <c r="F930" s="103"/>
      <c r="G930" s="103"/>
      <c r="H930" s="103"/>
      <c r="I930" s="103"/>
      <c r="J930" s="103"/>
    </row>
    <row r="931" spans="1:10" x14ac:dyDescent="0.2">
      <c r="A931" s="38" t="s">
        <v>311</v>
      </c>
      <c r="B931" s="103"/>
      <c r="C931" s="103"/>
      <c r="D931" s="103"/>
      <c r="E931" s="103"/>
      <c r="F931" s="103"/>
      <c r="G931" s="103"/>
      <c r="H931" s="103"/>
      <c r="I931" s="103"/>
      <c r="J931" s="103"/>
    </row>
    <row r="932" spans="1:10" x14ac:dyDescent="0.2">
      <c r="A932" s="38" t="s">
        <v>421</v>
      </c>
      <c r="B932" s="103"/>
      <c r="C932" s="103"/>
      <c r="D932" s="103"/>
      <c r="E932" s="103"/>
      <c r="F932" s="103"/>
      <c r="G932" s="103"/>
      <c r="H932" s="103"/>
      <c r="I932" s="103"/>
      <c r="J932" s="103"/>
    </row>
    <row r="933" spans="1:10" x14ac:dyDescent="0.2">
      <c r="A933" s="38" t="s">
        <v>331</v>
      </c>
      <c r="B933" s="103"/>
      <c r="C933" s="103"/>
      <c r="D933" s="103"/>
      <c r="E933" s="103"/>
      <c r="F933" s="103"/>
      <c r="G933" s="103"/>
      <c r="H933" s="103"/>
      <c r="I933" s="103"/>
      <c r="J933" s="103"/>
    </row>
    <row r="934" spans="1:10" x14ac:dyDescent="0.2">
      <c r="A934" s="38" t="s">
        <v>491</v>
      </c>
      <c r="B934" s="103"/>
      <c r="C934" s="103"/>
      <c r="D934" s="103"/>
      <c r="E934" s="103"/>
      <c r="F934" s="103"/>
      <c r="G934" s="103"/>
      <c r="H934" s="103"/>
      <c r="I934" s="103"/>
      <c r="J934" s="103"/>
    </row>
    <row r="935" spans="1:10" x14ac:dyDescent="0.2">
      <c r="A935" s="38" t="s">
        <v>478</v>
      </c>
      <c r="B935" s="103"/>
      <c r="C935" s="103"/>
      <c r="D935" s="103"/>
      <c r="E935" s="103"/>
      <c r="F935" s="103"/>
      <c r="G935" s="103"/>
      <c r="H935" s="103"/>
      <c r="I935" s="103"/>
      <c r="J935" s="103"/>
    </row>
    <row r="936" spans="1:10" x14ac:dyDescent="0.2">
      <c r="A936" s="38"/>
      <c r="B936" s="103"/>
      <c r="C936" s="103"/>
      <c r="D936" s="103"/>
      <c r="E936" s="103"/>
      <c r="F936" s="103"/>
      <c r="G936" s="103"/>
      <c r="H936" s="103"/>
      <c r="I936" s="103"/>
      <c r="J936" s="103"/>
    </row>
    <row r="941" spans="1:10" x14ac:dyDescent="0.2">
      <c r="A941" s="52" t="s">
        <v>492</v>
      </c>
      <c r="B941" s="103"/>
      <c r="C941" s="103"/>
      <c r="D941" s="103"/>
      <c r="E941" s="103"/>
      <c r="F941" s="103"/>
      <c r="G941" s="103"/>
      <c r="H941" s="103"/>
      <c r="I941" s="103"/>
      <c r="J941" s="103"/>
    </row>
    <row r="942" spans="1:10" x14ac:dyDescent="0.2">
      <c r="A942" s="47" t="s">
        <v>493</v>
      </c>
      <c r="B942" s="103"/>
      <c r="C942" s="103"/>
      <c r="D942" s="103"/>
      <c r="E942" s="103"/>
      <c r="F942" s="103"/>
      <c r="G942" s="103"/>
      <c r="H942" s="103"/>
      <c r="I942" s="103"/>
      <c r="J942" s="103"/>
    </row>
    <row r="943" spans="1:10" x14ac:dyDescent="0.2">
      <c r="A943" s="38" t="s">
        <v>311</v>
      </c>
      <c r="B943" s="103"/>
      <c r="C943" s="103"/>
      <c r="D943" s="103"/>
      <c r="E943" s="103"/>
      <c r="F943" s="103"/>
      <c r="G943" s="103"/>
      <c r="H943" s="103"/>
      <c r="I943" s="103"/>
      <c r="J943" s="103"/>
    </row>
    <row r="944" spans="1:10" x14ac:dyDescent="0.2">
      <c r="A944" s="38" t="s">
        <v>421</v>
      </c>
      <c r="B944" s="103"/>
      <c r="C944" s="103"/>
      <c r="D944" s="103"/>
      <c r="E944" s="103"/>
      <c r="F944" s="103"/>
      <c r="G944" s="103"/>
      <c r="H944" s="103"/>
      <c r="I944" s="103"/>
      <c r="J944" s="103"/>
    </row>
    <row r="945" spans="1:10" x14ac:dyDescent="0.2">
      <c r="A945" s="38" t="s">
        <v>327</v>
      </c>
      <c r="B945" s="103"/>
      <c r="C945" s="103"/>
      <c r="D945" s="103"/>
      <c r="E945" s="103"/>
      <c r="F945" s="103"/>
      <c r="G945" s="103"/>
      <c r="H945" s="103"/>
      <c r="I945" s="103"/>
      <c r="J945" s="103"/>
    </row>
    <row r="946" spans="1:10" x14ac:dyDescent="0.2">
      <c r="A946" s="38" t="s">
        <v>494</v>
      </c>
      <c r="B946" s="103"/>
      <c r="C946" s="103"/>
      <c r="D946" s="103"/>
      <c r="E946" s="103"/>
      <c r="F946" s="103"/>
      <c r="G946" s="103"/>
      <c r="H946" s="103"/>
      <c r="I946" s="103"/>
      <c r="J946" s="103"/>
    </row>
    <row r="947" spans="1:10" x14ac:dyDescent="0.2">
      <c r="A947" s="38" t="s">
        <v>478</v>
      </c>
      <c r="B947" s="103"/>
      <c r="C947" s="103"/>
      <c r="D947" s="103"/>
      <c r="E947" s="103"/>
      <c r="F947" s="103"/>
      <c r="G947" s="103"/>
      <c r="H947" s="103"/>
      <c r="I947" s="103"/>
      <c r="J947" s="103"/>
    </row>
    <row r="948" spans="1:10" x14ac:dyDescent="0.2">
      <c r="A948" s="38"/>
      <c r="B948" s="103"/>
      <c r="C948" s="103"/>
      <c r="D948" s="103"/>
      <c r="E948" s="103"/>
      <c r="F948" s="103"/>
      <c r="G948" s="103"/>
      <c r="H948" s="103"/>
      <c r="I948" s="103"/>
      <c r="J948" s="103"/>
    </row>
    <row r="952" spans="1:10" x14ac:dyDescent="0.2">
      <c r="A952" s="52" t="s">
        <v>495</v>
      </c>
      <c r="B952" s="103"/>
      <c r="C952" s="103"/>
      <c r="D952" s="103"/>
      <c r="E952" s="103"/>
      <c r="F952" s="103"/>
      <c r="G952" s="103"/>
      <c r="H952" s="103"/>
      <c r="I952" s="103"/>
      <c r="J952" s="103"/>
    </row>
    <row r="953" spans="1:10" x14ac:dyDescent="0.2">
      <c r="A953" s="47" t="s">
        <v>496</v>
      </c>
      <c r="B953" s="103"/>
      <c r="C953" s="103"/>
      <c r="D953" s="103"/>
      <c r="E953" s="103"/>
      <c r="F953" s="103"/>
      <c r="G953" s="103"/>
      <c r="H953" s="103"/>
      <c r="I953" s="103"/>
      <c r="J953" s="103"/>
    </row>
    <row r="954" spans="1:10" x14ac:dyDescent="0.2">
      <c r="A954" s="38" t="s">
        <v>311</v>
      </c>
      <c r="B954" s="103"/>
      <c r="C954" s="103"/>
      <c r="D954" s="103"/>
      <c r="E954" s="103"/>
      <c r="F954" s="103"/>
      <c r="G954" s="103"/>
      <c r="H954" s="103"/>
      <c r="I954" s="103"/>
      <c r="J954" s="103"/>
    </row>
    <row r="955" spans="1:10" x14ac:dyDescent="0.2">
      <c r="A955" s="38" t="s">
        <v>421</v>
      </c>
      <c r="B955" s="103"/>
      <c r="C955" s="103"/>
      <c r="D955" s="103"/>
      <c r="E955" s="103"/>
      <c r="F955" s="103"/>
      <c r="G955" s="103"/>
      <c r="H955" s="103"/>
      <c r="I955" s="103"/>
      <c r="J955" s="103"/>
    </row>
    <row r="956" spans="1:10" x14ac:dyDescent="0.2">
      <c r="A956" s="38" t="s">
        <v>316</v>
      </c>
      <c r="B956" s="103"/>
      <c r="C956" s="103"/>
      <c r="D956" s="103"/>
      <c r="E956" s="103"/>
      <c r="F956" s="103"/>
      <c r="G956" s="103"/>
      <c r="H956" s="103"/>
      <c r="I956" s="103"/>
      <c r="J956" s="103"/>
    </row>
    <row r="957" spans="1:10" x14ac:dyDescent="0.2">
      <c r="A957" s="38" t="s">
        <v>486</v>
      </c>
      <c r="B957" s="103"/>
      <c r="C957" s="103"/>
      <c r="D957" s="103"/>
      <c r="E957" s="103"/>
      <c r="F957" s="103"/>
      <c r="G957" s="103"/>
      <c r="H957" s="103"/>
      <c r="I957" s="103"/>
      <c r="J957" s="103"/>
    </row>
    <row r="958" spans="1:10" x14ac:dyDescent="0.2">
      <c r="A958" s="38" t="s">
        <v>478</v>
      </c>
      <c r="B958" s="103"/>
      <c r="C958" s="103"/>
      <c r="D958" s="103"/>
      <c r="E958" s="103"/>
      <c r="F958" s="103"/>
      <c r="G958" s="103"/>
      <c r="H958" s="103"/>
      <c r="I958" s="103"/>
      <c r="J958" s="103"/>
    </row>
    <row r="959" spans="1:10" x14ac:dyDescent="0.2">
      <c r="A959" s="38"/>
      <c r="B959" s="103"/>
      <c r="C959" s="103"/>
      <c r="D959" s="103"/>
      <c r="E959" s="103"/>
      <c r="F959" s="103"/>
      <c r="G959" s="103"/>
      <c r="H959" s="103"/>
      <c r="I959" s="103"/>
      <c r="J959" s="103"/>
    </row>
    <row r="962" spans="1:10" x14ac:dyDescent="0.2">
      <c r="A962" s="52" t="s">
        <v>497</v>
      </c>
      <c r="B962" s="103"/>
      <c r="C962" s="103"/>
      <c r="D962" s="103"/>
      <c r="E962" s="103"/>
      <c r="F962" s="103"/>
      <c r="G962" s="103"/>
      <c r="H962" s="103"/>
      <c r="I962" s="103"/>
      <c r="J962" s="103"/>
    </row>
    <row r="963" spans="1:10" x14ac:dyDescent="0.2">
      <c r="A963" s="47" t="s">
        <v>498</v>
      </c>
      <c r="B963" s="103"/>
      <c r="C963" s="103"/>
      <c r="D963" s="103"/>
      <c r="E963" s="103"/>
      <c r="F963" s="103"/>
      <c r="G963" s="103"/>
      <c r="H963" s="103"/>
      <c r="I963" s="103"/>
      <c r="J963" s="103"/>
    </row>
    <row r="964" spans="1:10" x14ac:dyDescent="0.2">
      <c r="A964" s="38" t="s">
        <v>311</v>
      </c>
      <c r="B964" s="103"/>
      <c r="C964" s="103"/>
      <c r="D964" s="103"/>
      <c r="E964" s="103"/>
      <c r="F964" s="103"/>
      <c r="G964" s="103"/>
      <c r="H964" s="103"/>
      <c r="I964" s="103"/>
      <c r="J964" s="103"/>
    </row>
    <row r="965" spans="1:10" x14ac:dyDescent="0.2">
      <c r="A965" s="38" t="s">
        <v>421</v>
      </c>
      <c r="B965" s="103"/>
      <c r="C965" s="103"/>
      <c r="D965" s="103"/>
      <c r="E965" s="103"/>
      <c r="F965" s="103"/>
      <c r="G965" s="103"/>
      <c r="H965" s="103"/>
      <c r="I965" s="103"/>
      <c r="J965" s="103"/>
    </row>
    <row r="966" spans="1:10" x14ac:dyDescent="0.2">
      <c r="A966" s="38" t="s">
        <v>327</v>
      </c>
      <c r="B966" s="103"/>
      <c r="C966" s="103"/>
      <c r="D966" s="103"/>
      <c r="E966" s="103"/>
      <c r="F966" s="103"/>
      <c r="G966" s="103"/>
      <c r="H966" s="103"/>
      <c r="I966" s="103"/>
      <c r="J966" s="103"/>
    </row>
    <row r="967" spans="1:10" x14ac:dyDescent="0.2">
      <c r="A967" s="38" t="s">
        <v>491</v>
      </c>
      <c r="B967" s="103"/>
      <c r="C967" s="103"/>
      <c r="D967" s="103"/>
      <c r="E967" s="103"/>
      <c r="F967" s="103"/>
      <c r="G967" s="103"/>
      <c r="H967" s="103"/>
      <c r="I967" s="103"/>
      <c r="J967" s="103"/>
    </row>
    <row r="968" spans="1:10" x14ac:dyDescent="0.2">
      <c r="A968" s="38" t="s">
        <v>478</v>
      </c>
      <c r="B968" s="103"/>
      <c r="C968" s="103"/>
      <c r="D968" s="103"/>
      <c r="E968" s="103"/>
      <c r="F968" s="103"/>
      <c r="G968" s="103"/>
      <c r="H968" s="103"/>
      <c r="I968" s="103"/>
      <c r="J968" s="103"/>
    </row>
    <row r="969" spans="1:10" x14ac:dyDescent="0.2">
      <c r="A969" s="38"/>
      <c r="B969" s="103"/>
      <c r="C969" s="103"/>
      <c r="D969" s="103"/>
      <c r="E969" s="103"/>
      <c r="F969" s="103"/>
      <c r="G969" s="103"/>
      <c r="H969" s="103"/>
      <c r="I969" s="103"/>
      <c r="J969" s="103"/>
    </row>
    <row r="973" spans="1:10" x14ac:dyDescent="0.2">
      <c r="A973" s="52" t="s">
        <v>499</v>
      </c>
      <c r="B973" s="103"/>
      <c r="C973" s="103"/>
      <c r="D973" s="103"/>
      <c r="E973" s="103"/>
      <c r="F973" s="103"/>
      <c r="G973" s="103"/>
      <c r="H973" s="103"/>
      <c r="I973" s="103"/>
      <c r="J973" s="103"/>
    </row>
    <row r="974" spans="1:10" x14ac:dyDescent="0.2">
      <c r="A974" s="47" t="s">
        <v>500</v>
      </c>
      <c r="B974" s="103"/>
      <c r="C974" s="103"/>
      <c r="D974" s="103"/>
      <c r="E974" s="103"/>
      <c r="F974" s="103"/>
      <c r="G974" s="103"/>
      <c r="H974" s="103"/>
      <c r="I974" s="103"/>
      <c r="J974" s="103"/>
    </row>
    <row r="975" spans="1:10" x14ac:dyDescent="0.2">
      <c r="A975" s="38" t="s">
        <v>311</v>
      </c>
      <c r="B975" s="103"/>
      <c r="C975" s="103"/>
      <c r="D975" s="103"/>
      <c r="E975" s="103"/>
      <c r="F975" s="103"/>
      <c r="G975" s="103"/>
      <c r="H975" s="103"/>
      <c r="I975" s="103"/>
      <c r="J975" s="103"/>
    </row>
    <row r="976" spans="1:10" x14ac:dyDescent="0.2">
      <c r="A976" s="38" t="s">
        <v>421</v>
      </c>
      <c r="B976" s="103"/>
      <c r="C976" s="103"/>
      <c r="D976" s="103"/>
      <c r="E976" s="103"/>
      <c r="F976" s="103"/>
      <c r="G976" s="103"/>
      <c r="H976" s="103"/>
      <c r="I976" s="103"/>
      <c r="J976" s="103"/>
    </row>
    <row r="977" spans="1:10" x14ac:dyDescent="0.2">
      <c r="A977" s="38" t="s">
        <v>350</v>
      </c>
      <c r="B977" s="103"/>
      <c r="C977" s="103"/>
      <c r="D977" s="103"/>
      <c r="E977" s="103"/>
      <c r="F977" s="103"/>
      <c r="G977" s="103"/>
      <c r="H977" s="103"/>
      <c r="I977" s="103"/>
      <c r="J977" s="103"/>
    </row>
    <row r="978" spans="1:10" x14ac:dyDescent="0.2">
      <c r="A978" s="38" t="s">
        <v>486</v>
      </c>
      <c r="B978" s="103"/>
      <c r="C978" s="103"/>
      <c r="D978" s="103"/>
      <c r="E978" s="103"/>
      <c r="F978" s="103"/>
      <c r="G978" s="103"/>
      <c r="H978" s="103"/>
      <c r="I978" s="103"/>
      <c r="J978" s="103"/>
    </row>
    <row r="979" spans="1:10" x14ac:dyDescent="0.2">
      <c r="A979" s="38" t="s">
        <v>478</v>
      </c>
      <c r="B979" s="103"/>
      <c r="C979" s="103"/>
      <c r="D979" s="103"/>
      <c r="E979" s="103"/>
      <c r="F979" s="103"/>
      <c r="G979" s="103"/>
      <c r="H979" s="103"/>
      <c r="I979" s="103"/>
      <c r="J979" s="103"/>
    </row>
    <row r="980" spans="1:10" x14ac:dyDescent="0.2">
      <c r="A980" s="38"/>
      <c r="B980" s="103"/>
      <c r="C980" s="103"/>
      <c r="D980" s="103"/>
      <c r="E980" s="103"/>
      <c r="F980" s="103"/>
      <c r="G980" s="103"/>
      <c r="H980" s="103"/>
      <c r="I980" s="103"/>
      <c r="J980" s="103"/>
    </row>
    <row r="985" spans="1:10" x14ac:dyDescent="0.2">
      <c r="A985" s="52" t="s">
        <v>501</v>
      </c>
      <c r="B985" s="103"/>
      <c r="C985" s="103"/>
      <c r="D985" s="103"/>
      <c r="E985" s="103"/>
      <c r="F985" s="103"/>
      <c r="G985" s="103"/>
      <c r="H985" s="103"/>
      <c r="I985" s="103"/>
      <c r="J985" s="103"/>
    </row>
    <row r="986" spans="1:10" x14ac:dyDescent="0.2">
      <c r="A986" s="47" t="s">
        <v>502</v>
      </c>
      <c r="B986" s="103"/>
      <c r="C986" s="103"/>
      <c r="D986" s="103"/>
      <c r="E986" s="103"/>
      <c r="F986" s="103"/>
      <c r="G986" s="103"/>
      <c r="H986" s="103"/>
      <c r="I986" s="103"/>
      <c r="J986" s="103"/>
    </row>
    <row r="987" spans="1:10" x14ac:dyDescent="0.2">
      <c r="A987" s="38" t="s">
        <v>311</v>
      </c>
      <c r="B987" s="103"/>
      <c r="C987" s="103"/>
      <c r="D987" s="103"/>
      <c r="E987" s="103"/>
      <c r="F987" s="103"/>
      <c r="G987" s="103"/>
      <c r="H987" s="103"/>
      <c r="I987" s="103"/>
      <c r="J987" s="103"/>
    </row>
    <row r="988" spans="1:10" x14ac:dyDescent="0.2">
      <c r="A988" s="38" t="s">
        <v>421</v>
      </c>
      <c r="B988" s="103"/>
      <c r="C988" s="103"/>
      <c r="D988" s="103"/>
      <c r="E988" s="103"/>
      <c r="F988" s="103"/>
      <c r="G988" s="103"/>
      <c r="H988" s="103"/>
      <c r="I988" s="103"/>
      <c r="J988" s="103"/>
    </row>
    <row r="989" spans="1:10" x14ac:dyDescent="0.2">
      <c r="A989" s="38" t="s">
        <v>318</v>
      </c>
      <c r="B989" s="103"/>
      <c r="C989" s="103"/>
      <c r="D989" s="103"/>
      <c r="E989" s="103"/>
      <c r="F989" s="103"/>
      <c r="G989" s="103"/>
      <c r="H989" s="103"/>
      <c r="I989" s="103"/>
      <c r="J989" s="103"/>
    </row>
    <row r="990" spans="1:10" x14ac:dyDescent="0.2">
      <c r="A990" s="38" t="s">
        <v>486</v>
      </c>
      <c r="B990" s="103"/>
      <c r="C990" s="103"/>
      <c r="D990" s="103"/>
      <c r="E990" s="103"/>
      <c r="F990" s="103"/>
      <c r="G990" s="103"/>
      <c r="H990" s="103"/>
      <c r="I990" s="103"/>
      <c r="J990" s="103"/>
    </row>
    <row r="991" spans="1:10" x14ac:dyDescent="0.2">
      <c r="A991" s="38" t="s">
        <v>478</v>
      </c>
      <c r="B991" s="103"/>
      <c r="C991" s="103"/>
      <c r="D991" s="103"/>
      <c r="E991" s="103"/>
      <c r="F991" s="103"/>
      <c r="G991" s="103"/>
      <c r="H991" s="103"/>
      <c r="I991" s="103"/>
      <c r="J991" s="103"/>
    </row>
    <row r="992" spans="1:10" x14ac:dyDescent="0.2">
      <c r="A992" s="38"/>
      <c r="B992" s="103"/>
      <c r="C992" s="103"/>
      <c r="D992" s="103"/>
      <c r="E992" s="103"/>
      <c r="F992" s="103"/>
      <c r="G992" s="103"/>
      <c r="H992" s="103"/>
      <c r="I992" s="103"/>
      <c r="J992" s="103"/>
    </row>
    <row r="996" spans="1:10" x14ac:dyDescent="0.2">
      <c r="A996" s="52" t="s">
        <v>503</v>
      </c>
      <c r="B996" s="103"/>
      <c r="C996" s="103"/>
      <c r="D996" s="103"/>
      <c r="E996" s="103"/>
      <c r="F996" s="103"/>
      <c r="G996" s="103"/>
      <c r="H996" s="103"/>
      <c r="I996" s="103"/>
      <c r="J996" s="103"/>
    </row>
    <row r="997" spans="1:10" x14ac:dyDescent="0.2">
      <c r="A997" s="47" t="s">
        <v>504</v>
      </c>
      <c r="B997" s="103"/>
      <c r="C997" s="103"/>
      <c r="D997" s="103"/>
      <c r="E997" s="103"/>
      <c r="F997" s="103"/>
      <c r="G997" s="103"/>
      <c r="H997" s="103"/>
      <c r="I997" s="103"/>
      <c r="J997" s="103"/>
    </row>
    <row r="998" spans="1:10" x14ac:dyDescent="0.2">
      <c r="A998" s="38" t="s">
        <v>311</v>
      </c>
      <c r="B998" s="103"/>
      <c r="C998" s="103"/>
      <c r="D998" s="103"/>
      <c r="E998" s="103"/>
      <c r="F998" s="103"/>
      <c r="G998" s="103"/>
      <c r="H998" s="103"/>
      <c r="I998" s="103"/>
      <c r="J998" s="103"/>
    </row>
    <row r="999" spans="1:10" x14ac:dyDescent="0.2">
      <c r="A999" s="38" t="s">
        <v>421</v>
      </c>
      <c r="B999" s="103"/>
      <c r="C999" s="103"/>
      <c r="D999" s="103"/>
      <c r="E999" s="103"/>
      <c r="F999" s="103"/>
      <c r="G999" s="103"/>
      <c r="H999" s="103"/>
      <c r="I999" s="103"/>
      <c r="J999" s="103"/>
    </row>
    <row r="1000" spans="1:10" x14ac:dyDescent="0.2">
      <c r="A1000" s="38" t="s">
        <v>328</v>
      </c>
      <c r="B1000" s="103"/>
      <c r="C1000" s="103"/>
      <c r="D1000" s="103"/>
      <c r="E1000" s="103"/>
      <c r="F1000" s="103"/>
      <c r="G1000" s="103"/>
      <c r="H1000" s="103"/>
      <c r="I1000" s="103"/>
      <c r="J1000" s="103"/>
    </row>
    <row r="1001" spans="1:10" x14ac:dyDescent="0.2">
      <c r="A1001" s="38" t="s">
        <v>486</v>
      </c>
      <c r="B1001" s="103"/>
      <c r="C1001" s="103"/>
      <c r="D1001" s="103"/>
      <c r="E1001" s="103"/>
      <c r="F1001" s="103"/>
      <c r="G1001" s="103"/>
      <c r="H1001" s="103"/>
      <c r="I1001" s="103"/>
      <c r="J1001" s="103"/>
    </row>
    <row r="1002" spans="1:10" x14ac:dyDescent="0.2">
      <c r="A1002" s="38" t="s">
        <v>478</v>
      </c>
      <c r="B1002" s="103"/>
      <c r="C1002" s="103"/>
      <c r="D1002" s="103"/>
      <c r="E1002" s="103"/>
      <c r="F1002" s="103"/>
      <c r="G1002" s="103"/>
      <c r="H1002" s="103"/>
      <c r="I1002" s="103"/>
      <c r="J1002" s="103"/>
    </row>
    <row r="1003" spans="1:10" x14ac:dyDescent="0.2">
      <c r="A1003" s="38"/>
      <c r="B1003" s="103"/>
      <c r="C1003" s="103"/>
      <c r="D1003" s="103"/>
      <c r="E1003" s="103"/>
      <c r="F1003" s="103"/>
      <c r="G1003" s="103"/>
      <c r="H1003" s="103"/>
      <c r="I1003" s="103"/>
      <c r="J1003" s="103"/>
    </row>
    <row r="1007" spans="1:10" x14ac:dyDescent="0.2">
      <c r="A1007" s="52" t="s">
        <v>505</v>
      </c>
      <c r="B1007" s="103"/>
      <c r="C1007" s="103"/>
      <c r="D1007" s="103"/>
      <c r="E1007" s="103"/>
      <c r="F1007" s="103"/>
      <c r="G1007" s="103"/>
      <c r="H1007" s="103"/>
      <c r="I1007" s="103"/>
      <c r="J1007" s="103"/>
    </row>
    <row r="1008" spans="1:10" x14ac:dyDescent="0.2">
      <c r="A1008" s="47" t="s">
        <v>506</v>
      </c>
      <c r="B1008" s="103"/>
      <c r="C1008" s="103"/>
      <c r="D1008" s="103"/>
      <c r="E1008" s="103"/>
      <c r="F1008" s="103"/>
      <c r="G1008" s="103"/>
      <c r="H1008" s="103"/>
      <c r="I1008" s="103"/>
      <c r="J1008" s="103"/>
    </row>
    <row r="1009" spans="1:10" x14ac:dyDescent="0.2">
      <c r="A1009" s="38" t="s">
        <v>311</v>
      </c>
      <c r="B1009" s="103"/>
      <c r="C1009" s="103"/>
      <c r="D1009" s="103"/>
      <c r="E1009" s="103"/>
      <c r="F1009" s="103"/>
      <c r="G1009" s="103"/>
      <c r="H1009" s="103"/>
      <c r="I1009" s="103"/>
      <c r="J1009" s="103"/>
    </row>
    <row r="1010" spans="1:10" x14ac:dyDescent="0.2">
      <c r="A1010" s="38" t="s">
        <v>421</v>
      </c>
      <c r="B1010" s="103"/>
      <c r="C1010" s="103"/>
      <c r="D1010" s="103"/>
      <c r="E1010" s="103"/>
      <c r="F1010" s="103"/>
      <c r="G1010" s="103"/>
      <c r="H1010" s="103"/>
      <c r="I1010" s="103"/>
      <c r="J1010" s="103"/>
    </row>
    <row r="1011" spans="1:10" x14ac:dyDescent="0.2">
      <c r="A1011" s="38" t="s">
        <v>328</v>
      </c>
      <c r="B1011" s="103"/>
      <c r="C1011" s="103"/>
      <c r="D1011" s="103"/>
      <c r="E1011" s="103"/>
      <c r="F1011" s="103"/>
      <c r="G1011" s="103"/>
      <c r="H1011" s="103"/>
      <c r="I1011" s="103"/>
      <c r="J1011" s="103"/>
    </row>
    <row r="1012" spans="1:10" x14ac:dyDescent="0.2">
      <c r="A1012" s="38" t="s">
        <v>491</v>
      </c>
      <c r="B1012" s="103"/>
      <c r="C1012" s="103"/>
      <c r="D1012" s="103"/>
      <c r="E1012" s="103"/>
      <c r="F1012" s="103"/>
      <c r="G1012" s="103"/>
      <c r="H1012" s="103"/>
      <c r="I1012" s="103"/>
      <c r="J1012" s="103"/>
    </row>
    <row r="1013" spans="1:10" x14ac:dyDescent="0.2">
      <c r="A1013" s="38" t="s">
        <v>478</v>
      </c>
      <c r="B1013" s="103"/>
      <c r="C1013" s="103"/>
      <c r="D1013" s="103"/>
      <c r="E1013" s="103"/>
      <c r="F1013" s="103"/>
      <c r="G1013" s="103"/>
      <c r="H1013" s="103"/>
      <c r="I1013" s="103"/>
      <c r="J1013" s="103"/>
    </row>
    <row r="1014" spans="1:10" x14ac:dyDescent="0.2">
      <c r="A1014" s="38"/>
      <c r="B1014" s="103"/>
      <c r="C1014" s="103"/>
      <c r="D1014" s="103"/>
      <c r="E1014" s="103"/>
      <c r="F1014" s="103"/>
      <c r="G1014" s="103"/>
      <c r="H1014" s="103"/>
      <c r="I1014" s="103"/>
      <c r="J1014" s="103"/>
    </row>
    <row r="1018" spans="1:10" x14ac:dyDescent="0.2">
      <c r="A1018" s="52" t="s">
        <v>507</v>
      </c>
      <c r="B1018" s="103"/>
      <c r="C1018" s="103"/>
      <c r="D1018" s="103"/>
      <c r="E1018" s="103"/>
      <c r="F1018" s="103"/>
      <c r="G1018" s="103"/>
      <c r="H1018" s="103"/>
      <c r="I1018" s="103"/>
      <c r="J1018" s="103"/>
    </row>
    <row r="1019" spans="1:10" x14ac:dyDescent="0.2">
      <c r="A1019" s="47" t="s">
        <v>508</v>
      </c>
      <c r="B1019" s="103"/>
      <c r="C1019" s="103"/>
      <c r="D1019" s="103"/>
      <c r="E1019" s="103"/>
      <c r="F1019" s="103"/>
      <c r="G1019" s="103"/>
      <c r="H1019" s="103"/>
      <c r="I1019" s="103"/>
      <c r="J1019" s="103"/>
    </row>
    <row r="1020" spans="1:10" x14ac:dyDescent="0.2">
      <c r="A1020" s="38" t="s">
        <v>311</v>
      </c>
      <c r="B1020" s="103"/>
      <c r="C1020" s="103"/>
      <c r="D1020" s="103"/>
      <c r="E1020" s="103"/>
      <c r="F1020" s="103"/>
      <c r="G1020" s="103"/>
      <c r="H1020" s="103"/>
      <c r="I1020" s="103"/>
      <c r="J1020" s="103"/>
    </row>
    <row r="1021" spans="1:10" x14ac:dyDescent="0.2">
      <c r="A1021" s="38" t="s">
        <v>421</v>
      </c>
      <c r="B1021" s="103"/>
      <c r="C1021" s="103"/>
      <c r="D1021" s="103"/>
      <c r="E1021" s="103"/>
      <c r="F1021" s="103"/>
      <c r="G1021" s="103"/>
      <c r="H1021" s="103"/>
      <c r="I1021" s="103"/>
      <c r="J1021" s="103"/>
    </row>
    <row r="1022" spans="1:10" x14ac:dyDescent="0.2">
      <c r="A1022" s="38" t="s">
        <v>509</v>
      </c>
      <c r="B1022" s="103"/>
      <c r="C1022" s="103"/>
      <c r="D1022" s="103"/>
      <c r="E1022" s="103"/>
      <c r="F1022" s="103"/>
      <c r="G1022" s="103"/>
      <c r="H1022" s="103"/>
      <c r="I1022" s="103"/>
      <c r="J1022" s="103"/>
    </row>
    <row r="1023" spans="1:10" x14ac:dyDescent="0.2">
      <c r="A1023" s="38" t="s">
        <v>486</v>
      </c>
      <c r="B1023" s="103"/>
      <c r="C1023" s="103"/>
      <c r="D1023" s="103"/>
      <c r="E1023" s="103"/>
      <c r="F1023" s="103"/>
      <c r="G1023" s="103"/>
      <c r="H1023" s="103"/>
      <c r="I1023" s="103"/>
      <c r="J1023" s="103"/>
    </row>
    <row r="1024" spans="1:10" x14ac:dyDescent="0.2">
      <c r="A1024" s="38" t="s">
        <v>478</v>
      </c>
      <c r="B1024" s="103"/>
      <c r="C1024" s="103"/>
      <c r="D1024" s="103"/>
      <c r="E1024" s="103"/>
      <c r="F1024" s="103"/>
      <c r="G1024" s="103"/>
      <c r="H1024" s="103"/>
      <c r="I1024" s="103"/>
      <c r="J1024" s="103"/>
    </row>
    <row r="1025" spans="1:10" x14ac:dyDescent="0.2">
      <c r="A1025" s="38"/>
      <c r="B1025" s="103"/>
      <c r="C1025" s="103"/>
      <c r="D1025" s="103"/>
      <c r="E1025" s="103"/>
      <c r="F1025" s="103"/>
      <c r="G1025" s="103"/>
      <c r="H1025" s="103"/>
      <c r="I1025" s="103"/>
      <c r="J1025" s="103"/>
    </row>
    <row r="1030" spans="1:10" x14ac:dyDescent="0.2">
      <c r="A1030" s="52" t="s">
        <v>510</v>
      </c>
      <c r="B1030" s="103"/>
      <c r="C1030" s="103"/>
      <c r="D1030" s="103"/>
      <c r="E1030" s="103"/>
      <c r="F1030" s="103"/>
      <c r="G1030" s="103"/>
      <c r="H1030" s="103"/>
      <c r="I1030" s="103"/>
      <c r="J1030" s="103"/>
    </row>
    <row r="1031" spans="1:10" x14ac:dyDescent="0.2">
      <c r="A1031" s="47" t="s">
        <v>511</v>
      </c>
      <c r="B1031" s="103"/>
      <c r="C1031" s="103"/>
      <c r="D1031" s="103"/>
      <c r="E1031" s="103"/>
      <c r="F1031" s="103"/>
      <c r="G1031" s="103"/>
      <c r="H1031" s="103"/>
      <c r="I1031" s="103"/>
      <c r="J1031" s="103"/>
    </row>
    <row r="1032" spans="1:10" x14ac:dyDescent="0.2">
      <c r="A1032" s="38" t="s">
        <v>311</v>
      </c>
      <c r="B1032" s="103"/>
      <c r="C1032" s="103"/>
      <c r="D1032" s="103"/>
      <c r="E1032" s="103"/>
      <c r="F1032" s="103"/>
      <c r="G1032" s="103"/>
      <c r="H1032" s="103"/>
      <c r="I1032" s="103"/>
      <c r="J1032" s="103"/>
    </row>
    <row r="1033" spans="1:10" x14ac:dyDescent="0.2">
      <c r="A1033" s="38" t="s">
        <v>312</v>
      </c>
      <c r="B1033" s="103"/>
      <c r="C1033" s="103"/>
      <c r="D1033" s="103"/>
      <c r="E1033" s="103"/>
      <c r="F1033" s="103"/>
      <c r="G1033" s="103"/>
      <c r="H1033" s="103"/>
      <c r="I1033" s="103"/>
      <c r="J1033" s="103"/>
    </row>
    <row r="1034" spans="1:10" x14ac:dyDescent="0.2">
      <c r="A1034" s="38" t="s">
        <v>449</v>
      </c>
      <c r="B1034" s="103"/>
      <c r="C1034" s="103"/>
      <c r="D1034" s="103"/>
      <c r="E1034" s="103"/>
      <c r="F1034" s="103"/>
      <c r="G1034" s="103"/>
      <c r="H1034" s="103"/>
      <c r="I1034" s="103"/>
      <c r="J1034" s="103"/>
    </row>
    <row r="1035" spans="1:10" x14ac:dyDescent="0.2">
      <c r="A1035" s="38" t="s">
        <v>453</v>
      </c>
      <c r="B1035" s="103"/>
      <c r="C1035" s="103"/>
      <c r="D1035" s="103"/>
      <c r="E1035" s="103"/>
      <c r="F1035" s="103"/>
      <c r="G1035" s="103"/>
      <c r="H1035" s="103"/>
      <c r="I1035" s="103"/>
      <c r="J1035" s="103"/>
    </row>
    <row r="1036" spans="1:10" x14ac:dyDescent="0.2">
      <c r="A1036" s="38" t="s">
        <v>512</v>
      </c>
      <c r="B1036" s="103"/>
      <c r="C1036" s="103"/>
      <c r="D1036" s="103"/>
      <c r="E1036" s="103"/>
      <c r="F1036" s="103"/>
      <c r="G1036" s="103"/>
      <c r="H1036" s="103"/>
      <c r="I1036" s="103"/>
      <c r="J1036" s="103"/>
    </row>
    <row r="1037" spans="1:10" x14ac:dyDescent="0.2">
      <c r="A1037" s="38"/>
      <c r="B1037" s="103"/>
      <c r="C1037" s="103"/>
      <c r="D1037" s="103"/>
      <c r="E1037" s="103"/>
      <c r="F1037" s="103"/>
      <c r="G1037" s="103"/>
      <c r="H1037" s="103"/>
      <c r="I1037" s="103"/>
      <c r="J1037" s="103"/>
    </row>
    <row r="1042" spans="1:10" x14ac:dyDescent="0.2">
      <c r="A1042" s="52" t="s">
        <v>513</v>
      </c>
      <c r="B1042" s="103"/>
      <c r="C1042" s="103"/>
      <c r="D1042" s="103"/>
      <c r="E1042" s="103"/>
      <c r="F1042" s="103"/>
      <c r="G1042" s="103"/>
      <c r="H1042" s="103"/>
      <c r="I1042" s="103"/>
      <c r="J1042" s="103"/>
    </row>
    <row r="1043" spans="1:10" x14ac:dyDescent="0.2">
      <c r="A1043" s="47" t="s">
        <v>292</v>
      </c>
      <c r="B1043" s="103"/>
      <c r="C1043" s="103"/>
      <c r="D1043" s="103"/>
      <c r="E1043" s="103"/>
      <c r="F1043" s="103"/>
      <c r="G1043" s="103"/>
      <c r="H1043" s="103"/>
      <c r="I1043" s="103"/>
      <c r="J1043" s="103"/>
    </row>
    <row r="1044" spans="1:10" x14ac:dyDescent="0.2">
      <c r="A1044" s="38" t="s">
        <v>311</v>
      </c>
      <c r="B1044" s="103"/>
      <c r="C1044" s="103"/>
      <c r="D1044" s="103"/>
      <c r="E1044" s="103"/>
      <c r="F1044" s="103"/>
      <c r="G1044" s="103"/>
      <c r="H1044" s="103"/>
      <c r="I1044" s="103"/>
      <c r="J1044" s="103"/>
    </row>
    <row r="1045" spans="1:10" x14ac:dyDescent="0.2">
      <c r="A1045" s="38" t="s">
        <v>312</v>
      </c>
      <c r="B1045" s="103"/>
      <c r="C1045" s="103"/>
      <c r="D1045" s="103"/>
      <c r="E1045" s="103"/>
      <c r="F1045" s="103"/>
      <c r="G1045" s="103"/>
      <c r="H1045" s="103"/>
      <c r="I1045" s="103"/>
      <c r="J1045" s="103"/>
    </row>
    <row r="1046" spans="1:10" x14ac:dyDescent="0.2">
      <c r="A1046" s="38" t="s">
        <v>449</v>
      </c>
      <c r="B1046" s="103"/>
      <c r="C1046" s="103"/>
      <c r="D1046" s="103"/>
      <c r="E1046" s="103"/>
      <c r="F1046" s="103"/>
      <c r="G1046" s="103"/>
      <c r="H1046" s="103"/>
      <c r="I1046" s="103"/>
      <c r="J1046" s="103"/>
    </row>
    <row r="1047" spans="1:10" x14ac:dyDescent="0.2">
      <c r="A1047" s="38" t="s">
        <v>453</v>
      </c>
      <c r="B1047" s="103"/>
      <c r="C1047" s="103"/>
      <c r="D1047" s="103"/>
      <c r="E1047" s="103"/>
      <c r="F1047" s="103"/>
      <c r="G1047" s="103"/>
      <c r="H1047" s="103"/>
      <c r="I1047" s="103"/>
      <c r="J1047" s="103"/>
    </row>
    <row r="1048" spans="1:10" x14ac:dyDescent="0.2">
      <c r="A1048" s="38" t="s">
        <v>478</v>
      </c>
      <c r="B1048" s="103"/>
      <c r="C1048" s="103"/>
      <c r="D1048" s="103"/>
      <c r="E1048" s="103"/>
      <c r="F1048" s="103"/>
      <c r="G1048" s="103"/>
      <c r="H1048" s="103"/>
      <c r="I1048" s="103"/>
      <c r="J1048" s="103"/>
    </row>
    <row r="1049" spans="1:10" x14ac:dyDescent="0.2">
      <c r="A1049" s="38"/>
      <c r="B1049" s="103"/>
      <c r="C1049" s="103"/>
      <c r="D1049" s="103"/>
      <c r="E1049" s="103"/>
      <c r="F1049" s="103"/>
      <c r="G1049" s="103"/>
      <c r="H1049" s="103"/>
      <c r="I1049" s="103"/>
      <c r="J1049" s="103"/>
    </row>
    <row r="1052" spans="1:10" x14ac:dyDescent="0.2">
      <c r="A1052" s="52" t="s">
        <v>514</v>
      </c>
      <c r="B1052" s="103"/>
      <c r="C1052" s="103"/>
      <c r="D1052" s="103"/>
      <c r="E1052" s="103"/>
      <c r="F1052" s="103"/>
      <c r="G1052" s="103"/>
      <c r="H1052" s="103"/>
      <c r="I1052" s="103"/>
      <c r="J1052" s="103"/>
    </row>
    <row r="1053" spans="1:10" x14ac:dyDescent="0.2">
      <c r="A1053" s="47" t="s">
        <v>258</v>
      </c>
      <c r="B1053" s="103"/>
      <c r="C1053" s="103"/>
      <c r="D1053" s="103"/>
      <c r="E1053" s="103"/>
      <c r="F1053" s="103"/>
      <c r="G1053" s="103"/>
      <c r="H1053" s="103"/>
      <c r="I1053" s="103"/>
      <c r="J1053" s="103"/>
    </row>
    <row r="1054" spans="1:10" x14ac:dyDescent="0.2">
      <c r="A1054" s="38" t="s">
        <v>311</v>
      </c>
      <c r="B1054" s="103"/>
      <c r="C1054" s="103"/>
      <c r="D1054" s="103"/>
      <c r="E1054" s="103"/>
      <c r="F1054" s="103"/>
      <c r="G1054" s="103"/>
      <c r="H1054" s="103"/>
      <c r="I1054" s="103"/>
      <c r="J1054" s="103"/>
    </row>
    <row r="1055" spans="1:10" x14ac:dyDescent="0.2">
      <c r="A1055" s="38" t="s">
        <v>312</v>
      </c>
      <c r="B1055" s="103"/>
      <c r="C1055" s="103"/>
      <c r="D1055" s="103"/>
      <c r="E1055" s="103"/>
      <c r="F1055" s="103"/>
      <c r="G1055" s="103"/>
      <c r="H1055" s="103"/>
      <c r="I1055" s="103"/>
      <c r="J1055" s="103"/>
    </row>
    <row r="1056" spans="1:10" x14ac:dyDescent="0.2">
      <c r="A1056" s="38" t="s">
        <v>449</v>
      </c>
      <c r="B1056" s="103"/>
      <c r="C1056" s="103"/>
      <c r="D1056" s="103"/>
      <c r="E1056" s="103"/>
      <c r="F1056" s="103"/>
      <c r="G1056" s="103"/>
      <c r="H1056" s="103"/>
      <c r="I1056" s="103"/>
      <c r="J1056" s="103"/>
    </row>
    <row r="1057" spans="1:10" x14ac:dyDescent="0.2">
      <c r="A1057" s="38" t="s">
        <v>453</v>
      </c>
      <c r="B1057" s="103"/>
      <c r="C1057" s="103"/>
      <c r="D1057" s="103"/>
      <c r="E1057" s="103"/>
      <c r="F1057" s="103"/>
      <c r="G1057" s="103"/>
      <c r="H1057" s="103"/>
      <c r="I1057" s="103"/>
      <c r="J1057" s="103"/>
    </row>
    <row r="1058" spans="1:10" x14ac:dyDescent="0.2">
      <c r="A1058" s="38" t="s">
        <v>478</v>
      </c>
      <c r="B1058" s="103"/>
      <c r="C1058" s="103"/>
      <c r="D1058" s="103"/>
      <c r="E1058" s="103"/>
      <c r="F1058" s="103"/>
      <c r="G1058" s="103"/>
      <c r="H1058" s="103"/>
      <c r="I1058" s="103"/>
      <c r="J1058" s="103"/>
    </row>
    <row r="1059" spans="1:10" x14ac:dyDescent="0.2">
      <c r="A1059" s="38"/>
      <c r="B1059" s="103"/>
      <c r="C1059" s="103"/>
      <c r="D1059" s="103"/>
      <c r="E1059" s="103"/>
      <c r="F1059" s="103"/>
      <c r="G1059" s="103"/>
      <c r="H1059" s="103"/>
      <c r="I1059" s="103"/>
      <c r="J1059" s="103"/>
    </row>
    <row r="1063" spans="1:10" x14ac:dyDescent="0.2">
      <c r="A1063" s="52" t="s">
        <v>515</v>
      </c>
      <c r="B1063" s="103"/>
      <c r="C1063" s="103"/>
      <c r="D1063" s="103"/>
      <c r="E1063" s="103"/>
      <c r="F1063" s="103"/>
      <c r="G1063" s="103"/>
      <c r="H1063" s="103"/>
      <c r="I1063" s="103"/>
      <c r="J1063" s="103"/>
    </row>
    <row r="1064" spans="1:10" x14ac:dyDescent="0.2">
      <c r="A1064" s="47" t="s">
        <v>466</v>
      </c>
      <c r="B1064" s="103"/>
      <c r="C1064" s="103"/>
      <c r="D1064" s="103"/>
      <c r="E1064" s="103"/>
      <c r="F1064" s="103"/>
      <c r="G1064" s="103"/>
      <c r="H1064" s="103"/>
      <c r="I1064" s="103"/>
      <c r="J1064" s="103"/>
    </row>
    <row r="1065" spans="1:10" x14ac:dyDescent="0.2">
      <c r="A1065" s="38" t="s">
        <v>467</v>
      </c>
      <c r="B1065" s="103"/>
      <c r="C1065" s="103"/>
      <c r="D1065" s="103"/>
      <c r="E1065" s="103"/>
      <c r="F1065" s="103"/>
      <c r="G1065" s="103"/>
      <c r="H1065" s="103"/>
      <c r="I1065" s="103"/>
      <c r="J1065" s="103"/>
    </row>
    <row r="1066" spans="1:10" x14ac:dyDescent="0.2">
      <c r="A1066" s="38" t="s">
        <v>468</v>
      </c>
      <c r="B1066" s="103"/>
      <c r="C1066" s="103"/>
      <c r="D1066" s="103"/>
      <c r="E1066" s="103"/>
      <c r="F1066" s="103"/>
      <c r="G1066" s="103"/>
      <c r="H1066" s="103"/>
      <c r="I1066" s="103"/>
      <c r="J1066" s="103"/>
    </row>
    <row r="1067" spans="1:10" x14ac:dyDescent="0.2">
      <c r="A1067" s="38" t="s">
        <v>449</v>
      </c>
      <c r="B1067" s="103"/>
      <c r="C1067" s="103"/>
      <c r="D1067" s="103"/>
      <c r="E1067" s="103"/>
      <c r="F1067" s="103"/>
      <c r="G1067" s="103"/>
      <c r="H1067" s="103"/>
      <c r="I1067" s="103"/>
      <c r="J1067" s="103"/>
    </row>
    <row r="1068" spans="1:10" x14ac:dyDescent="0.2">
      <c r="A1068" s="38" t="s">
        <v>472</v>
      </c>
      <c r="B1068" s="103"/>
      <c r="C1068" s="103"/>
      <c r="D1068" s="103"/>
      <c r="E1068" s="103"/>
      <c r="F1068" s="103"/>
      <c r="G1068" s="103"/>
      <c r="H1068" s="103"/>
      <c r="I1068" s="103"/>
      <c r="J1068" s="103"/>
    </row>
    <row r="1069" spans="1:10" x14ac:dyDescent="0.2">
      <c r="A1069" s="38" t="s">
        <v>516</v>
      </c>
      <c r="B1069" s="103"/>
      <c r="C1069" s="103"/>
      <c r="D1069" s="103"/>
      <c r="E1069" s="103"/>
      <c r="F1069" s="103"/>
      <c r="G1069" s="103"/>
      <c r="H1069" s="103"/>
      <c r="I1069" s="103"/>
      <c r="J1069" s="103"/>
    </row>
    <row r="1070" spans="1:10" x14ac:dyDescent="0.2">
      <c r="A1070" s="38"/>
      <c r="B1070" s="103"/>
      <c r="C1070" s="103"/>
      <c r="D1070" s="103"/>
      <c r="E1070" s="103"/>
      <c r="F1070" s="103"/>
      <c r="G1070" s="103"/>
      <c r="H1070" s="103"/>
      <c r="I1070" s="103"/>
      <c r="J1070" s="103"/>
    </row>
    <row r="1075" spans="1:10" x14ac:dyDescent="0.2">
      <c r="A1075" s="52" t="s">
        <v>517</v>
      </c>
      <c r="B1075" s="103"/>
      <c r="C1075" s="103"/>
      <c r="D1075" s="103"/>
      <c r="E1075" s="103"/>
      <c r="F1075" s="103"/>
      <c r="G1075" s="103"/>
      <c r="H1075" s="103"/>
      <c r="I1075" s="103"/>
      <c r="J1075" s="103"/>
    </row>
    <row r="1076" spans="1:10" x14ac:dyDescent="0.2">
      <c r="A1076" s="47" t="s">
        <v>518</v>
      </c>
      <c r="B1076" s="103"/>
      <c r="C1076" s="103"/>
      <c r="D1076" s="103"/>
      <c r="E1076" s="103"/>
      <c r="F1076" s="103"/>
      <c r="G1076" s="103"/>
      <c r="H1076" s="103"/>
      <c r="I1076" s="103"/>
      <c r="J1076" s="103"/>
    </row>
    <row r="1077" spans="1:10" x14ac:dyDescent="0.2">
      <c r="A1077" s="38" t="s">
        <v>311</v>
      </c>
      <c r="B1077" s="103"/>
      <c r="C1077" s="103"/>
      <c r="D1077" s="103"/>
      <c r="E1077" s="103"/>
      <c r="F1077" s="103"/>
      <c r="G1077" s="103"/>
      <c r="H1077" s="103"/>
      <c r="I1077" s="103"/>
      <c r="J1077" s="103"/>
    </row>
    <row r="1078" spans="1:10" x14ac:dyDescent="0.2">
      <c r="A1078" s="38" t="s">
        <v>421</v>
      </c>
      <c r="B1078" s="103"/>
      <c r="C1078" s="103"/>
      <c r="D1078" s="103"/>
      <c r="E1078" s="103"/>
      <c r="F1078" s="103"/>
      <c r="G1078" s="103"/>
      <c r="H1078" s="103"/>
      <c r="I1078" s="103"/>
      <c r="J1078" s="103"/>
    </row>
    <row r="1079" spans="1:10" x14ac:dyDescent="0.2">
      <c r="A1079" s="38" t="s">
        <v>350</v>
      </c>
      <c r="B1079" s="103"/>
      <c r="C1079" s="103"/>
      <c r="D1079" s="103"/>
      <c r="E1079" s="103"/>
      <c r="F1079" s="103"/>
      <c r="G1079" s="103"/>
      <c r="H1079" s="103"/>
      <c r="I1079" s="103"/>
      <c r="J1079" s="103"/>
    </row>
    <row r="1080" spans="1:10" x14ac:dyDescent="0.2">
      <c r="A1080" s="38" t="s">
        <v>519</v>
      </c>
      <c r="B1080" s="103"/>
      <c r="C1080" s="103"/>
      <c r="D1080" s="103"/>
      <c r="E1080" s="103"/>
      <c r="F1080" s="103"/>
      <c r="G1080" s="103"/>
      <c r="H1080" s="103"/>
      <c r="I1080" s="103"/>
      <c r="J1080" s="103"/>
    </row>
    <row r="1081" spans="1:10" x14ac:dyDescent="0.2">
      <c r="A1081" s="38" t="s">
        <v>520</v>
      </c>
      <c r="B1081" s="103"/>
      <c r="C1081" s="103"/>
      <c r="D1081" s="103"/>
      <c r="E1081" s="103"/>
      <c r="F1081" s="103"/>
      <c r="G1081" s="103"/>
      <c r="H1081" s="103"/>
      <c r="I1081" s="103"/>
      <c r="J1081" s="103"/>
    </row>
    <row r="1082" spans="1:10" x14ac:dyDescent="0.2">
      <c r="A1082" s="38"/>
      <c r="B1082" s="103"/>
      <c r="C1082" s="103"/>
      <c r="D1082" s="103"/>
      <c r="E1082" s="103"/>
      <c r="F1082" s="103"/>
      <c r="G1082" s="103"/>
      <c r="H1082" s="103"/>
      <c r="I1082" s="103"/>
      <c r="J1082" s="103"/>
    </row>
    <row r="1086" spans="1:10" x14ac:dyDescent="0.2">
      <c r="A1086" s="52" t="s">
        <v>521</v>
      </c>
      <c r="B1086" s="103"/>
      <c r="C1086" s="103"/>
      <c r="D1086" s="103"/>
      <c r="E1086" s="103"/>
      <c r="F1086" s="103"/>
      <c r="G1086" s="103"/>
      <c r="H1086" s="103"/>
      <c r="I1086" s="103"/>
      <c r="J1086" s="103"/>
    </row>
    <row r="1087" spans="1:10" x14ac:dyDescent="0.2">
      <c r="A1087" s="47" t="s">
        <v>522</v>
      </c>
      <c r="B1087" s="103"/>
      <c r="C1087" s="103"/>
      <c r="D1087" s="103"/>
      <c r="E1087" s="103"/>
      <c r="F1087" s="103"/>
      <c r="G1087" s="103"/>
      <c r="H1087" s="103"/>
      <c r="I1087" s="103"/>
      <c r="J1087" s="103"/>
    </row>
    <row r="1088" spans="1:10" x14ac:dyDescent="0.2">
      <c r="A1088" s="38" t="s">
        <v>311</v>
      </c>
      <c r="B1088" s="103"/>
      <c r="C1088" s="103"/>
      <c r="D1088" s="103"/>
      <c r="E1088" s="103"/>
      <c r="F1088" s="103"/>
      <c r="G1088" s="103"/>
      <c r="H1088" s="103"/>
      <c r="I1088" s="103"/>
      <c r="J1088" s="103"/>
    </row>
    <row r="1089" spans="1:10" x14ac:dyDescent="0.2">
      <c r="A1089" s="38" t="s">
        <v>421</v>
      </c>
      <c r="B1089" s="103"/>
      <c r="C1089" s="103"/>
      <c r="D1089" s="103"/>
      <c r="E1089" s="103"/>
      <c r="F1089" s="103"/>
      <c r="G1089" s="103"/>
      <c r="H1089" s="103"/>
      <c r="I1089" s="103"/>
      <c r="J1089" s="103"/>
    </row>
    <row r="1090" spans="1:10" x14ac:dyDescent="0.2">
      <c r="A1090" s="38" t="s">
        <v>327</v>
      </c>
      <c r="B1090" s="103"/>
      <c r="C1090" s="103"/>
      <c r="D1090" s="103"/>
      <c r="E1090" s="103"/>
      <c r="F1090" s="103"/>
      <c r="G1090" s="103"/>
      <c r="H1090" s="103"/>
      <c r="I1090" s="103"/>
      <c r="J1090" s="103"/>
    </row>
    <row r="1091" spans="1:10" x14ac:dyDescent="0.2">
      <c r="A1091" s="38" t="s">
        <v>491</v>
      </c>
      <c r="B1091" s="103"/>
      <c r="C1091" s="103"/>
      <c r="D1091" s="103"/>
      <c r="E1091" s="103"/>
      <c r="F1091" s="103"/>
      <c r="G1091" s="103"/>
      <c r="H1091" s="103"/>
      <c r="I1091" s="103"/>
      <c r="J1091" s="103"/>
    </row>
    <row r="1092" spans="1:10" x14ac:dyDescent="0.2">
      <c r="A1092" s="38" t="s">
        <v>520</v>
      </c>
      <c r="B1092" s="103"/>
      <c r="C1092" s="103"/>
      <c r="D1092" s="103"/>
      <c r="E1092" s="103"/>
      <c r="F1092" s="103"/>
      <c r="G1092" s="103"/>
      <c r="H1092" s="103"/>
      <c r="I1092" s="103"/>
      <c r="J1092" s="103"/>
    </row>
    <row r="1093" spans="1:10" x14ac:dyDescent="0.2">
      <c r="A1093" s="38"/>
      <c r="B1093" s="103"/>
      <c r="C1093" s="103"/>
      <c r="D1093" s="103"/>
      <c r="E1093" s="103"/>
      <c r="F1093" s="103"/>
      <c r="G1093" s="103"/>
      <c r="H1093" s="103"/>
      <c r="I1093" s="103"/>
      <c r="J1093" s="103"/>
    </row>
    <row r="1097" spans="1:10" x14ac:dyDescent="0.2">
      <c r="A1097" s="52" t="s">
        <v>523</v>
      </c>
      <c r="B1097" s="103"/>
      <c r="C1097" s="103"/>
      <c r="D1097" s="103"/>
      <c r="E1097" s="103"/>
      <c r="F1097" s="103"/>
      <c r="G1097" s="103"/>
      <c r="H1097" s="103"/>
      <c r="I1097" s="103"/>
      <c r="J1097" s="103"/>
    </row>
    <row r="1098" spans="1:10" x14ac:dyDescent="0.2">
      <c r="A1098" s="47" t="s">
        <v>524</v>
      </c>
      <c r="B1098" s="103"/>
      <c r="C1098" s="103"/>
      <c r="D1098" s="103"/>
      <c r="E1098" s="103"/>
      <c r="F1098" s="103"/>
      <c r="G1098" s="103"/>
      <c r="H1098" s="103"/>
      <c r="I1098" s="103"/>
      <c r="J1098" s="103"/>
    </row>
    <row r="1099" spans="1:10" x14ac:dyDescent="0.2">
      <c r="A1099" s="38" t="s">
        <v>311</v>
      </c>
      <c r="B1099" s="103"/>
      <c r="C1099" s="103"/>
      <c r="D1099" s="103"/>
      <c r="E1099" s="103"/>
      <c r="F1099" s="103"/>
      <c r="G1099" s="103"/>
      <c r="H1099" s="103"/>
      <c r="I1099" s="103"/>
      <c r="J1099" s="103"/>
    </row>
    <row r="1100" spans="1:10" x14ac:dyDescent="0.2">
      <c r="A1100" s="38" t="s">
        <v>421</v>
      </c>
      <c r="B1100" s="103"/>
      <c r="C1100" s="103"/>
      <c r="D1100" s="103"/>
      <c r="E1100" s="103"/>
      <c r="F1100" s="103"/>
      <c r="G1100" s="103"/>
      <c r="H1100" s="103"/>
      <c r="I1100" s="103"/>
      <c r="J1100" s="103"/>
    </row>
    <row r="1101" spans="1:10" x14ac:dyDescent="0.2">
      <c r="A1101" s="38" t="s">
        <v>313</v>
      </c>
      <c r="B1101" s="103"/>
      <c r="C1101" s="103"/>
      <c r="D1101" s="103"/>
      <c r="E1101" s="103"/>
      <c r="F1101" s="103"/>
      <c r="G1101" s="103"/>
      <c r="H1101" s="103"/>
      <c r="I1101" s="103"/>
      <c r="J1101" s="103"/>
    </row>
    <row r="1102" spans="1:10" x14ac:dyDescent="0.2">
      <c r="A1102" s="38" t="s">
        <v>486</v>
      </c>
      <c r="B1102" s="103"/>
      <c r="C1102" s="103"/>
      <c r="D1102" s="103"/>
      <c r="E1102" s="103"/>
      <c r="F1102" s="103"/>
      <c r="G1102" s="103"/>
      <c r="H1102" s="103"/>
      <c r="I1102" s="103"/>
      <c r="J1102" s="103"/>
    </row>
    <row r="1103" spans="1:10" x14ac:dyDescent="0.2">
      <c r="A1103" s="38" t="s">
        <v>520</v>
      </c>
      <c r="B1103" s="103"/>
      <c r="C1103" s="103"/>
      <c r="D1103" s="103"/>
      <c r="E1103" s="103"/>
      <c r="F1103" s="103"/>
      <c r="G1103" s="103"/>
      <c r="H1103" s="103"/>
      <c r="I1103" s="103"/>
      <c r="J1103" s="103"/>
    </row>
    <row r="1104" spans="1:10" x14ac:dyDescent="0.2">
      <c r="A1104" s="38"/>
      <c r="B1104" s="103"/>
      <c r="C1104" s="103"/>
      <c r="D1104" s="103"/>
      <c r="E1104" s="103"/>
      <c r="F1104" s="103"/>
      <c r="G1104" s="103"/>
      <c r="H1104" s="103"/>
      <c r="I1104" s="103"/>
      <c r="J1104" s="103"/>
    </row>
    <row r="1108" spans="1:10" x14ac:dyDescent="0.2">
      <c r="A1108" s="52" t="s">
        <v>525</v>
      </c>
      <c r="B1108" s="103"/>
      <c r="C1108" s="103"/>
      <c r="D1108" s="103"/>
      <c r="E1108" s="103"/>
      <c r="F1108" s="103"/>
      <c r="G1108" s="103"/>
      <c r="H1108" s="103"/>
      <c r="I1108" s="103"/>
      <c r="J1108" s="103"/>
    </row>
    <row r="1109" spans="1:10" x14ac:dyDescent="0.2">
      <c r="A1109" s="47" t="s">
        <v>526</v>
      </c>
      <c r="B1109" s="103"/>
      <c r="C1109" s="103"/>
      <c r="D1109" s="103"/>
      <c r="E1109" s="103"/>
      <c r="F1109" s="103"/>
      <c r="G1109" s="103"/>
      <c r="H1109" s="103"/>
      <c r="I1109" s="103"/>
      <c r="J1109" s="103"/>
    </row>
    <row r="1110" spans="1:10" x14ac:dyDescent="0.2">
      <c r="A1110" s="38" t="s">
        <v>311</v>
      </c>
      <c r="B1110" s="103"/>
      <c r="C1110" s="103"/>
      <c r="D1110" s="103"/>
      <c r="E1110" s="103"/>
      <c r="F1110" s="103"/>
      <c r="G1110" s="103"/>
      <c r="H1110" s="103"/>
      <c r="I1110" s="103"/>
      <c r="J1110" s="103"/>
    </row>
    <row r="1111" spans="1:10" x14ac:dyDescent="0.2">
      <c r="A1111" s="38" t="s">
        <v>421</v>
      </c>
      <c r="B1111" s="103"/>
      <c r="C1111" s="103"/>
      <c r="D1111" s="103"/>
      <c r="E1111" s="103"/>
      <c r="F1111" s="103"/>
      <c r="G1111" s="103"/>
      <c r="H1111" s="103"/>
      <c r="I1111" s="103"/>
      <c r="J1111" s="103"/>
    </row>
    <row r="1112" spans="1:10" x14ac:dyDescent="0.2">
      <c r="A1112" s="38" t="s">
        <v>327</v>
      </c>
      <c r="B1112" s="103"/>
      <c r="C1112" s="103"/>
      <c r="D1112" s="103"/>
      <c r="E1112" s="103"/>
      <c r="F1112" s="103"/>
      <c r="G1112" s="103"/>
      <c r="H1112" s="103"/>
      <c r="I1112" s="103"/>
      <c r="J1112" s="103"/>
    </row>
    <row r="1113" spans="1:10" x14ac:dyDescent="0.2">
      <c r="A1113" s="38" t="s">
        <v>519</v>
      </c>
      <c r="B1113" s="103"/>
      <c r="C1113" s="103"/>
      <c r="D1113" s="103"/>
      <c r="E1113" s="103"/>
      <c r="F1113" s="103"/>
      <c r="G1113" s="103"/>
      <c r="H1113" s="103"/>
      <c r="I1113" s="103"/>
      <c r="J1113" s="103"/>
    </row>
    <row r="1114" spans="1:10" x14ac:dyDescent="0.2">
      <c r="A1114" s="38" t="s">
        <v>520</v>
      </c>
      <c r="B1114" s="103"/>
      <c r="C1114" s="103"/>
      <c r="D1114" s="103"/>
      <c r="E1114" s="103"/>
      <c r="F1114" s="103"/>
      <c r="G1114" s="103"/>
      <c r="H1114" s="103"/>
      <c r="I1114" s="103"/>
      <c r="J1114" s="103"/>
    </row>
    <row r="1115" spans="1:10" x14ac:dyDescent="0.2">
      <c r="A1115" s="38"/>
      <c r="B1115" s="103"/>
      <c r="C1115" s="103"/>
      <c r="D1115" s="103"/>
      <c r="E1115" s="103"/>
      <c r="F1115" s="103"/>
      <c r="G1115" s="103"/>
      <c r="H1115" s="103"/>
      <c r="I1115" s="103"/>
      <c r="J1115" s="103"/>
    </row>
    <row r="1120" spans="1:10" x14ac:dyDescent="0.2">
      <c r="A1120" s="52" t="s">
        <v>527</v>
      </c>
      <c r="B1120" s="103"/>
      <c r="C1120" s="103"/>
      <c r="D1120" s="103"/>
      <c r="E1120" s="103"/>
      <c r="F1120" s="103"/>
      <c r="G1120" s="103"/>
      <c r="H1120" s="103"/>
      <c r="I1120" s="103"/>
      <c r="J1120" s="103"/>
    </row>
    <row r="1121" spans="1:10" x14ac:dyDescent="0.2">
      <c r="A1121" s="47" t="s">
        <v>528</v>
      </c>
      <c r="B1121" s="103"/>
      <c r="C1121" s="103"/>
      <c r="D1121" s="103"/>
      <c r="E1121" s="103"/>
      <c r="F1121" s="103"/>
      <c r="G1121" s="103"/>
      <c r="H1121" s="103"/>
      <c r="I1121" s="103"/>
      <c r="J1121" s="103"/>
    </row>
    <row r="1122" spans="1:10" x14ac:dyDescent="0.2">
      <c r="A1122" s="38" t="s">
        <v>311</v>
      </c>
      <c r="B1122" s="103"/>
      <c r="C1122" s="103"/>
      <c r="D1122" s="103"/>
      <c r="E1122" s="103"/>
      <c r="F1122" s="103"/>
      <c r="G1122" s="103"/>
      <c r="H1122" s="103"/>
      <c r="I1122" s="103"/>
      <c r="J1122" s="103"/>
    </row>
    <row r="1123" spans="1:10" x14ac:dyDescent="0.2">
      <c r="A1123" s="38" t="s">
        <v>421</v>
      </c>
      <c r="B1123" s="103"/>
      <c r="C1123" s="103"/>
      <c r="D1123" s="103"/>
      <c r="E1123" s="103"/>
      <c r="F1123" s="103"/>
      <c r="G1123" s="103"/>
      <c r="H1123" s="103"/>
      <c r="I1123" s="103"/>
      <c r="J1123" s="103"/>
    </row>
    <row r="1124" spans="1:10" x14ac:dyDescent="0.2">
      <c r="A1124" s="38" t="s">
        <v>318</v>
      </c>
      <c r="B1124" s="103"/>
      <c r="C1124" s="103"/>
      <c r="D1124" s="103"/>
      <c r="E1124" s="103"/>
      <c r="F1124" s="103"/>
      <c r="G1124" s="103"/>
      <c r="H1124" s="103"/>
      <c r="I1124" s="103"/>
      <c r="J1124" s="103"/>
    </row>
    <row r="1125" spans="1:10" x14ac:dyDescent="0.2">
      <c r="A1125" s="38" t="s">
        <v>491</v>
      </c>
      <c r="B1125" s="103"/>
      <c r="C1125" s="103"/>
      <c r="D1125" s="103"/>
      <c r="E1125" s="103"/>
      <c r="F1125" s="103"/>
      <c r="G1125" s="103"/>
      <c r="H1125" s="103"/>
      <c r="I1125" s="103"/>
      <c r="J1125" s="103"/>
    </row>
    <row r="1126" spans="1:10" x14ac:dyDescent="0.2">
      <c r="A1126" s="38" t="s">
        <v>520</v>
      </c>
      <c r="B1126" s="103"/>
      <c r="C1126" s="103"/>
      <c r="D1126" s="103"/>
      <c r="E1126" s="103"/>
      <c r="F1126" s="103"/>
      <c r="G1126" s="103"/>
      <c r="H1126" s="103"/>
      <c r="I1126" s="103"/>
      <c r="J1126" s="103"/>
    </row>
    <row r="1127" spans="1:10" x14ac:dyDescent="0.2">
      <c r="A1127" s="38"/>
      <c r="B1127" s="103"/>
      <c r="C1127" s="103"/>
      <c r="D1127" s="103"/>
      <c r="E1127" s="103"/>
      <c r="F1127" s="103"/>
      <c r="G1127" s="103"/>
      <c r="H1127" s="103"/>
      <c r="I1127" s="103"/>
      <c r="J1127" s="103"/>
    </row>
    <row r="1131" spans="1:10" x14ac:dyDescent="0.2">
      <c r="A1131" s="52" t="s">
        <v>529</v>
      </c>
      <c r="B1131" s="103"/>
      <c r="C1131" s="103"/>
      <c r="D1131" s="103"/>
      <c r="E1131" s="103"/>
      <c r="F1131" s="103"/>
      <c r="G1131" s="103"/>
      <c r="H1131" s="103"/>
      <c r="I1131" s="103"/>
      <c r="J1131" s="103"/>
    </row>
    <row r="1132" spans="1:10" x14ac:dyDescent="0.2">
      <c r="A1132" s="47" t="s">
        <v>530</v>
      </c>
      <c r="B1132" s="103"/>
      <c r="C1132" s="103"/>
      <c r="D1132" s="103"/>
      <c r="E1132" s="103"/>
      <c r="F1132" s="103"/>
      <c r="G1132" s="103"/>
      <c r="H1132" s="103"/>
      <c r="I1132" s="103"/>
      <c r="J1132" s="103"/>
    </row>
    <row r="1133" spans="1:10" x14ac:dyDescent="0.2">
      <c r="A1133" s="38" t="s">
        <v>311</v>
      </c>
      <c r="B1133" s="103"/>
      <c r="C1133" s="103"/>
      <c r="D1133" s="103"/>
      <c r="E1133" s="103"/>
      <c r="F1133" s="103"/>
      <c r="G1133" s="103"/>
      <c r="H1133" s="103"/>
      <c r="I1133" s="103"/>
      <c r="J1133" s="103"/>
    </row>
    <row r="1134" spans="1:10" x14ac:dyDescent="0.2">
      <c r="A1134" s="38" t="s">
        <v>421</v>
      </c>
      <c r="B1134" s="103"/>
      <c r="C1134" s="103"/>
      <c r="D1134" s="103"/>
      <c r="E1134" s="103"/>
      <c r="F1134" s="103"/>
      <c r="G1134" s="103"/>
      <c r="H1134" s="103"/>
      <c r="I1134" s="103"/>
      <c r="J1134" s="103"/>
    </row>
    <row r="1135" spans="1:10" x14ac:dyDescent="0.2">
      <c r="A1135" s="38" t="s">
        <v>335</v>
      </c>
      <c r="B1135" s="103"/>
      <c r="C1135" s="103"/>
      <c r="D1135" s="103"/>
      <c r="E1135" s="103"/>
      <c r="F1135" s="103"/>
      <c r="G1135" s="103"/>
      <c r="H1135" s="103"/>
      <c r="I1135" s="103"/>
      <c r="J1135" s="103"/>
    </row>
    <row r="1136" spans="1:10" x14ac:dyDescent="0.2">
      <c r="A1136" s="38" t="s">
        <v>486</v>
      </c>
      <c r="B1136" s="103"/>
      <c r="C1136" s="103"/>
      <c r="D1136" s="103"/>
      <c r="E1136" s="103"/>
      <c r="F1136" s="103"/>
      <c r="G1136" s="103"/>
      <c r="H1136" s="103"/>
      <c r="I1136" s="103"/>
      <c r="J1136" s="103"/>
    </row>
    <row r="1137" spans="1:10" x14ac:dyDescent="0.2">
      <c r="A1137" s="38" t="s">
        <v>520</v>
      </c>
      <c r="B1137" s="103"/>
      <c r="C1137" s="103"/>
      <c r="D1137" s="103"/>
      <c r="E1137" s="103"/>
      <c r="F1137" s="103"/>
      <c r="G1137" s="103"/>
      <c r="H1137" s="103"/>
      <c r="I1137" s="103"/>
      <c r="J1137" s="103"/>
    </row>
    <row r="1138" spans="1:10" x14ac:dyDescent="0.2">
      <c r="A1138" s="38"/>
      <c r="B1138" s="103"/>
      <c r="C1138" s="103"/>
      <c r="D1138" s="103"/>
      <c r="E1138" s="103"/>
      <c r="F1138" s="103"/>
      <c r="G1138" s="103"/>
      <c r="H1138" s="103"/>
      <c r="I1138" s="103"/>
      <c r="J1138" s="103"/>
    </row>
    <row r="1142" spans="1:10" x14ac:dyDescent="0.2">
      <c r="A1142" s="52" t="s">
        <v>531</v>
      </c>
      <c r="B1142" s="103"/>
      <c r="C1142" s="103"/>
      <c r="D1142" s="103"/>
      <c r="E1142" s="103"/>
      <c r="F1142" s="103"/>
      <c r="G1142" s="103"/>
      <c r="H1142" s="103"/>
      <c r="I1142" s="103"/>
      <c r="J1142" s="103"/>
    </row>
    <row r="1143" spans="1:10" x14ac:dyDescent="0.2">
      <c r="A1143" s="47" t="s">
        <v>532</v>
      </c>
      <c r="B1143" s="103"/>
      <c r="C1143" s="103"/>
      <c r="D1143" s="103"/>
      <c r="E1143" s="103"/>
      <c r="F1143" s="103"/>
      <c r="G1143" s="103"/>
      <c r="H1143" s="103"/>
      <c r="I1143" s="103"/>
      <c r="J1143" s="103"/>
    </row>
    <row r="1144" spans="1:10" x14ac:dyDescent="0.2">
      <c r="A1144" s="38" t="s">
        <v>311</v>
      </c>
      <c r="B1144" s="103"/>
      <c r="C1144" s="103"/>
      <c r="D1144" s="103"/>
      <c r="E1144" s="103"/>
      <c r="F1144" s="103"/>
      <c r="G1144" s="103"/>
      <c r="H1144" s="103"/>
      <c r="I1144" s="103"/>
      <c r="J1144" s="103"/>
    </row>
    <row r="1145" spans="1:10" x14ac:dyDescent="0.2">
      <c r="A1145" s="38" t="s">
        <v>421</v>
      </c>
      <c r="B1145" s="103"/>
      <c r="C1145" s="103"/>
      <c r="D1145" s="103"/>
      <c r="E1145" s="103"/>
      <c r="F1145" s="103"/>
      <c r="G1145" s="103"/>
      <c r="H1145" s="103"/>
      <c r="I1145" s="103"/>
      <c r="J1145" s="103"/>
    </row>
    <row r="1146" spans="1:10" x14ac:dyDescent="0.2">
      <c r="A1146" s="38" t="s">
        <v>331</v>
      </c>
      <c r="B1146" s="103"/>
      <c r="C1146" s="103"/>
      <c r="D1146" s="103"/>
      <c r="E1146" s="103"/>
      <c r="F1146" s="103"/>
      <c r="G1146" s="103"/>
      <c r="H1146" s="103"/>
      <c r="I1146" s="103"/>
      <c r="J1146" s="103"/>
    </row>
    <row r="1147" spans="1:10" x14ac:dyDescent="0.2">
      <c r="A1147" s="38" t="s">
        <v>486</v>
      </c>
      <c r="B1147" s="103"/>
      <c r="C1147" s="103"/>
      <c r="D1147" s="103"/>
      <c r="E1147" s="103"/>
      <c r="F1147" s="103"/>
      <c r="G1147" s="103"/>
      <c r="H1147" s="103"/>
      <c r="I1147" s="103"/>
      <c r="J1147" s="103"/>
    </row>
    <row r="1148" spans="1:10" x14ac:dyDescent="0.2">
      <c r="A1148" s="38" t="s">
        <v>520</v>
      </c>
      <c r="B1148" s="103"/>
      <c r="C1148" s="103"/>
      <c r="D1148" s="103"/>
      <c r="E1148" s="103"/>
      <c r="F1148" s="103"/>
      <c r="G1148" s="103"/>
      <c r="H1148" s="103"/>
      <c r="I1148" s="103"/>
      <c r="J1148" s="103"/>
    </row>
    <row r="1149" spans="1:10" x14ac:dyDescent="0.2">
      <c r="A1149" s="38"/>
      <c r="B1149" s="103"/>
      <c r="C1149" s="103"/>
      <c r="D1149" s="103"/>
      <c r="E1149" s="103"/>
      <c r="F1149" s="103"/>
      <c r="G1149" s="103"/>
      <c r="H1149" s="103"/>
      <c r="I1149" s="103"/>
      <c r="J1149" s="103"/>
    </row>
    <row r="1153" spans="1:10" x14ac:dyDescent="0.2">
      <c r="A1153" s="52" t="s">
        <v>533</v>
      </c>
      <c r="B1153" s="103"/>
      <c r="C1153" s="103"/>
      <c r="D1153" s="103"/>
      <c r="E1153" s="103"/>
      <c r="F1153" s="103"/>
      <c r="G1153" s="103"/>
      <c r="H1153" s="103"/>
      <c r="I1153" s="103"/>
      <c r="J1153" s="103"/>
    </row>
    <row r="1154" spans="1:10" x14ac:dyDescent="0.2">
      <c r="A1154" s="47" t="s">
        <v>534</v>
      </c>
      <c r="B1154" s="103"/>
      <c r="C1154" s="103"/>
      <c r="D1154" s="103"/>
      <c r="E1154" s="103"/>
      <c r="F1154" s="103"/>
      <c r="G1154" s="103"/>
      <c r="H1154" s="103"/>
      <c r="I1154" s="103"/>
      <c r="J1154" s="103"/>
    </row>
    <row r="1155" spans="1:10" x14ac:dyDescent="0.2">
      <c r="A1155" s="38" t="s">
        <v>311</v>
      </c>
      <c r="B1155" s="103"/>
      <c r="C1155" s="103"/>
      <c r="D1155" s="103"/>
      <c r="E1155" s="103"/>
      <c r="F1155" s="103"/>
      <c r="G1155" s="103"/>
      <c r="H1155" s="103"/>
      <c r="I1155" s="103"/>
      <c r="J1155" s="103"/>
    </row>
    <row r="1156" spans="1:10" x14ac:dyDescent="0.2">
      <c r="A1156" s="38" t="s">
        <v>421</v>
      </c>
      <c r="B1156" s="103"/>
      <c r="C1156" s="103"/>
      <c r="D1156" s="103"/>
      <c r="E1156" s="103"/>
      <c r="F1156" s="103"/>
      <c r="G1156" s="103"/>
      <c r="H1156" s="103"/>
      <c r="I1156" s="103"/>
      <c r="J1156" s="103"/>
    </row>
    <row r="1157" spans="1:10" x14ac:dyDescent="0.2">
      <c r="A1157" s="38" t="s">
        <v>318</v>
      </c>
      <c r="B1157" s="103"/>
      <c r="C1157" s="103"/>
      <c r="D1157" s="103"/>
      <c r="E1157" s="103"/>
      <c r="F1157" s="103"/>
      <c r="G1157" s="103"/>
      <c r="H1157" s="103"/>
      <c r="I1157" s="103"/>
      <c r="J1157" s="103"/>
    </row>
    <row r="1158" spans="1:10" x14ac:dyDescent="0.2">
      <c r="A1158" s="38" t="s">
        <v>519</v>
      </c>
      <c r="B1158" s="103"/>
      <c r="C1158" s="103"/>
      <c r="D1158" s="103"/>
      <c r="E1158" s="103"/>
      <c r="F1158" s="103"/>
      <c r="G1158" s="103"/>
      <c r="H1158" s="103"/>
      <c r="I1158" s="103"/>
      <c r="J1158" s="103"/>
    </row>
    <row r="1159" spans="1:10" x14ac:dyDescent="0.2">
      <c r="A1159" s="38" t="s">
        <v>520</v>
      </c>
      <c r="B1159" s="103"/>
      <c r="C1159" s="103"/>
      <c r="D1159" s="103"/>
      <c r="E1159" s="103"/>
      <c r="F1159" s="103"/>
      <c r="G1159" s="103"/>
      <c r="H1159" s="103"/>
      <c r="I1159" s="103"/>
      <c r="J1159" s="103"/>
    </row>
    <row r="1160" spans="1:10" x14ac:dyDescent="0.2">
      <c r="A1160" s="38"/>
      <c r="B1160" s="103"/>
      <c r="C1160" s="103"/>
      <c r="D1160" s="103"/>
      <c r="E1160" s="103"/>
      <c r="F1160" s="103"/>
      <c r="G1160" s="103"/>
      <c r="H1160" s="103"/>
      <c r="I1160" s="103"/>
      <c r="J1160" s="103"/>
    </row>
    <row r="1165" spans="1:10" x14ac:dyDescent="0.2">
      <c r="A1165" s="52" t="s">
        <v>535</v>
      </c>
      <c r="B1165" s="103"/>
      <c r="C1165" s="103"/>
      <c r="D1165" s="103"/>
      <c r="E1165" s="103"/>
      <c r="F1165" s="103"/>
      <c r="G1165" s="103"/>
      <c r="H1165" s="103"/>
      <c r="I1165" s="103"/>
      <c r="J1165" s="103"/>
    </row>
    <row r="1166" spans="1:10" x14ac:dyDescent="0.2">
      <c r="A1166" s="47" t="s">
        <v>536</v>
      </c>
      <c r="B1166" s="103"/>
      <c r="C1166" s="103"/>
      <c r="D1166" s="103"/>
      <c r="E1166" s="103"/>
      <c r="F1166" s="103"/>
      <c r="G1166" s="103"/>
      <c r="H1166" s="103"/>
      <c r="I1166" s="103"/>
      <c r="J1166" s="103"/>
    </row>
    <row r="1167" spans="1:10" x14ac:dyDescent="0.2">
      <c r="A1167" s="38" t="s">
        <v>311</v>
      </c>
      <c r="B1167" s="103"/>
      <c r="C1167" s="103"/>
      <c r="D1167" s="103"/>
      <c r="E1167" s="103"/>
      <c r="F1167" s="103"/>
      <c r="G1167" s="103"/>
      <c r="H1167" s="103"/>
      <c r="I1167" s="103"/>
      <c r="J1167" s="103"/>
    </row>
    <row r="1168" spans="1:10" x14ac:dyDescent="0.2">
      <c r="A1168" s="38" t="s">
        <v>421</v>
      </c>
      <c r="B1168" s="103"/>
      <c r="C1168" s="103"/>
      <c r="D1168" s="103"/>
      <c r="E1168" s="103"/>
      <c r="F1168" s="103"/>
      <c r="G1168" s="103"/>
      <c r="H1168" s="103"/>
      <c r="I1168" s="103"/>
      <c r="J1168" s="103"/>
    </row>
    <row r="1169" spans="1:10" x14ac:dyDescent="0.2">
      <c r="A1169" s="38" t="s">
        <v>331</v>
      </c>
      <c r="B1169" s="103"/>
      <c r="C1169" s="103"/>
      <c r="D1169" s="103"/>
      <c r="E1169" s="103"/>
      <c r="F1169" s="103"/>
      <c r="G1169" s="103"/>
      <c r="H1169" s="103"/>
      <c r="I1169" s="103"/>
      <c r="J1169" s="103"/>
    </row>
    <row r="1170" spans="1:10" x14ac:dyDescent="0.2">
      <c r="A1170" s="38" t="s">
        <v>519</v>
      </c>
      <c r="B1170" s="103"/>
      <c r="C1170" s="103"/>
      <c r="D1170" s="103"/>
      <c r="E1170" s="103"/>
      <c r="F1170" s="103"/>
      <c r="G1170" s="103"/>
      <c r="H1170" s="103"/>
      <c r="I1170" s="103"/>
      <c r="J1170" s="103"/>
    </row>
    <row r="1171" spans="1:10" x14ac:dyDescent="0.2">
      <c r="A1171" s="38" t="s">
        <v>520</v>
      </c>
      <c r="B1171" s="103"/>
      <c r="C1171" s="103"/>
      <c r="D1171" s="103"/>
      <c r="E1171" s="103"/>
      <c r="F1171" s="103"/>
      <c r="G1171" s="103"/>
      <c r="H1171" s="103"/>
      <c r="I1171" s="103"/>
      <c r="J1171" s="103"/>
    </row>
    <row r="1172" spans="1:10" x14ac:dyDescent="0.2">
      <c r="A1172" s="38"/>
      <c r="B1172" s="103"/>
      <c r="C1172" s="103"/>
      <c r="D1172" s="103"/>
      <c r="E1172" s="103"/>
      <c r="F1172" s="103"/>
      <c r="G1172" s="103"/>
      <c r="H1172" s="103"/>
      <c r="I1172" s="103"/>
      <c r="J1172" s="103"/>
    </row>
    <row r="1177" spans="1:10" x14ac:dyDescent="0.2">
      <c r="A1177" s="52" t="s">
        <v>537</v>
      </c>
      <c r="B1177" s="103"/>
      <c r="C1177" s="103"/>
      <c r="D1177" s="103"/>
      <c r="E1177" s="103"/>
      <c r="F1177" s="103"/>
      <c r="G1177" s="103"/>
      <c r="H1177" s="103"/>
      <c r="I1177" s="103"/>
      <c r="J1177" s="103"/>
    </row>
    <row r="1178" spans="1:10" x14ac:dyDescent="0.2">
      <c r="A1178" s="47" t="s">
        <v>538</v>
      </c>
      <c r="B1178" s="103"/>
      <c r="C1178" s="103"/>
      <c r="D1178" s="103"/>
      <c r="E1178" s="103"/>
      <c r="F1178" s="103"/>
      <c r="G1178" s="103"/>
      <c r="H1178" s="103"/>
      <c r="I1178" s="103"/>
      <c r="J1178" s="103"/>
    </row>
    <row r="1179" spans="1:10" x14ac:dyDescent="0.2">
      <c r="A1179" s="38" t="s">
        <v>311</v>
      </c>
      <c r="B1179" s="103"/>
      <c r="C1179" s="103"/>
      <c r="D1179" s="103"/>
      <c r="E1179" s="103"/>
      <c r="F1179" s="103"/>
      <c r="G1179" s="103"/>
      <c r="H1179" s="103"/>
      <c r="I1179" s="103"/>
      <c r="J1179" s="103"/>
    </row>
    <row r="1180" spans="1:10" x14ac:dyDescent="0.2">
      <c r="A1180" s="38" t="s">
        <v>421</v>
      </c>
      <c r="B1180" s="103"/>
      <c r="C1180" s="103"/>
      <c r="D1180" s="103"/>
      <c r="E1180" s="103"/>
      <c r="F1180" s="103"/>
      <c r="G1180" s="103"/>
      <c r="H1180" s="103"/>
      <c r="I1180" s="103"/>
      <c r="J1180" s="103"/>
    </row>
    <row r="1181" spans="1:10" x14ac:dyDescent="0.2">
      <c r="A1181" s="38" t="s">
        <v>313</v>
      </c>
      <c r="B1181" s="103"/>
      <c r="C1181" s="103"/>
      <c r="D1181" s="103"/>
      <c r="E1181" s="103"/>
      <c r="F1181" s="103"/>
      <c r="G1181" s="103"/>
      <c r="H1181" s="103"/>
      <c r="I1181" s="103"/>
      <c r="J1181" s="103"/>
    </row>
    <row r="1182" spans="1:10" x14ac:dyDescent="0.2">
      <c r="A1182" s="38" t="s">
        <v>486</v>
      </c>
      <c r="B1182" s="103"/>
      <c r="C1182" s="103"/>
      <c r="D1182" s="103"/>
      <c r="E1182" s="103"/>
      <c r="F1182" s="103"/>
      <c r="G1182" s="103"/>
      <c r="H1182" s="103"/>
      <c r="I1182" s="103"/>
      <c r="J1182" s="103"/>
    </row>
    <row r="1183" spans="1:10" x14ac:dyDescent="0.2">
      <c r="A1183" s="38" t="s">
        <v>520</v>
      </c>
      <c r="B1183" s="103"/>
      <c r="C1183" s="103"/>
      <c r="D1183" s="103"/>
      <c r="E1183" s="103"/>
      <c r="F1183" s="103"/>
      <c r="G1183" s="103"/>
      <c r="H1183" s="103"/>
      <c r="I1183" s="103"/>
      <c r="J1183" s="103"/>
    </row>
    <row r="1184" spans="1:10" x14ac:dyDescent="0.2">
      <c r="A1184" s="38"/>
      <c r="B1184" s="103"/>
      <c r="C1184" s="103"/>
      <c r="D1184" s="103"/>
      <c r="E1184" s="103"/>
      <c r="F1184" s="103"/>
      <c r="G1184" s="103"/>
      <c r="H1184" s="103"/>
      <c r="I1184" s="103"/>
      <c r="J1184" s="103"/>
    </row>
    <row r="1187" spans="1:10" x14ac:dyDescent="0.2">
      <c r="A1187" s="52" t="s">
        <v>539</v>
      </c>
      <c r="B1187" s="103"/>
      <c r="C1187" s="103"/>
      <c r="D1187" s="103"/>
      <c r="E1187" s="103"/>
      <c r="F1187" s="103"/>
      <c r="G1187" s="103"/>
      <c r="H1187" s="103"/>
      <c r="I1187" s="103"/>
      <c r="J1187" s="103"/>
    </row>
    <row r="1188" spans="1:10" x14ac:dyDescent="0.2">
      <c r="A1188" s="47" t="s">
        <v>540</v>
      </c>
      <c r="B1188" s="103"/>
      <c r="C1188" s="103"/>
      <c r="D1188" s="103"/>
      <c r="E1188" s="103"/>
      <c r="F1188" s="103"/>
      <c r="G1188" s="103"/>
      <c r="H1188" s="103"/>
      <c r="I1188" s="103"/>
      <c r="J1188" s="103"/>
    </row>
    <row r="1189" spans="1:10" x14ac:dyDescent="0.2">
      <c r="A1189" s="38" t="s">
        <v>311</v>
      </c>
      <c r="B1189" s="103"/>
      <c r="C1189" s="103"/>
      <c r="D1189" s="103"/>
      <c r="E1189" s="103"/>
      <c r="F1189" s="103"/>
      <c r="G1189" s="103"/>
      <c r="H1189" s="103"/>
      <c r="I1189" s="103"/>
      <c r="J1189" s="103"/>
    </row>
    <row r="1190" spans="1:10" x14ac:dyDescent="0.2">
      <c r="A1190" s="38" t="s">
        <v>421</v>
      </c>
      <c r="B1190" s="103"/>
      <c r="C1190" s="103"/>
      <c r="D1190" s="103"/>
      <c r="E1190" s="103"/>
      <c r="F1190" s="103"/>
      <c r="G1190" s="103"/>
      <c r="H1190" s="103"/>
      <c r="I1190" s="103"/>
      <c r="J1190" s="103"/>
    </row>
    <row r="1191" spans="1:10" x14ac:dyDescent="0.2">
      <c r="A1191" s="38" t="s">
        <v>541</v>
      </c>
      <c r="B1191" s="103"/>
      <c r="C1191" s="103"/>
      <c r="D1191" s="103"/>
      <c r="E1191" s="103"/>
      <c r="F1191" s="103"/>
      <c r="G1191" s="103"/>
      <c r="H1191" s="103"/>
      <c r="I1191" s="103"/>
      <c r="J1191" s="103"/>
    </row>
    <row r="1192" spans="1:10" x14ac:dyDescent="0.2">
      <c r="A1192" s="38" t="s">
        <v>542</v>
      </c>
      <c r="B1192" s="103"/>
      <c r="C1192" s="103"/>
      <c r="D1192" s="103"/>
      <c r="E1192" s="103"/>
      <c r="F1192" s="103"/>
      <c r="G1192" s="103"/>
      <c r="H1192" s="103"/>
      <c r="I1192" s="103"/>
      <c r="J1192" s="103"/>
    </row>
    <row r="1193" spans="1:10" x14ac:dyDescent="0.2">
      <c r="A1193" s="38" t="s">
        <v>520</v>
      </c>
      <c r="B1193" s="103"/>
      <c r="C1193" s="103"/>
      <c r="D1193" s="103"/>
      <c r="E1193" s="103"/>
      <c r="F1193" s="103"/>
      <c r="G1193" s="103"/>
      <c r="H1193" s="103"/>
      <c r="I1193" s="103"/>
      <c r="J1193" s="103"/>
    </row>
    <row r="1194" spans="1:10" x14ac:dyDescent="0.2">
      <c r="A1194" s="38"/>
      <c r="B1194" s="103"/>
      <c r="C1194" s="103"/>
      <c r="D1194" s="103"/>
      <c r="E1194" s="103"/>
      <c r="F1194" s="103"/>
      <c r="G1194" s="103"/>
      <c r="H1194" s="103"/>
      <c r="I1194" s="103"/>
      <c r="J1194" s="103"/>
    </row>
    <row r="1198" spans="1:10" x14ac:dyDescent="0.2">
      <c r="A1198" s="52" t="s">
        <v>543</v>
      </c>
      <c r="B1198" s="103"/>
      <c r="C1198" s="103"/>
      <c r="D1198" s="103"/>
      <c r="E1198" s="103"/>
      <c r="F1198" s="103"/>
      <c r="G1198" s="103"/>
      <c r="H1198" s="103"/>
      <c r="I1198" s="103"/>
      <c r="J1198" s="103"/>
    </row>
    <row r="1199" spans="1:10" x14ac:dyDescent="0.2">
      <c r="A1199" s="47" t="s">
        <v>544</v>
      </c>
      <c r="B1199" s="103"/>
      <c r="C1199" s="103"/>
      <c r="D1199" s="103"/>
      <c r="E1199" s="103"/>
      <c r="F1199" s="103"/>
      <c r="G1199" s="103"/>
      <c r="H1199" s="103"/>
      <c r="I1199" s="103"/>
      <c r="J1199" s="103"/>
    </row>
    <row r="1200" spans="1:10" x14ac:dyDescent="0.2">
      <c r="A1200" s="38" t="s">
        <v>311</v>
      </c>
      <c r="B1200" s="103"/>
      <c r="C1200" s="103"/>
      <c r="D1200" s="103"/>
      <c r="E1200" s="103"/>
      <c r="F1200" s="103"/>
      <c r="G1200" s="103"/>
      <c r="H1200" s="103"/>
      <c r="I1200" s="103"/>
      <c r="J1200" s="103"/>
    </row>
    <row r="1201" spans="1:10" x14ac:dyDescent="0.2">
      <c r="A1201" s="38" t="s">
        <v>421</v>
      </c>
      <c r="B1201" s="103"/>
      <c r="C1201" s="103"/>
      <c r="D1201" s="103"/>
      <c r="E1201" s="103"/>
      <c r="F1201" s="103"/>
      <c r="G1201" s="103"/>
      <c r="H1201" s="103"/>
      <c r="I1201" s="103"/>
      <c r="J1201" s="103"/>
    </row>
    <row r="1202" spans="1:10" x14ac:dyDescent="0.2">
      <c r="A1202" s="38" t="s">
        <v>350</v>
      </c>
      <c r="B1202" s="103"/>
      <c r="C1202" s="103"/>
      <c r="D1202" s="103"/>
      <c r="E1202" s="103"/>
      <c r="F1202" s="103"/>
      <c r="G1202" s="103"/>
      <c r="H1202" s="103"/>
      <c r="I1202" s="103"/>
      <c r="J1202" s="103"/>
    </row>
    <row r="1203" spans="1:10" x14ac:dyDescent="0.2">
      <c r="A1203" s="38" t="s">
        <v>491</v>
      </c>
      <c r="B1203" s="103"/>
      <c r="C1203" s="103"/>
      <c r="D1203" s="103"/>
      <c r="E1203" s="103"/>
      <c r="F1203" s="103"/>
      <c r="G1203" s="103"/>
      <c r="H1203" s="103"/>
      <c r="I1203" s="103"/>
      <c r="J1203" s="103"/>
    </row>
    <row r="1204" spans="1:10" x14ac:dyDescent="0.2">
      <c r="A1204" s="38" t="s">
        <v>520</v>
      </c>
      <c r="B1204" s="103"/>
      <c r="C1204" s="103"/>
      <c r="D1204" s="103"/>
      <c r="E1204" s="103"/>
      <c r="F1204" s="103"/>
      <c r="G1204" s="103"/>
      <c r="H1204" s="103"/>
      <c r="I1204" s="103"/>
      <c r="J1204" s="103"/>
    </row>
    <row r="1205" spans="1:10" x14ac:dyDescent="0.2">
      <c r="A1205" s="38"/>
      <c r="B1205" s="103"/>
      <c r="C1205" s="103"/>
      <c r="D1205" s="103"/>
      <c r="E1205" s="103"/>
      <c r="F1205" s="103"/>
      <c r="G1205" s="103"/>
      <c r="H1205" s="103"/>
      <c r="I1205" s="103"/>
      <c r="J1205" s="103"/>
    </row>
    <row r="1208" spans="1:10" x14ac:dyDescent="0.2">
      <c r="A1208" s="52" t="s">
        <v>545</v>
      </c>
      <c r="B1208" s="103"/>
      <c r="C1208" s="103"/>
      <c r="D1208" s="103"/>
      <c r="E1208" s="103"/>
      <c r="F1208" s="103"/>
      <c r="G1208" s="103"/>
      <c r="H1208" s="103"/>
      <c r="I1208" s="103"/>
      <c r="J1208" s="103"/>
    </row>
    <row r="1209" spans="1:10" x14ac:dyDescent="0.2">
      <c r="A1209" s="47" t="s">
        <v>546</v>
      </c>
      <c r="B1209" s="103"/>
      <c r="C1209" s="103"/>
      <c r="D1209" s="103"/>
      <c r="E1209" s="103"/>
      <c r="F1209" s="103"/>
      <c r="G1209" s="103"/>
      <c r="H1209" s="103"/>
      <c r="I1209" s="103"/>
      <c r="J1209" s="103"/>
    </row>
    <row r="1210" spans="1:10" x14ac:dyDescent="0.2">
      <c r="A1210" s="38" t="s">
        <v>311</v>
      </c>
      <c r="B1210" s="103"/>
      <c r="C1210" s="103"/>
      <c r="D1210" s="103"/>
      <c r="E1210" s="103"/>
      <c r="F1210" s="103"/>
      <c r="G1210" s="103"/>
      <c r="H1210" s="103"/>
      <c r="I1210" s="103"/>
      <c r="J1210" s="103"/>
    </row>
    <row r="1211" spans="1:10" x14ac:dyDescent="0.2">
      <c r="A1211" s="38" t="s">
        <v>312</v>
      </c>
      <c r="B1211" s="103"/>
      <c r="C1211" s="103"/>
      <c r="D1211" s="103"/>
      <c r="E1211" s="103"/>
      <c r="F1211" s="103"/>
      <c r="G1211" s="103"/>
      <c r="H1211" s="103"/>
      <c r="I1211" s="103"/>
      <c r="J1211" s="103"/>
    </row>
    <row r="1212" spans="1:10" x14ac:dyDescent="0.2">
      <c r="A1212" s="38" t="s">
        <v>449</v>
      </c>
      <c r="B1212" s="103"/>
      <c r="C1212" s="103"/>
      <c r="D1212" s="103"/>
      <c r="E1212" s="103"/>
      <c r="F1212" s="103"/>
      <c r="G1212" s="103"/>
      <c r="H1212" s="103"/>
      <c r="I1212" s="103"/>
      <c r="J1212" s="103"/>
    </row>
    <row r="1213" spans="1:10" x14ac:dyDescent="0.2">
      <c r="A1213" s="38" t="s">
        <v>547</v>
      </c>
      <c r="B1213" s="103"/>
      <c r="C1213" s="103"/>
      <c r="D1213" s="103"/>
      <c r="E1213" s="103"/>
      <c r="F1213" s="103"/>
      <c r="G1213" s="103"/>
      <c r="H1213" s="103"/>
      <c r="I1213" s="103"/>
      <c r="J1213" s="103"/>
    </row>
    <row r="1214" spans="1:10" x14ac:dyDescent="0.2">
      <c r="A1214" s="38" t="s">
        <v>520</v>
      </c>
      <c r="B1214" s="103"/>
      <c r="C1214" s="103"/>
      <c r="D1214" s="103"/>
      <c r="E1214" s="103"/>
      <c r="F1214" s="103"/>
      <c r="G1214" s="103"/>
      <c r="H1214" s="103"/>
      <c r="I1214" s="103"/>
      <c r="J1214" s="103"/>
    </row>
    <row r="1215" spans="1:10" x14ac:dyDescent="0.2">
      <c r="A1215" s="38"/>
      <c r="B1215" s="103"/>
      <c r="C1215" s="103"/>
      <c r="D1215" s="103"/>
      <c r="E1215" s="103"/>
      <c r="F1215" s="103"/>
      <c r="G1215" s="103"/>
      <c r="H1215" s="103"/>
      <c r="I1215" s="103"/>
      <c r="J1215" s="103"/>
    </row>
    <row r="1218" spans="1:10" x14ac:dyDescent="0.2">
      <c r="A1218" s="52" t="s">
        <v>548</v>
      </c>
      <c r="B1218" s="103"/>
      <c r="C1218" s="103"/>
      <c r="D1218" s="103"/>
      <c r="E1218" s="103"/>
      <c r="F1218" s="103"/>
      <c r="G1218" s="103"/>
      <c r="H1218" s="103"/>
      <c r="I1218" s="103"/>
      <c r="J1218" s="103"/>
    </row>
    <row r="1219" spans="1:10" x14ac:dyDescent="0.2">
      <c r="A1219" s="47" t="s">
        <v>549</v>
      </c>
      <c r="B1219" s="103"/>
      <c r="C1219" s="103"/>
      <c r="D1219" s="103"/>
      <c r="E1219" s="103"/>
      <c r="F1219" s="103"/>
      <c r="G1219" s="103"/>
      <c r="H1219" s="103"/>
      <c r="I1219" s="103"/>
      <c r="J1219" s="103"/>
    </row>
    <row r="1220" spans="1:10" x14ac:dyDescent="0.2">
      <c r="A1220" s="38" t="s">
        <v>311</v>
      </c>
      <c r="B1220" s="103"/>
      <c r="C1220" s="103"/>
      <c r="D1220" s="103"/>
      <c r="E1220" s="103"/>
      <c r="F1220" s="103"/>
      <c r="G1220" s="103"/>
      <c r="H1220" s="103"/>
      <c r="I1220" s="103"/>
      <c r="J1220" s="103"/>
    </row>
    <row r="1221" spans="1:10" x14ac:dyDescent="0.2">
      <c r="A1221" s="38" t="s">
        <v>312</v>
      </c>
      <c r="B1221" s="103"/>
      <c r="C1221" s="103"/>
      <c r="D1221" s="103"/>
      <c r="E1221" s="103"/>
      <c r="F1221" s="103"/>
      <c r="G1221" s="103"/>
      <c r="H1221" s="103"/>
      <c r="I1221" s="103"/>
      <c r="J1221" s="103"/>
    </row>
    <row r="1222" spans="1:10" x14ac:dyDescent="0.2">
      <c r="A1222" s="38" t="s">
        <v>449</v>
      </c>
      <c r="B1222" s="103"/>
      <c r="C1222" s="103"/>
      <c r="D1222" s="103"/>
      <c r="E1222" s="103"/>
      <c r="F1222" s="103"/>
      <c r="G1222" s="103"/>
      <c r="H1222" s="103"/>
      <c r="I1222" s="103"/>
      <c r="J1222" s="103"/>
    </row>
    <row r="1223" spans="1:10" x14ac:dyDescent="0.2">
      <c r="A1223" s="38" t="s">
        <v>550</v>
      </c>
      <c r="B1223" s="103"/>
      <c r="C1223" s="103"/>
      <c r="D1223" s="103"/>
      <c r="E1223" s="103"/>
      <c r="F1223" s="103"/>
      <c r="G1223" s="103"/>
      <c r="H1223" s="103"/>
      <c r="I1223" s="103"/>
      <c r="J1223" s="103"/>
    </row>
    <row r="1224" spans="1:10" x14ac:dyDescent="0.2">
      <c r="A1224" s="38" t="s">
        <v>520</v>
      </c>
      <c r="B1224" s="103"/>
      <c r="C1224" s="103"/>
      <c r="D1224" s="103"/>
      <c r="E1224" s="103"/>
      <c r="F1224" s="103"/>
      <c r="G1224" s="103"/>
      <c r="H1224" s="103"/>
      <c r="I1224" s="103"/>
      <c r="J1224" s="103"/>
    </row>
    <row r="1225" spans="1:10" x14ac:dyDescent="0.2">
      <c r="A1225" s="38"/>
      <c r="B1225" s="103"/>
      <c r="C1225" s="103"/>
      <c r="D1225" s="103"/>
      <c r="E1225" s="103"/>
      <c r="F1225" s="103"/>
      <c r="G1225" s="103"/>
      <c r="H1225" s="103"/>
      <c r="I1225" s="103"/>
      <c r="J1225" s="103"/>
    </row>
    <row r="1229" spans="1:10" x14ac:dyDescent="0.2">
      <c r="A1229" s="52" t="s">
        <v>551</v>
      </c>
      <c r="B1229" s="103"/>
      <c r="C1229" s="103"/>
      <c r="D1229" s="103"/>
      <c r="E1229" s="103"/>
      <c r="F1229" s="103"/>
      <c r="G1229" s="103"/>
      <c r="H1229" s="103"/>
      <c r="I1229" s="103"/>
      <c r="J1229" s="103"/>
    </row>
    <row r="1230" spans="1:10" x14ac:dyDescent="0.2">
      <c r="A1230" s="47" t="s">
        <v>552</v>
      </c>
      <c r="B1230" s="103"/>
      <c r="C1230" s="103"/>
      <c r="D1230" s="103"/>
      <c r="E1230" s="103"/>
      <c r="F1230" s="103"/>
      <c r="G1230" s="103"/>
      <c r="H1230" s="103"/>
      <c r="I1230" s="103"/>
      <c r="J1230" s="103"/>
    </row>
    <row r="1231" spans="1:10" x14ac:dyDescent="0.2">
      <c r="A1231" s="38" t="s">
        <v>311</v>
      </c>
      <c r="B1231" s="103"/>
      <c r="C1231" s="103"/>
      <c r="D1231" s="103"/>
      <c r="E1231" s="103"/>
      <c r="F1231" s="103"/>
      <c r="G1231" s="103"/>
      <c r="H1231" s="103"/>
      <c r="I1231" s="103"/>
      <c r="J1231" s="103"/>
    </row>
    <row r="1232" spans="1:10" x14ac:dyDescent="0.2">
      <c r="A1232" s="38" t="s">
        <v>312</v>
      </c>
      <c r="B1232" s="103"/>
      <c r="C1232" s="103"/>
      <c r="D1232" s="103"/>
      <c r="E1232" s="103"/>
      <c r="F1232" s="103"/>
      <c r="G1232" s="103"/>
      <c r="H1232" s="103"/>
      <c r="I1232" s="103"/>
      <c r="J1232" s="103"/>
    </row>
    <row r="1233" spans="1:10" x14ac:dyDescent="0.2">
      <c r="A1233" s="38" t="s">
        <v>449</v>
      </c>
      <c r="B1233" s="103"/>
      <c r="C1233" s="103"/>
      <c r="D1233" s="103"/>
      <c r="E1233" s="103"/>
      <c r="F1233" s="103"/>
      <c r="G1233" s="103"/>
      <c r="H1233" s="103"/>
      <c r="I1233" s="103"/>
      <c r="J1233" s="103"/>
    </row>
    <row r="1234" spans="1:10" x14ac:dyDescent="0.2">
      <c r="A1234" s="38" t="s">
        <v>320</v>
      </c>
      <c r="B1234" s="103"/>
      <c r="C1234" s="103"/>
      <c r="D1234" s="103"/>
      <c r="E1234" s="103"/>
      <c r="F1234" s="103"/>
      <c r="G1234" s="103"/>
      <c r="H1234" s="103"/>
      <c r="I1234" s="103"/>
      <c r="J1234" s="103"/>
    </row>
    <row r="1235" spans="1:10" x14ac:dyDescent="0.2">
      <c r="A1235" s="38" t="s">
        <v>520</v>
      </c>
      <c r="B1235" s="103"/>
      <c r="C1235" s="103"/>
      <c r="D1235" s="103"/>
      <c r="E1235" s="103"/>
      <c r="F1235" s="103"/>
      <c r="G1235" s="103"/>
      <c r="H1235" s="103"/>
      <c r="I1235" s="103"/>
      <c r="J1235" s="103"/>
    </row>
    <row r="1236" spans="1:10" x14ac:dyDescent="0.2">
      <c r="A1236" s="38"/>
      <c r="B1236" s="103"/>
      <c r="C1236" s="103"/>
      <c r="D1236" s="103"/>
      <c r="E1236" s="103"/>
      <c r="F1236" s="103"/>
      <c r="G1236" s="103"/>
      <c r="H1236" s="103"/>
      <c r="I1236" s="103"/>
      <c r="J1236" s="103"/>
    </row>
  </sheetData>
  <sheetProtection selectLockedCells="1" selectUnlockedCells="1"/>
  <mergeCells count="1">
    <mergeCell ref="A3:O3"/>
  </mergeCells>
  <dataValidations count="1">
    <dataValidation type="list" allowBlank="1" showInputMessage="1" showErrorMessage="1" sqref="D5:O5" xr:uid="{E50B84AA-9ACF-4296-A2BC-CA120D84805C}">
      <formula1>"CGAAP,MIFRS,USGAAP,ASPE,NEWGAAP"</formula1>
    </dataValidation>
  </dataValidations>
  <pageMargins left="0.75" right="0.75" top="1" bottom="1" header="0.51180555555555551" footer="0.51180555555555551"/>
  <pageSetup scale="47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29219-F035-4072-8CF1-B0AA3CD55EBB}">
  <sheetPr>
    <tabColor rgb="FFFF66FF"/>
    <pageSetUpPr fitToPage="1"/>
  </sheetPr>
  <dimension ref="A1:Q89"/>
  <sheetViews>
    <sheetView showGridLines="0" zoomScaleNormal="100" workbookViewId="0"/>
  </sheetViews>
  <sheetFormatPr defaultColWidth="8.7109375" defaultRowHeight="12.75" x14ac:dyDescent="0.2"/>
  <cols>
    <col min="1" max="1" width="36.28515625" style="4" customWidth="1"/>
    <col min="2" max="2" width="53" style="56" customWidth="1"/>
    <col min="3" max="3" width="6.5703125" style="56" bestFit="1" customWidth="1"/>
    <col min="4" max="4" width="12.85546875" style="56" customWidth="1"/>
    <col min="5" max="5" width="4.85546875" style="56" bestFit="1" customWidth="1"/>
    <col min="6" max="6" width="12.85546875" style="56" customWidth="1"/>
    <col min="7" max="7" width="4.85546875" style="56" bestFit="1" customWidth="1"/>
    <col min="8" max="8" width="12.85546875" style="56" customWidth="1"/>
    <col min="9" max="9" width="4.85546875" style="56" bestFit="1" customWidth="1"/>
    <col min="10" max="10" width="12.85546875" style="56" customWidth="1"/>
    <col min="11" max="11" width="4.85546875" style="56" bestFit="1" customWidth="1"/>
    <col min="12" max="12" width="12.85546875" style="56" customWidth="1"/>
    <col min="13" max="13" width="4.85546875" style="56" bestFit="1" customWidth="1"/>
    <col min="14" max="14" width="12.85546875" style="56" customWidth="1"/>
    <col min="15" max="15" width="4.7109375" style="56" customWidth="1"/>
    <col min="16" max="16" width="12.85546875" style="56" customWidth="1"/>
    <col min="17" max="17" width="10.140625" style="56" customWidth="1"/>
    <col min="18" max="16384" width="8.7109375" style="4"/>
  </cols>
  <sheetData>
    <row r="1" spans="1:17" ht="14.25" x14ac:dyDescent="0.2">
      <c r="A1" s="5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106"/>
      <c r="Q1" s="54"/>
    </row>
    <row r="3" spans="1:17" ht="18" x14ac:dyDescent="0.25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18"/>
    </row>
    <row r="4" spans="1:17" ht="13.5" thickBot="1" x14ac:dyDescent="0.25"/>
    <row r="5" spans="1:17" x14ac:dyDescent="0.2">
      <c r="A5" s="23" t="s">
        <v>1</v>
      </c>
      <c r="B5" s="57" t="s">
        <v>1</v>
      </c>
      <c r="C5" s="58"/>
      <c r="D5" s="59" t="s">
        <v>207</v>
      </c>
      <c r="E5" s="59"/>
      <c r="F5" s="59" t="s">
        <v>207</v>
      </c>
      <c r="G5" s="59"/>
      <c r="H5" s="59" t="s">
        <v>207</v>
      </c>
      <c r="I5" s="59"/>
      <c r="J5" s="59" t="s">
        <v>208</v>
      </c>
      <c r="K5" s="59"/>
      <c r="L5" s="59" t="s">
        <v>208</v>
      </c>
      <c r="M5" s="119"/>
      <c r="N5" s="119" t="s">
        <v>208</v>
      </c>
      <c r="O5" s="120"/>
    </row>
    <row r="6" spans="1:17" ht="13.5" thickBot="1" x14ac:dyDescent="0.25">
      <c r="A6" s="24" t="s">
        <v>3</v>
      </c>
      <c r="B6" s="60" t="s">
        <v>3</v>
      </c>
      <c r="C6" s="61" t="s">
        <v>25</v>
      </c>
      <c r="D6" s="62">
        <f>Last_Rebasing_Year</f>
        <v>2018</v>
      </c>
      <c r="E6" s="62"/>
      <c r="F6" s="62">
        <f>Last_Rebasing_Year+1</f>
        <v>2019</v>
      </c>
      <c r="G6" s="62"/>
      <c r="H6" s="62">
        <f>Last_Rebasing_Year+2</f>
        <v>2020</v>
      </c>
      <c r="I6" s="62"/>
      <c r="J6" s="62">
        <f>Last_Rebasing_Year+3</f>
        <v>2021</v>
      </c>
      <c r="K6" s="62"/>
      <c r="L6" s="62">
        <f>Bridge_Year</f>
        <v>2022</v>
      </c>
      <c r="M6" s="121"/>
      <c r="N6" s="121">
        <f>Test_Year</f>
        <v>2023</v>
      </c>
      <c r="O6" s="122"/>
    </row>
    <row r="7" spans="1:17" ht="15" thickBot="1" x14ac:dyDescent="0.25">
      <c r="A7" s="25"/>
      <c r="B7" s="64"/>
      <c r="C7" s="6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23"/>
    </row>
    <row r="8" spans="1:17" x14ac:dyDescent="0.2">
      <c r="A8" s="42" t="s">
        <v>15</v>
      </c>
      <c r="B8" s="108" t="s">
        <v>15</v>
      </c>
      <c r="C8" s="109"/>
      <c r="D8" s="69">
        <f>D6</f>
        <v>2018</v>
      </c>
      <c r="E8" s="69" t="s">
        <v>26</v>
      </c>
      <c r="F8" s="69">
        <f t="shared" ref="F8:N8" si="0">F6</f>
        <v>2019</v>
      </c>
      <c r="G8" s="69" t="s">
        <v>26</v>
      </c>
      <c r="H8" s="69">
        <f t="shared" si="0"/>
        <v>2020</v>
      </c>
      <c r="I8" s="69" t="s">
        <v>26</v>
      </c>
      <c r="J8" s="69">
        <f t="shared" si="0"/>
        <v>2021</v>
      </c>
      <c r="K8" s="69" t="s">
        <v>26</v>
      </c>
      <c r="L8" s="69">
        <f t="shared" si="0"/>
        <v>2022</v>
      </c>
      <c r="M8" s="69" t="s">
        <v>26</v>
      </c>
      <c r="N8" s="124">
        <f t="shared" si="0"/>
        <v>2023</v>
      </c>
      <c r="O8" s="125" t="s">
        <v>26</v>
      </c>
    </row>
    <row r="9" spans="1:17" x14ac:dyDescent="0.2">
      <c r="A9" s="43"/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126"/>
      <c r="N9" s="126"/>
      <c r="O9" s="127"/>
    </row>
    <row r="10" spans="1:17" x14ac:dyDescent="0.2">
      <c r="A10" s="43"/>
      <c r="B10" s="70"/>
      <c r="C10" s="71"/>
      <c r="D10" s="72">
        <v>0</v>
      </c>
      <c r="E10" s="72"/>
      <c r="F10" s="72"/>
      <c r="G10" s="72"/>
      <c r="H10" s="72"/>
      <c r="I10" s="72"/>
      <c r="J10" s="72"/>
      <c r="K10" s="72"/>
      <c r="L10" s="72"/>
      <c r="M10" s="126"/>
      <c r="N10" s="126"/>
      <c r="O10" s="127"/>
    </row>
    <row r="11" spans="1:17" x14ac:dyDescent="0.2">
      <c r="A11" s="143"/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126"/>
      <c r="N11" s="126"/>
      <c r="O11" s="127"/>
    </row>
    <row r="12" spans="1:17" x14ac:dyDescent="0.2">
      <c r="A12" s="143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126"/>
      <c r="N12" s="126"/>
      <c r="O12" s="127"/>
    </row>
    <row r="13" spans="1:17" x14ac:dyDescent="0.2">
      <c r="A13" s="143"/>
      <c r="B13" s="70"/>
      <c r="C13" s="71"/>
      <c r="D13" s="72"/>
      <c r="E13" s="72"/>
      <c r="F13" s="72">
        <v>0</v>
      </c>
      <c r="G13" s="72"/>
      <c r="H13" s="72"/>
      <c r="I13" s="72"/>
      <c r="J13" s="72"/>
      <c r="K13" s="72"/>
      <c r="L13" s="72"/>
      <c r="M13" s="126"/>
      <c r="N13" s="126"/>
      <c r="O13" s="127"/>
    </row>
    <row r="14" spans="1:17" x14ac:dyDescent="0.2">
      <c r="A14" s="143"/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126"/>
      <c r="N14" s="126"/>
      <c r="O14" s="127"/>
    </row>
    <row r="15" spans="1:17" x14ac:dyDescent="0.2">
      <c r="A15" s="143"/>
      <c r="B15" s="70" t="s">
        <v>553</v>
      </c>
      <c r="C15" s="75">
        <v>1850</v>
      </c>
      <c r="D15" s="76"/>
      <c r="E15" s="76"/>
      <c r="F15" s="76"/>
      <c r="G15" s="77"/>
      <c r="H15" s="76">
        <v>11532.05</v>
      </c>
      <c r="I15" s="77">
        <v>1</v>
      </c>
      <c r="J15" s="72"/>
      <c r="K15" s="72"/>
      <c r="L15" s="72"/>
      <c r="M15" s="126"/>
      <c r="N15" s="126"/>
      <c r="O15" s="127"/>
    </row>
    <row r="16" spans="1:17" x14ac:dyDescent="0.2">
      <c r="A16" s="143"/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126"/>
      <c r="N16" s="126"/>
      <c r="O16" s="127"/>
    </row>
    <row r="17" spans="1:15" x14ac:dyDescent="0.2">
      <c r="A17" s="143"/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126"/>
      <c r="N17" s="126"/>
      <c r="O17" s="127"/>
    </row>
    <row r="18" spans="1:15" x14ac:dyDescent="0.2">
      <c r="A18" s="143"/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126"/>
      <c r="N18" s="126"/>
      <c r="O18" s="127"/>
    </row>
    <row r="19" spans="1:15" x14ac:dyDescent="0.2">
      <c r="A19" s="143"/>
      <c r="B19" s="70" t="s">
        <v>553</v>
      </c>
      <c r="C19" s="75">
        <v>1850</v>
      </c>
      <c r="D19" s="72"/>
      <c r="E19" s="72"/>
      <c r="F19" s="72"/>
      <c r="G19" s="72"/>
      <c r="H19" s="72"/>
      <c r="I19" s="72"/>
      <c r="J19" s="72">
        <v>4895</v>
      </c>
      <c r="K19" s="77">
        <v>2</v>
      </c>
      <c r="L19" s="72"/>
      <c r="M19" s="126"/>
      <c r="N19" s="126"/>
      <c r="O19" s="127"/>
    </row>
    <row r="20" spans="1:15" x14ac:dyDescent="0.2">
      <c r="A20" s="143"/>
      <c r="B20" s="70"/>
      <c r="C20" s="75"/>
      <c r="D20" s="76"/>
      <c r="E20" s="76"/>
      <c r="F20" s="76"/>
      <c r="G20" s="77"/>
      <c r="H20" s="76"/>
      <c r="I20" s="76"/>
      <c r="J20" s="78"/>
      <c r="K20" s="77"/>
      <c r="L20" s="72"/>
      <c r="M20" s="126"/>
      <c r="N20" s="126"/>
      <c r="O20" s="127"/>
    </row>
    <row r="21" spans="1:15" x14ac:dyDescent="0.2">
      <c r="A21" s="143"/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126"/>
      <c r="N21" s="126"/>
      <c r="O21" s="127"/>
    </row>
    <row r="22" spans="1:15" x14ac:dyDescent="0.2">
      <c r="A22" s="144"/>
      <c r="B22" s="70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128"/>
      <c r="N22" s="126"/>
      <c r="O22" s="129"/>
    </row>
    <row r="23" spans="1:15" x14ac:dyDescent="0.2">
      <c r="A23" s="144"/>
      <c r="B23" s="70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128"/>
      <c r="N23" s="126"/>
      <c r="O23" s="129"/>
    </row>
    <row r="24" spans="1:15" x14ac:dyDescent="0.2">
      <c r="A24" s="144"/>
      <c r="B24" s="70" t="s">
        <v>553</v>
      </c>
      <c r="C24" s="75">
        <v>1850</v>
      </c>
      <c r="D24" s="76"/>
      <c r="E24" s="76"/>
      <c r="F24" s="76"/>
      <c r="G24" s="76"/>
      <c r="H24" s="76"/>
      <c r="I24" s="76"/>
      <c r="J24" s="76"/>
      <c r="K24" s="76"/>
      <c r="L24" s="76"/>
      <c r="M24" s="128"/>
      <c r="N24" s="126"/>
      <c r="O24" s="129"/>
    </row>
    <row r="25" spans="1:15" x14ac:dyDescent="0.2">
      <c r="A25" s="144"/>
      <c r="B25" s="70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128"/>
      <c r="N25" s="126"/>
      <c r="O25" s="129"/>
    </row>
    <row r="26" spans="1:15" x14ac:dyDescent="0.2">
      <c r="A26" s="144"/>
      <c r="B26" s="70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128"/>
      <c r="N26" s="126"/>
      <c r="O26" s="129"/>
    </row>
    <row r="27" spans="1:15" x14ac:dyDescent="0.2">
      <c r="A27" s="144"/>
      <c r="B27" s="70" t="s">
        <v>553</v>
      </c>
      <c r="C27" s="75">
        <v>1850</v>
      </c>
      <c r="D27" s="76"/>
      <c r="E27" s="76"/>
      <c r="F27" s="76"/>
      <c r="G27" s="76"/>
      <c r="H27" s="76"/>
      <c r="I27" s="76"/>
      <c r="J27" s="76"/>
      <c r="K27" s="76"/>
      <c r="L27" s="76">
        <v>6000</v>
      </c>
      <c r="M27" s="77">
        <v>4</v>
      </c>
      <c r="N27" s="126"/>
      <c r="O27" s="130"/>
    </row>
    <row r="28" spans="1:15" x14ac:dyDescent="0.2">
      <c r="A28" s="144"/>
      <c r="B28" s="70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128"/>
      <c r="N28" s="126"/>
      <c r="O28" s="129"/>
    </row>
    <row r="29" spans="1:15" x14ac:dyDescent="0.2">
      <c r="A29" s="144"/>
      <c r="B29" s="70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128"/>
      <c r="N29" s="126"/>
      <c r="O29" s="129"/>
    </row>
    <row r="30" spans="1:15" x14ac:dyDescent="0.2">
      <c r="A30" s="144"/>
      <c r="B30" s="70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128"/>
      <c r="N30" s="126"/>
      <c r="O30" s="129"/>
    </row>
    <row r="31" spans="1:15" x14ac:dyDescent="0.2">
      <c r="A31" s="144"/>
      <c r="B31" s="70" t="s">
        <v>553</v>
      </c>
      <c r="C31" s="75">
        <v>1850</v>
      </c>
      <c r="D31" s="76"/>
      <c r="E31" s="76"/>
      <c r="F31" s="76"/>
      <c r="G31" s="76"/>
      <c r="H31" s="76"/>
      <c r="I31" s="76"/>
      <c r="J31" s="76"/>
      <c r="K31" s="76"/>
      <c r="L31" s="76"/>
      <c r="M31" s="128"/>
      <c r="N31" s="126">
        <v>6000</v>
      </c>
      <c r="O31" s="130">
        <v>4</v>
      </c>
    </row>
    <row r="32" spans="1:15" x14ac:dyDescent="0.2">
      <c r="A32" s="145" t="s">
        <v>54</v>
      </c>
      <c r="B32" s="86"/>
      <c r="C32" s="75"/>
      <c r="D32" s="88"/>
      <c r="E32" s="88"/>
      <c r="F32" s="88"/>
      <c r="G32" s="88"/>
      <c r="H32" s="88"/>
      <c r="I32" s="88"/>
      <c r="J32" s="88"/>
      <c r="K32" s="88"/>
      <c r="L32" s="88"/>
      <c r="M32" s="131"/>
      <c r="N32" s="131"/>
      <c r="O32" s="132"/>
    </row>
    <row r="33" spans="1:16" x14ac:dyDescent="0.2">
      <c r="A33" s="144"/>
      <c r="B33" s="86"/>
      <c r="C33" s="75"/>
      <c r="D33" s="76">
        <v>0</v>
      </c>
      <c r="E33" s="76"/>
      <c r="F33" s="76">
        <v>0</v>
      </c>
      <c r="G33" s="76"/>
      <c r="H33" s="76">
        <v>0</v>
      </c>
      <c r="I33" s="76"/>
      <c r="J33" s="76">
        <v>0</v>
      </c>
      <c r="K33" s="76"/>
      <c r="L33" s="76">
        <v>0</v>
      </c>
      <c r="M33" s="128"/>
      <c r="N33" s="128">
        <v>0</v>
      </c>
      <c r="O33" s="129"/>
    </row>
    <row r="34" spans="1:16" x14ac:dyDescent="0.2">
      <c r="A34" s="144"/>
      <c r="B34" s="86"/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128"/>
      <c r="N34" s="128"/>
      <c r="O34" s="129"/>
    </row>
    <row r="35" spans="1:16" x14ac:dyDescent="0.2">
      <c r="A35" s="144"/>
      <c r="B35" s="86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128"/>
      <c r="N35" s="128"/>
      <c r="O35" s="129"/>
    </row>
    <row r="36" spans="1:16" x14ac:dyDescent="0.2">
      <c r="A36" s="144"/>
      <c r="B36" s="86"/>
      <c r="C36" s="75"/>
      <c r="D36" s="76"/>
      <c r="E36" s="76"/>
      <c r="F36" s="76"/>
      <c r="G36" s="76"/>
      <c r="H36" s="76"/>
      <c r="I36" s="76"/>
      <c r="J36" s="76"/>
      <c r="K36" s="76"/>
      <c r="L36" s="76"/>
      <c r="M36" s="128"/>
      <c r="N36" s="128"/>
      <c r="O36" s="129"/>
    </row>
    <row r="37" spans="1:16" x14ac:dyDescent="0.2">
      <c r="A37" s="44"/>
      <c r="B37" s="94" t="s">
        <v>554</v>
      </c>
      <c r="C37" s="75"/>
      <c r="D37" s="92"/>
      <c r="E37" s="92"/>
      <c r="F37" s="92"/>
      <c r="G37" s="92"/>
      <c r="H37" s="92"/>
      <c r="I37" s="92"/>
      <c r="J37" s="92"/>
      <c r="K37" s="92"/>
      <c r="L37" s="92"/>
      <c r="M37" s="133"/>
      <c r="N37" s="133"/>
      <c r="O37" s="134"/>
    </row>
    <row r="38" spans="1:16" ht="13.5" thickBot="1" x14ac:dyDescent="0.25">
      <c r="A38" s="46" t="s">
        <v>17</v>
      </c>
      <c r="B38" s="97" t="str">
        <f>A38</f>
        <v>Total System Service</v>
      </c>
      <c r="C38" s="98"/>
      <c r="D38" s="99">
        <f t="shared" ref="D38:N38" si="1">SUM(D9:D31)+SUM(D33:D36)</f>
        <v>0</v>
      </c>
      <c r="E38" s="99"/>
      <c r="F38" s="99">
        <f t="shared" si="1"/>
        <v>0</v>
      </c>
      <c r="G38" s="99"/>
      <c r="H38" s="99">
        <f t="shared" si="1"/>
        <v>11532.05</v>
      </c>
      <c r="I38" s="99"/>
      <c r="J38" s="99">
        <f>SUM(J9:J31)+SUM(J33:J36)</f>
        <v>4895</v>
      </c>
      <c r="K38" s="99"/>
      <c r="L38" s="99">
        <f t="shared" si="1"/>
        <v>6000</v>
      </c>
      <c r="M38" s="99"/>
      <c r="N38" s="135">
        <f t="shared" si="1"/>
        <v>6000</v>
      </c>
      <c r="O38" s="136"/>
    </row>
    <row r="39" spans="1:16" x14ac:dyDescent="0.2">
      <c r="A39" s="17"/>
      <c r="B39" s="55"/>
      <c r="C39" s="55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16" ht="18.75" x14ac:dyDescent="0.3">
      <c r="A40" s="36" t="s">
        <v>57</v>
      </c>
    </row>
    <row r="41" spans="1:16" ht="15" x14ac:dyDescent="0.25">
      <c r="A41" s="37" t="s">
        <v>555</v>
      </c>
      <c r="F41" s="56" t="s">
        <v>59</v>
      </c>
    </row>
    <row r="42" spans="1:16" x14ac:dyDescent="0.2">
      <c r="A42" s="38" t="s">
        <v>60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x14ac:dyDescent="0.2">
      <c r="A43" s="38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x14ac:dyDescent="0.2">
      <c r="A44" s="38" t="s">
        <v>556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</row>
    <row r="45" spans="1:16" x14ac:dyDescent="0.2">
      <c r="A45" s="38" t="s">
        <v>557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</row>
    <row r="46" spans="1:16" x14ac:dyDescent="0.2">
      <c r="A46" s="38" t="s">
        <v>558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</row>
    <row r="47" spans="1:16" x14ac:dyDescent="0.2">
      <c r="A47" s="38" t="s">
        <v>559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</row>
    <row r="48" spans="1:16" x14ac:dyDescent="0.2">
      <c r="A48" s="38" t="s">
        <v>560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16" x14ac:dyDescent="0.2">
      <c r="A49" s="39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2" spans="1:16" x14ac:dyDescent="0.2">
      <c r="A52" s="38" t="s">
        <v>65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</row>
    <row r="53" spans="1:16" x14ac:dyDescent="0.2">
      <c r="A53" s="38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</row>
    <row r="54" spans="1:16" x14ac:dyDescent="0.2">
      <c r="A54" s="38" t="s">
        <v>556</v>
      </c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</row>
    <row r="55" spans="1:16" x14ac:dyDescent="0.2">
      <c r="A55" s="38" t="s">
        <v>557</v>
      </c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</row>
    <row r="56" spans="1:16" x14ac:dyDescent="0.2">
      <c r="A56" s="38" t="s">
        <v>558</v>
      </c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</row>
    <row r="57" spans="1:16" x14ac:dyDescent="0.2">
      <c r="A57" s="38" t="s">
        <v>559</v>
      </c>
      <c r="B57" s="102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</row>
    <row r="58" spans="1:16" x14ac:dyDescent="0.2">
      <c r="A58" s="38" t="s">
        <v>561</v>
      </c>
      <c r="B58" s="102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</row>
    <row r="59" spans="1:16" x14ac:dyDescent="0.2">
      <c r="A59" s="39"/>
      <c r="B59" s="102"/>
    </row>
    <row r="63" spans="1:16" x14ac:dyDescent="0.2">
      <c r="A63" s="38" t="s">
        <v>70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</row>
    <row r="64" spans="1:16" x14ac:dyDescent="0.2">
      <c r="A64" s="38" t="s">
        <v>562</v>
      </c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</row>
    <row r="65" spans="1:16" x14ac:dyDescent="0.2">
      <c r="A65" s="38" t="s">
        <v>563</v>
      </c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</row>
    <row r="66" spans="1:16" x14ac:dyDescent="0.2">
      <c r="A66" s="38" t="s">
        <v>564</v>
      </c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</row>
    <row r="67" spans="1:16" x14ac:dyDescent="0.2">
      <c r="A67" s="38" t="s">
        <v>559</v>
      </c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</row>
    <row r="68" spans="1:16" x14ac:dyDescent="0.2">
      <c r="A68" s="38" t="s">
        <v>561</v>
      </c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</row>
    <row r="69" spans="1:16" x14ac:dyDescent="0.2">
      <c r="A69" s="39"/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</row>
    <row r="73" spans="1:16" x14ac:dyDescent="0.2">
      <c r="A73" s="38" t="s">
        <v>76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</row>
    <row r="74" spans="1:16" x14ac:dyDescent="0.2">
      <c r="A74" s="38" t="s">
        <v>556</v>
      </c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</row>
    <row r="75" spans="1:16" x14ac:dyDescent="0.2">
      <c r="A75" s="38" t="s">
        <v>557</v>
      </c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</row>
    <row r="76" spans="1:16" x14ac:dyDescent="0.2">
      <c r="A76" s="38" t="s">
        <v>558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</row>
    <row r="77" spans="1:16" x14ac:dyDescent="0.2">
      <c r="A77" s="38" t="s">
        <v>559</v>
      </c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</row>
    <row r="78" spans="1:16" x14ac:dyDescent="0.2">
      <c r="A78" s="38" t="s">
        <v>565</v>
      </c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</row>
    <row r="79" spans="1:16" x14ac:dyDescent="0.2">
      <c r="A79" s="38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</row>
    <row r="83" spans="1:16" x14ac:dyDescent="0.2">
      <c r="A83" s="38" t="s">
        <v>82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</row>
    <row r="84" spans="1:16" x14ac:dyDescent="0.2">
      <c r="A84" s="38" t="s">
        <v>556</v>
      </c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</row>
    <row r="85" spans="1:16" x14ac:dyDescent="0.2">
      <c r="A85" s="38" t="s">
        <v>557</v>
      </c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</row>
    <row r="86" spans="1:16" x14ac:dyDescent="0.2">
      <c r="A86" s="38" t="s">
        <v>558</v>
      </c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</row>
    <row r="87" spans="1:16" x14ac:dyDescent="0.2">
      <c r="A87" s="38" t="s">
        <v>559</v>
      </c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</row>
    <row r="88" spans="1:16" x14ac:dyDescent="0.2">
      <c r="A88" s="38" t="s">
        <v>565</v>
      </c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</row>
    <row r="89" spans="1:16" x14ac:dyDescent="0.2">
      <c r="A89" s="38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</row>
  </sheetData>
  <sheetProtection selectLockedCells="1" selectUnlockedCells="1"/>
  <mergeCells count="1">
    <mergeCell ref="A3:P3"/>
  </mergeCells>
  <dataValidations count="1">
    <dataValidation type="list" allowBlank="1" showInputMessage="1" showErrorMessage="1" sqref="D5:O5" xr:uid="{87B58518-FBC6-4EBA-AB92-879FB57A5242}">
      <formula1>"CGAAP,MIFRS,USGAAP,ASPE,NEWGAAP"</formula1>
    </dataValidation>
  </dataValidations>
  <pageMargins left="0.75" right="0.75" top="1" bottom="1" header="0.51180555555555551" footer="0.51180555555555551"/>
  <pageSetup scale="40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E90C-B35E-40A4-8A13-9D8EB085E64B}">
  <sheetPr>
    <tabColor rgb="FFFF66FF"/>
    <pageSetUpPr fitToPage="1"/>
  </sheetPr>
  <dimension ref="A1:Q257"/>
  <sheetViews>
    <sheetView showGridLines="0" zoomScaleNormal="100" workbookViewId="0"/>
  </sheetViews>
  <sheetFormatPr defaultColWidth="8.7109375" defaultRowHeight="12.75" x14ac:dyDescent="0.2"/>
  <cols>
    <col min="1" max="1" width="36.28515625" style="4" customWidth="1"/>
    <col min="2" max="2" width="53" style="56" customWidth="1"/>
    <col min="3" max="3" width="6.5703125" style="56" bestFit="1" customWidth="1"/>
    <col min="4" max="4" width="12.85546875" style="56" customWidth="1"/>
    <col min="5" max="5" width="5.85546875" style="56" customWidth="1"/>
    <col min="6" max="6" width="12.85546875" style="56" customWidth="1"/>
    <col min="7" max="7" width="5.5703125" style="56" bestFit="1" customWidth="1"/>
    <col min="8" max="8" width="12.85546875" style="56" customWidth="1"/>
    <col min="9" max="9" width="4.85546875" style="56" bestFit="1" customWidth="1"/>
    <col min="10" max="10" width="12.85546875" style="56" customWidth="1"/>
    <col min="11" max="11" width="4.85546875" style="56" bestFit="1" customWidth="1"/>
    <col min="12" max="12" width="12.85546875" style="56" customWidth="1"/>
    <col min="13" max="13" width="6.5703125" style="56" bestFit="1" customWidth="1"/>
    <col min="14" max="16" width="12.85546875" style="56" customWidth="1"/>
    <col min="17" max="17" width="10.140625" style="4" customWidth="1"/>
    <col min="18" max="16384" width="8.7109375" style="4"/>
  </cols>
  <sheetData>
    <row r="1" spans="1:17" ht="14.25" x14ac:dyDescent="0.2">
      <c r="A1" s="5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106"/>
      <c r="Q1" s="5"/>
    </row>
    <row r="3" spans="1:17" ht="18" x14ac:dyDescent="0.25">
      <c r="A3" s="142" t="s">
        <v>614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22"/>
    </row>
    <row r="4" spans="1:17" ht="13.5" thickBot="1" x14ac:dyDescent="0.25"/>
    <row r="5" spans="1:17" ht="14.25" x14ac:dyDescent="0.2">
      <c r="A5" s="23" t="s">
        <v>1</v>
      </c>
      <c r="B5" s="57" t="s">
        <v>1</v>
      </c>
      <c r="C5" s="58"/>
      <c r="D5" s="59" t="s">
        <v>207</v>
      </c>
      <c r="E5" s="59"/>
      <c r="F5" s="59" t="s">
        <v>207</v>
      </c>
      <c r="G5" s="59"/>
      <c r="H5" s="59" t="s">
        <v>207</v>
      </c>
      <c r="I5" s="59"/>
      <c r="J5" s="59" t="s">
        <v>208</v>
      </c>
      <c r="K5" s="59"/>
      <c r="L5" s="59" t="s">
        <v>208</v>
      </c>
      <c r="M5" s="119"/>
      <c r="N5" s="107" t="s">
        <v>208</v>
      </c>
      <c r="O5" s="54"/>
    </row>
    <row r="6" spans="1:17" ht="15" thickBot="1" x14ac:dyDescent="0.25">
      <c r="A6" s="24" t="s">
        <v>3</v>
      </c>
      <c r="B6" s="60" t="s">
        <v>3</v>
      </c>
      <c r="C6" s="61" t="s">
        <v>25</v>
      </c>
      <c r="D6" s="62">
        <f>Last_Rebasing_Year</f>
        <v>2018</v>
      </c>
      <c r="E6" s="62" t="s">
        <v>26</v>
      </c>
      <c r="F6" s="62">
        <f>Last_Rebasing_Year+1</f>
        <v>2019</v>
      </c>
      <c r="G6" s="62" t="s">
        <v>26</v>
      </c>
      <c r="H6" s="62">
        <f>Last_Rebasing_Year+2</f>
        <v>2020</v>
      </c>
      <c r="I6" s="62" t="s">
        <v>26</v>
      </c>
      <c r="J6" s="62">
        <f>Last_Rebasing_Year+3</f>
        <v>2021</v>
      </c>
      <c r="K6" s="62" t="s">
        <v>26</v>
      </c>
      <c r="L6" s="62">
        <f>Bridge_Year</f>
        <v>2022</v>
      </c>
      <c r="M6" s="62" t="s">
        <v>26</v>
      </c>
      <c r="N6" s="63">
        <f>Test_Year</f>
        <v>2023</v>
      </c>
      <c r="O6" s="54"/>
    </row>
    <row r="7" spans="1:17" ht="13.5" thickBot="1" x14ac:dyDescent="0.25">
      <c r="A7" s="17"/>
      <c r="B7" s="55"/>
      <c r="C7" s="55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spans="1:17" ht="14.25" x14ac:dyDescent="0.2">
      <c r="A8" s="42" t="s">
        <v>18</v>
      </c>
      <c r="B8" s="108" t="s">
        <v>18</v>
      </c>
      <c r="C8" s="109"/>
      <c r="D8" s="69">
        <f>D6</f>
        <v>2018</v>
      </c>
      <c r="E8" s="69"/>
      <c r="F8" s="69">
        <f t="shared" ref="F8:N8" si="0">F6</f>
        <v>2019</v>
      </c>
      <c r="G8" s="69"/>
      <c r="H8" s="69">
        <f t="shared" si="0"/>
        <v>2020</v>
      </c>
      <c r="I8" s="69"/>
      <c r="J8" s="69">
        <f t="shared" si="0"/>
        <v>2021</v>
      </c>
      <c r="K8" s="69"/>
      <c r="L8" s="69">
        <f t="shared" si="0"/>
        <v>2022</v>
      </c>
      <c r="M8" s="69"/>
      <c r="N8" s="69">
        <f t="shared" si="0"/>
        <v>2023</v>
      </c>
      <c r="O8" s="54"/>
    </row>
    <row r="9" spans="1:17" ht="14.25" x14ac:dyDescent="0.2">
      <c r="A9" s="43"/>
      <c r="B9" s="70" t="s">
        <v>566</v>
      </c>
      <c r="C9" s="137">
        <v>1611</v>
      </c>
      <c r="D9" s="138">
        <v>1080.67</v>
      </c>
      <c r="E9" s="139">
        <v>1</v>
      </c>
      <c r="F9" s="72"/>
      <c r="G9" s="72"/>
      <c r="H9" s="72"/>
      <c r="I9" s="72"/>
      <c r="J9" s="72"/>
      <c r="K9" s="72"/>
      <c r="L9" s="72"/>
      <c r="M9" s="126"/>
      <c r="N9" s="74"/>
      <c r="O9" s="54"/>
    </row>
    <row r="10" spans="1:17" ht="14.25" x14ac:dyDescent="0.2">
      <c r="A10" s="43"/>
      <c r="B10" s="70" t="s">
        <v>567</v>
      </c>
      <c r="C10" s="71">
        <v>1915</v>
      </c>
      <c r="D10" s="72">
        <v>2773</v>
      </c>
      <c r="E10" s="139">
        <v>2</v>
      </c>
      <c r="F10" s="72"/>
      <c r="G10" s="72"/>
      <c r="H10" s="72"/>
      <c r="I10" s="72"/>
      <c r="J10" s="72"/>
      <c r="K10" s="72"/>
      <c r="L10" s="72"/>
      <c r="M10" s="126"/>
      <c r="N10" s="74"/>
      <c r="O10" s="54"/>
    </row>
    <row r="11" spans="1:17" ht="14.25" x14ac:dyDescent="0.2">
      <c r="A11" s="43"/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126"/>
      <c r="N11" s="74"/>
      <c r="O11" s="54"/>
    </row>
    <row r="12" spans="1:17" ht="14.25" x14ac:dyDescent="0.2">
      <c r="A12" s="43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126"/>
      <c r="N12" s="74"/>
      <c r="O12" s="54"/>
    </row>
    <row r="13" spans="1:17" ht="14.25" x14ac:dyDescent="0.2">
      <c r="A13" s="43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126"/>
      <c r="N13" s="74"/>
      <c r="O13" s="54"/>
    </row>
    <row r="14" spans="1:17" x14ac:dyDescent="0.2">
      <c r="A14" s="43"/>
      <c r="B14" s="70" t="s">
        <v>568</v>
      </c>
      <c r="C14" s="71">
        <v>1611</v>
      </c>
      <c r="D14" s="72"/>
      <c r="E14" s="72"/>
      <c r="F14" s="72">
        <v>2988.02</v>
      </c>
      <c r="G14" s="73">
        <v>3</v>
      </c>
      <c r="H14" s="72"/>
      <c r="I14" s="72"/>
      <c r="J14" s="72"/>
      <c r="K14" s="72"/>
      <c r="L14" s="72"/>
      <c r="M14" s="126"/>
      <c r="N14" s="74"/>
    </row>
    <row r="15" spans="1:17" x14ac:dyDescent="0.2">
      <c r="A15" s="43"/>
      <c r="B15" s="70" t="s">
        <v>567</v>
      </c>
      <c r="C15" s="71">
        <v>1915</v>
      </c>
      <c r="D15" s="72"/>
      <c r="E15" s="72"/>
      <c r="F15" s="72">
        <v>908.54</v>
      </c>
      <c r="G15" s="73">
        <v>4</v>
      </c>
      <c r="H15" s="72"/>
      <c r="I15" s="72"/>
      <c r="J15" s="72"/>
      <c r="K15" s="72"/>
      <c r="L15" s="72"/>
      <c r="M15" s="126"/>
      <c r="N15" s="74"/>
    </row>
    <row r="16" spans="1:17" x14ac:dyDescent="0.2">
      <c r="A16" s="43"/>
      <c r="B16" s="70" t="s">
        <v>569</v>
      </c>
      <c r="C16" s="71">
        <v>1920</v>
      </c>
      <c r="D16" s="72"/>
      <c r="E16" s="72"/>
      <c r="F16" s="72">
        <v>1950</v>
      </c>
      <c r="G16" s="73">
        <v>5</v>
      </c>
      <c r="H16" s="72"/>
      <c r="I16" s="72"/>
      <c r="J16" s="72"/>
      <c r="K16" s="72"/>
      <c r="L16" s="72"/>
      <c r="M16" s="126"/>
      <c r="N16" s="74"/>
    </row>
    <row r="17" spans="1:15" x14ac:dyDescent="0.2">
      <c r="A17" s="43"/>
      <c r="B17" s="70" t="s">
        <v>569</v>
      </c>
      <c r="C17" s="71">
        <v>1920</v>
      </c>
      <c r="D17" s="72"/>
      <c r="E17" s="72"/>
      <c r="F17" s="72">
        <v>2648</v>
      </c>
      <c r="G17" s="73">
        <v>6</v>
      </c>
      <c r="H17" s="72"/>
      <c r="I17" s="72"/>
      <c r="J17" s="72"/>
      <c r="K17" s="72"/>
      <c r="L17" s="72"/>
      <c r="M17" s="126"/>
      <c r="N17" s="74"/>
    </row>
    <row r="18" spans="1:15" x14ac:dyDescent="0.2">
      <c r="A18" s="43"/>
      <c r="B18" s="70"/>
      <c r="C18" s="71"/>
      <c r="D18" s="72"/>
      <c r="E18" s="72"/>
      <c r="F18" s="72"/>
      <c r="G18" s="73"/>
      <c r="H18" s="72"/>
      <c r="I18" s="72"/>
      <c r="J18" s="72"/>
      <c r="K18" s="72"/>
      <c r="L18" s="72"/>
      <c r="M18" s="126"/>
      <c r="N18" s="74"/>
    </row>
    <row r="19" spans="1:15" x14ac:dyDescent="0.2">
      <c r="A19" s="43"/>
      <c r="B19" s="70"/>
      <c r="C19" s="71"/>
      <c r="D19" s="72"/>
      <c r="E19" s="72"/>
      <c r="F19" s="72"/>
      <c r="G19" s="73"/>
      <c r="H19" s="72"/>
      <c r="I19" s="72"/>
      <c r="J19" s="72"/>
      <c r="K19" s="72"/>
      <c r="L19" s="72"/>
      <c r="M19" s="126"/>
      <c r="N19" s="74"/>
    </row>
    <row r="20" spans="1:15" ht="14.25" x14ac:dyDescent="0.2">
      <c r="A20" s="43"/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126"/>
      <c r="N20" s="74"/>
      <c r="O20" s="54"/>
    </row>
    <row r="21" spans="1:15" x14ac:dyDescent="0.2">
      <c r="A21" s="43"/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126"/>
      <c r="N21" s="74"/>
    </row>
    <row r="22" spans="1:15" x14ac:dyDescent="0.2">
      <c r="A22" s="43"/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126"/>
      <c r="N22" s="74"/>
    </row>
    <row r="23" spans="1:15" x14ac:dyDescent="0.2">
      <c r="A23" s="44"/>
      <c r="B23" s="70" t="s">
        <v>568</v>
      </c>
      <c r="C23" s="71">
        <v>1611</v>
      </c>
      <c r="D23" s="76"/>
      <c r="E23" s="76"/>
      <c r="F23" s="76"/>
      <c r="G23" s="76"/>
      <c r="H23" s="72">
        <v>628.45000000000005</v>
      </c>
      <c r="I23" s="77">
        <v>7</v>
      </c>
      <c r="J23" s="76"/>
      <c r="K23" s="76"/>
      <c r="L23" s="76"/>
      <c r="M23" s="128"/>
      <c r="N23" s="74"/>
    </row>
    <row r="24" spans="1:15" x14ac:dyDescent="0.2">
      <c r="A24" s="44"/>
      <c r="B24" s="70" t="s">
        <v>567</v>
      </c>
      <c r="C24" s="71">
        <v>1915</v>
      </c>
      <c r="D24" s="76"/>
      <c r="E24" s="76"/>
      <c r="F24" s="76"/>
      <c r="G24" s="76"/>
      <c r="H24" s="72">
        <v>3431</v>
      </c>
      <c r="I24" s="77">
        <v>8</v>
      </c>
      <c r="J24" s="76"/>
      <c r="K24" s="76"/>
      <c r="L24" s="76"/>
      <c r="M24" s="128"/>
      <c r="N24" s="74"/>
    </row>
    <row r="25" spans="1:15" x14ac:dyDescent="0.2">
      <c r="A25" s="44"/>
      <c r="B25" s="70" t="s">
        <v>569</v>
      </c>
      <c r="C25" s="71">
        <v>1920</v>
      </c>
      <c r="D25" s="76"/>
      <c r="E25" s="76"/>
      <c r="F25" s="76"/>
      <c r="G25" s="76"/>
      <c r="H25" s="72">
        <v>617</v>
      </c>
      <c r="I25" s="77">
        <v>9</v>
      </c>
      <c r="J25" s="76"/>
      <c r="K25" s="76"/>
      <c r="L25" s="76"/>
      <c r="M25" s="128"/>
      <c r="N25" s="74"/>
    </row>
    <row r="26" spans="1:15" x14ac:dyDescent="0.2">
      <c r="A26" s="44"/>
      <c r="B26" s="70"/>
      <c r="C26" s="75"/>
      <c r="D26" s="76"/>
      <c r="E26" s="76"/>
      <c r="F26" s="76"/>
      <c r="G26" s="76"/>
      <c r="H26" s="76"/>
      <c r="I26" s="77"/>
      <c r="J26" s="76"/>
      <c r="K26" s="76"/>
      <c r="L26" s="76"/>
      <c r="M26" s="128"/>
      <c r="N26" s="74"/>
    </row>
    <row r="27" spans="1:15" x14ac:dyDescent="0.2">
      <c r="A27" s="44"/>
      <c r="B27" s="70"/>
      <c r="C27" s="75"/>
      <c r="D27" s="76"/>
      <c r="E27" s="76"/>
      <c r="F27" s="76"/>
      <c r="G27" s="76"/>
      <c r="H27" s="76"/>
      <c r="I27" s="77"/>
      <c r="J27" s="76"/>
      <c r="K27" s="76"/>
      <c r="L27" s="76"/>
      <c r="M27" s="128"/>
      <c r="N27" s="74"/>
    </row>
    <row r="28" spans="1:15" x14ac:dyDescent="0.2">
      <c r="A28" s="44"/>
      <c r="B28" s="70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128"/>
      <c r="N28" s="74"/>
    </row>
    <row r="29" spans="1:15" x14ac:dyDescent="0.2">
      <c r="A29" s="44"/>
      <c r="B29" s="70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128"/>
      <c r="N29" s="74"/>
    </row>
    <row r="30" spans="1:15" x14ac:dyDescent="0.2">
      <c r="A30" s="44"/>
      <c r="B30" s="70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128"/>
      <c r="N30" s="74"/>
    </row>
    <row r="31" spans="1:15" x14ac:dyDescent="0.2">
      <c r="A31" s="44"/>
      <c r="B31" s="70" t="s">
        <v>568</v>
      </c>
      <c r="C31" s="71">
        <v>1611</v>
      </c>
      <c r="D31" s="76"/>
      <c r="E31" s="76"/>
      <c r="F31" s="76"/>
      <c r="G31" s="76"/>
      <c r="H31" s="76"/>
      <c r="I31" s="76"/>
      <c r="J31" s="72">
        <v>512.73</v>
      </c>
      <c r="K31" s="114">
        <v>10</v>
      </c>
      <c r="L31" s="76"/>
      <c r="M31" s="128"/>
      <c r="N31" s="74"/>
    </row>
    <row r="32" spans="1:15" x14ac:dyDescent="0.2">
      <c r="A32" s="44"/>
      <c r="B32" s="70" t="s">
        <v>570</v>
      </c>
      <c r="C32" s="71">
        <v>1611</v>
      </c>
      <c r="D32" s="76"/>
      <c r="E32" s="76"/>
      <c r="F32" s="76"/>
      <c r="G32" s="76"/>
      <c r="H32" s="76"/>
      <c r="I32" s="76"/>
      <c r="J32" s="72">
        <v>6500</v>
      </c>
      <c r="K32" s="77">
        <v>11</v>
      </c>
      <c r="L32" s="76"/>
      <c r="M32" s="128"/>
      <c r="N32" s="74"/>
    </row>
    <row r="33" spans="1:14" x14ac:dyDescent="0.2">
      <c r="A33" s="44"/>
      <c r="B33" s="70" t="s">
        <v>571</v>
      </c>
      <c r="C33" s="71">
        <v>1611</v>
      </c>
      <c r="D33" s="76"/>
      <c r="E33" s="76"/>
      <c r="F33" s="76"/>
      <c r="G33" s="76"/>
      <c r="H33" s="76"/>
      <c r="I33" s="76"/>
      <c r="J33" s="72">
        <v>28492</v>
      </c>
      <c r="K33" s="77">
        <v>12</v>
      </c>
      <c r="L33" s="76"/>
      <c r="M33" s="128"/>
      <c r="N33" s="74"/>
    </row>
    <row r="34" spans="1:14" x14ac:dyDescent="0.2">
      <c r="A34" s="44"/>
      <c r="B34" s="70"/>
      <c r="C34" s="71"/>
      <c r="D34" s="76"/>
      <c r="E34" s="76"/>
      <c r="F34" s="76"/>
      <c r="G34" s="76"/>
      <c r="H34" s="76"/>
      <c r="I34" s="76"/>
      <c r="J34" s="72"/>
      <c r="K34" s="77"/>
      <c r="L34" s="76"/>
      <c r="M34" s="128"/>
      <c r="N34" s="74"/>
    </row>
    <row r="35" spans="1:14" x14ac:dyDescent="0.2">
      <c r="A35" s="44"/>
      <c r="B35" s="70"/>
      <c r="C35" s="71"/>
      <c r="D35" s="76"/>
      <c r="E35" s="76"/>
      <c r="F35" s="76"/>
      <c r="G35" s="76"/>
      <c r="H35" s="76"/>
      <c r="I35" s="76"/>
      <c r="J35" s="72"/>
      <c r="K35" s="77"/>
      <c r="L35" s="76"/>
      <c r="M35" s="128"/>
      <c r="N35" s="74"/>
    </row>
    <row r="36" spans="1:14" x14ac:dyDescent="0.2">
      <c r="A36" s="44"/>
      <c r="B36" s="70" t="s">
        <v>567</v>
      </c>
      <c r="C36" s="71">
        <v>1915</v>
      </c>
      <c r="D36" s="76"/>
      <c r="E36" s="76"/>
      <c r="F36" s="76"/>
      <c r="G36" s="76"/>
      <c r="H36" s="76"/>
      <c r="I36" s="76"/>
      <c r="J36" s="72">
        <v>75</v>
      </c>
      <c r="K36" s="77">
        <v>13</v>
      </c>
      <c r="L36" s="76"/>
      <c r="M36" s="128"/>
      <c r="N36" s="74"/>
    </row>
    <row r="37" spans="1:14" x14ac:dyDescent="0.2">
      <c r="A37" s="44"/>
      <c r="B37" s="70" t="s">
        <v>569</v>
      </c>
      <c r="C37" s="71">
        <v>1920</v>
      </c>
      <c r="D37" s="76"/>
      <c r="E37" s="76"/>
      <c r="F37" s="76"/>
      <c r="G37" s="76"/>
      <c r="H37" s="76"/>
      <c r="I37" s="76"/>
      <c r="J37" s="72">
        <v>0</v>
      </c>
      <c r="K37" s="77">
        <v>14</v>
      </c>
      <c r="L37" s="76"/>
      <c r="M37" s="128"/>
      <c r="N37" s="74"/>
    </row>
    <row r="38" spans="1:14" x14ac:dyDescent="0.2">
      <c r="A38" s="44"/>
      <c r="B38" s="70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128"/>
      <c r="N38" s="74"/>
    </row>
    <row r="39" spans="1:14" x14ac:dyDescent="0.2">
      <c r="A39" s="44"/>
      <c r="B39" s="70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128"/>
      <c r="N39" s="74"/>
    </row>
    <row r="40" spans="1:14" x14ac:dyDescent="0.2">
      <c r="A40" s="44"/>
      <c r="B40" s="70"/>
      <c r="C40" s="75"/>
      <c r="D40" s="76"/>
      <c r="E40" s="76"/>
      <c r="F40" s="76"/>
      <c r="G40" s="76"/>
      <c r="H40" s="76"/>
      <c r="I40" s="76"/>
      <c r="J40" s="76"/>
      <c r="K40" s="76"/>
      <c r="L40" s="76"/>
      <c r="M40" s="128"/>
      <c r="N40" s="74"/>
    </row>
    <row r="41" spans="1:14" x14ac:dyDescent="0.2">
      <c r="A41" s="44"/>
      <c r="B41" s="70" t="s">
        <v>568</v>
      </c>
      <c r="C41" s="71">
        <v>1611</v>
      </c>
      <c r="D41" s="76"/>
      <c r="E41" s="76"/>
      <c r="F41" s="76"/>
      <c r="G41" s="76"/>
      <c r="H41" s="76"/>
      <c r="I41" s="76"/>
      <c r="J41" s="76"/>
      <c r="K41" s="76"/>
      <c r="L41" s="78">
        <v>3000</v>
      </c>
      <c r="M41" s="140">
        <v>15</v>
      </c>
      <c r="N41" s="74"/>
    </row>
    <row r="42" spans="1:14" x14ac:dyDescent="0.2">
      <c r="A42" s="44"/>
      <c r="B42" s="70" t="s">
        <v>567</v>
      </c>
      <c r="C42" s="71">
        <v>1915</v>
      </c>
      <c r="D42" s="76"/>
      <c r="E42" s="76"/>
      <c r="F42" s="76"/>
      <c r="G42" s="76"/>
      <c r="H42" s="76"/>
      <c r="I42" s="76"/>
      <c r="J42" s="76"/>
      <c r="K42" s="76"/>
      <c r="L42" s="78">
        <v>1200</v>
      </c>
      <c r="M42" s="140">
        <v>16</v>
      </c>
      <c r="N42" s="74"/>
    </row>
    <row r="43" spans="1:14" x14ac:dyDescent="0.2">
      <c r="A43" s="44"/>
      <c r="B43" s="70" t="s">
        <v>569</v>
      </c>
      <c r="C43" s="71">
        <v>1920</v>
      </c>
      <c r="D43" s="76"/>
      <c r="E43" s="76"/>
      <c r="F43" s="76"/>
      <c r="G43" s="76"/>
      <c r="H43" s="76"/>
      <c r="I43" s="76"/>
      <c r="J43" s="76"/>
      <c r="K43" s="76"/>
      <c r="L43" s="78">
        <v>1500</v>
      </c>
      <c r="M43" s="140">
        <v>17</v>
      </c>
      <c r="N43" s="74"/>
    </row>
    <row r="44" spans="1:14" x14ac:dyDescent="0.2">
      <c r="A44" s="44"/>
      <c r="B44" s="70"/>
      <c r="C44" s="75"/>
      <c r="D44" s="76"/>
      <c r="E44" s="76"/>
      <c r="F44" s="76"/>
      <c r="G44" s="76"/>
      <c r="H44" s="76"/>
      <c r="I44" s="76"/>
      <c r="J44" s="76"/>
      <c r="K44" s="76"/>
      <c r="L44" s="76"/>
      <c r="M44" s="140"/>
      <c r="N44" s="74"/>
    </row>
    <row r="45" spans="1:14" x14ac:dyDescent="0.2">
      <c r="A45" s="44"/>
      <c r="B45" s="70"/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140"/>
      <c r="N45" s="74"/>
    </row>
    <row r="46" spans="1:14" x14ac:dyDescent="0.2">
      <c r="A46" s="44"/>
      <c r="B46" s="70"/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140"/>
      <c r="N46" s="74"/>
    </row>
    <row r="47" spans="1:14" x14ac:dyDescent="0.2">
      <c r="A47" s="44"/>
      <c r="B47" s="70" t="s">
        <v>568</v>
      </c>
      <c r="C47" s="71">
        <v>1611</v>
      </c>
      <c r="D47" s="76"/>
      <c r="E47" s="76"/>
      <c r="F47" s="76"/>
      <c r="G47" s="76"/>
      <c r="H47" s="76"/>
      <c r="I47" s="76"/>
      <c r="J47" s="76"/>
      <c r="K47" s="76"/>
      <c r="L47" s="76"/>
      <c r="M47" s="140">
        <v>18</v>
      </c>
      <c r="N47" s="78">
        <v>3000</v>
      </c>
    </row>
    <row r="48" spans="1:14" x14ac:dyDescent="0.2">
      <c r="A48" s="44"/>
      <c r="B48" s="70" t="s">
        <v>567</v>
      </c>
      <c r="C48" s="71">
        <v>1915</v>
      </c>
      <c r="D48" s="76"/>
      <c r="E48" s="76"/>
      <c r="F48" s="76"/>
      <c r="G48" s="76"/>
      <c r="H48" s="76"/>
      <c r="I48" s="76"/>
      <c r="J48" s="76"/>
      <c r="K48" s="76"/>
      <c r="L48" s="76"/>
      <c r="M48" s="140">
        <v>19</v>
      </c>
      <c r="N48" s="78">
        <v>1200</v>
      </c>
    </row>
    <row r="49" spans="1:16" x14ac:dyDescent="0.2">
      <c r="A49" s="44"/>
      <c r="B49" s="70" t="s">
        <v>569</v>
      </c>
      <c r="C49" s="71">
        <v>1920</v>
      </c>
      <c r="D49" s="76"/>
      <c r="E49" s="76"/>
      <c r="F49" s="76"/>
      <c r="G49" s="76"/>
      <c r="H49" s="76"/>
      <c r="I49" s="76"/>
      <c r="J49" s="76"/>
      <c r="K49" s="76"/>
      <c r="L49" s="76"/>
      <c r="M49" s="140">
        <v>20</v>
      </c>
      <c r="N49" s="78">
        <v>1500</v>
      </c>
    </row>
    <row r="50" spans="1:16" x14ac:dyDescent="0.2">
      <c r="A50" s="44"/>
      <c r="B50" s="70" t="s">
        <v>572</v>
      </c>
      <c r="C50" s="75">
        <v>1611</v>
      </c>
      <c r="D50" s="76"/>
      <c r="E50" s="76"/>
      <c r="F50" s="76"/>
      <c r="G50" s="76"/>
      <c r="H50" s="76"/>
      <c r="I50" s="76"/>
      <c r="J50" s="76"/>
      <c r="K50" s="76"/>
      <c r="L50" s="76"/>
      <c r="M50" s="128"/>
      <c r="N50" s="74">
        <v>66517.5</v>
      </c>
    </row>
    <row r="51" spans="1:16" x14ac:dyDescent="0.2">
      <c r="A51" s="45" t="s">
        <v>54</v>
      </c>
      <c r="B51" s="86"/>
      <c r="C51" s="75"/>
      <c r="D51" s="92"/>
      <c r="E51" s="92"/>
      <c r="F51" s="92"/>
      <c r="G51" s="92"/>
      <c r="H51" s="92"/>
      <c r="I51" s="92"/>
      <c r="J51" s="92"/>
      <c r="K51" s="92"/>
      <c r="L51" s="92"/>
      <c r="M51" s="133"/>
      <c r="N51" s="93"/>
    </row>
    <row r="52" spans="1:16" x14ac:dyDescent="0.2">
      <c r="A52" s="44"/>
      <c r="B52" s="86"/>
      <c r="C52" s="75"/>
      <c r="D52" s="76"/>
      <c r="E52" s="76"/>
      <c r="F52" s="76"/>
      <c r="G52" s="76"/>
      <c r="H52" s="76"/>
      <c r="I52" s="76"/>
      <c r="J52" s="76"/>
      <c r="K52" s="76"/>
      <c r="L52" s="76"/>
      <c r="M52" s="128"/>
      <c r="N52" s="91"/>
    </row>
    <row r="53" spans="1:16" x14ac:dyDescent="0.2">
      <c r="A53" s="44"/>
      <c r="B53" s="86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128"/>
      <c r="N53" s="91"/>
    </row>
    <row r="54" spans="1:16" x14ac:dyDescent="0.2">
      <c r="A54" s="44"/>
      <c r="B54" s="86"/>
      <c r="C54" s="75"/>
      <c r="D54" s="76"/>
      <c r="E54" s="76"/>
      <c r="F54" s="76"/>
      <c r="G54" s="76"/>
      <c r="H54" s="76"/>
      <c r="I54" s="76"/>
      <c r="J54" s="76"/>
      <c r="K54" s="76"/>
      <c r="L54" s="76"/>
      <c r="M54" s="128"/>
      <c r="N54" s="91"/>
    </row>
    <row r="55" spans="1:16" x14ac:dyDescent="0.2">
      <c r="A55" s="44"/>
      <c r="B55" s="86"/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128"/>
      <c r="N55" s="91"/>
    </row>
    <row r="56" spans="1:16" x14ac:dyDescent="0.2">
      <c r="A56" s="44"/>
      <c r="B56" s="94" t="s">
        <v>573</v>
      </c>
      <c r="C56" s="75"/>
      <c r="D56" s="92"/>
      <c r="E56" s="92"/>
      <c r="F56" s="92"/>
      <c r="G56" s="92"/>
      <c r="H56" s="92"/>
      <c r="I56" s="92"/>
      <c r="J56" s="92"/>
      <c r="K56" s="92"/>
      <c r="L56" s="92"/>
      <c r="M56" s="133"/>
      <c r="N56" s="93"/>
    </row>
    <row r="57" spans="1:16" ht="13.5" thickBot="1" x14ac:dyDescent="0.25">
      <c r="A57" s="46" t="s">
        <v>574</v>
      </c>
      <c r="B57" s="97" t="str">
        <f>A57</f>
        <v>Total General Plant</v>
      </c>
      <c r="C57" s="98"/>
      <c r="D57" s="99">
        <f>SUM(D9:D50)+SUM(D52:D55)</f>
        <v>3853.67</v>
      </c>
      <c r="E57" s="99"/>
      <c r="F57" s="99">
        <f>SUM(F9:F50)+SUM(F52:F55)</f>
        <v>8494.56</v>
      </c>
      <c r="G57" s="99"/>
      <c r="H57" s="99">
        <f>SUM(H9:H50)+SUM(H52:H55)</f>
        <v>4676.45</v>
      </c>
      <c r="I57" s="99"/>
      <c r="J57" s="99">
        <f>SUM(J9:J50)+SUM(J52:J55)</f>
        <v>35579.729999999996</v>
      </c>
      <c r="K57" s="99"/>
      <c r="L57" s="99">
        <f>SUM(L9:L50)+SUM(L52:L55)</f>
        <v>5700</v>
      </c>
      <c r="M57" s="99"/>
      <c r="N57" s="99">
        <f>SUM(N9:N50)+SUM(N52:N55)</f>
        <v>72217.5</v>
      </c>
    </row>
    <row r="59" spans="1:16" ht="18.75" x14ac:dyDescent="0.3">
      <c r="A59" s="36" t="s">
        <v>57</v>
      </c>
      <c r="H59" s="141">
        <f>H57+'2.3 System Service'!H38+'2.3 System Renewal'!H173+'2.3 System Access'!H96+'2.3 System Access'!H93</f>
        <v>92273.799999999988</v>
      </c>
    </row>
    <row r="60" spans="1:16" ht="15" x14ac:dyDescent="0.25">
      <c r="A60" s="37" t="s">
        <v>575</v>
      </c>
      <c r="F60" s="56" t="s">
        <v>59</v>
      </c>
    </row>
    <row r="61" spans="1:16" x14ac:dyDescent="0.2">
      <c r="A61" s="38" t="s">
        <v>60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</row>
    <row r="62" spans="1:16" x14ac:dyDescent="0.2">
      <c r="A62" s="53" t="s">
        <v>566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</row>
    <row r="63" spans="1:16" x14ac:dyDescent="0.2">
      <c r="A63" s="38" t="s">
        <v>576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</row>
    <row r="64" spans="1:16" x14ac:dyDescent="0.2">
      <c r="A64" s="38" t="s">
        <v>577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</row>
    <row r="65" spans="1:16" x14ac:dyDescent="0.2">
      <c r="A65" s="38" t="s">
        <v>578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</row>
    <row r="66" spans="1:16" x14ac:dyDescent="0.2">
      <c r="A66" s="38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</row>
    <row r="67" spans="1:16" x14ac:dyDescent="0.2">
      <c r="A67" s="38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</row>
    <row r="68" spans="1:16" x14ac:dyDescent="0.2">
      <c r="A68" s="48"/>
      <c r="B68" s="64"/>
      <c r="C68" s="64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</row>
    <row r="69" spans="1:16" x14ac:dyDescent="0.2">
      <c r="A69" s="49"/>
    </row>
    <row r="70" spans="1:16" x14ac:dyDescent="0.2">
      <c r="A70" s="38" t="s">
        <v>65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</row>
    <row r="71" spans="1:16" x14ac:dyDescent="0.2">
      <c r="A71" s="53" t="s">
        <v>567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</row>
    <row r="72" spans="1:16" x14ac:dyDescent="0.2">
      <c r="A72" s="38" t="s">
        <v>579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</row>
    <row r="73" spans="1:16" x14ac:dyDescent="0.2">
      <c r="A73" s="38" t="s">
        <v>580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</row>
    <row r="74" spans="1:16" x14ac:dyDescent="0.2">
      <c r="A74" s="38" t="s">
        <v>581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</row>
    <row r="75" spans="1:16" x14ac:dyDescent="0.2">
      <c r="A75" s="38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</row>
    <row r="76" spans="1:16" x14ac:dyDescent="0.2">
      <c r="A76" s="38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</row>
    <row r="77" spans="1:16" x14ac:dyDescent="0.2">
      <c r="A77" s="49"/>
    </row>
    <row r="78" spans="1:16" x14ac:dyDescent="0.2">
      <c r="A78" s="49"/>
    </row>
    <row r="79" spans="1:16" x14ac:dyDescent="0.2">
      <c r="A79" s="49"/>
    </row>
    <row r="80" spans="1:16" x14ac:dyDescent="0.2">
      <c r="A80" s="38" t="s">
        <v>70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</row>
    <row r="81" spans="1:16" x14ac:dyDescent="0.2">
      <c r="A81" s="53" t="s">
        <v>568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</row>
    <row r="82" spans="1:16" x14ac:dyDescent="0.2">
      <c r="A82" s="38" t="s">
        <v>582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</row>
    <row r="83" spans="1:16" x14ac:dyDescent="0.2">
      <c r="A83" s="38" t="s">
        <v>583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</row>
    <row r="84" spans="1:16" x14ac:dyDescent="0.2">
      <c r="A84" s="38" t="s">
        <v>584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</row>
    <row r="85" spans="1:16" x14ac:dyDescent="0.2">
      <c r="A85" s="38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</row>
    <row r="86" spans="1:16" x14ac:dyDescent="0.2">
      <c r="A86" s="38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</row>
    <row r="87" spans="1:16" x14ac:dyDescent="0.2">
      <c r="A87" s="49"/>
    </row>
    <row r="88" spans="1:16" x14ac:dyDescent="0.2">
      <c r="A88" s="49"/>
    </row>
    <row r="89" spans="1:16" x14ac:dyDescent="0.2">
      <c r="A89" s="49"/>
    </row>
    <row r="90" spans="1:16" x14ac:dyDescent="0.2">
      <c r="A90" s="49"/>
    </row>
    <row r="91" spans="1:16" x14ac:dyDescent="0.2">
      <c r="A91" s="38" t="s">
        <v>76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</row>
    <row r="92" spans="1:16" x14ac:dyDescent="0.2">
      <c r="A92" s="53" t="s">
        <v>567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</row>
    <row r="93" spans="1:16" x14ac:dyDescent="0.2">
      <c r="A93" s="38" t="s">
        <v>585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</row>
    <row r="94" spans="1:16" x14ac:dyDescent="0.2">
      <c r="A94" s="38" t="s">
        <v>586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</row>
    <row r="95" spans="1:16" x14ac:dyDescent="0.2">
      <c r="A95" s="38" t="s">
        <v>587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</row>
    <row r="96" spans="1:16" x14ac:dyDescent="0.2">
      <c r="A96" s="38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</row>
    <row r="97" spans="1:16" x14ac:dyDescent="0.2">
      <c r="A97" s="38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</row>
    <row r="98" spans="1:16" x14ac:dyDescent="0.2">
      <c r="A98" s="49"/>
    </row>
    <row r="99" spans="1:16" x14ac:dyDescent="0.2">
      <c r="A99" s="49"/>
    </row>
    <row r="100" spans="1:16" x14ac:dyDescent="0.2">
      <c r="A100" s="49"/>
    </row>
    <row r="101" spans="1:16" x14ac:dyDescent="0.2">
      <c r="A101" s="38" t="s">
        <v>82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</row>
    <row r="102" spans="1:16" x14ac:dyDescent="0.2">
      <c r="A102" s="53" t="s">
        <v>569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</row>
    <row r="103" spans="1:16" x14ac:dyDescent="0.2">
      <c r="A103" s="38" t="s">
        <v>588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</row>
    <row r="104" spans="1:16" x14ac:dyDescent="0.2">
      <c r="A104" s="38" t="s">
        <v>589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</row>
    <row r="105" spans="1:16" x14ac:dyDescent="0.2">
      <c r="A105" s="38" t="s">
        <v>590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</row>
    <row r="106" spans="1:16" x14ac:dyDescent="0.2">
      <c r="A106" s="38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</row>
    <row r="107" spans="1:16" x14ac:dyDescent="0.2">
      <c r="A107" s="38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</row>
    <row r="108" spans="1:16" x14ac:dyDescent="0.2">
      <c r="A108" s="49"/>
    </row>
    <row r="109" spans="1:16" x14ac:dyDescent="0.2">
      <c r="A109" s="49"/>
    </row>
    <row r="110" spans="1:16" x14ac:dyDescent="0.2">
      <c r="A110" s="49"/>
    </row>
    <row r="111" spans="1:16" x14ac:dyDescent="0.2">
      <c r="A111" s="38" t="s">
        <v>85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</row>
    <row r="112" spans="1:16" x14ac:dyDescent="0.2">
      <c r="A112" s="53" t="s">
        <v>569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</row>
    <row r="113" spans="1:16" x14ac:dyDescent="0.2">
      <c r="A113" s="38" t="s">
        <v>591</v>
      </c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</row>
    <row r="114" spans="1:16" x14ac:dyDescent="0.2">
      <c r="A114" s="38" t="s">
        <v>592</v>
      </c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</row>
    <row r="115" spans="1:16" x14ac:dyDescent="0.2">
      <c r="A115" s="38" t="s">
        <v>593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</row>
    <row r="116" spans="1:16" x14ac:dyDescent="0.2">
      <c r="A116" s="38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</row>
    <row r="117" spans="1:16" x14ac:dyDescent="0.2">
      <c r="A117" s="38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</row>
    <row r="118" spans="1:16" x14ac:dyDescent="0.2">
      <c r="A118" s="49"/>
    </row>
    <row r="119" spans="1:16" x14ac:dyDescent="0.2">
      <c r="A119" s="38" t="s">
        <v>89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</row>
    <row r="120" spans="1:16" x14ac:dyDescent="0.2">
      <c r="A120" s="53" t="s">
        <v>568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</row>
    <row r="121" spans="1:16" x14ac:dyDescent="0.2">
      <c r="A121" s="38" t="s">
        <v>594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</row>
    <row r="122" spans="1:16" x14ac:dyDescent="0.2">
      <c r="A122" s="38" t="s">
        <v>595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</row>
    <row r="123" spans="1:16" x14ac:dyDescent="0.2">
      <c r="A123" s="38" t="s">
        <v>596</v>
      </c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</row>
    <row r="124" spans="1:16" x14ac:dyDescent="0.2">
      <c r="A124" s="38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</row>
    <row r="125" spans="1:16" x14ac:dyDescent="0.2">
      <c r="A125" s="38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</row>
    <row r="126" spans="1:16" x14ac:dyDescent="0.2">
      <c r="A126" s="49"/>
    </row>
    <row r="127" spans="1:16" x14ac:dyDescent="0.2">
      <c r="A127" s="49"/>
    </row>
    <row r="128" spans="1:16" x14ac:dyDescent="0.2">
      <c r="A128" s="49"/>
    </row>
    <row r="129" spans="1:16" x14ac:dyDescent="0.2">
      <c r="A129" s="38" t="s">
        <v>93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</row>
    <row r="130" spans="1:16" x14ac:dyDescent="0.2">
      <c r="A130" s="53" t="s">
        <v>567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</row>
    <row r="131" spans="1:16" x14ac:dyDescent="0.2">
      <c r="A131" s="38" t="s">
        <v>597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</row>
    <row r="132" spans="1:16" x14ac:dyDescent="0.2">
      <c r="A132" s="38" t="s">
        <v>598</v>
      </c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</row>
    <row r="133" spans="1:16" x14ac:dyDescent="0.2">
      <c r="A133" s="38" t="s">
        <v>599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</row>
    <row r="134" spans="1:16" x14ac:dyDescent="0.2">
      <c r="A134" s="38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</row>
    <row r="135" spans="1:16" x14ac:dyDescent="0.2">
      <c r="A135" s="38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</row>
    <row r="136" spans="1:16" x14ac:dyDescent="0.2">
      <c r="A136" s="49"/>
    </row>
    <row r="137" spans="1:16" x14ac:dyDescent="0.2">
      <c r="A137" s="49"/>
    </row>
    <row r="138" spans="1:16" x14ac:dyDescent="0.2">
      <c r="A138" s="49"/>
    </row>
    <row r="139" spans="1:16" x14ac:dyDescent="0.2">
      <c r="A139" s="49"/>
    </row>
    <row r="140" spans="1:16" x14ac:dyDescent="0.2">
      <c r="A140" s="38" t="s">
        <v>96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</row>
    <row r="141" spans="1:16" x14ac:dyDescent="0.2">
      <c r="A141" s="53" t="s">
        <v>567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</row>
    <row r="142" spans="1:16" x14ac:dyDescent="0.2">
      <c r="A142" s="38" t="s">
        <v>600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</row>
    <row r="143" spans="1:16" x14ac:dyDescent="0.2">
      <c r="A143" s="38" t="s">
        <v>601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</row>
    <row r="144" spans="1:16" x14ac:dyDescent="0.2">
      <c r="A144" s="38" t="s">
        <v>602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</row>
    <row r="145" spans="1:16" x14ac:dyDescent="0.2">
      <c r="A145" s="38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1:16" x14ac:dyDescent="0.2">
      <c r="A146" s="38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1:16" x14ac:dyDescent="0.2">
      <c r="A147" s="49"/>
    </row>
    <row r="148" spans="1:16" x14ac:dyDescent="0.2">
      <c r="A148" s="49"/>
    </row>
    <row r="149" spans="1:16" x14ac:dyDescent="0.2">
      <c r="A149" s="38" t="s">
        <v>334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</row>
    <row r="150" spans="1:16" x14ac:dyDescent="0.2">
      <c r="A150" s="5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</row>
    <row r="151" spans="1:16" x14ac:dyDescent="0.2">
      <c r="A151" s="38" t="s">
        <v>568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</row>
    <row r="152" spans="1:16" x14ac:dyDescent="0.2">
      <c r="A152" s="38" t="s">
        <v>603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</row>
    <row r="153" spans="1:16" x14ac:dyDescent="0.2">
      <c r="A153" s="38" t="s">
        <v>580</v>
      </c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</row>
    <row r="154" spans="1:16" x14ac:dyDescent="0.2">
      <c r="A154" s="38" t="s">
        <v>604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</row>
    <row r="155" spans="1:16" x14ac:dyDescent="0.2">
      <c r="A155" s="38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</row>
    <row r="159" spans="1:16" x14ac:dyDescent="0.2">
      <c r="A159" s="38" t="s">
        <v>107</v>
      </c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</row>
    <row r="160" spans="1:16" x14ac:dyDescent="0.2">
      <c r="A160" s="53" t="s">
        <v>605</v>
      </c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</row>
    <row r="161" spans="1:16" x14ac:dyDescent="0.2">
      <c r="A161" s="38" t="s">
        <v>603</v>
      </c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</row>
    <row r="162" spans="1:16" x14ac:dyDescent="0.2">
      <c r="A162" s="38" t="s">
        <v>580</v>
      </c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</row>
    <row r="163" spans="1:16" x14ac:dyDescent="0.2">
      <c r="A163" s="38" t="s">
        <v>606</v>
      </c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</row>
    <row r="164" spans="1:16" x14ac:dyDescent="0.2">
      <c r="A164" s="38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</row>
    <row r="165" spans="1:16" x14ac:dyDescent="0.2">
      <c r="A165" s="38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</row>
    <row r="168" spans="1:16" x14ac:dyDescent="0.2">
      <c r="A168" s="38" t="s">
        <v>113</v>
      </c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</row>
    <row r="169" spans="1:16" x14ac:dyDescent="0.2">
      <c r="A169" s="53" t="s">
        <v>568</v>
      </c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</row>
    <row r="170" spans="1:16" x14ac:dyDescent="0.2">
      <c r="A170" s="38" t="s">
        <v>603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</row>
    <row r="171" spans="1:16" x14ac:dyDescent="0.2">
      <c r="A171" s="38" t="s">
        <v>580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</row>
    <row r="172" spans="1:16" x14ac:dyDescent="0.2">
      <c r="A172" s="38" t="s">
        <v>607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</row>
    <row r="173" spans="1:16" x14ac:dyDescent="0.2">
      <c r="A173" s="38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</row>
    <row r="174" spans="1:16" x14ac:dyDescent="0.2">
      <c r="A174" s="38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</row>
    <row r="178" spans="1:16" x14ac:dyDescent="0.2">
      <c r="A178" s="38" t="s">
        <v>118</v>
      </c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</row>
    <row r="179" spans="1:16" x14ac:dyDescent="0.2">
      <c r="A179" s="53" t="s">
        <v>567</v>
      </c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</row>
    <row r="180" spans="1:16" x14ac:dyDescent="0.2">
      <c r="A180" s="38" t="s">
        <v>608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</row>
    <row r="181" spans="1:16" x14ac:dyDescent="0.2">
      <c r="A181" s="38" t="s">
        <v>609</v>
      </c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</row>
    <row r="182" spans="1:16" x14ac:dyDescent="0.2">
      <c r="A182" s="38" t="s">
        <v>610</v>
      </c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</row>
    <row r="183" spans="1:16" x14ac:dyDescent="0.2">
      <c r="A183" s="38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</row>
    <row r="184" spans="1:16" x14ac:dyDescent="0.2">
      <c r="A184" s="38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</row>
    <row r="189" spans="1:16" x14ac:dyDescent="0.2">
      <c r="A189" s="38" t="s">
        <v>124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</row>
    <row r="190" spans="1:16" x14ac:dyDescent="0.2">
      <c r="A190" s="53" t="s">
        <v>569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</row>
    <row r="191" spans="1:16" x14ac:dyDescent="0.2">
      <c r="A191" s="38" t="s">
        <v>591</v>
      </c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</row>
    <row r="192" spans="1:16" x14ac:dyDescent="0.2">
      <c r="A192" s="38" t="s">
        <v>592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</row>
    <row r="193" spans="1:16" x14ac:dyDescent="0.2">
      <c r="A193" s="38" t="s">
        <v>610</v>
      </c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</row>
    <row r="194" spans="1:16" x14ac:dyDescent="0.2">
      <c r="A194" s="38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</row>
    <row r="195" spans="1:16" x14ac:dyDescent="0.2">
      <c r="A195" s="38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</row>
    <row r="199" spans="1:16" x14ac:dyDescent="0.2">
      <c r="A199" s="38" t="s">
        <v>130</v>
      </c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</row>
    <row r="200" spans="1:16" x14ac:dyDescent="0.2">
      <c r="A200" s="53" t="s">
        <v>568</v>
      </c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</row>
    <row r="201" spans="1:16" x14ac:dyDescent="0.2">
      <c r="A201" s="38" t="s">
        <v>603</v>
      </c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</row>
    <row r="202" spans="1:16" x14ac:dyDescent="0.2">
      <c r="A202" s="38" t="s">
        <v>580</v>
      </c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</row>
    <row r="203" spans="1:16" x14ac:dyDescent="0.2">
      <c r="A203" s="38" t="s">
        <v>611</v>
      </c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</row>
    <row r="204" spans="1:16" x14ac:dyDescent="0.2">
      <c r="A204" s="38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</row>
    <row r="205" spans="1:16" x14ac:dyDescent="0.2">
      <c r="A205" s="38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</row>
    <row r="209" spans="1:16" x14ac:dyDescent="0.2">
      <c r="A209" s="38" t="s">
        <v>136</v>
      </c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</row>
    <row r="210" spans="1:16" x14ac:dyDescent="0.2">
      <c r="A210" s="53" t="s">
        <v>567</v>
      </c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</row>
    <row r="211" spans="1:16" x14ac:dyDescent="0.2">
      <c r="A211" s="38" t="s">
        <v>608</v>
      </c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</row>
    <row r="212" spans="1:16" x14ac:dyDescent="0.2">
      <c r="A212" s="38" t="s">
        <v>609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</row>
    <row r="213" spans="1:16" x14ac:dyDescent="0.2">
      <c r="A213" s="38" t="s">
        <v>612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</row>
    <row r="214" spans="1:16" x14ac:dyDescent="0.2">
      <c r="A214" s="38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</row>
    <row r="215" spans="1:16" x14ac:dyDescent="0.2">
      <c r="A215" s="38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</row>
    <row r="219" spans="1:16" x14ac:dyDescent="0.2">
      <c r="A219" s="38" t="s">
        <v>142</v>
      </c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</row>
    <row r="220" spans="1:16" x14ac:dyDescent="0.2">
      <c r="A220" s="53" t="s">
        <v>569</v>
      </c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</row>
    <row r="221" spans="1:16" x14ac:dyDescent="0.2">
      <c r="A221" s="38" t="s">
        <v>591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</row>
    <row r="222" spans="1:16" x14ac:dyDescent="0.2">
      <c r="A222" s="38" t="s">
        <v>592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</row>
    <row r="223" spans="1:16" x14ac:dyDescent="0.2">
      <c r="A223" s="38" t="s">
        <v>613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</row>
    <row r="224" spans="1:16" x14ac:dyDescent="0.2">
      <c r="A224" s="38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</row>
    <row r="225" spans="1:16" x14ac:dyDescent="0.2">
      <c r="A225" s="38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</row>
    <row r="230" spans="1:16" x14ac:dyDescent="0.2">
      <c r="A230" s="38" t="s">
        <v>148</v>
      </c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</row>
    <row r="231" spans="1:16" x14ac:dyDescent="0.2">
      <c r="A231" s="53" t="s">
        <v>568</v>
      </c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</row>
    <row r="232" spans="1:16" x14ac:dyDescent="0.2">
      <c r="A232" s="38" t="s">
        <v>603</v>
      </c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</row>
    <row r="233" spans="1:16" x14ac:dyDescent="0.2">
      <c r="A233" s="38" t="s">
        <v>580</v>
      </c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</row>
    <row r="234" spans="1:16" x14ac:dyDescent="0.2">
      <c r="A234" s="38" t="s">
        <v>611</v>
      </c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</row>
    <row r="235" spans="1:16" x14ac:dyDescent="0.2">
      <c r="A235" s="38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</row>
    <row r="236" spans="1:16" x14ac:dyDescent="0.2">
      <c r="A236" s="38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</row>
    <row r="241" spans="1:16" x14ac:dyDescent="0.2">
      <c r="A241" s="38" t="s">
        <v>151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</row>
    <row r="242" spans="1:16" x14ac:dyDescent="0.2">
      <c r="A242" s="53" t="s">
        <v>567</v>
      </c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</row>
    <row r="243" spans="1:16" x14ac:dyDescent="0.2">
      <c r="A243" s="38" t="s">
        <v>608</v>
      </c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</row>
    <row r="244" spans="1:16" x14ac:dyDescent="0.2">
      <c r="A244" s="38" t="s">
        <v>609</v>
      </c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</row>
    <row r="245" spans="1:16" x14ac:dyDescent="0.2">
      <c r="A245" s="38" t="s">
        <v>612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</row>
    <row r="246" spans="1:16" x14ac:dyDescent="0.2">
      <c r="A246" s="38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</row>
    <row r="247" spans="1:16" x14ac:dyDescent="0.2">
      <c r="A247" s="38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</row>
    <row r="251" spans="1:16" x14ac:dyDescent="0.2">
      <c r="A251" s="38" t="s">
        <v>157</v>
      </c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</row>
    <row r="252" spans="1:16" x14ac:dyDescent="0.2">
      <c r="A252" s="50" t="s">
        <v>569</v>
      </c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</row>
    <row r="253" spans="1:16" x14ac:dyDescent="0.2">
      <c r="A253" s="38" t="s">
        <v>591</v>
      </c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</row>
    <row r="254" spans="1:16" x14ac:dyDescent="0.2">
      <c r="A254" s="38" t="s">
        <v>592</v>
      </c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</row>
    <row r="255" spans="1:16" x14ac:dyDescent="0.2">
      <c r="A255" s="38" t="s">
        <v>613</v>
      </c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</row>
    <row r="256" spans="1:16" x14ac:dyDescent="0.2">
      <c r="A256" s="38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</row>
    <row r="257" spans="1:16" x14ac:dyDescent="0.2">
      <c r="A257" s="38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</row>
  </sheetData>
  <sheetProtection selectLockedCells="1" selectUnlockedCells="1"/>
  <mergeCells count="1">
    <mergeCell ref="A3:P3"/>
  </mergeCells>
  <dataValidations count="1">
    <dataValidation type="list" allowBlank="1" showInputMessage="1" showErrorMessage="1" sqref="D5:N5" xr:uid="{5B1C9CA7-7C8C-4DF0-9C65-54ECF4FE165D}">
      <formula1>"CGAAP,MIFRS,USGAAP,ASPE,NEWGAAP"</formula1>
    </dataValidation>
  </dataValidations>
  <pageMargins left="0.75" right="0.75" top="1" bottom="1" header="0.51180555555555551" footer="0.51180555555555551"/>
  <pageSetup scale="40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2.3 Summary of Capital Projects</vt:lpstr>
      <vt:lpstr>2.3 System Access</vt:lpstr>
      <vt:lpstr>2.3 System Renewal</vt:lpstr>
      <vt:lpstr>2.3 System Service</vt:lpstr>
      <vt:lpstr>2.3 General Plan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2022-05-03T11:22:14Z</dcterms:created>
  <dcterms:modified xsi:type="dcterms:W3CDTF">2022-05-03T12:35:54Z</dcterms:modified>
</cp:coreProperties>
</file>