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Finance\Rates\_Alectra\RATEAP~1\EDRRAT~1\2023ED~1\0AC2D~1.APP\A60B0~1.COM\ATTACH~1\ATTACH~4\"/>
    </mc:Choice>
  </mc:AlternateContent>
  <xr:revisionPtr revIDLastSave="0" documentId="8_{7A671FA6-C2D6-464A-ACF9-415F350C753A}" xr6:coauthVersionLast="47" xr6:coauthVersionMax="47" xr10:uidLastSave="{00000000-0000-0000-0000-000000000000}"/>
  <bookViews>
    <workbookView xWindow="-28920" yWindow="-120" windowWidth="29040" windowHeight="15840" xr2:uid="{8F1E99EB-9D91-4AE6-9A75-88F5C4C19ECC}"/>
  </bookViews>
  <sheets>
    <sheet name="1. Information Sheet" sheetId="8" r:id="rId1"/>
    <sheet name="8. Threshold Test" sheetId="6" r:id="rId2"/>
    <sheet name="10. Incremental Capital Adj." sheetId="3" r:id="rId3"/>
    <sheet name="11. Rate Rider Calc" sheetId="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_fin1" hidden="1">{#N/A,#N/A,TRUE,"UKUPNO";#N/A,#N/A,TRUE,"PLASMAN";#N/A,#N/A,TRUE,"REKAP"}</definedName>
    <definedName name="___HKJ1" hidden="1">{#N/A,#N/A,TRUE,"UKUPNO";#N/A,#N/A,TRUE,"PLASMAN";#N/A,#N/A,TRUE,"REKAP"}</definedName>
    <definedName name="___HR1" hidden="1">{#N/A,#N/A,TRUE,"UKUPNO";#N/A,#N/A,TRUE,"PLASMAN";#N/A,#N/A,TRUE,"REKAP"}</definedName>
    <definedName name="___K1" hidden="1">{#N/A,#N/A,TRUE,"UKUPNO";#N/A,#N/A,TRUE,"PLASMAN";#N/A,#N/A,TRUE,"REKAP"}</definedName>
    <definedName name="___KO1" hidden="1">{#N/A,#N/A,TRUE,"UKUPNO";#N/A,#N/A,TRUE,"PLASMAN";#N/A,#N/A,TRUE,"REKAP"}</definedName>
    <definedName name="___SE1" hidden="1">{#N/A,#N/A,FALSE,"Aging Summary";#N/A,#N/A,FALSE,"Ratio Analysis";#N/A,#N/A,FALSE,"Test 120 Day Accts";#N/A,#N/A,FALSE,"Tickmarks"}</definedName>
    <definedName name="___w1" hidden="1">{#N/A,#N/A,TRUE,"UKUPNO";#N/A,#N/A,TRUE,"PLASMAN";#N/A,#N/A,TRUE,"REKAP"}</definedName>
    <definedName name="___z1" hidden="1">{#N/A,#N/A,TRUE,"UKUPNO";#N/A,#N/A,TRUE,"PLASMAN";#N/A,#N/A,TRUE,"REKAP"}</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 localSheetId="1" hidden="1">'[1]Acct. Worksheet'!#REF!</definedName>
    <definedName name="__123Graph_D" hidden="1">'[1]Acct. Worksheet'!#REF!</definedName>
    <definedName name="__123Graph_DTRAIN" hidden="1">#REF!</definedName>
    <definedName name="__123Graph_E" localSheetId="1" hidden="1">'[1]Acct. Worksheet'!#REF!</definedName>
    <definedName name="__123Graph_E" hidden="1">'[1]Acct. Worksheet'!#REF!</definedName>
    <definedName name="__123Graph_ETRAIN" hidden="1">#REF!</definedName>
    <definedName name="__123Graph_X" hidden="1">#REF!</definedName>
    <definedName name="__123Graph_XTRAIN" hidden="1">#REF!</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DS_UNIQUE_RANGE_ID_GENERATOR_COUNTER" hidden="1">1</definedName>
    <definedName name="__fin1" hidden="1">{#N/A,#N/A,TRUE,"UKUPNO";#N/A,#N/A,TRUE,"PLASMAN";#N/A,#N/A,TRUE,"REKAP"}</definedName>
    <definedName name="__HKJ1" hidden="1">{#N/A,#N/A,TRUE,"UKUPNO";#N/A,#N/A,TRUE,"PLASMAN";#N/A,#N/A,TRUE,"REKAP"}</definedName>
    <definedName name="__HR1" hidden="1">{#N/A,#N/A,TRUE,"UKUPNO";#N/A,#N/A,TRUE,"PLASMAN";#N/A,#N/A,TRUE,"REKAP"}</definedName>
    <definedName name="__K1" hidden="1">{#N/A,#N/A,TRUE,"UKUPNO";#N/A,#N/A,TRUE,"PLASMAN";#N/A,#N/A,TRUE,"REKAP"}</definedName>
    <definedName name="__Key1" localSheetId="1" hidden="1">'[2]Acct. Worksheet'!#REF!</definedName>
    <definedName name="__Key1" hidden="1">'[2]Acct. Worksheet'!#REF!</definedName>
    <definedName name="__KO1" hidden="1">{#N/A,#N/A,TRUE,"UKUPNO";#N/A,#N/A,TRUE,"PLASMAN";#N/A,#N/A,TRUE,"REKAP"}</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hidden="1">{#N/A,#N/A,FALSE,"Aging Summary";#N/A,#N/A,FALSE,"Ratio Analysis";#N/A,#N/A,FALSE,"Test 120 Day Accts";#N/A,#N/A,FALSE,"Tickmarks"}</definedName>
    <definedName name="__w1" hidden="1">{#N/A,#N/A,TRUE,"UKUPNO";#N/A,#N/A,TRUE,"PLASMAN";#N/A,#N/A,TRUE,"REKAP"}</definedName>
    <definedName name="__z1" hidden="1">{#N/A,#N/A,TRUE,"UKUPNO";#N/A,#N/A,TRUE,"PLASMAN";#N/A,#N/A,TRUE,"REKAP"}</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hidden="1">#REF!</definedName>
    <definedName name="_10__123Graph_ACHART_29" hidden="1">[3]Menu!#REF!</definedName>
    <definedName name="_10__123Graph_AGROWTH_REVS_A" hidden="1">#REF!</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1__123Graph_AChart_2A" hidden="1">#REF!</definedName>
    <definedName name="_11__123Graph_AGROWTH_REVS_B" hidden="1">#REF!</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2__123Graph_ACHART_30" hidden="1">[3]Menu!$D$11:$M$11</definedName>
    <definedName name="_12__123Graph_BCHART_111" hidden="1">[3]Menu!$D$24:$M$24</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3__123Graph_BCHART_112" hidden="1">[3]Menu!$D$18:$M$18</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4__123Graph_BCHART_26" hidden="1">[3]Menu!$D$88:$M$88</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5__123Graph_AGROSS_MARGINS" hidden="1">#REF!</definedName>
    <definedName name="_15__123Graph_BCHART_29" hidden="1">[3]Menu!#REF!</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6__123Graph_BGROSS_MARGINS" hidden="1">#REF!</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7__123Graph_BGROWTH_REVS_A" hidden="1">#REF!</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8__123Graph_AGROWTH_REVS_A" hidden="1">#REF!</definedName>
    <definedName name="_18__123Graph_BGROWTH_REVS_B" hidden="1">#REF!</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9__123Graph_CCHART_111" hidden="1">[3]Menu!$D$25:$M$25</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2__123Graph_ACHART_111" hidden="1">[3]Menu!$D$23:$M$23</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0__123Graph_CCHART_112" hidden="1">[3]Menu!$D$19:$M$19</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1__123Graph_AGROWTH_REVS_B" hidden="1">#REF!</definedName>
    <definedName name="_21__123Graph_CCHART_26" hidden="1">[3]Menu!$D$92:$M$92</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2__123Graph_BCHART_111" hidden="1">[3]Menu!$D$24:$M$24</definedName>
    <definedName name="_22__123Graph_CCHART_30" hidden="1">[3]Menu!$D$12:$M$12</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3__123Graph_BCHART_112" hidden="1">[3]Menu!$D$18:$M$18</definedName>
    <definedName name="_23__123Graph_CGROWTH_REVS_A" hidden="1">#REF!</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4__123Graph_BCHART_26" hidden="1">[3]Menu!$D$88:$M$88</definedName>
    <definedName name="_24__123Graph_CGROWTH_REVS_B" hidden="1">#REF!</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5__123Graph_DCHART_112" hidden="1">[3]Menu!$D$16:$M$16</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6__123Graph_DGROWTH_REVS_A" hidden="1">#REF!</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7__123Graph_BCHART_29" hidden="1">[3]Menu!#REF!</definedName>
    <definedName name="_27__123Graph_DGROWTH_REVS_B" hidden="1">#REF!</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8__123Graph_XCHART_112" hidden="1">[3]Menu!$AF$15:$AO$15</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9__123Graph_XChart_1A" hidden="1">#REF!</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3__123Graph_ACHART_112" hidden="1">[3]Menu!$D$17:$M$17</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hidden="1">#REF!</definedName>
    <definedName name="_30__123Graph_BGROSS_MARGINS" hidden="1">#REF!</definedName>
    <definedName name="_30__123Graph_XChart_2A" hidden="1">#REF!</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1__123Graph_XCHART_30" hidden="1">[3]Menu!$AF$15:$AO$15</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hidden="1">#REF!</definedName>
    <definedName name="_33__123Graph_BGROWTH_REVS_A" hidden="1">#REF!</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hidden="1">#REF!</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hidden="1">#REF!</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6__123Graph_BGROWTH_REVS_B" hidden="1">#REF!</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7__123Graph_CCHART_111" hidden="1">[3]Menu!$D$25:$M$25</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8__123Graph_CCHART_112" hidden="1">[3]Menu!$D$19:$M$19</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9__123Graph_CCHART_26" hidden="1">[3]Menu!$D$92:$M$92</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4__123Graph_ACHART_111" hidden="1">[3]Menu!$D$23:$M$23</definedName>
    <definedName name="_4__123Graph_AChart_1A" hidden="1">#REF!</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0__123Graph_CCHART_30" hidden="1">[3]Menu!$D$12:$M$12</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3__123Graph_CGROWTH_REVS_A" hidden="1">#REF!</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6__123Graph_CGROWTH_REVS_B" hidden="1">#REF!</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7__123Graph_DCHART_112" hidden="1">[3]Menu!$D$16:$M$16</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5__123Graph_ACHART_112" hidden="1">[3]Menu!$D$17:$M$17</definedName>
    <definedName name="_5__123Graph_ACHART_26" hidden="1">[3]Menu!$D$83:$M$83</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0__123Graph_DGROWTH_REVS_A" hidden="1">#REF!</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3__123Graph_DGROWTH_REVS_B" hidden="1">#REF!</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4__123Graph_XCHART_112" hidden="1">[3]Menu!$AF$15:$AO$15</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5__123Graph_XChart_1A" hidden="1">#REF!</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6__123Graph_XChart_2A" hidden="1">#REF!</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7__123Graph_XCHART_30" hidden="1">[3]Menu!$AF$15:$AO$15</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6__123Graph_AChart_1A" hidden="1">#REF!</definedName>
    <definedName name="_6__123Graph_ACHART_29" hidden="1">[3]Menu!#REF!</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hidden="1">#REF!</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hidden="1">#REF!</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hidden="1">#REF!</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7__123Graph_ACHART_26" hidden="1">[3]Menu!$D$83:$M$83</definedName>
    <definedName name="_7__123Graph_AChart_2A" hidden="1">#REF!</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hidden="1">[3]Menu!$D$11:$M$11</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hidden="1">#REF!</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B754C816B33440CA6B09FCECA363B1C.edm" hidden="1">#REF!</definedName>
    <definedName name="_bdm.4261CBDD64CC43EEAE9367E32A5D9415.edm" hidden="1">#REF!</definedName>
    <definedName name="_bdm.4E36B374656E4111BE06C6AA8593525F.edm" hidden="1">#REF!</definedName>
    <definedName name="_bdm.A2FC9A89D6D74FC893514932B9559E6F.edm" hidden="1">#REF!</definedName>
    <definedName name="_bdm.B6D3C63AED6645D6839BAAA3C46A1B11.edm" hidden="1">#REF!</definedName>
    <definedName name="_bdm.D3D232B0C825487C80B74D42D3DC9229.edm" hidden="1">#REF!</definedName>
    <definedName name="_bdm.EAA026CA20C74B79BA422B16028705A4.edm" hidden="1">#REF!</definedName>
    <definedName name="_bdm.EE4FE38359B54D868B4E6D164382A293.edm" hidden="1">#REF!</definedName>
    <definedName name="_Dist_Bin" localSheetId="1" hidden="1">'[4]Fonthill Wastewater'!#REF!</definedName>
    <definedName name="_Dist_Bin" hidden="1">'[5]Fonthill Wastewater'!#REF!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ill" localSheetId="1" hidden="1">#REF!</definedName>
    <definedName name="_Fill" hidden="1">#REF!</definedName>
    <definedName name="_fin1" hidden="1">{#N/A,#N/A,TRUE,"UKUPNO";#N/A,#N/A,TRUE,"PLASMAN";#N/A,#N/A,TRUE,"REKAP"}</definedName>
    <definedName name="_HKJ1" hidden="1">{#N/A,#N/A,TRUE,"UKUPNO";#N/A,#N/A,TRUE,"PLASMAN";#N/A,#N/A,TRUE,"REKAP"}</definedName>
    <definedName name="_HR1" hidden="1">{#N/A,#N/A,TRUE,"UKUPNO";#N/A,#N/A,TRUE,"PLASMAN";#N/A,#N/A,TRUE,"REKAP"}</definedName>
    <definedName name="_K1" hidden="1">{#N/A,#N/A,TRUE,"UKUPNO";#N/A,#N/A,TRUE,"PLASMAN";#N/A,#N/A,TRUE,"REKAP"}</definedName>
    <definedName name="_Key1" localSheetId="1" hidden="1">'[6]Acct. Worksheet'!#REF!</definedName>
    <definedName name="_Key1" hidden="1">'[6]Acct. Worksheet'!#REF!</definedName>
    <definedName name="_Key2" localSheetId="1" hidden="1">'[6]Acct. Worksheet'!#REF!</definedName>
    <definedName name="_Key2" hidden="1">'[6]Acct. Worksheet'!#REF!</definedName>
    <definedName name="_KO1" hidden="1">{#N/A,#N/A,TRUE,"UKUPNO";#N/A,#N/A,TRUE,"PLASMAN";#N/A,#N/A,TRUE,"REKAP"}</definedName>
    <definedName name="_MatInverse_Out" localSheetId="1" hidden="1">'[4]Fonthill Wastewater'!#REF!</definedName>
    <definedName name="_MatInverse_Out" hidden="1">'[5]Fonthill Wastewater'!#REF!</definedName>
    <definedName name="_MatMult_A" localSheetId="1" hidden="1">'[4]Fonthill Wastewater'!#REF!</definedName>
    <definedName name="_MatMult_A" hidden="1">'[5]Fonthill Wastewater'!#REF!</definedName>
    <definedName name="_MatMult_AxB" localSheetId="1" hidden="1">'[4]Fonthill Wastewater'!#REF!</definedName>
    <definedName name="_MatMult_AxB" hidden="1">'[5]Fonthill Wastewater'!#REF!</definedName>
    <definedName name="_MatMult_B" localSheetId="1" hidden="1">'[4]Fonthill Wastewater'!#REF!</definedName>
    <definedName name="_MatMult_B" hidden="1">'[5]Fonthill Wastewater'!#REF!</definedName>
    <definedName name="_Order1" hidden="1">255</definedName>
    <definedName name="_Order2" hidden="1">0</definedName>
    <definedName name="_Parse_Out" localSheetId="1" hidden="1">'[4]Fonthill Wastewater'!#REF!</definedName>
    <definedName name="_Parse_Out" hidden="1">'[5]Fonthill Wastewater'!#REF!</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Out" localSheetId="1" hidden="1">'[4]Fonthill Wastewater'!#REF!</definedName>
    <definedName name="_Regression_Out" hidden="1">'[5]Fonthill Wastewater'!#REF!</definedName>
    <definedName name="_Regression_X" localSheetId="1" hidden="1">'[4]Fonthill Wastewater'!#REF!</definedName>
    <definedName name="_Regression_X" hidden="1">'[5]Fonthill Wastewater'!#REF!</definedName>
    <definedName name="_SE1" hidden="1">{#N/A,#N/A,FALSE,"Aging Summary";#N/A,#N/A,FALSE,"Ratio Analysis";#N/A,#N/A,FALSE,"Test 120 Day Accts";#N/A,#N/A,FALSE,"Tickmarks"}</definedName>
    <definedName name="_Sort" localSheetId="1" hidden="1">'[6]Acct. Worksheet'!#REF!</definedName>
    <definedName name="_Sort" hidden="1">'[6]Acct. Worksheet'!#REF!</definedName>
    <definedName name="_Table1_In1" localSheetId="1" hidden="1">'[4]Fonthill Wastewater'!#REF!</definedName>
    <definedName name="_Table1_In1" hidden="1">'[5]Fonthill Wastewater'!#REF!</definedName>
    <definedName name="_Table1_Out" hidden="1">#REF!</definedName>
    <definedName name="_Table2_In1" hidden="1">#REF!</definedName>
    <definedName name="_Table2_Out" hidden="1">#REF!</definedName>
    <definedName name="_V1" hidden="1">{#N/A,#N/A,FALSE,"Aging Summary";#N/A,#N/A,FALSE,"Ratio Analysis";#N/A,#N/A,FALSE,"Test 120 Day Accts";#N/A,#N/A,FALSE,"Tickmarks"}</definedName>
    <definedName name="_w1" hidden="1">{#N/A,#N/A,TRUE,"UKUPNO";#N/A,#N/A,TRUE,"PLASMAN";#N/A,#N/A,TRUE,"REKAP"}</definedName>
    <definedName name="_xlcn.WorksheetConnection_T9A2C161" hidden="1">#REF!</definedName>
    <definedName name="_z1" hidden="1">{#N/A,#N/A,TRUE,"UKUPNO";#N/A,#N/A,TRUE,"PLASMAN";#N/A,#N/A,TRUE,"REKAP"}</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 hidden="1">{"consolidated_costs",#N/A,FALSE,"Cost_Data_Table";"regulatory_adjustments",#N/A,FALSE,"Cost_Data_Table";"adjustment_explanations",#N/A,FALSE,"Cost_Data_Table";"utility_costs",#N/A,FALSE,"Cost_Data_Table";"utility_costs_inflated",#N/A,FALSE,"Cost_Data_Table"}</definedName>
    <definedName name="AAA_DOCTOPS" hidden="1">"AAA_SET"</definedName>
    <definedName name="AAA_duser" hidden="1">"OFF"</definedName>
    <definedName name="aaaaaaaa" hidden="1">{#N/A,#N/A,FALSE,"Aging Summary";#N/A,#N/A,FALSE,"Ratio Analysis";#N/A,#N/A,FALSE,"Test 120 Day Accts";#N/A,#N/A,FALSE,"Tickmarks"}</definedName>
    <definedName name="AAB_Addin5" hidden="1">"AAB_Description for addin 5,Description for addin 5,Description for addin 5,Description for addin 5,Description for addin 5,Description for addin 5"</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ccessDatabase" hidden="1">"C:\DATA\Kevin\Kevin's Model.mdb"</definedName>
    <definedName name="adf" hidden="1">{#N/A,#N/A,FALSE,"Aging Summary";#N/A,#N/A,FALSE,"Ratio Analysis";#N/A,#N/A,FALSE,"Test 120 Day Accts";#N/A,#N/A,FALSE,"Tickmarks"}</definedName>
    <definedName name="ads" hidden="1">{#N/A,#N/A,FALSE,"Aging Summary";#N/A,#N/A,FALSE,"Ratio Analysis";#N/A,#N/A,FALSE,"Test 120 Day Accts";#N/A,#N/A,FALSE,"Tickmarks"}</definedName>
    <definedName name="aj"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j"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j"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rsdf" hidden="1">{#N/A,#N/A,FALSE,"Aging Summary";#N/A,#N/A,FALSE,"Ratio Analysis";#N/A,#N/A,FALSE,"Test 120 Day Accts";#N/A,#N/A,FALSE,"Tickmarks"}</definedName>
    <definedName name="AS2DocOpenMode" hidden="1">"AS2DocumentEdit"</definedName>
    <definedName name="AS2HasNoAutoHeaderFooter" hidden="1">" "</definedName>
    <definedName name="asd" hidden="1">{#N/A,#N/A,FALSE,"Aging Summary";#N/A,#N/A,FALSE,"Ratio Analysis";#N/A,#N/A,FALSE,"Test 120 Day Accts";#N/A,#N/A,FALSE,"Tickmarks"}</definedName>
    <definedName name="b" hidden="1">{#N/A,#N/A,FALSE,"Aging Summary";#N/A,#N/A,FALSE,"Ratio Analysis";#N/A,#N/A,FALSE,"Test 120 Day Accts";#N/A,#N/A,FALSE,"Tickmarks"}</definedName>
    <definedName name="bb"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b"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b"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LPH1" hidden="1">[7]Data!#REF!</definedName>
    <definedName name="BLPH2" hidden="1">[7]Data!#REF!</definedName>
    <definedName name="BLPH3" hidden="1">[7]Data!#REF!</definedName>
    <definedName name="cafe_validation_temp" hidden="1">[8]Cognos_Office_Connection_Cache!$B$2:$B$11</definedName>
    <definedName name="CBWorkbookPriority" hidden="1">-844756298</definedName>
    <definedName name="cc"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cc"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cc"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cd" localSheetId="2"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IQWBGuid" hidden="1">"2de395d8-5f10-4a3a-843c-d290bc7f8287"</definedName>
    <definedName name="Crystal_1_1_WEBI_DataGrid" hidden="1">[9]summary!#REF!</definedName>
    <definedName name="Crystal_1_1_WEBI_HHeading" hidden="1">[9]summary!#REF!</definedName>
    <definedName name="Crystal_1_1_WEBI_Table" hidden="1">[9]summary!#REF!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 localSheetId="1">'8. Threshold Test'!$E$51</definedName>
    <definedName name="dc" localSheetId="2"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d" localSheetId="1" hidden="1">#REF!</definedName>
    <definedName name="dd" hidden="1">#REF!</definedName>
    <definedName name="dyfhn" hidden="1">{#N/A,#N/A,FALSE,"Aging Summary";#N/A,#N/A,FALSE,"Ratio Analysis";#N/A,#N/A,FALSE,"Test 120 Day Accts";#N/A,#N/A,FALSE,"Tickmarks"}</definedName>
    <definedName name="e" localSheetId="1" hidden="1">#REF!</definedName>
    <definedName name="e" hidden="1">#REF!</definedName>
    <definedName name="ee" localSheetId="1" hidden="1">#REF!</definedName>
    <definedName name="ee" hidden="1">#REF!</definedName>
    <definedName name="etet" hidden="1">#REF!</definedName>
    <definedName name="EV__LASTREFTIME__" hidden="1">39729.3809143519</definedName>
    <definedName name="FA" localSheetId="2" hidden="1">{"datatable",#N/A,FALSE,"Cust.Adds_Volumes"}</definedName>
    <definedName name="FA" localSheetId="1" hidden="1">{"datatable",#N/A,FALSE,"Cust.Adds_Volumes"}</definedName>
    <definedName name="FA" hidden="1">{"datatable",#N/A,FALSE,"Cust.Adds_Volumes"}</definedName>
    <definedName name="FDHDF" localSheetId="1" hidden="1">'[10]Acct. Worksheet'!#REF!</definedName>
    <definedName name="FDHDF" hidden="1">'[10]Acct. Worksheet'!#REF!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g" hidden="1">{#N/A,#N/A,FALSE,"Aging Summary";#N/A,#N/A,FALSE,"Ratio Analysis";#N/A,#N/A,FALSE,"Test 120 Day Accts";#N/A,#N/A,FALSE,"Tickmarks"}</definedName>
    <definedName name="fill" localSheetId="1" hidden="1">#REF!</definedName>
    <definedName name="fill" hidden="1">#REF!</definedName>
    <definedName name="Fill2" hidden="1">[11]TO!#REF!</definedName>
    <definedName name="fnew"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new" localSheetId="1"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new"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localSheetId="1"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g" localSheetId="1">'8. Threshold Test'!$E$20</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FHDF" localSheetId="1" hidden="1">'[1]Acct. Worksheet'!#REF!</definedName>
    <definedName name="GFHDF" hidden="1">'[1]Acct. Worksheet'!#REF!</definedName>
    <definedName name="gg"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gg"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gg"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J" localSheetId="1" hidden="1">'[10]Acct. Worksheet'!#REF!</definedName>
    <definedName name="GHJ" hidden="1">'[10]Acct. Worksheet'!#REF!</definedName>
    <definedName name="Graph" hidden="1">'[1]Acct. Worksheet'!#REF!</definedName>
    <definedName name="Graph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KL" localSheetId="1" hidden="1">'[10]Acct. Worksheet'!#REF!</definedName>
    <definedName name="HJKL" hidden="1">'[10]Acct. Worksheet'!#REF!</definedName>
    <definedName name="HLJKGJKL" localSheetId="1" hidden="1">'[10]Acct. Worksheet'!#REF!</definedName>
    <definedName name="HLJKGJKL" hidden="1">'[10]Acct. Worksheet'!#REF!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BUY_THOM" hidden="1">"c5165"</definedName>
    <definedName name="IQ_EST_NUM_HOLD" hidden="1">"c1761"</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REUT" hidden="1">"c3870"</definedName>
    <definedName name="IQ_EST_NUM_OUTPERFORM_THOM" hidden="1">"c5166"</definedName>
    <definedName name="IQ_EST_NUM_SELL" hidden="1">"c1763"</definedName>
    <definedName name="IQ_EST_NUM_SELL_REUT" hidden="1">"c3873"</definedName>
    <definedName name="IQ_EST_NUM_SELL_THOM" hidden="1">"c5169"</definedName>
    <definedName name="IQ_EST_NUM_UNDERPERFORM" hidden="1">"c1762"</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"019802400"</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40892.6053125</definedName>
    <definedName name="IQ_NAMES_REVISION_DATE__1" hidden="1">41341.0010532407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"c190"</definedName>
    <definedName name="IQ_REVENUE_EST_CIQ" hidden="1">"c3616"</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39545.3291782407</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14" hidden="1">"$B$15:$B$518"</definedName>
    <definedName name="IQRB16" hidden="1">"$B$17:$B$520"</definedName>
    <definedName name="IQRB17" hidden="1">"$B$18:$B$122"</definedName>
    <definedName name="IQRB18" hidden="1">"$B$19:$B$522"</definedName>
    <definedName name="IQRBB17" hidden="1">"$BB$18:$BB$1299"</definedName>
    <definedName name="IQRC14" hidden="1">"$C$15:$C$119"</definedName>
    <definedName name="IQRD108" hidden="1">"$D$109:$D$111"</definedName>
    <definedName name="IQRD11" hidden="1">"$D$12:$D$21"</definedName>
    <definedName name="IQRD14" hidden="1">"$D$15:$D$38"</definedName>
    <definedName name="IQRD22" hidden="1">"$D$23:$D$25"</definedName>
    <definedName name="IQRD44" hidden="1">"$D$45:$D$53"</definedName>
    <definedName name="IQRD66" hidden="1">"$D$67:$D$69"</definedName>
    <definedName name="IQRD77" hidden="1">"$D$78:$D$87"</definedName>
    <definedName name="IQRLiquidityO5" hidden="1">[12]Liquidity!$O$6:$O$371</definedName>
    <definedName name="IQRLiquidityU5" hidden="1">[12]Liquidity!$U$6:$U$1692</definedName>
    <definedName name="IQRLiquidityZ5" hidden="1">[12]Liquidity!$Z$6:$Z$1675</definedName>
    <definedName name="IQRTKTMRawDataA3" hidden="1">'[12]TKTM Raw Data'!$A$4:$A$369</definedName>
    <definedName name="Italy" hidden="1">[13]TO!#REF!</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hnhgg" hidden="1">{#N/A,#N/A,FALSE,"Aging Summary";#N/A,#N/A,FALSE,"Ratio Analysis";#N/A,#N/A,FALSE,"Test 120 Day Accts";#N/A,#N/A,FALSE,"Tickmarks"}</definedName>
    <definedName name="jj" hidden="1">{#N/A,#N/A,FALSE,"Aging Summary";#N/A,#N/A,FALSE,"Ratio Analysis";#N/A,#N/A,FALSE,"Test 120 Day Accts";#N/A,#N/A,FALSE,"Tickmarks"}</definedName>
    <definedName name="K" hidden="1">{#N/A,#N/A,FALSE,"Aging Summary";#N/A,#N/A,FALSE,"Ratio Analysis";#N/A,#N/A,FALSE,"Test 120 Day Accts";#N/A,#N/A,FALSE,"Tickmarks"}</definedName>
    <definedName name="KK" hidden="1">{#N/A,#N/A,FALSE,"Aging Summary";#N/A,#N/A,FALSE,"Ratio Analysis";#N/A,#N/A,FALSE,"Test 120 Day Accts";#N/A,#N/A,FALSE,"Tickmarks"}</definedName>
    <definedName name="Kraft" hidden="1">{#N/A,#N/A,FALSE,"changes";#N/A,#N/A,FALSE,"Assumptions";"view1",#N/A,FALSE,"BE Analysis";"view2",#N/A,FALSE,"BE Analysis";#N/A,#N/A,FALSE,"DCF Calculation - Scenario 1";"Dollar",#N/A,FALSE,"Consolidated - Scenario 1";"CS",#N/A,FALSE,"Consolidated - Scenario 1"}</definedName>
    <definedName name="l" hidden="1">{#N/A,#N/A,FALSE,"Aging Summary";#N/A,#N/A,FALSE,"Ratio Analysis";#N/A,#N/A,FALSE,"Test 120 Day Accts";#N/A,#N/A,FALSE,"Tickmarks"}</definedName>
    <definedName name="LastSheet" hidden="1">"Total Bill Impacts_All Customer"</definedName>
    <definedName name="listlist" hidden="1">[11]TO!#REF!</definedName>
    <definedName name="ListOffset" hidden="1">1</definedName>
    <definedName name="LKASFDH" localSheetId="1" hidden="1">'[1]Acct. Worksheet'!#REF!</definedName>
    <definedName name="LKASFDH" hidden="1">'[1]Acct. Worksheet'!#REF!</definedName>
    <definedName name="m" hidden="1">{#N/A,#N/A,FALSE,"Aging Summary";#N/A,#N/A,FALSE,"Ratio Analysis";#N/A,#N/A,FALSE,"Test 120 Day Accts";#N/A,#N/A,FALSE,"Tickmarks"}</definedName>
    <definedName name="metricbridge" localSheetId="2"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 localSheetId="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localSheetId="2"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localSheetId="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M" hidden="1">#N/A</definedName>
    <definedName name="n" hidden="1">{#N/A,#N/A,FALSE,"Aging Summary";#N/A,#N/A,FALSE,"Ratio Analysis";#N/A,#N/A,FALSE,"Test 120 Day Accts";#N/A,#N/A,FALSE,"Tickmarks"}</definedName>
    <definedName name="o" hidden="1">{#N/A,#N/A,FALSE,"New Depr Sch-150% DB";#N/A,#N/A,FALSE,"Cash Flows RLP";#N/A,#N/A,FALSE,"IRR";#N/A,#N/A,FALSE,"Proforma IS";#N/A,#N/A,FALSE,"Assumptions"}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Order" hidden="1">255</definedName>
    <definedName name="p" hidden="1">{#N/A,#N/A,FALSE,"Aging Summary";#N/A,#N/A,FALSE,"Ratio Analysis";#N/A,#N/A,FALSE,"Test 120 Day Accts";#N/A,#N/A,FALSE,"Tickmarks"}</definedName>
    <definedName name="PAGEW">"132"</definedName>
    <definedName name="Pal_Workbook_GUID" hidden="1">"CJIDBG9LAGS8VPF2DQK4XUW3"</definedName>
    <definedName name="PCDAT">"3/7/2012"</definedName>
    <definedName name="PCDAY">"07"</definedName>
    <definedName name="PCDT2">"20120307"</definedName>
    <definedName name="PCI" localSheetId="1">'8. Threshold Test'!$E$16</definedName>
    <definedName name="PCMON">"03"</definedName>
    <definedName name="pp" hidden="1">{#N/A,#N/A,FALSE,"Aging Summary";#N/A,#N/A,FALSE,"Ratio Analysis";#N/A,#N/A,FALSE,"Test 120 Day Accts";#N/A,#N/A,FALSE,"Tickmarks"}</definedName>
    <definedName name="_xlnm.Print_Area" localSheetId="0">'1. Information Sheet'!$A$1:$N$61</definedName>
    <definedName name="QEWR" hidden="1">{"Network Summary",#N/A,TRUE,"Summary";"Piping Summary",#N/A,TRUE," Piping";"Meters Summary",#N/A,TRUE,"Meters &amp; Connections";"Connections Summary",#N/A,TRUE,"Meters &amp; Connections";"Stations Summary",#N/A,TRUE,"Stations Pivot"}</definedName>
    <definedName name="RB" localSheetId="1">'8. Threshold Test'!$E$49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O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sa" hidden="1">'[1]Acct. Worksheet'!#REF!</definedName>
    <definedName name="SAPBEXrevision" hidden="1">9</definedName>
    <definedName name="SAPBEXsysID" hidden="1">"BWP"</definedName>
    <definedName name="SAPBEXwbID" hidden="1">"451N6G6HNH5M7RVWKXOTIVLAA"</definedName>
    <definedName name="SDF" hidden="1">{#N/A,#N/A,FALSE,"Aging Summary";#N/A,#N/A,FALSE,"Ratio Analysis";#N/A,#N/A,FALSE,"Test 120 Day Accts";#N/A,#N/A,FALSE,"Tickmarks"}</definedName>
    <definedName name="sdfasd" localSheetId="2" hidden="1">{"consolidated_costs",#N/A,FALSE,"Cost_Data_Table";"regulatory_adjustments",#N/A,FALSE,"Cost_Data_Table";"adjustment_explanations",#N/A,FALSE,"Cost_Data_Table";"utility_costs",#N/A,FALSE,"Cost_Data_Table";"utility_costs_inflated",#N/A,FALSE,"Cost_Data_Table"}</definedName>
    <definedName name="sdfasd" localSheetId="1" hidden="1">{"consolidated_costs",#N/A,FALSE,"Cost_Data_Table";"regulatory_adjustments",#N/A,FALSE,"Cost_Data_Table";"adjustment_explanations",#N/A,FALSE,"Cost_Data_Table";"utility_costs",#N/A,FALSE,"Cost_Data_Table";"utility_costs_inflated",#N/A,FALSE,"Cost_Data_Table"}</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g" hidden="1">{#N/A,#N/A,FALSE,"Aging Summary";#N/A,#N/A,FALSE,"Ratio Analysis";#N/A,#N/A,FALSE,"Test 120 Day Accts";#N/A,#N/A,FALSE,"Tickmarks"}</definedName>
    <definedName name="sdfvsdfv" hidden="1">{#N/A,#N/A,FALSE,"Aging Summary";#N/A,#N/A,FALSE,"Ratio Analysis";#N/A,#N/A,FALSE,"Test 120 Day Accts";#N/A,#N/A,FALSE,"Tickmarks"}</definedName>
    <definedName name="S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ort"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rt" localSheetId="1"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rdfg" hidden="1">{#N/A,#N/A,FALSE,"Aging Summary";#N/A,#N/A,FALSE,"Ratio Analysis";#N/A,#N/A,FALSE,"Test 120 Day Accts";#N/A,#N/A,FALSE,"Tickmarks"}</definedName>
    <definedName name="stdhg" hidden="1">{#N/A,#N/A,FALSE,"Aging Summary";#N/A,#N/A,FALSE,"Ratio Analysis";#N/A,#N/A,FALSE,"Test 120 Day Accts";#N/A,#N/A,FALSE,"Tickmarks"}</definedName>
    <definedName name="stsg" hidden="1">{"Network Summary",#N/A,TRUE,"Summary";"Piping Summary",#N/A,TRUE," Piping";"Meters Summary",#N/A,TRUE,"Meters &amp; Connections";"Connections Summary",#N/A,TRUE,"Meters &amp; Connections";"Stations Summary",#N/A,TRUE,"Stations Pivot"}</definedName>
    <definedName name="test"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 localSheetId="1"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2" localSheetId="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2" localSheetId="1"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 hidden="1">{#N/A,#N/A,FALSE,"Aging Summary";#N/A,#N/A,FALSE,"Ratio Analysis";#N/A,#N/A,FALSE,"Test 120 Day Accts";#N/A,#N/A,FALSE,"Tickmarks"}</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bbbbbbbbb" hidden="1">{#N/A,#N/A,FALSE,"Aging Summary";#N/A,#N/A,FALSE,"Ratio Analysis";#N/A,#N/A,FALSE,"Test 120 Day Accts";#N/A,#N/A,FALSE,"Tickmarks"}</definedName>
    <definedName name="VV" hidden="1">{#N/A,#N/A,FALSE,"Aging Summary";#N/A,#N/A,FALSE,"Ratio Analysis";#N/A,#N/A,FALSE,"Test 120 Day Accts";#N/A,#N/A,FALSE,"Tickmarks"}</definedName>
    <definedName name="w" localSheetId="2"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aresd" hidden="1">{#N/A,#N/A,FALSE,"Aging Summary";#N/A,#N/A,FALSE,"Ratio Analysis";#N/A,#N/A,FALSE,"Test 120 Day Accts";#N/A,#N/A,FALSE,"Tickmarks"}</definedName>
    <definedName name="wlkednjfc" hidden="1">{#N/A,#N/A,FALSE,"Aging Summary";#N/A,#N/A,FALSE,"Ratio Analysis";#N/A,#N/A,FALSE,"Test 120 Day Accts";#N/A,#N/A,FALSE,"Tickmarks"}</definedName>
    <definedName name="wn.revenue" localSheetId="2" hidden="1">{"Consolidated_revenue",#N/A,FALSE,"Revenue_Data_Table";"regulatory_adjustments",#N/A,FALSE,"Revenue_Data_Table";"adjustment_explanation",#N/A,FALSE,"Revenue_Data_Table";"utility_revenue",#N/A,FALSE,"Revenue_Data_Table";"utility_revenue_inflated",#N/A,FALSE,"Revenue_Data_Table"}</definedName>
    <definedName name="wn.revenue" localSheetId="1" hidden="1">{"Consolidated_revenue",#N/A,FALSE,"Revenue_Data_Table";"regulatory_adjustments",#N/A,FALSE,"Revenue_Data_Table";"adjustment_explanation",#N/A,FALSE,"Revenue_Data_Table";"utility_revenue",#N/A,FALSE,"Revenue_Data_Table";"utility_revenue_inflated",#N/A,FALSE,"Revenue_Data_Table"}</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rn.1996._.PROPERTY._.AND._.BUSINESS._.INTERRUPTION._.VALUES." hidden="1">{#N/A,#N/A,TRUE,"96PROP"}</definedName>
    <definedName name="wrn.5._.Year._.Plan." localSheetId="2" hidden="1">{#N/A,#N/A,FALSE,"Cover";#N/A,#N/A,FALSE,"Key Assumptions";#N/A,#N/A,FALSE,"Assum1";#N/A,#N/A,FALSE,"Revenue";#N/A,#N/A,FALSE,"Operating Income";#N/A,#N/A,FALSE,"Capital employed";#N/A,#N/A,FALSE,"Cap Emp WS"}</definedName>
    <definedName name="wrn.5._.Year._.Plan." localSheetId="1" hidden="1">{#N/A,#N/A,FALSE,"Cover";#N/A,#N/A,FALSE,"Key Assumptions";#N/A,#N/A,FALSE,"Assum1";#N/A,#N/A,FALSE,"Revenue";#N/A,#N/A,FALSE,"Operating Income";#N/A,#N/A,FALSE,"Capital employed";#N/A,#N/A,FALSE,"Cap Emp WS"}</definedName>
    <definedName name="wrn.5._.Year._.Plan." hidden="1">{#N/A,#N/A,FALSE,"Cover";#N/A,#N/A,FALSE,"Key Assumptions";#N/A,#N/A,FALSE,"Assum1";#N/A,#N/A,FALSE,"Revenue";#N/A,#N/A,FALSE,"Operating Income";#N/A,#N/A,FALSE,"Capital employed";#N/A,#N/A,FALSE,"Cap Emp WS"}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FE._.REGISTER." hidden="1">{#N/A,#N/A,FALSE,"CLAIMS";#N/A,#N/A,FALSE,"EXPENSE";#N/A,#N/A,FALSE,"CAPITAL"}</definedName>
    <definedName name="wrn.Aging._.and._.Trend._.Analysis." hidden="1">{#N/A,#N/A,FALSE,"Aging Summary";#N/A,#N/A,FALSE,"Ratio Analysis";#N/A,#N/A,FALSE,"Test 120 Day Accts";#N/A,#N/A,FALSE,"Tickmarks"}</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STATEMENTS." hidden="1">{"BALANCE SHEET",#N/A,FALSE,"Balance Sheet";"INCOME STATEMENT",#N/A,FALSE,"Income Statement";"STMT OF CASH FLOWS",#N/A,FALSE,"Cash Flows Indirect";"PARTNERS CAPITAL STMT",#N/A,FALSE,"Partners Capital"}</definedName>
    <definedName name="wrn.APCT." hidden="1">{"Page1",#N/A,FALSE,"APCT";"Page2",#N/A,FALSE,"APCT"}</definedName>
    <definedName name="wrn.APL." hidden="1">{"Page1",#N/A,FALSE,"APL";"Page2",#N/A,FALSE,"APL"}</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ssumptions." hidden="1">{"assumptions1",#N/A,FALSE,"Valuation Analysis";"assumptions2",#N/A,FALSE,"Valuation Analysis"}</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lance._.sheet." hidden="1">{"bs",#N/A,FALSE,"SCF"}</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are." localSheetId="2" hidden="1">{"year1",#N/A,FALSE,"compare";"year10",#N/A,FALSE,"compare";"year2",#N/A,FALSE,"compare";"year3",#N/A,FALSE,"compare";"year4",#N/A,FALSE,"compare";"year5",#N/A,FALSE,"compare";"year6",#N/A,FALSE,"compare";"year7",#N/A,FALSE,"compare";"year8",#N/A,FALSE,"compare";"year9",#N/A,FALSE,"compare"}</definedName>
    <definedName name="wrn.compare." localSheetId="1"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2" hidden="1">{"year1",#N/A,FALSE,"compare";"year2",#N/A,FALSE,"compare";"year3",#N/A,FALSE,"compare";"year4",#N/A,FALSE,"compare";"year5",#N/A,FALSE,"compare"}</definedName>
    <definedName name="wrn.compare5yrs." localSheetId="1"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mplete._.Report."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wrn.Complete._.Report." localSheetId="1"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wrn.Complete._.Rep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wrn.contributory._.asset._.charges." hidden="1">{"contributory1",#N/A,FALSE,"Contributory Assets Detail";"contributory2",#N/A,FALSE,"Contributory Assets Detail"}</definedName>
    <definedName name="wrn.Coprorate._.Package." localSheetId="2"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prorate._.Package." localSheetId="1"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SA._.FS._.국문." hidden="1">{#N/A,#N/A,FALSE,"BS";#N/A,#N/A,FALSE,"PL";#N/A,#N/A,FALSE,"처분";#N/A,#N/A,FALSE,"현금";#N/A,#N/A,FALSE,"매출";#N/A,#N/A,FALSE,"원가";#N/A,#N/A,FALSE,"경영"}</definedName>
    <definedName name="wrn.costs." localSheetId="2" hidden="1">{"consolidated_costs",#N/A,FALSE,"Cost_Data_Table";"regulatory_adjustments",#N/A,FALSE,"Cost_Data_Table";"adjustment_explanations",#N/A,FALSE,"Cost_Data_Table";"utility_costs",#N/A,FALSE,"Cost_Data_Table";"utility_costs_inflated",#N/A,FALSE,"Cost_Data_Table"}</definedName>
    <definedName name="wrn.costs." localSheetId="1"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rrent._.Year._.Plan._.Only." localSheetId="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rrent._.Year._.Plan._.Only." localSheetId="1"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localSheetId="2" hidden="1">{"datatable",#N/A,FALSE,"Cust.Adds_Volumes"}</definedName>
    <definedName name="wrn.custadds_volumes." localSheetId="1" hidden="1">{"datatable",#N/A,FALSE,"Cust.Adds_Volumes"}</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ocumentation." hidden="1">{"documentation1",#N/A,FALSE,"Documentation";"documentation2",#N/A,FALSE,"Documentation"}</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xception._.Report." localSheetId="2" hidden="1">{#N/A,#N/A,FALSE,"Exception Report"}</definedName>
    <definedName name="wrn.Exception._.Report." localSheetId="1" hidden="1">{#N/A,#N/A,FALSE,"Exception Report"}</definedName>
    <definedName name="wrn.Exception._.Report." hidden="1">{#N/A,#N/A,FALSE,"Exception Report"}</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ve._.Year._.Plan." localSheetId="2" hidden="1">{#N/A,#N/A,FALSE,"Part B - Five Year Projections";#N/A,#N/A,FALSE,"B.1 Financial Summary";#N/A,#N/A,FALSE,"B.1a Financial Sum wks";#N/A,#N/A,FALSE,"B.2 Five Year Assumptions";#N/A,#N/A,FALSE,"B.3 Five Year Income";#N/A,#N/A,FALSE,"B.4 Five Year Balance Sheets";#N/A,#N/A,FALSE,"B.5 Five Year Cash Flows"}</definedName>
    <definedName name="wrn.Five._.Year._.Plan." localSheetId="1" hidden="1">{#N/A,#N/A,FALSE,"Part B - Five Year Projections";#N/A,#N/A,FALSE,"B.1 Financial Summary";#N/A,#N/A,FALSE,"B.1a Financial Sum wks";#N/A,#N/A,FALSE,"B.2 Five Year Assumptions";#N/A,#N/A,FALSE,"B.3 Five Year Income";#N/A,#N/A,FALSE,"B.4 Five Year Balance Sheets";#N/A,#N/A,FALSE,"B.5 Five Year Cash Flows"}</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OOTNOTES." hidden="1">{"Footnotespg1",#N/A,FALSE,"Footnotes";"Footnotespg2",#N/A,FALSE,"Footnotes"}</definedName>
    <definedName name="wrn.Full._.Business._.Plan._.Package."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Business._.Plan._.Package." localSheetId="1"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GARNISH." hidden="1">{#N/A,#N/A,FALSE,"HIBBARD";#N/A,#N/A,FALSE,"BEATON";#N/A,#N/A,FALSE,"CLARKSON";#N/A,#N/A,FALSE,"HARTMAN";#N/A,#N/A,FALSE,"SAMSON";#N/A,#N/A,FALSE,"VENSKAITIS";#N/A,#N/A,FALSE,"MCNEIL"}</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hidden="1">{"gross_margin1",#N/A,FALSE,"Gross Margin Detail";"gross_margin2",#N/A,FALSE,"Gross Margin Detail"}</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historical._.performance." hidden="1">{"historical acquirer",#N/A,FALSE,"Historical Performance";"historical target",#N/A,FALSE,"Historical Performance"}</definedName>
    <definedName name="wrn.income." localSheetId="2" hidden="1">{"income",#N/A,FALSE,"income_statement"}</definedName>
    <definedName name="wrn.income." localSheetId="1" hidden="1">{"income",#N/A,FALSE,"income_statement"}</definedName>
    <definedName name="wrn.income." hidden="1">{"income",#N/A,FALSE,"income_statement"}</definedName>
    <definedName name="wrn.INCOME._.STATEMENT." hidden="1">{"INCOME STATEMENT",#N/A,FALSE,"Income Statement"}</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sheet." hidden="1">{#N/A,#N/A,FALSE,"TICKERS INPUT SHEET"}</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hidden="1">{"LPNL1",#N/A,FALSE,"EntitiesWithReclasses";"LPNL2",#N/A,FALSE,"EntitiesWithReclasses";"LPNL3",#N/A,FALSE,"EntitiesWithReclasses"}</definedName>
    <definedName name="wrn.Multiples._.Calculation." hidden="1">{#N/A,#N/A,FALSE,"GCM Data Sum";#N/A,#N/A,FALSE,"TIC-Calculation";#N/A,#N/A,FALSE,"TIC  Multiples";#N/A,#N/A,FALSE,"P-E &amp; Price to Book Multiples";#N/A,#N/A,FALSE,"Margins-EBITDA-to-Growth"}</definedName>
    <definedName name="wrn.OMreport." localSheetId="2" hidden="1">{"OM_data",#N/A,FALSE,"O&amp;M Data Table";"OM_regulatory_adjustments",#N/A,FALSE,"O&amp;M Data Table";"OM_select_data",#N/A,FALSE,"O&amp;M Data Table"}</definedName>
    <definedName name="wrn.OMreport." localSheetId="1"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PARTNERS._.CAPITAL._.STMT." hidden="1">{"PARTNERS CAPITAL STMT",#N/A,FALSE,"Partners Capital"}</definedName>
    <definedName name="wrn.Plan._.Support._.Only." localSheetId="2"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an._.Support._.Only." localSheetId="1"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reliminary._.Plan." localSheetId="2" hidden="1">{#N/A,#N/A,FALSE,"Part E";#N/A,#N/A,FALSE,"E.1 Prelim Earnings Plan"}</definedName>
    <definedName name="wrn.Preliminary._.Plan." localSheetId="1" hidden="1">{#N/A,#N/A,FALSE,"Part E";#N/A,#N/A,FALSE,"E.1 Prelim Earnings Plan"}</definedName>
    <definedName name="wrn.Preliminary._.Plan." hidden="1">{#N/A,#N/A,FALSE,"Part E";#N/A,#N/A,FALSE,"E.1 Prelim Earnings Plan"}</definedName>
    <definedName name="wrn.President._.Report." localSheetId="2" hidden="1">{#N/A,#N/A,FALSE,"President's Cover";#N/A,#N/A,FALSE,"A.1 1998 Objectives";#N/A,#N/A,FALSE,"A.2 President's Measures";#N/A,#N/A,FALSE,"A.3 Commentary"}</definedName>
    <definedName name="wrn.President._.Report." localSheetId="1" hidden="1">{#N/A,#N/A,FALSE,"President's Cover";#N/A,#N/A,FALSE,"A.1 1998 Objectives";#N/A,#N/A,FALSE,"A.2 President's Measures";#N/A,#N/A,FALSE,"A.3 Commentary"}</definedName>
    <definedName name="wrn.President._.Report." hidden="1">{#N/A,#N/A,FALSE,"President's Cover";#N/A,#N/A,FALSE,"A.1 1998 Objectives";#N/A,#N/A,FALSE,"A.2 President's Measures";#N/A,#N/A,FALSE,"A.3 Commentary"}</definedName>
    <definedName name="wrn.print." hidden="1">{#N/A,#N/A,FALSE,"Japan 2003";#N/A,#N/A,FALSE,"Sheet2"}</definedName>
    <definedName name="wrn.Print._.All._.Exhibits." hidden="1">{"Inc Stmt Dollar",#N/A,FALSE,"IS";"Inc Stmt CS",#N/A,FALSE,"IS";"BS Dollar",#N/A,FALSE,"BS";"BS CS",#N/A,FALSE,"BS";"CF Dollar",#N/A,FALSE,"CF";"Ratio No.1",#N/A,FALSE,"Ratio";"Ratio No.2",#N/A,FALSE,"Ratio"}</definedName>
    <definedName name="wrn.print._.all._.sheets." hidden="1">{"summary",#N/A,FALSE,"Valuation Analysis";"assumptions1",#N/A,FALSE,"Valuation Analysis";"assumptions2",#N/A,FALSE,"Valuation Analysis"}</definedName>
    <definedName name="wrn.Print._.Blank._.Exhibit." hidden="1">{"Extra 1",#N/A,FALSE,"Blank"}</definedName>
    <definedName name="wrn.Print._.BS._.Exhibits." hidden="1">{"BS Dollar",#N/A,FALSE,"BS";"BS CS",#N/A,FALSE,"BS"}</definedName>
    <definedName name="wrn.Print._.CF._.Exhibit." hidden="1">{"CF Dollar",#N/A,FALSE,"CF"}</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IS._.Exhibits." hidden="1">{"Inc Stmt Dollar",#N/A,FALSE,"IS";"Inc Stmt CS",#N/A,FALSE,"IS"}</definedName>
    <definedName name="wrn.Print._.Ratio._.Exhibits." hidden="1">{"Ratio No.1",#N/A,FALSE,"Ratio";"Ratio No.2",#N/A,FALSE,"Ratio"}</definedName>
    <definedName name="wrn.Projected._.Data._.and._.Subject._.Company._.Data." hidden="1">{#N/A,#N/A,FALSE,"Projected Data &amp; SUBJECT-INPUTS"}</definedName>
    <definedName name="wrn.Quarter._.1._.Forecast." localSheetId="2"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1._.Forecast." localSheetId="1"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localSheetId="2"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2._.Forecast." localSheetId="1"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localSheetId="2"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_.3._.Forecast." localSheetId="1"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localSheetId="2"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Consolidation._.Report." localSheetId="1"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Range._.Values." hidden="1">{"page1",#N/A,FALSE,"Range Value - Incl Reclasses";"page2",#N/A,FALSE,"Range Value - Incl Reclasses";"page3",#N/A,FALSE,"Range Value - Incl Reclasses"}</definedName>
    <definedName name="wrn.Report._.Exhibits." hidden="1">{"Inc Stmt Exhibit",#N/A,FALSE,"IS";"BS Exhibit",#N/A,FALSE,"BS";"Ratio No.1",#N/A,FALSE,"Ratio";"Ratio No.2",#N/A,FALSE,"Ratio"}</definedName>
    <definedName name="wrn.revenue." localSheetId="2"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1"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sample." hidden="1">{"sample",#N/A,FALSE,"Client Input Sheet"}</definedName>
    <definedName name="wrn.Shorten._.Version." hidden="1">{#N/A,#N/A,FALSE,"changes";#N/A,#N/A,FALSE,"Assumptions";"view1",#N/A,FALSE,"BE Analysis";"view2",#N/A,FALSE,"BE Analysis";#N/A,#N/A,FALSE,"DCF Calculation - Scenario 1";"Dollar",#N/A,FALSE,"Consolidated - Scenario 1";"CS",#N/A,FALSE,"Consolidated - Scenario 1"}</definedName>
    <definedName name="wrn.Standard." hidden="1">{#N/A,#N/A,FALSE,"IS US";#N/A,#N/A,FALSE,"BS US";#N/A,#N/A,FALSE,"IS LOCAL";#N/A,#N/A,FALSE,"BS INPUT";#N/A,#N/A,FALSE,"EQUITY";#N/A,#N/A,FALSE,"LOCAL ADJ";#N/A,#N/A,FALSE,"GAAP ADJ"}</definedName>
    <definedName name="wrn.STMT._.OF._.CASH._.FLOWS." hidden="1">{"STMT OF CASH FLOWS",#N/A,FALSE,"Cash Flows Indirect"}</definedName>
    <definedName name="wrn.summary." hidden="1">{"summary",#N/A,FALSE,"Valuation Analysis"}</definedName>
    <definedName name="wrn.summary._.schedules." hidden="1">{"summary1",#N/A,FALSE,"Summary of Values";"summary2",#N/A,FALSE,"Summary of Values"}</definedName>
    <definedName name="wrn.Supplemental._.Pkg.." localSheetId="2" hidden="1">{#N/A,#N/A,FALSE,"Cover";#N/A,#N/A,FALSE,"Index";#N/A,#N/A,FALSE,"Supp. A";#N/A,#N/A,FALSE,"Supp. B";#N/A,#N/A,FALSE,"Supp. C";#N/A,#N/A,FALSE,"Supp. D";#N/A,#N/A,FALSE,"Supp. E";#N/A,#N/A,FALSE,"Supp. F";#N/A,#N/A,FALSE,"Supp. G";#N/A,#N/A,FALSE,"Supp. H";#N/A,#N/A,FALSE,"Supp. I";#N/A,#N/A,FALSE,"Supp. J";#N/A,#N/A,FALSE,"Supp. K";#N/A,#N/A,FALSE,"Supp. L"}</definedName>
    <definedName name="wrn.Supplemental._.Pkg.." localSheetId="1" hidden="1">{#N/A,#N/A,FALSE,"Cover";#N/A,#N/A,FALSE,"Index";#N/A,#N/A,FALSE,"Supp. A";#N/A,#N/A,FALSE,"Supp. B";#N/A,#N/A,FALSE,"Supp. C";#N/A,#N/A,FALSE,"Supp. D";#N/A,#N/A,FALSE,"Supp. E";#N/A,#N/A,FALSE,"Supp. F";#N/A,#N/A,FALSE,"Supp. G";#N/A,#N/A,FALSE,"Supp. H";#N/A,#N/A,FALSE,"Supp. I";#N/A,#N/A,FALSE,"Supp. J";#N/A,#N/A,FALSE,"Supp. K";#N/A,#N/A,FALSE,"Supp. L"}</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TB._.ALL._.ACCTS." hidden="1">{"BALANCE SHEET ACCOUNTS",#N/A,TRUE,"Working Trial Balance";"INCOME ACCOUNTS",#N/A,TRUE,"Working Trial Balance"}</definedName>
    <definedName name="wrn.TB._.BALANCE._.SHEET." hidden="1">{"BALANCE SHEET ACCOUNTS",#N/A,FALSE,"Working Trial Balance"}</definedName>
    <definedName name="wrn.TB._.EXPLANATIONS." hidden="1">{"EXPLANATIONS",#N/A,FALSE,"Working Trial Balance"}</definedName>
    <definedName name="wrn.TB._.INCOME._.STMT." hidden="1">{"INCOME ACCOUNTS",#N/A,FALSE,"Working Trial Balance"}</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rademark._.and._.trade._.name." hidden="1">{"trademark1",#N/A,FALSE,"Trademark(s) and Trade Name(s)"}</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_.paper._.shcedules." hidden="1">{"summary1",#N/A,FALSE,"Summary of Values";"summary2",#N/A,FALSE,"Summary of Values";"weighted average returns",#N/A,FALSE,"WACC and WARA";"fixed asset detail",#N/A,FALSE,"Fixed Asset Detail"}</definedName>
    <definedName name="wrn.X140." hidden="1">{"page1",#N/A,FALSE,"X140withReclasses";"page2",#N/A,FALSE,"X140withReclasses";"page3",#N/A,FALSE,"X140withReclasses"}</definedName>
    <definedName name="wrn.Year._.End._.Reporting._.Pkg.." localSheetId="2"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Year._.End._.Reporting._.Pkg.." localSheetId="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土地." hidden="1">{"土地",#N/A,FALSE,"土地建物"}</definedName>
    <definedName name="wrn.建物." hidden="1">{"建物",#N/A,FALSE,"土地建物"}</definedName>
    <definedName name="xxxxxxx" localSheetId="2" hidden="1">{#N/A,#N/A,FALSE,"Part B - Five Year Projections";#N/A,#N/A,FALSE,"B.1 Financial Summary";#N/A,#N/A,FALSE,"B.1a Financial Sum wks";#N/A,#N/A,FALSE,"B.2 Five Year Assumptions";#N/A,#N/A,FALSE,"B.3 Five Year Income";#N/A,#N/A,FALSE,"B.4 Five Year Balance Sheets";#N/A,#N/A,FALSE,"B.5 Five Year Cash Flows"}</definedName>
    <definedName name="xxxxxxx" localSheetId="1" hidden="1">{#N/A,#N/A,FALSE,"Part B - Five Year Projections";#N/A,#N/A,FALSE,"B.1 Financial Summary";#N/A,#N/A,FALSE,"B.1a Financial Sum wks";#N/A,#N/A,FALSE,"B.2 Five Year Assumptions";#N/A,#N/A,FALSE,"B.3 Five Year Income";#N/A,#N/A,FALSE,"B.4 Five Year Balance Sheets";#N/A,#N/A,FALSE,"B.5 Five Year Cash Flows"}</definedName>
    <definedName name="xxxxxxx" hidden="1">{#N/A,#N/A,FALSE,"Part B - Five Year Projections";#N/A,#N/A,FALSE,"B.1 Financial Summary";#N/A,#N/A,FALSE,"B.1a Financial Sum wks";#N/A,#N/A,FALSE,"B.2 Five Year Assumptions";#N/A,#N/A,FALSE,"B.3 Five Year Income";#N/A,#N/A,FALSE,"B.4 Five Year Balance Sheets";#N/A,#N/A,FALSE,"B.5 Five Year Cash Flows"}</definedName>
    <definedName name="yrh" hidden="1">{#N/A,#N/A,FALSE,"Aging Summary";#N/A,#N/A,FALSE,"Ratio Analysis";#N/A,#N/A,FALSE,"Test 120 Day Accts";#N/A,#N/A,FALSE,"Tickmarks"}</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zz" hidden="1">{#N/A,#N/A,FALSE,"Aging Summary";#N/A,#N/A,FALSE,"Ratio Analysis";#N/A,#N/A,FALSE,"Test 120 Day Accts";#N/A,#N/A,FALSE,"Tickmarks"}</definedName>
    <definedName name="건가new" hidden="1">{#N/A,#N/A,FALSE,"BS";#N/A,#N/A,FALSE,"PL";#N/A,#N/A,FALSE,"처분";#N/A,#N/A,FALSE,"현금";#N/A,#N/A,FALSE,"매출";#N/A,#N/A,FALSE,"원가";#N/A,#N/A,FALSE,"경영"}</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hidden="1">{#N/A,#N/A,FALSE,"BS";#N/A,#N/A,FALSE,"PL";#N/A,#N/A,FALSE,"처분";#N/A,#N/A,FALSE,"현금";#N/A,#N/A,FALSE,"매출";#N/A,#N/A,FALSE,"원가";#N/A,#N/A,FALSE,"경영"}</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hidden="1">{#N/A,#N/A,FALSE,"BS";#N/A,#N/A,FALSE,"PL";#N/A,#N/A,FALSE,"처분";#N/A,#N/A,FALSE,"현금";#N/A,#N/A,FALSE,"매출";#N/A,#N/A,FALSE,"원가";#N/A,#N/A,FALSE,"경영"}</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8" l="1"/>
  <c r="E34" i="3"/>
  <c r="E66" i="3"/>
  <c r="E27" i="3"/>
  <c r="C27" i="3"/>
  <c r="E26" i="3"/>
  <c r="E35" i="3" s="1"/>
  <c r="C26" i="3"/>
  <c r="F46" i="8" l="1"/>
  <c r="F34" i="8"/>
  <c r="F49" i="8" s="1"/>
  <c r="I49" i="8" s="1"/>
  <c r="A32" i="8"/>
  <c r="A30" i="8"/>
  <c r="J28" i="8"/>
  <c r="A28" i="8"/>
  <c r="AA1" i="8"/>
  <c r="F48" i="8" l="1"/>
  <c r="I48" i="8" s="1"/>
  <c r="E51" i="6" l="1"/>
  <c r="E47" i="6"/>
  <c r="E39" i="6"/>
  <c r="E31" i="6"/>
  <c r="E41" i="6" l="1"/>
  <c r="E49" i="6" s="1"/>
  <c r="E59" i="6"/>
  <c r="E55" i="6"/>
  <c r="E65" i="6" s="1"/>
  <c r="E58" i="6"/>
  <c r="E68" i="6" s="1"/>
  <c r="E54" i="6"/>
  <c r="E64" i="6" s="1"/>
  <c r="E57" i="6"/>
  <c r="E67" i="6" s="1"/>
  <c r="E60" i="6"/>
  <c r="E70" i="6" s="1"/>
  <c r="E56" i="6"/>
  <c r="E66" i="6" s="1"/>
  <c r="E69" i="6"/>
  <c r="E57" i="3" l="1"/>
  <c r="E91" i="3" s="1"/>
  <c r="E36" i="3"/>
  <c r="E47" i="3" s="1"/>
  <c r="E49" i="3" s="1"/>
  <c r="E62" i="3" s="1"/>
  <c r="E25" i="2" l="1"/>
  <c r="K25" i="2"/>
  <c r="D25" i="2"/>
  <c r="M25" i="2"/>
  <c r="L25" i="2"/>
  <c r="E64" i="3"/>
  <c r="E68" i="3" s="1"/>
  <c r="E72" i="3" s="1"/>
  <c r="E74" i="3" s="1"/>
  <c r="E92" i="3" s="1"/>
  <c r="E39" i="3"/>
  <c r="E42" i="3" s="1"/>
  <c r="E38" i="3"/>
  <c r="E41" i="3" s="1"/>
  <c r="C25" i="2"/>
  <c r="E44" i="3" l="1"/>
  <c r="E51" i="3" s="1"/>
  <c r="E90" i="3" s="1"/>
  <c r="E95" i="3"/>
  <c r="I26" i="2" s="1"/>
  <c r="F18" i="2" l="1"/>
  <c r="G18" i="2"/>
  <c r="G24" i="2"/>
  <c r="P24" i="2" s="1"/>
  <c r="G23" i="2"/>
  <c r="P23" i="2" s="1"/>
  <c r="G22" i="2"/>
  <c r="P22" i="2" s="1"/>
  <c r="G21" i="2"/>
  <c r="P21" i="2" s="1"/>
  <c r="G20" i="2"/>
  <c r="P20" i="2" s="1"/>
  <c r="G19" i="2"/>
  <c r="P19" i="2" s="1"/>
  <c r="H22" i="2"/>
  <c r="Q22" i="2" s="1"/>
  <c r="F19" i="2"/>
  <c r="F23" i="2"/>
  <c r="H18" i="2"/>
  <c r="H19" i="2"/>
  <c r="Q19" i="2" s="1"/>
  <c r="H23" i="2"/>
  <c r="Q23" i="2" s="1"/>
  <c r="F20" i="2"/>
  <c r="F24" i="2"/>
  <c r="H20" i="2"/>
  <c r="Q20" i="2" s="1"/>
  <c r="H24" i="2"/>
  <c r="Q24" i="2" s="1"/>
  <c r="F21" i="2"/>
  <c r="H21" i="2"/>
  <c r="Q21" i="2" s="1"/>
  <c r="F22" i="2"/>
  <c r="I24" i="2" l="1"/>
  <c r="O24" i="2"/>
  <c r="O21" i="2"/>
  <c r="I21" i="2"/>
  <c r="I20" i="2"/>
  <c r="O20" i="2"/>
  <c r="I23" i="2"/>
  <c r="O23" i="2"/>
  <c r="P18" i="2"/>
  <c r="G25" i="2"/>
  <c r="H25" i="2"/>
  <c r="Q18" i="2"/>
  <c r="O19" i="2"/>
  <c r="I19" i="2"/>
  <c r="I22" i="2"/>
  <c r="O22" i="2"/>
  <c r="O18" i="2"/>
  <c r="F25" i="2"/>
  <c r="I18" i="2"/>
  <c r="I25" i="2" l="1"/>
</calcChain>
</file>

<file path=xl/sharedStrings.xml><?xml version="1.0" encoding="utf-8"?>
<sst xmlns="http://schemas.openxmlformats.org/spreadsheetml/2006/main" count="205" uniqueCount="179">
  <si>
    <t>Service Charge % Revenue</t>
  </si>
  <si>
    <t>Distribution Volumetric Rate % Revenue kWh</t>
  </si>
  <si>
    <t>Distribution Volumetric Rate % Revenue kW</t>
  </si>
  <si>
    <t>Service Charge Revenue</t>
  </si>
  <si>
    <t>Distribution Volumetric Rate Revenue kWh</t>
  </si>
  <si>
    <t>Distribution Volumetric Rate Revenue kW</t>
  </si>
  <si>
    <t>Total Revenue by Rate Class</t>
  </si>
  <si>
    <t>Billed Customers or Connections</t>
  </si>
  <si>
    <t>Billed kWh</t>
  </si>
  <si>
    <t>Billed kW</t>
  </si>
  <si>
    <t>Service Charge Rate Rider</t>
  </si>
  <si>
    <t>Distribution Volumetric Rate kWh Rate Rider</t>
  </si>
  <si>
    <t>Distribution Volumetric Rate kW Rate Rider</t>
  </si>
  <si>
    <t>From Sheet 8</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</si>
  <si>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</si>
  <si>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</si>
  <si>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</si>
  <si>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r>
      <t>Col I</t>
    </r>
    <r>
      <rPr>
        <b/>
        <i/>
        <vertAlign val="subscript"/>
        <sz val="10"/>
        <color theme="4"/>
        <rFont val="Calibri"/>
        <family val="2"/>
        <scheme val="minor"/>
      </rPr>
      <t>total</t>
    </r>
  </si>
  <si>
    <t>From Sheet 4</t>
  </si>
  <si>
    <t>Col F / Col K / 12</t>
  </si>
  <si>
    <t>Col G / Col L</t>
  </si>
  <si>
    <t>Col H / Col M</t>
  </si>
  <si>
    <t>RESIDENTIAL</t>
  </si>
  <si>
    <t>GENERAL SERVICE LESS THAN 50 kW</t>
  </si>
  <si>
    <t>LARGE USE</t>
  </si>
  <si>
    <t>UNMETERED SCATTERED LOAD</t>
  </si>
  <si>
    <t>STREET LIGHTING</t>
  </si>
  <si>
    <t>Total</t>
  </si>
  <si>
    <t>GENERAL SERVICE 50 TO 4,999 KW</t>
  </si>
  <si>
    <t>SENTINEL LIGHTING</t>
  </si>
  <si>
    <t>PowerStream
Rate Class</t>
  </si>
  <si>
    <t>Return on Rate Base</t>
  </si>
  <si>
    <t>Incremental Capital</t>
  </si>
  <si>
    <t>Depreciation Expense</t>
  </si>
  <si>
    <t>Incremental Capital to be included in Rate Base (avg NBV)</t>
  </si>
  <si>
    <t>Deemed ShortTerm Debt %</t>
  </si>
  <si>
    <t>E</t>
  </si>
  <si>
    <t>Deemed Long Term Debt %</t>
  </si>
  <si>
    <t>F</t>
  </si>
  <si>
    <t>Short Term Interest</t>
  </si>
  <si>
    <t>I</t>
  </si>
  <si>
    <t>Long Term Interest</t>
  </si>
  <si>
    <t>J</t>
  </si>
  <si>
    <t>Return on Rate Base - Interest</t>
  </si>
  <si>
    <t>Deemed Equity %</t>
  </si>
  <si>
    <t>N</t>
  </si>
  <si>
    <t>Return on Rate Base -Equity</t>
  </si>
  <si>
    <t>O</t>
  </si>
  <si>
    <t>Return on Rate Base - Total</t>
  </si>
  <si>
    <t>Amortization Expense</t>
  </si>
  <si>
    <t>Amortization Expense - Incremental</t>
  </si>
  <si>
    <t>C</t>
  </si>
  <si>
    <t>Grossed up PIL's</t>
  </si>
  <si>
    <t>Regulatory Taxable Income</t>
  </si>
  <si>
    <t>Add Back Amortization Expense</t>
  </si>
  <si>
    <t>S</t>
  </si>
  <si>
    <t>Deduct CCA</t>
  </si>
  <si>
    <t>Incremental Taxable Income</t>
  </si>
  <si>
    <t>Current Tax Rate</t>
  </si>
  <si>
    <t>X</t>
  </si>
  <si>
    <t>PIL's Before Gross Up</t>
  </si>
  <si>
    <t>Incremental Grossed Up PIL's</t>
  </si>
  <si>
    <t>Ontario Capital Tax</t>
  </si>
  <si>
    <t>Incremental Capital CAPEX</t>
  </si>
  <si>
    <t>Less : Available Capital Exemption (if any)</t>
  </si>
  <si>
    <t>Incremental Capital CAPEX subject to OCT</t>
  </si>
  <si>
    <r>
      <t xml:space="preserve">Ontario Capital Tax Rate </t>
    </r>
    <r>
      <rPr>
        <sz val="8"/>
        <rFont val="Arial"/>
        <family val="2"/>
      </rPr>
      <t>(F1.1 Z-Factor Tax Changes)</t>
    </r>
  </si>
  <si>
    <t>AD</t>
  </si>
  <si>
    <t>Incremental Ontario Capital Tax</t>
  </si>
  <si>
    <t>Incremental Revenue Requirement</t>
  </si>
  <si>
    <t>Q</t>
  </si>
  <si>
    <t>Amortization Expense - Total</t>
  </si>
  <si>
    <t>Z</t>
  </si>
  <si>
    <t>Cost of Service Rebasing Year</t>
  </si>
  <si>
    <t>Price Cap IR Year in which Application is made</t>
  </si>
  <si>
    <t>Price Cap Index</t>
  </si>
  <si>
    <t>Growth Factor Calculation</t>
  </si>
  <si>
    <t>Growth Factor</t>
  </si>
  <si>
    <t>Dead Band</t>
  </si>
  <si>
    <t>Average Net Fixed Assets</t>
  </si>
  <si>
    <t>Gross Fixed Assets Opening</t>
  </si>
  <si>
    <t>Add: CWIP Opening</t>
  </si>
  <si>
    <t>Capital Additions</t>
  </si>
  <si>
    <t>Capital Disposals</t>
  </si>
  <si>
    <t>Capital Retirements</t>
  </si>
  <si>
    <t>Deduct: CWIP Closing</t>
  </si>
  <si>
    <t>Gross Fixed Assets - Closing</t>
  </si>
  <si>
    <t>Average Gross Fixed Assets</t>
  </si>
  <si>
    <t>Accumulated Depreciation - Opening</t>
  </si>
  <si>
    <t>Disposals</t>
  </si>
  <si>
    <t>Retirements</t>
  </si>
  <si>
    <t>Accumulated Depreciation - Closing</t>
  </si>
  <si>
    <t>Average Accumulated Depreciation</t>
  </si>
  <si>
    <t xml:space="preserve">Average Net Fixed Assets </t>
  </si>
  <si>
    <t>Working Capital Allowance</t>
  </si>
  <si>
    <t>Working Capital Allowance Base</t>
  </si>
  <si>
    <t>Working Capital Allowance Rate</t>
  </si>
  <si>
    <t>Rate Base</t>
  </si>
  <si>
    <t>Depreciation</t>
  </si>
  <si>
    <t>Threshold Value (varies by Price Cap IR Year subsequent to CoS rebasing)</t>
  </si>
  <si>
    <t>Threshold CAPEX</t>
  </si>
  <si>
    <t>No Input Required.</t>
  </si>
  <si>
    <t>Final Threshold Calculation</t>
  </si>
  <si>
    <t>Revenues Based on 2020 Actual Distribution Demand</t>
  </si>
  <si>
    <t xml:space="preserve">    Price Cap IR Year 2018</t>
  </si>
  <si>
    <t xml:space="preserve">    Price Cap IR Year 2019</t>
  </si>
  <si>
    <t xml:space="preserve">    Price Cap IR Year 2020</t>
  </si>
  <si>
    <t xml:space="preserve">    Price Cap IR Year 2021</t>
  </si>
  <si>
    <t xml:space="preserve">    Price Cap IR Year 2022</t>
  </si>
  <si>
    <t xml:space="preserve">    Price Cap IR Year 2023</t>
  </si>
  <si>
    <t xml:space="preserve">    Price Cap IR Year 2024</t>
  </si>
  <si>
    <t>Revenues Based on 2017 Board-Approved Distribution Demand</t>
  </si>
  <si>
    <t>a</t>
  </si>
  <si>
    <t>Note:  Depending on the selections made below, certain worksheets in this workbook will be hidden.</t>
  </si>
  <si>
    <t xml:space="preserve">Utility Name   </t>
  </si>
  <si>
    <t>Assigned EB Number</t>
  </si>
  <si>
    <t>Name of Contact and Title</t>
  </si>
  <si>
    <t xml:space="preserve">Phone Number   </t>
  </si>
  <si>
    <t xml:space="preserve">Email Address   </t>
  </si>
  <si>
    <t>Is this Capital Module being filed in a CoS or 
Price-Cap IR Application?</t>
  </si>
  <si>
    <t>Price-Cap IR</t>
  </si>
  <si>
    <t>Rate Year</t>
  </si>
  <si>
    <t>ICM Approval</t>
  </si>
  <si>
    <t>Last Rebasing Year:</t>
  </si>
  <si>
    <t>Last COS OEB Application Number</t>
  </si>
  <si>
    <t>The most recent complete year for which actual billing and load data exists</t>
  </si>
  <si>
    <t>Current IPI</t>
  </si>
  <si>
    <t>Strech Factor Assigned to Middle Cohort*</t>
  </si>
  <si>
    <t>III</t>
  </si>
  <si>
    <t>Stretch Factor Value</t>
  </si>
  <si>
    <t>Based on the inputs above, the growth factor utilized in the Materiality Threshold Calculation will be determined by:</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</si>
  <si>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</si>
  <si>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</si>
  <si>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</si>
  <si>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</si>
  <si>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
While this model has been provided in Excel format and is required to be filed with the applications, the onus remains on the applicant to ensure the accuracy of the data and the results.
*As per ACM/ICM policy, the middle cohort stretch factor is applied to all ACM/ICM applications.</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</si>
  <si>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</si>
  <si>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Alectra Utilities Corporation-PowerStream Rate Zone</t>
  </si>
  <si>
    <t>Calculation of incremental rate rider.  Choose one of the 3 options:</t>
  </si>
  <si>
    <t>Fixed and Variable Rate Riders</t>
  </si>
  <si>
    <t>ACM/ICM Incremental Revenue Requirement Based on Eligible Amount in Rate Year</t>
  </si>
  <si>
    <t>B</t>
  </si>
  <si>
    <t>D = B - C/2</t>
  </si>
  <si>
    <t>G = D * E</t>
  </si>
  <si>
    <t>H = D * F</t>
  </si>
  <si>
    <t>K = G * I</t>
  </si>
  <si>
    <t>L = H * J</t>
  </si>
  <si>
    <t>M = K + L</t>
  </si>
  <si>
    <t>P = D * N</t>
  </si>
  <si>
    <t>Q = P * O</t>
  </si>
  <si>
    <t>R = M + Q</t>
  </si>
  <si>
    <t xml:space="preserve">T </t>
  </si>
  <si>
    <t>U</t>
  </si>
  <si>
    <t>V</t>
  </si>
  <si>
    <t>W = T + U - V</t>
  </si>
  <si>
    <t>Y = W * X</t>
  </si>
  <si>
    <t xml:space="preserve">Z = Y / ( 1 - X ) </t>
  </si>
  <si>
    <t>AA</t>
  </si>
  <si>
    <t>AB</t>
  </si>
  <si>
    <t>AC = AA - AB</t>
  </si>
  <si>
    <t>AE = AC * AD</t>
  </si>
  <si>
    <t>AC</t>
  </si>
  <si>
    <t>AD = AA + AB + AC</t>
  </si>
  <si>
    <t>Incremental Capital Adjustment</t>
  </si>
  <si>
    <t>Rate Year:</t>
  </si>
  <si>
    <t>Current Revenue Requirement</t>
  </si>
  <si>
    <t>Current Revenue Requirement - Total</t>
  </si>
  <si>
    <t>A</t>
  </si>
  <si>
    <t>Eligible Incremental Capital for ACM/ICM Recovery</t>
  </si>
  <si>
    <t>Total Claim</t>
  </si>
  <si>
    <t>Eligible for ACM/ICM</t>
  </si>
  <si>
    <t>(Full Year Prorated Amount)</t>
  </si>
  <si>
    <t/>
  </si>
  <si>
    <t>Amount of Capital Projects Claimed</t>
  </si>
  <si>
    <t>CCA</t>
  </si>
  <si>
    <t>EB-2022-0013</t>
  </si>
  <si>
    <t>natalie.yeates@alectrautilities.com</t>
  </si>
  <si>
    <t>Natalie Yeates, Director, Regulatory Affairs and Reporting</t>
  </si>
  <si>
    <t>905-798-2872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</si>
</sst>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
    <numFmt numFmtId="165" formatCode="0.0000"/>
    <numFmt numFmtId="166" formatCode="_-* #,##0_-;\-* #,##0_-;_-* &quot;-&quot;??_-;_-@_-"/>
    <numFmt numFmtId="167" formatCode="_-&quot;$&quot;* #,##0_-;\-&quot;$&quot;* #,##0_-;_-&quot;$&quot;* &quot;-&quot;??_-;_-@_-"/>
    <numFmt numFmtId="168" formatCode="0.0%"/>
    <numFmt numFmtId="169" formatCode="&quot;$&quot;#,##0"/>
    <numFmt numFmtId="170" formatCode="[$-F800]dddd\,\ mmmm\ dd\,\ yyyy"/>
  </numFmts>
  <fonts count="3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b/>
      <sz val="12"/>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i/>
      <vertAlign val="subscript"/>
      <sz val="10"/>
      <color theme="4"/>
      <name val="Calibri"/>
      <family val="2"/>
      <scheme val="minor"/>
    </font>
    <font>
      <b/>
      <sz val="12"/>
      <color theme="4"/>
      <name val="Calibri"/>
      <family val="2"/>
      <scheme val="minor"/>
    </font>
    <font>
      <sz val="11"/>
      <color theme="1"/>
      <name val="Arial"/>
      <family val="2"/>
    </font>
    <font>
      <b/>
      <sz val="14"/>
      <color theme="1"/>
      <name val="Arial"/>
      <family val="2"/>
    </font>
    <font>
      <sz val="12"/>
      <color theme="1"/>
      <name val="Arial"/>
      <family val="2"/>
    </font>
    <font>
      <b/>
      <sz val="14"/>
      <name val="Arial"/>
      <family val="2"/>
    </font>
    <font>
      <sz val="12"/>
      <name val="Arial"/>
      <family val="2"/>
    </font>
    <font>
      <b/>
      <sz val="12"/>
      <name val="Arial"/>
      <family val="2"/>
    </font>
    <font>
      <sz val="8"/>
      <name val="Arial"/>
      <family val="2"/>
    </font>
    <font>
      <b/>
      <sz val="10"/>
      <name val="Arial"/>
      <family val="2"/>
    </font>
    <font>
      <b/>
      <sz val="12"/>
      <color theme="1"/>
      <name val="Arial"/>
      <family val="2"/>
    </font>
    <font>
      <u/>
      <sz val="11"/>
      <color theme="10"/>
      <name val="Calibri"/>
      <family val="2"/>
      <scheme val="minor"/>
    </font>
    <font>
      <b/>
      <sz val="18"/>
      <color rgb="FFFF0000"/>
      <name val="Arial"/>
      <family val="2"/>
    </font>
    <font>
      <b/>
      <sz val="20"/>
      <name val="Arial"/>
      <family val="2"/>
    </font>
    <font>
      <b/>
      <sz val="11"/>
      <color rgb="FFFF0000"/>
      <name val="Arial"/>
      <family val="2"/>
    </font>
    <font>
      <b/>
      <sz val="11"/>
      <color theme="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8"/>
      <color theme="1"/>
      <name val="Arial"/>
      <family val="2"/>
    </font>
    <font>
      <b/>
      <sz val="16"/>
      <color theme="1"/>
      <name val="Calibri"/>
      <family val="2"/>
      <scheme val="minor"/>
    </font>
    <font>
      <b/>
      <i/>
      <sz val="14"/>
      <color theme="1"/>
      <name val="Arial"/>
      <family val="2"/>
    </font>
    <font>
      <b/>
      <sz val="13"/>
      <name val="Arial"/>
      <family val="2"/>
    </font>
    <font>
      <sz val="13"/>
      <color theme="1"/>
      <name val="Calibri"/>
      <family val="2"/>
      <scheme val="minor"/>
    </font>
    <font>
      <b/>
      <sz val="13"/>
      <color rgb="FFFF0000"/>
      <name val="Calibri"/>
      <family val="2"/>
      <scheme val="minor"/>
    </font>
    <font>
      <i/>
      <sz val="10"/>
      <color theme="1"/>
      <name val="Arial"/>
      <family val="2"/>
    </font>
  </fonts>
  <fills count="11">
    <fill>
      <patternFill patternType="none"/>
    </fill>
    <fill>
      <patternFill patternType="gray125"/>
    </fill>
    <fill>
      <patternFill patternType="solid">
        <fgColor theme="9" tint="0.39994506668294322"/>
        <bgColor indexed="64"/>
      </patternFill>
    </fill>
    <fill>
      <patternFill patternType="solid">
        <fgColor indexed="9"/>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0" tint="-0.249977111117893"/>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0" fontId="16" fillId="0" borderId="0"/>
    <xf numFmtId="44" fontId="1" fillId="0" borderId="0" applyFont="0" applyFill="0" applyBorder="0" applyAlignment="0" applyProtection="0"/>
    <xf numFmtId="0" fontId="21" fillId="0" borderId="0" applyNumberFormat="0" applyFill="0" applyBorder="0" applyAlignment="0" applyProtection="0"/>
    <xf numFmtId="44" fontId="12" fillId="0" borderId="0" applyFont="0" applyFill="0" applyBorder="0" applyAlignment="0" applyProtection="0"/>
  </cellStyleXfs>
  <cellXfs count="182">
    <xf numFmtId="0" fontId="0" fillId="0" borderId="0" xfId="0"/>
    <xf numFmtId="0" fontId="5" fillId="0" borderId="0" xfId="0" applyFont="1" applyAlignment="1">
      <alignment horizontal="left" wrapText="1"/>
    </xf>
    <xf numFmtId="0" fontId="5" fillId="0" borderId="0" xfId="0" applyFont="1" applyAlignment="1">
      <alignment horizontal="center" wrapText="1"/>
    </xf>
    <xf numFmtId="0" fontId="6" fillId="0" borderId="0" xfId="0" applyFont="1" applyAlignment="1">
      <alignment horizontal="center" wrapText="1"/>
    </xf>
    <xf numFmtId="0" fontId="7" fillId="0" borderId="0" xfId="0" applyFont="1" applyAlignment="1">
      <alignment horizontal="center" wrapText="1"/>
    </xf>
    <xf numFmtId="0" fontId="9" fillId="0" borderId="0" xfId="0" applyFont="1" applyAlignment="1">
      <alignment horizontal="center" wrapText="1"/>
    </xf>
    <xf numFmtId="0" fontId="11" fillId="0" borderId="0" xfId="0" applyFont="1" applyAlignment="1">
      <alignment horizontal="center" wrapText="1"/>
    </xf>
    <xf numFmtId="0" fontId="0" fillId="0" borderId="1" xfId="0" applyBorder="1"/>
    <xf numFmtId="10"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2" xfId="0" applyBorder="1"/>
    <xf numFmtId="0" fontId="0" fillId="0" borderId="2" xfId="0" applyBorder="1" applyAlignment="1">
      <alignment horizontal="center" vertical="center"/>
    </xf>
    <xf numFmtId="0" fontId="3" fillId="0" borderId="2" xfId="0" applyFont="1" applyBorder="1"/>
    <xf numFmtId="10" fontId="3"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xf numFmtId="164" fontId="0" fillId="2" borderId="0" xfId="0" applyNumberFormat="1" applyFill="1" applyAlignment="1">
      <alignment horizontal="center" vertical="center"/>
    </xf>
    <xf numFmtId="0" fontId="0" fillId="0" borderId="0" xfId="0" applyAlignment="1">
      <alignment horizontal="center" vertical="center"/>
    </xf>
    <xf numFmtId="0" fontId="12" fillId="0" borderId="0" xfId="0" applyFont="1"/>
    <xf numFmtId="0" fontId="13" fillId="0" borderId="0" xfId="0" applyFont="1"/>
    <xf numFmtId="0" fontId="14" fillId="0" borderId="0" xfId="0" applyFont="1"/>
    <xf numFmtId="0" fontId="12" fillId="0" borderId="0" xfId="0" applyFont="1" applyAlignment="1">
      <alignment vertical="top"/>
    </xf>
    <xf numFmtId="0" fontId="15" fillId="0" borderId="3" xfId="0" applyFont="1" applyBorder="1" applyAlignment="1">
      <alignment horizontal="left"/>
    </xf>
    <xf numFmtId="0" fontId="12" fillId="3" borderId="0" xfId="0" applyFont="1" applyFill="1"/>
    <xf numFmtId="0" fontId="0" fillId="3" borderId="0" xfId="0" applyFill="1"/>
    <xf numFmtId="167" fontId="14" fillId="3" borderId="0" xfId="3" applyNumberFormat="1" applyFont="1" applyFill="1" applyProtection="1"/>
    <xf numFmtId="0" fontId="17" fillId="0" borderId="0" xfId="0" applyFont="1" applyAlignment="1">
      <alignment horizontal="center"/>
    </xf>
    <xf numFmtId="0" fontId="12" fillId="0" borderId="4" xfId="0" applyFont="1" applyBorder="1"/>
    <xf numFmtId="0" fontId="12" fillId="3" borderId="5" xfId="0" applyFont="1" applyFill="1" applyBorder="1"/>
    <xf numFmtId="0" fontId="0" fillId="3" borderId="5" xfId="0" applyFill="1" applyBorder="1"/>
    <xf numFmtId="167" fontId="14" fillId="3" borderId="6" xfId="3" applyNumberFormat="1" applyFont="1" applyFill="1" applyBorder="1" applyProtection="1"/>
    <xf numFmtId="0" fontId="17" fillId="3" borderId="0" xfId="0" applyFont="1" applyFill="1" applyAlignment="1">
      <alignment horizontal="center"/>
    </xf>
    <xf numFmtId="167" fontId="14" fillId="3" borderId="7" xfId="3" applyNumberFormat="1" applyFont="1" applyFill="1" applyBorder="1" applyProtection="1"/>
    <xf numFmtId="167" fontId="14" fillId="3" borderId="8" xfId="3" applyNumberFormat="1" applyFont="1" applyFill="1" applyBorder="1" applyProtection="1"/>
    <xf numFmtId="168" fontId="12" fillId="3" borderId="0" xfId="4" applyNumberFormat="1" applyFont="1" applyFill="1" applyBorder="1" applyAlignment="1" applyProtection="1">
      <alignment horizontal="center"/>
    </xf>
    <xf numFmtId="0" fontId="12" fillId="3" borderId="0" xfId="0" applyFont="1" applyFill="1" applyAlignment="1">
      <alignment horizontal="center"/>
    </xf>
    <xf numFmtId="10" fontId="12" fillId="3" borderId="0" xfId="4" applyNumberFormat="1" applyFont="1" applyFill="1" applyBorder="1" applyAlignment="1" applyProtection="1">
      <alignment horizontal="center"/>
    </xf>
    <xf numFmtId="0" fontId="12" fillId="0" borderId="9" xfId="0" applyFont="1" applyBorder="1"/>
    <xf numFmtId="0" fontId="12" fillId="3" borderId="10" xfId="0" applyFont="1" applyFill="1" applyBorder="1"/>
    <xf numFmtId="0" fontId="0" fillId="3" borderId="10" xfId="0" applyFill="1" applyBorder="1"/>
    <xf numFmtId="167" fontId="14" fillId="3" borderId="11" xfId="3" applyNumberFormat="1" applyFont="1" applyFill="1" applyBorder="1" applyProtection="1"/>
    <xf numFmtId="167" fontId="14" fillId="0" borderId="0" xfId="3" applyNumberFormat="1" applyFont="1" applyProtection="1"/>
    <xf numFmtId="0" fontId="15" fillId="0" borderId="12" xfId="0" applyFont="1" applyBorder="1" applyAlignment="1">
      <alignment horizontal="left"/>
    </xf>
    <xf numFmtId="0" fontId="12" fillId="0" borderId="5" xfId="0" applyFont="1" applyBorder="1"/>
    <xf numFmtId="0" fontId="0" fillId="0" borderId="5" xfId="0" applyBorder="1"/>
    <xf numFmtId="167" fontId="14" fillId="0" borderId="6" xfId="3" applyNumberFormat="1" applyFont="1" applyBorder="1" applyProtection="1"/>
    <xf numFmtId="0" fontId="15" fillId="0" borderId="4" xfId="0" applyFont="1" applyBorder="1" applyAlignment="1">
      <alignment horizontal="left"/>
    </xf>
    <xf numFmtId="167" fontId="14" fillId="0" borderId="7" xfId="3" applyNumberFormat="1" applyFont="1" applyBorder="1" applyProtection="1"/>
    <xf numFmtId="0" fontId="0" fillId="0" borderId="9" xfId="0" applyBorder="1"/>
    <xf numFmtId="0" fontId="12" fillId="0" borderId="10" xfId="0" applyFont="1" applyBorder="1"/>
    <xf numFmtId="0" fontId="0" fillId="0" borderId="10" xfId="0" applyBorder="1"/>
    <xf numFmtId="0" fontId="15" fillId="0" borderId="13" xfId="0" applyFont="1" applyBorder="1" applyAlignment="1">
      <alignment horizontal="left"/>
    </xf>
    <xf numFmtId="168" fontId="12" fillId="4" borderId="0" xfId="4" applyNumberFormat="1" applyFont="1" applyFill="1" applyBorder="1" applyAlignment="1" applyProtection="1">
      <alignment horizontal="center"/>
      <protection locked="0"/>
    </xf>
    <xf numFmtId="167" fontId="14" fillId="0" borderId="11" xfId="3" applyNumberFormat="1" applyFont="1" applyBorder="1" applyProtection="1"/>
    <xf numFmtId="167" fontId="14" fillId="4" borderId="7" xfId="3" applyNumberFormat="1" applyFont="1" applyFill="1" applyBorder="1" applyProtection="1">
      <protection locked="0"/>
    </xf>
    <xf numFmtId="167" fontId="14" fillId="3" borderId="14" xfId="3" applyNumberFormat="1" applyFont="1" applyFill="1" applyBorder="1" applyProtection="1"/>
    <xf numFmtId="0" fontId="18" fillId="0" borderId="4" xfId="0" applyFont="1" applyBorder="1"/>
    <xf numFmtId="0" fontId="12" fillId="0" borderId="13" xfId="0" applyFont="1" applyBorder="1"/>
    <xf numFmtId="0" fontId="17" fillId="0" borderId="5" xfId="0" applyFont="1" applyBorder="1" applyAlignment="1">
      <alignment horizontal="center"/>
    </xf>
    <xf numFmtId="167" fontId="14" fillId="5" borderId="6" xfId="3" applyNumberFormat="1" applyFont="1" applyFill="1" applyBorder="1" applyProtection="1"/>
    <xf numFmtId="167" fontId="14" fillId="5" borderId="7" xfId="3" applyNumberFormat="1" applyFont="1" applyFill="1" applyBorder="1" applyProtection="1"/>
    <xf numFmtId="167" fontId="14" fillId="5" borderId="8" xfId="3" applyNumberFormat="1" applyFont="1" applyFill="1" applyBorder="1" applyProtection="1"/>
    <xf numFmtId="167" fontId="14" fillId="3" borderId="0" xfId="3" applyNumberFormat="1" applyFont="1" applyFill="1" applyBorder="1" applyProtection="1"/>
    <xf numFmtId="0" fontId="16" fillId="0" borderId="0" xfId="5"/>
    <xf numFmtId="0" fontId="17" fillId="0" borderId="0" xfId="5" applyFont="1"/>
    <xf numFmtId="0" fontId="17" fillId="3" borderId="0" xfId="5" applyFont="1" applyFill="1" applyAlignment="1">
      <alignment horizontal="center"/>
    </xf>
    <xf numFmtId="0" fontId="17" fillId="0" borderId="0" xfId="5" applyFont="1" applyAlignment="1">
      <alignment horizontal="left" indent="1"/>
    </xf>
    <xf numFmtId="0" fontId="16" fillId="3" borderId="0" xfId="5" applyFill="1"/>
    <xf numFmtId="0" fontId="17" fillId="6" borderId="0" xfId="5" applyFont="1" applyFill="1"/>
    <xf numFmtId="0" fontId="16" fillId="6" borderId="0" xfId="5" applyFill="1"/>
    <xf numFmtId="10" fontId="17" fillId="6" borderId="0" xfId="5" applyNumberFormat="1" applyFont="1" applyFill="1" applyAlignment="1">
      <alignment horizontal="center"/>
    </xf>
    <xf numFmtId="9" fontId="17" fillId="6" borderId="0" xfId="4" applyFont="1" applyFill="1" applyAlignment="1" applyProtection="1">
      <alignment horizontal="center"/>
    </xf>
    <xf numFmtId="0" fontId="16" fillId="0" borderId="0" xfId="5" applyAlignment="1">
      <alignment horizontal="left" indent="1"/>
    </xf>
    <xf numFmtId="167" fontId="14" fillId="3" borderId="2" xfId="3" applyNumberFormat="1" applyFont="1" applyFill="1" applyBorder="1" applyProtection="1"/>
    <xf numFmtId="0" fontId="16" fillId="0" borderId="0" xfId="5" applyAlignment="1">
      <alignment horizontal="left" indent="2"/>
    </xf>
    <xf numFmtId="9" fontId="14" fillId="3" borderId="0" xfId="4" applyFont="1" applyFill="1" applyAlignment="1" applyProtection="1">
      <alignment horizontal="right"/>
    </xf>
    <xf numFmtId="167" fontId="17" fillId="3" borderId="15" xfId="3" applyNumberFormat="1" applyFont="1" applyFill="1" applyBorder="1" applyProtection="1"/>
    <xf numFmtId="0" fontId="17" fillId="0" borderId="0" xfId="5" applyFont="1" applyAlignment="1">
      <alignment horizontal="right"/>
    </xf>
    <xf numFmtId="167" fontId="17" fillId="3" borderId="0" xfId="3" applyNumberFormat="1" applyFont="1" applyFill="1" applyProtection="1"/>
    <xf numFmtId="9" fontId="17" fillId="3" borderId="1" xfId="2" applyFont="1" applyFill="1" applyBorder="1" applyAlignment="1" applyProtection="1">
      <alignment horizontal="right"/>
    </xf>
    <xf numFmtId="9" fontId="17" fillId="3" borderId="16" xfId="2" applyFont="1" applyFill="1" applyBorder="1" applyAlignment="1" applyProtection="1">
      <alignment horizontal="right"/>
    </xf>
    <xf numFmtId="167" fontId="20" fillId="3" borderId="16" xfId="3" applyNumberFormat="1" applyFont="1" applyFill="1" applyBorder="1" applyProtection="1"/>
    <xf numFmtId="167" fontId="20" fillId="3" borderId="0" xfId="3" applyNumberFormat="1" applyFont="1" applyFill="1" applyBorder="1" applyProtection="1"/>
    <xf numFmtId="164" fontId="0" fillId="0" borderId="0" xfId="0" applyNumberFormat="1" applyFill="1" applyAlignment="1">
      <alignment horizontal="center" vertical="center"/>
    </xf>
    <xf numFmtId="0" fontId="16" fillId="0" borderId="0" xfId="5" applyProtection="1">
      <protection locked="0"/>
    </xf>
    <xf numFmtId="0" fontId="21" fillId="0" borderId="0" xfId="7" applyProtection="1">
      <protection locked="0"/>
    </xf>
    <xf numFmtId="0" fontId="15" fillId="0" borderId="0" xfId="5" applyFont="1"/>
    <xf numFmtId="0" fontId="23" fillId="0" borderId="0" xfId="5" applyFont="1"/>
    <xf numFmtId="0" fontId="19" fillId="0" borderId="0" xfId="5" applyFont="1" applyAlignment="1">
      <alignment horizontal="left" vertical="center" indent="3"/>
    </xf>
    <xf numFmtId="169" fontId="19" fillId="3" borderId="0" xfId="8" applyNumberFormat="1" applyFont="1" applyFill="1" applyAlignment="1" applyProtection="1">
      <alignment horizontal="center"/>
    </xf>
    <xf numFmtId="167" fontId="16" fillId="0" borderId="0" xfId="5" applyNumberFormat="1"/>
    <xf numFmtId="166" fontId="16" fillId="0" borderId="0" xfId="1" applyNumberFormat="1" applyFont="1" applyProtection="1"/>
    <xf numFmtId="166" fontId="16" fillId="0" borderId="0" xfId="5" applyNumberFormat="1"/>
    <xf numFmtId="0" fontId="4" fillId="0" borderId="0" xfId="0" applyFont="1" applyAlignment="1">
      <alignment horizontal="center" vertical="center"/>
    </xf>
    <xf numFmtId="0" fontId="24" fillId="0" borderId="0" xfId="0" applyFont="1"/>
    <xf numFmtId="0" fontId="0" fillId="7" borderId="0" xfId="0" applyFill="1" applyAlignment="1">
      <alignment horizontal="left"/>
    </xf>
    <xf numFmtId="2" fontId="2" fillId="0" borderId="0" xfId="0" applyNumberFormat="1" applyFont="1" applyAlignment="1">
      <alignment horizontal="left"/>
    </xf>
    <xf numFmtId="0" fontId="25" fillId="0" borderId="0" xfId="0" applyFont="1" applyAlignment="1">
      <alignment horizontal="right" vertical="center"/>
    </xf>
    <xf numFmtId="0" fontId="0" fillId="0" borderId="0" xfId="0" applyAlignment="1">
      <alignment horizontal="right" vertical="center"/>
    </xf>
    <xf numFmtId="0" fontId="0" fillId="0" borderId="0" xfId="0" applyAlignment="1">
      <alignment vertical="center"/>
    </xf>
    <xf numFmtId="0" fontId="25" fillId="0" borderId="0" xfId="0" applyFont="1" applyAlignment="1">
      <alignment horizontal="right" vertical="center" indent="1"/>
    </xf>
    <xf numFmtId="170" fontId="0" fillId="0" borderId="0" xfId="0" applyNumberFormat="1"/>
    <xf numFmtId="0" fontId="12" fillId="0" borderId="0" xfId="0" applyFont="1" applyAlignment="1">
      <alignment horizontal="right" vertical="center"/>
    </xf>
    <xf numFmtId="0" fontId="25" fillId="0" borderId="0" xfId="0" applyFont="1" applyAlignment="1">
      <alignment horizontal="center" vertical="center" wrapText="1"/>
    </xf>
    <xf numFmtId="0" fontId="25" fillId="9" borderId="21" xfId="0" applyFont="1" applyFill="1" applyBorder="1" applyAlignment="1" applyProtection="1">
      <alignment horizontal="center" vertical="center"/>
      <protection locked="0"/>
    </xf>
    <xf numFmtId="0" fontId="25" fillId="0" borderId="0" xfId="0" applyFont="1" applyAlignment="1">
      <alignment horizontal="right" vertical="center" wrapText="1" indent="2"/>
    </xf>
    <xf numFmtId="0" fontId="25" fillId="0" borderId="0" xfId="0" applyFont="1" applyAlignment="1">
      <alignment horizontal="right" vertical="center" indent="2"/>
    </xf>
    <xf numFmtId="0" fontId="4" fillId="7" borderId="0" xfId="0" applyFont="1" applyFill="1"/>
    <xf numFmtId="0" fontId="28" fillId="7" borderId="0" xfId="0" applyFont="1" applyFill="1" applyAlignment="1">
      <alignment vertical="top" wrapText="1"/>
    </xf>
    <xf numFmtId="0" fontId="24" fillId="0" borderId="0" xfId="0" applyFont="1" applyAlignment="1">
      <alignment vertical="top" wrapText="1"/>
    </xf>
    <xf numFmtId="0" fontId="29" fillId="0" borderId="0" xfId="0" applyFont="1"/>
    <xf numFmtId="0" fontId="0" fillId="9" borderId="12" xfId="0" applyFill="1" applyBorder="1"/>
    <xf numFmtId="0" fontId="0" fillId="8" borderId="12" xfId="0" applyFill="1" applyBorder="1"/>
    <xf numFmtId="0" fontId="0" fillId="0" borderId="0" xfId="0" applyAlignment="1">
      <alignment wrapText="1"/>
    </xf>
    <xf numFmtId="0" fontId="0" fillId="0" borderId="12" xfId="0" applyBorder="1"/>
    <xf numFmtId="0" fontId="34" fillId="0" borderId="0" xfId="0" applyFont="1" applyAlignment="1">
      <alignment horizontal="right"/>
    </xf>
    <xf numFmtId="0" fontId="35" fillId="0" borderId="0" xfId="0" applyFont="1"/>
    <xf numFmtId="0" fontId="36" fillId="0" borderId="0" xfId="0" applyFont="1" applyAlignment="1">
      <alignment horizontal="right"/>
    </xf>
    <xf numFmtId="0" fontId="0" fillId="0" borderId="13" xfId="0" applyBorder="1"/>
    <xf numFmtId="0" fontId="13" fillId="0" borderId="22" xfId="0" applyFont="1" applyBorder="1"/>
    <xf numFmtId="0" fontId="12" fillId="3" borderId="23" xfId="0" applyFont="1" applyFill="1" applyBorder="1"/>
    <xf numFmtId="0" fontId="25" fillId="3" borderId="5" xfId="0" applyFont="1" applyFill="1" applyBorder="1"/>
    <xf numFmtId="0" fontId="3" fillId="3" borderId="5" xfId="0" applyFont="1" applyFill="1" applyBorder="1"/>
    <xf numFmtId="167" fontId="25" fillId="3" borderId="6" xfId="3" applyNumberFormat="1" applyFont="1" applyFill="1" applyBorder="1" applyProtection="1"/>
    <xf numFmtId="0" fontId="0" fillId="0" borderId="4" xfId="0" applyBorder="1"/>
    <xf numFmtId="0" fontId="25" fillId="3" borderId="0" xfId="0" applyFont="1" applyFill="1"/>
    <xf numFmtId="0" fontId="3" fillId="3" borderId="0" xfId="0" applyFont="1" applyFill="1"/>
    <xf numFmtId="167" fontId="25" fillId="3" borderId="7" xfId="3" applyNumberFormat="1" applyFont="1" applyFill="1" applyBorder="1" applyProtection="1"/>
    <xf numFmtId="0" fontId="17" fillId="0" borderId="4" xfId="0" applyFont="1" applyBorder="1" applyAlignment="1">
      <alignment horizontal="center"/>
    </xf>
    <xf numFmtId="167" fontId="14" fillId="3" borderId="10" xfId="3" applyNumberFormat="1" applyFont="1" applyFill="1" applyBorder="1" applyProtection="1"/>
    <xf numFmtId="164" fontId="0" fillId="0" borderId="0" xfId="0" applyNumberFormat="1"/>
    <xf numFmtId="0" fontId="25" fillId="0" borderId="0" xfId="0" applyFont="1" applyAlignment="1">
      <alignment horizontal="right" vertical="center" wrapText="1" indent="2"/>
    </xf>
    <xf numFmtId="0" fontId="25" fillId="0" borderId="20" xfId="0" applyFont="1" applyBorder="1" applyAlignment="1">
      <alignment horizontal="right" vertical="center" wrapText="1" indent="2"/>
    </xf>
    <xf numFmtId="0" fontId="25" fillId="8" borderId="17" xfId="0" applyFont="1" applyFill="1" applyBorder="1" applyAlignment="1" applyProtection="1">
      <alignment horizontal="center" vertical="center"/>
      <protection locked="0"/>
    </xf>
    <xf numFmtId="0" fontId="25" fillId="8" borderId="18" xfId="0" applyFont="1" applyFill="1" applyBorder="1" applyAlignment="1" applyProtection="1">
      <alignment horizontal="center" vertical="center"/>
      <protection locked="0"/>
    </xf>
    <xf numFmtId="0" fontId="25" fillId="8" borderId="19" xfId="0" applyFont="1" applyFill="1" applyBorder="1" applyAlignment="1" applyProtection="1">
      <alignment horizontal="center" vertical="center"/>
      <protection locked="0"/>
    </xf>
    <xf numFmtId="0" fontId="12" fillId="8" borderId="17" xfId="0" applyFont="1" applyFill="1" applyBorder="1" applyAlignment="1" applyProtection="1">
      <alignment horizontal="left" vertical="center" wrapText="1"/>
      <protection locked="0"/>
    </xf>
    <xf numFmtId="0" fontId="12" fillId="8" borderId="18" xfId="0" applyFont="1" applyFill="1" applyBorder="1" applyAlignment="1" applyProtection="1">
      <alignment horizontal="left" vertical="center" wrapText="1"/>
      <protection locked="0"/>
    </xf>
    <xf numFmtId="0" fontId="12" fillId="8" borderId="19" xfId="0" applyFont="1" applyFill="1" applyBorder="1" applyAlignment="1" applyProtection="1">
      <alignment horizontal="left" vertical="center" wrapText="1"/>
      <protection locked="0"/>
    </xf>
    <xf numFmtId="0" fontId="12" fillId="9" borderId="17" xfId="0" applyFont="1" applyFill="1" applyBorder="1" applyAlignment="1" applyProtection="1">
      <alignment horizontal="left" vertical="center"/>
      <protection locked="0"/>
    </xf>
    <xf numFmtId="0" fontId="12" fillId="9" borderId="18" xfId="0" applyFont="1" applyFill="1" applyBorder="1" applyAlignment="1" applyProtection="1">
      <alignment horizontal="left" vertical="center"/>
      <protection locked="0"/>
    </xf>
    <xf numFmtId="0" fontId="12" fillId="9" borderId="19" xfId="0" applyFont="1" applyFill="1" applyBorder="1" applyAlignment="1" applyProtection="1">
      <alignment horizontal="left" vertical="center"/>
      <protection locked="0"/>
    </xf>
    <xf numFmtId="0" fontId="21" fillId="9" borderId="17" xfId="7" applyNumberFormat="1" applyFill="1" applyBorder="1" applyAlignment="1" applyProtection="1">
      <alignment horizontal="left" vertical="center"/>
      <protection locked="0"/>
    </xf>
    <xf numFmtId="0" fontId="21" fillId="9" borderId="18" xfId="7" applyNumberFormat="1" applyFill="1" applyBorder="1" applyAlignment="1" applyProtection="1">
      <alignment horizontal="left" vertical="center"/>
      <protection locked="0"/>
    </xf>
    <xf numFmtId="0" fontId="21" fillId="9" borderId="19" xfId="7" applyNumberFormat="1" applyFill="1" applyBorder="1" applyAlignment="1" applyProtection="1">
      <alignment horizontal="left" vertical="center"/>
      <protection locked="0"/>
    </xf>
    <xf numFmtId="0" fontId="25" fillId="4" borderId="17" xfId="0" applyFont="1" applyFill="1" applyBorder="1" applyAlignment="1" applyProtection="1">
      <alignment horizontal="center" vertical="center"/>
      <protection locked="0"/>
    </xf>
    <xf numFmtId="0" fontId="25" fillId="4" borderId="18" xfId="0" applyFont="1" applyFill="1" applyBorder="1" applyAlignment="1" applyProtection="1">
      <alignment horizontal="center" vertical="center"/>
      <protection locked="0"/>
    </xf>
    <xf numFmtId="0" fontId="25" fillId="4" borderId="19" xfId="0" applyFont="1" applyFill="1" applyBorder="1" applyAlignment="1" applyProtection="1">
      <alignment horizontal="center" vertical="center"/>
      <protection locked="0"/>
    </xf>
    <xf numFmtId="0" fontId="25" fillId="7" borderId="17" xfId="0" applyFont="1" applyFill="1" applyBorder="1" applyAlignment="1">
      <alignment horizontal="center" vertical="center"/>
    </xf>
    <xf numFmtId="0" fontId="25" fillId="7" borderId="18" xfId="0" applyFont="1" applyFill="1" applyBorder="1" applyAlignment="1">
      <alignment horizontal="center" vertical="center"/>
    </xf>
    <xf numFmtId="0" fontId="25" fillId="7" borderId="19" xfId="0" applyFont="1" applyFill="1" applyBorder="1" applyAlignment="1">
      <alignment horizontal="center" vertical="center"/>
    </xf>
    <xf numFmtId="0" fontId="25" fillId="9" borderId="17" xfId="0" applyFont="1" applyFill="1" applyBorder="1" applyAlignment="1" applyProtection="1">
      <alignment horizontal="center" vertical="center"/>
      <protection locked="0"/>
    </xf>
    <xf numFmtId="0" fontId="25" fillId="9" borderId="18" xfId="0" applyFont="1" applyFill="1" applyBorder="1" applyAlignment="1" applyProtection="1">
      <alignment horizontal="center" vertical="center"/>
      <protection locked="0"/>
    </xf>
    <xf numFmtId="0" fontId="25" fillId="9" borderId="19" xfId="0" applyFont="1" applyFill="1" applyBorder="1" applyAlignment="1" applyProtection="1">
      <alignment horizontal="center" vertical="center"/>
      <protection locked="0"/>
    </xf>
    <xf numFmtId="10" fontId="25" fillId="9" borderId="17" xfId="0" applyNumberFormat="1" applyFont="1" applyFill="1" applyBorder="1" applyAlignment="1" applyProtection="1">
      <alignment horizontal="center" vertical="center"/>
      <protection locked="0"/>
    </xf>
    <xf numFmtId="10" fontId="25" fillId="9" borderId="18" xfId="0" applyNumberFormat="1" applyFont="1" applyFill="1" applyBorder="1" applyAlignment="1" applyProtection="1">
      <alignment horizontal="center" vertical="center"/>
      <protection locked="0"/>
    </xf>
    <xf numFmtId="10" fontId="25" fillId="9" borderId="19" xfId="0" applyNumberFormat="1" applyFont="1" applyFill="1" applyBorder="1" applyAlignment="1" applyProtection="1">
      <alignment horizontal="center" vertical="center"/>
      <protection locked="0"/>
    </xf>
    <xf numFmtId="10" fontId="25" fillId="7" borderId="17" xfId="0" applyNumberFormat="1" applyFont="1" applyFill="1" applyBorder="1" applyAlignment="1">
      <alignment horizontal="center" vertical="center"/>
    </xf>
    <xf numFmtId="10" fontId="25" fillId="7" borderId="18" xfId="0" applyNumberFormat="1" applyFont="1" applyFill="1" applyBorder="1" applyAlignment="1">
      <alignment horizontal="center" vertical="center"/>
    </xf>
    <xf numFmtId="10" fontId="25" fillId="7" borderId="19" xfId="0" applyNumberFormat="1" applyFont="1" applyFill="1" applyBorder="1" applyAlignment="1">
      <alignment horizontal="center" vertical="center"/>
    </xf>
    <xf numFmtId="0" fontId="26" fillId="0" borderId="0" xfId="0" applyFont="1" applyAlignment="1">
      <alignment horizontal="left" vertical="top" wrapText="1"/>
    </xf>
    <xf numFmtId="0" fontId="27" fillId="0" borderId="10" xfId="0" applyFont="1" applyBorder="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left"/>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wrapText="1"/>
    </xf>
    <xf numFmtId="0" fontId="0" fillId="0" borderId="0" xfId="0" applyAlignment="1">
      <alignment horizontal="left" wrapText="1"/>
    </xf>
    <xf numFmtId="0" fontId="31" fillId="0" borderId="0" xfId="0" applyFont="1" applyAlignment="1">
      <alignment horizontal="left" vertical="top" wrapText="1"/>
    </xf>
    <xf numFmtId="0" fontId="31" fillId="0" borderId="0" xfId="0" applyFont="1" applyAlignment="1">
      <alignment horizontal="left" vertical="center" wrapText="1"/>
    </xf>
    <xf numFmtId="0" fontId="22" fillId="0" borderId="0" xfId="5" applyFont="1" applyAlignment="1">
      <alignment horizontal="center" vertical="center"/>
    </xf>
    <xf numFmtId="0" fontId="33" fillId="10" borderId="0" xfId="0" applyFont="1" applyFill="1" applyAlignment="1">
      <alignment horizontal="center"/>
    </xf>
    <xf numFmtId="167" fontId="37" fillId="3" borderId="4" xfId="3" applyNumberFormat="1" applyFont="1" applyFill="1" applyBorder="1" applyAlignment="1" applyProtection="1">
      <alignment horizontal="left" vertical="center" wrapText="1"/>
    </xf>
    <xf numFmtId="167" fontId="37" fillId="3" borderId="0" xfId="3" applyNumberFormat="1" applyFont="1" applyFill="1" applyBorder="1" applyAlignment="1" applyProtection="1">
      <alignment horizontal="left" vertical="center" wrapText="1"/>
    </xf>
    <xf numFmtId="167" fontId="37" fillId="3" borderId="0" xfId="3" applyNumberFormat="1" applyFont="1" applyFill="1" applyBorder="1" applyAlignment="1" applyProtection="1">
      <alignment horizontal="center" vertical="center"/>
    </xf>
    <xf numFmtId="167" fontId="37" fillId="3" borderId="7" xfId="3" applyNumberFormat="1" applyFont="1" applyFill="1" applyBorder="1" applyAlignment="1" applyProtection="1">
      <alignment horizontal="center" vertical="center"/>
    </xf>
    <xf numFmtId="0" fontId="32" fillId="0" borderId="0" xfId="0" applyFont="1" applyAlignment="1">
      <alignment horizontal="left" vertical="top"/>
    </xf>
  </cellXfs>
  <cellStyles count="9">
    <cellStyle name="Comma" xfId="1" builtinId="3"/>
    <cellStyle name="Currency 2" xfId="6" xr:uid="{2A230264-BD36-480B-98F6-3B5F6AEE3A9E}"/>
    <cellStyle name="Currency 2 2" xfId="8" xr:uid="{82917229-6805-4F32-9D15-E6043164C333}"/>
    <cellStyle name="Currency 3" xfId="3" xr:uid="{416A1E59-6B01-4F39-B488-86BBA29258F3}"/>
    <cellStyle name="Hyperlink" xfId="7" builtinId="8"/>
    <cellStyle name="Normal" xfId="0" builtinId="0"/>
    <cellStyle name="Normal 6" xfId="5" xr:uid="{4FAF2416-9602-494E-B910-2C3C77358C17}"/>
    <cellStyle name="Percent" xfId="2" builtinId="5"/>
    <cellStyle name="Percent 4" xfId="4" xr:uid="{96149C6A-CAC6-4121-85DA-88836520C6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2" name="Group 1">
          <a:extLst>
            <a:ext uri="{FF2B5EF4-FFF2-40B4-BE49-F238E27FC236}">
              <a16:creationId xmlns:a16="http://schemas.microsoft.com/office/drawing/2014/main" id="{02B4D9F0-B9B9-4E23-BC16-884D8B340D49}"/>
            </a:ext>
          </a:extLst>
        </xdr:cNvPr>
        <xdr:cNvGrpSpPr/>
      </xdr:nvGrpSpPr>
      <xdr:grpSpPr>
        <a:xfrm>
          <a:off x="9524" y="19051"/>
          <a:ext cx="12735061" cy="1924049"/>
          <a:chOff x="9524" y="19051"/>
          <a:chExt cx="8857420" cy="1915766"/>
        </a:xfrm>
      </xdr:grpSpPr>
      <xdr:pic>
        <xdr:nvPicPr>
          <xdr:cNvPr id="3" name="Picture 2">
            <a:extLst>
              <a:ext uri="{FF2B5EF4-FFF2-40B4-BE49-F238E27FC236}">
                <a16:creationId xmlns:a16="http://schemas.microsoft.com/office/drawing/2014/main" id="{AFA6806F-1E78-4419-822E-5354756829E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CF17F886-987D-418C-A8E2-8EEFCE3CE248}"/>
              </a:ext>
            </a:extLst>
          </xdr:cNvPr>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4EBDB94C-16D1-4790-A9AA-FA3CF52AA7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F8DD46D3-870D-450A-9FBE-B80145CC42D3}"/>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1123950</xdr:colOff>
      <xdr:row>9</xdr:row>
      <xdr:rowOff>204787</xdr:rowOff>
    </xdr:from>
    <xdr:ext cx="6991349" cy="44300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A931204-6FCB-4603-8A2D-291E115B9B87}"/>
                </a:ext>
              </a:extLst>
            </xdr:cNvPr>
            <xdr:cNvSpPr txBox="1"/>
          </xdr:nvSpPr>
          <xdr:spPr>
            <a:xfrm>
              <a:off x="714375" y="23479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1" i="1">
                        <a:latin typeface="Cambria Math"/>
                      </a:rPr>
                      <m:t>𝑻𝒉𝒓𝒆𝒔𝒉𝒐𝒍𝒅</m:t>
                    </m:r>
                    <m:r>
                      <a:rPr lang="en-CA" sz="1200" b="1" i="1">
                        <a:latin typeface="Cambria Math"/>
                      </a:rPr>
                      <m:t> </m:t>
                    </m:r>
                    <m:r>
                      <a:rPr lang="en-CA" sz="1200" b="1" i="1">
                        <a:latin typeface="Cambria Math"/>
                      </a:rPr>
                      <m:t>𝑽𝒂𝒍𝒖𝒆</m:t>
                    </m:r>
                    <m:r>
                      <a:rPr lang="en-CA" sz="1200" b="1" i="1">
                        <a:latin typeface="Cambria Math"/>
                      </a:rPr>
                      <m:t> </m:t>
                    </m:r>
                    <m:d>
                      <m:dPr>
                        <m:ctrlPr>
                          <a:rPr lang="en-CA" sz="1200" b="1" i="1">
                            <a:latin typeface="Cambria Math" panose="02040503050406030204" pitchFamily="18" charset="0"/>
                          </a:rPr>
                        </m:ctrlPr>
                      </m:dPr>
                      <m:e>
                        <m:r>
                          <a:rPr lang="en-CA" sz="1200" b="1" i="1">
                            <a:latin typeface="Cambria Math"/>
                          </a:rPr>
                          <m:t>%</m:t>
                        </m:r>
                      </m:e>
                    </m:d>
                    <m:r>
                      <a:rPr lang="en-CA" sz="1200" b="1" i="1">
                        <a:latin typeface="Cambria Math"/>
                      </a:rPr>
                      <m:t>=</m:t>
                    </m:r>
                    <m:r>
                      <a:rPr lang="en-CA" sz="1200" b="1" i="1">
                        <a:latin typeface="Cambria Math"/>
                      </a:rPr>
                      <m:t>𝟏</m:t>
                    </m:r>
                    <m:r>
                      <a:rPr lang="en-CA" sz="1200" b="1" i="1">
                        <a:latin typeface="Cambria Math"/>
                      </a:rPr>
                      <m:t>+</m:t>
                    </m:r>
                    <m:d>
                      <m:dPr>
                        <m:begChr m:val="["/>
                        <m:endChr m:val="]"/>
                        <m:ctrlPr>
                          <a:rPr lang="en-CA" sz="1200" b="1" i="1">
                            <a:latin typeface="Cambria Math" panose="02040503050406030204" pitchFamily="18" charset="0"/>
                          </a:rPr>
                        </m:ctrlPr>
                      </m:dPr>
                      <m:e>
                        <m:d>
                          <m:dPr>
                            <m:ctrlPr>
                              <a:rPr lang="en-CA" sz="1200" b="1" i="1">
                                <a:latin typeface="Cambria Math" panose="02040503050406030204" pitchFamily="18" charset="0"/>
                              </a:rPr>
                            </m:ctrlPr>
                          </m:dPr>
                          <m:e>
                            <m:f>
                              <m:fPr>
                                <m:ctrlPr>
                                  <a:rPr lang="en-CA" sz="1200" b="1" i="1">
                                    <a:latin typeface="Cambria Math" panose="02040503050406030204" pitchFamily="18" charset="0"/>
                                  </a:rPr>
                                </m:ctrlPr>
                              </m:fPr>
                              <m:num>
                                <m:r>
                                  <a:rPr lang="en-CA" sz="1200" b="1" i="1">
                                    <a:latin typeface="Cambria Math"/>
                                  </a:rPr>
                                  <m:t>𝑹𝑩</m:t>
                                </m:r>
                              </m:num>
                              <m:den>
                                <m:r>
                                  <a:rPr lang="en-CA" sz="1200" b="1" i="1">
                                    <a:latin typeface="Cambria Math"/>
                                  </a:rPr>
                                  <m:t>𝒅</m:t>
                                </m:r>
                              </m:den>
                            </m:f>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𝒈</m:t>
                            </m:r>
                            <m:r>
                              <a:rPr lang="en-CA" sz="1200" b="1" i="1">
                                <a:latin typeface="Cambria Math"/>
                                <a:ea typeface="Cambria Math"/>
                              </a:rPr>
                              <m:t>+</m:t>
                            </m:r>
                            <m:r>
                              <a:rPr lang="en-CA" sz="1200" b="1" i="1">
                                <a:latin typeface="Cambria Math"/>
                                <a:ea typeface="Cambria Math"/>
                              </a:rPr>
                              <m:t>𝑷𝑪𝑰</m:t>
                            </m:r>
                            <m:r>
                              <a:rPr lang="en-CA" sz="1200" b="1" i="1">
                                <a:latin typeface="Cambria Math"/>
                                <a:ea typeface="Cambria Math"/>
                              </a:rPr>
                              <m:t>×(</m:t>
                            </m:r>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r>
                              <a:rPr lang="en-CA" sz="1200" b="1" i="1">
                                <a:latin typeface="Cambria Math"/>
                                <a:ea typeface="Cambria Math"/>
                              </a:rPr>
                              <m:t>)</m:t>
                            </m:r>
                          </m:e>
                        </m:d>
                      </m:e>
                    </m:d>
                    <m:r>
                      <a:rPr lang="en-CA" sz="1200" b="1" i="1">
                        <a:latin typeface="Cambria Math"/>
                        <a:ea typeface="Cambria Math"/>
                      </a:rPr>
                      <m:t>×</m:t>
                    </m:r>
                    <m:d>
                      <m:dPr>
                        <m:ctrlPr>
                          <a:rPr lang="en-CA" sz="1200" b="1" i="1">
                            <a:latin typeface="Cambria Math" panose="02040503050406030204" pitchFamily="18" charset="0"/>
                            <a:ea typeface="Cambria Math"/>
                          </a:rPr>
                        </m:ctrlPr>
                      </m:dPr>
                      <m:e>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𝑷𝑪𝑰</m:t>
                            </m:r>
                          </m:e>
                        </m:d>
                      </m:e>
                    </m:d>
                    <m:r>
                      <a:rPr lang="en-CA" sz="1200" b="1" i="1" baseline="30000">
                        <a:latin typeface="Cambria Math"/>
                        <a:ea typeface="Cambria Math"/>
                      </a:rPr>
                      <m:t>𝒏</m:t>
                    </m:r>
                    <m:r>
                      <a:rPr lang="en-CA" sz="1200" b="1" i="1" baseline="30000">
                        <a:latin typeface="Cambria Math"/>
                        <a:ea typeface="Cambria Math"/>
                      </a:rPr>
                      <m:t> _ </m:t>
                    </m:r>
                    <m:r>
                      <a:rPr lang="en-CA" sz="1200" b="1" i="1" baseline="30000">
                        <a:latin typeface="Cambria Math"/>
                        <a:ea typeface="Cambria Math"/>
                      </a:rPr>
                      <m:t>𝟏</m:t>
                    </m:r>
                    <m:r>
                      <a:rPr lang="en-CA" sz="1200" b="1" i="1">
                        <a:latin typeface="Cambria Math"/>
                      </a:rPr>
                      <m:t>+</m:t>
                    </m:r>
                    <m:r>
                      <a:rPr lang="en-CA" sz="1200" b="1" i="1">
                        <a:latin typeface="Cambria Math"/>
                      </a:rPr>
                      <m:t>𝟏𝟎</m:t>
                    </m:r>
                    <m:r>
                      <a:rPr lang="en-CA" sz="1200" b="1" i="1">
                        <a:latin typeface="Cambria Math"/>
                      </a:rPr>
                      <m:t>%</m:t>
                    </m:r>
                  </m:oMath>
                </m:oMathPara>
              </a14:m>
              <a:endParaRPr lang="en-CA" sz="1200" b="1"/>
            </a:p>
          </xdr:txBody>
        </xdr:sp>
      </mc:Choice>
      <mc:Fallback xmlns="">
        <xdr:sp macro="" textlink="">
          <xdr:nvSpPr>
            <xdr:cNvPr id="2" name="TextBox 1">
              <a:extLst>
                <a:ext uri="{FF2B5EF4-FFF2-40B4-BE49-F238E27FC236}">
                  <a16:creationId xmlns:a16="http://schemas.microsoft.com/office/drawing/2014/main" id="{5A931204-6FCB-4603-8A2D-291E115B9B87}"/>
                </a:ext>
              </a:extLst>
            </xdr:cNvPr>
            <xdr:cNvSpPr txBox="1"/>
          </xdr:nvSpPr>
          <xdr:spPr>
            <a:xfrm>
              <a:off x="714375" y="23479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1" i="0">
                  <a:latin typeface="Cambria Math"/>
                </a:rPr>
                <a:t>𝑻𝒉𝒓𝒆𝒔𝒉𝒐𝒍𝒅 𝑽𝒂𝒍𝒖𝒆 </a:t>
              </a:r>
              <a:r>
                <a:rPr lang="en-CA" sz="1200" b="1" i="0">
                  <a:latin typeface="Cambria Math" panose="02040503050406030204" pitchFamily="18" charset="0"/>
                </a:rPr>
                <a:t>(</a:t>
              </a:r>
              <a:r>
                <a:rPr lang="en-CA" sz="1200" b="1" i="0">
                  <a:latin typeface="Cambria Math"/>
                </a:rPr>
                <a:t>%</a:t>
              </a:r>
              <a:r>
                <a:rPr lang="en-CA" sz="1200" b="1" i="0">
                  <a:latin typeface="Cambria Math" panose="02040503050406030204" pitchFamily="18" charset="0"/>
                </a:rPr>
                <a:t>)</a:t>
              </a:r>
              <a:r>
                <a:rPr lang="en-CA" sz="1200" b="1" i="0">
                  <a:latin typeface="Cambria Math"/>
                </a:rPr>
                <a:t>=𝟏+</a:t>
              </a:r>
              <a:r>
                <a:rPr lang="en-CA" sz="1200" b="1" i="0">
                  <a:latin typeface="Cambria Math" panose="02040503050406030204" pitchFamily="18" charset="0"/>
                </a:rPr>
                <a:t>[(</a:t>
              </a:r>
              <a:r>
                <a:rPr lang="en-CA" sz="1200" b="1" i="0">
                  <a:latin typeface="Cambria Math"/>
                </a:rPr>
                <a:t>𝑹𝑩</a:t>
              </a:r>
              <a:r>
                <a:rPr lang="en-CA" sz="1200" b="1" i="0">
                  <a:latin typeface="Cambria Math" panose="02040503050406030204" pitchFamily="18" charset="0"/>
                </a:rPr>
                <a:t>/</a:t>
              </a:r>
              <a:r>
                <a:rPr lang="en-CA" sz="1200" b="1" i="0">
                  <a:latin typeface="Cambria Math"/>
                </a:rPr>
                <a:t>𝒅</a:t>
              </a:r>
              <a:r>
                <a:rPr lang="en-CA" sz="1200" b="1" i="0">
                  <a:latin typeface="Cambria Math" panose="02040503050406030204" pitchFamily="18" charset="0"/>
                </a:rPr>
                <a:t>)</a:t>
              </a:r>
              <a:r>
                <a:rPr lang="en-CA" sz="1200" b="1" i="0">
                  <a:latin typeface="Cambria Math"/>
                  <a:ea typeface="Cambria Math"/>
                </a:rPr>
                <a:t>×</a:t>
              </a:r>
              <a:r>
                <a:rPr lang="en-CA" sz="1200" b="1" i="0">
                  <a:latin typeface="Cambria Math" panose="02040503050406030204" pitchFamily="18" charset="0"/>
                  <a:ea typeface="Cambria Math"/>
                </a:rPr>
                <a:t>(</a:t>
              </a:r>
              <a:r>
                <a:rPr lang="en-CA" sz="1200" b="1" i="0">
                  <a:latin typeface="Cambria Math"/>
                  <a:ea typeface="Cambria Math"/>
                </a:rPr>
                <a:t>𝒈+𝑷𝑪𝑰×(𝟏+𝒈)</a:t>
              </a:r>
              <a:r>
                <a:rPr lang="en-CA" sz="1200" b="1" i="0">
                  <a:latin typeface="Cambria Math" panose="02040503050406030204" pitchFamily="18" charset="0"/>
                  <a:ea typeface="Cambria Math"/>
                </a:rPr>
                <a:t>)]</a:t>
              </a:r>
              <a:r>
                <a:rPr lang="en-CA" sz="1200" b="1" i="0">
                  <a:latin typeface="Cambria Math"/>
                  <a:ea typeface="Cambria Math"/>
                </a:rPr>
                <a:t>×</a:t>
              </a:r>
              <a:r>
                <a:rPr lang="en-CA" sz="1200" b="1" i="0">
                  <a:latin typeface="Cambria Math" panose="02040503050406030204" pitchFamily="18" charset="0"/>
                  <a:ea typeface="Cambria Math"/>
                </a:rPr>
                <a:t>((</a:t>
              </a:r>
              <a:r>
                <a:rPr lang="en-CA" sz="1200" b="1" i="0">
                  <a:latin typeface="Cambria Math"/>
                  <a:ea typeface="Cambria Math"/>
                </a:rPr>
                <a:t>𝟏+𝒈</a:t>
              </a:r>
              <a:r>
                <a:rPr lang="en-CA" sz="1200" b="1" i="0">
                  <a:latin typeface="Cambria Math" panose="02040503050406030204" pitchFamily="18" charset="0"/>
                  <a:ea typeface="Cambria Math"/>
                </a:rPr>
                <a:t>)</a:t>
              </a:r>
              <a:r>
                <a:rPr lang="en-CA" sz="1200" b="1" i="0">
                  <a:latin typeface="Cambria Math"/>
                  <a:ea typeface="Cambria Math"/>
                </a:rPr>
                <a:t>×</a:t>
              </a:r>
              <a:r>
                <a:rPr lang="en-CA" sz="1200" b="1" i="0">
                  <a:latin typeface="Cambria Math" panose="02040503050406030204" pitchFamily="18" charset="0"/>
                  <a:ea typeface="Cambria Math"/>
                </a:rPr>
                <a:t>(</a:t>
              </a:r>
              <a:r>
                <a:rPr lang="en-CA" sz="1200" b="1" i="0">
                  <a:latin typeface="Cambria Math"/>
                  <a:ea typeface="Cambria Math"/>
                </a:rPr>
                <a:t>𝟏+𝑷𝑪𝑰</a:t>
              </a:r>
              <a:r>
                <a:rPr lang="en-CA" sz="1200" b="1" i="0">
                  <a:latin typeface="Cambria Math" panose="02040503050406030204" pitchFamily="18" charset="0"/>
                  <a:ea typeface="Cambria Math"/>
                </a:rPr>
                <a:t>))</a:t>
              </a:r>
              <a:r>
                <a:rPr lang="en-CA" sz="1200" b="1" i="0" baseline="30000">
                  <a:latin typeface="Cambria Math"/>
                  <a:ea typeface="Cambria Math"/>
                </a:rPr>
                <a:t>𝒏 _ 𝟏</a:t>
              </a:r>
              <a:r>
                <a:rPr lang="en-CA" sz="1200" b="1" i="0">
                  <a:latin typeface="Cambria Math"/>
                </a:rPr>
                <a:t>+𝟏𝟎%</a:t>
              </a:r>
              <a:endParaRPr lang="en-CA" sz="1200" b="1"/>
            </a:p>
          </xdr:txBody>
        </xdr:sp>
      </mc:Fallback>
    </mc:AlternateContent>
    <xdr:clientData/>
  </xdr:oneCellAnchor>
  <xdr:oneCellAnchor>
    <xdr:from>
      <xdr:col>5</xdr:col>
      <xdr:colOff>90487</xdr:colOff>
      <xdr:row>14</xdr:row>
      <xdr:rowOff>147637</xdr:rowOff>
    </xdr:from>
    <xdr:ext cx="1176338" cy="280205"/>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3C6AE3FB-66AD-49DE-8DE0-0D0C6DE4866C}"/>
                </a:ext>
              </a:extLst>
            </xdr:cNvPr>
            <xdr:cNvSpPr txBox="1"/>
          </xdr:nvSpPr>
          <xdr:spPr>
            <a:xfrm>
              <a:off x="7891462" y="34051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𝑃𝐶𝐼</m:t>
                    </m:r>
                  </m:oMath>
                </m:oMathPara>
              </a14:m>
              <a:endParaRPr lang="en-CA" sz="1200"/>
            </a:p>
          </xdr:txBody>
        </xdr:sp>
      </mc:Choice>
      <mc:Fallback xmlns="">
        <xdr:sp macro="" textlink="">
          <xdr:nvSpPr>
            <xdr:cNvPr id="3" name="TextBox 2">
              <a:extLst>
                <a:ext uri="{FF2B5EF4-FFF2-40B4-BE49-F238E27FC236}">
                  <a16:creationId xmlns:a16="http://schemas.microsoft.com/office/drawing/2014/main" id="{3C6AE3FB-66AD-49DE-8DE0-0D0C6DE4866C}"/>
                </a:ext>
              </a:extLst>
            </xdr:cNvPr>
            <xdr:cNvSpPr txBox="1"/>
          </xdr:nvSpPr>
          <xdr:spPr>
            <a:xfrm>
              <a:off x="7891462" y="34051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𝑃𝐶𝐼</a:t>
              </a:r>
              <a:endParaRPr lang="en-CA" sz="1200"/>
            </a:p>
          </xdr:txBody>
        </xdr:sp>
      </mc:Fallback>
    </mc:AlternateContent>
    <xdr:clientData/>
  </xdr:oneCellAnchor>
  <xdr:oneCellAnchor>
    <xdr:from>
      <xdr:col>5</xdr:col>
      <xdr:colOff>147636</xdr:colOff>
      <xdr:row>18</xdr:row>
      <xdr:rowOff>138112</xdr:rowOff>
    </xdr:from>
    <xdr:ext cx="1071563" cy="280205"/>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81466C47-E706-41C0-87BA-2A479904CACA}"/>
                </a:ext>
              </a:extLst>
            </xdr:cNvPr>
            <xdr:cNvSpPr txBox="1"/>
          </xdr:nvSpPr>
          <xdr:spPr>
            <a:xfrm>
              <a:off x="7948611" y="41862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𝑔</m:t>
                    </m:r>
                    <m:r>
                      <a:rPr lang="en-CA" sz="1200" b="0" i="1">
                        <a:latin typeface="Cambria Math"/>
                      </a:rPr>
                      <m:t> (</m:t>
                    </m:r>
                    <m:r>
                      <a:rPr lang="en-CA" sz="1200" b="0" i="1">
                        <a:latin typeface="Cambria Math"/>
                      </a:rPr>
                      <m:t>𝑁𝑜𝑡𝑒</m:t>
                    </m:r>
                    <m:r>
                      <a:rPr lang="en-CA" sz="1200" b="0" i="1">
                        <a:latin typeface="Cambria Math"/>
                      </a:rPr>
                      <m:t> 1)</m:t>
                    </m:r>
                  </m:oMath>
                </m:oMathPara>
              </a14:m>
              <a:endParaRPr lang="en-CA" sz="1200"/>
            </a:p>
          </xdr:txBody>
        </xdr:sp>
      </mc:Choice>
      <mc:Fallback xmlns="">
        <xdr:sp macro="" textlink="">
          <xdr:nvSpPr>
            <xdr:cNvPr id="4" name="TextBox 3">
              <a:extLst>
                <a:ext uri="{FF2B5EF4-FFF2-40B4-BE49-F238E27FC236}">
                  <a16:creationId xmlns:a16="http://schemas.microsoft.com/office/drawing/2014/main" id="{81466C47-E706-41C0-87BA-2A479904CACA}"/>
                </a:ext>
              </a:extLst>
            </xdr:cNvPr>
            <xdr:cNvSpPr txBox="1"/>
          </xdr:nvSpPr>
          <xdr:spPr>
            <a:xfrm>
              <a:off x="7948611" y="41862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𝑔 (𝑁𝑜𝑡𝑒 1)</a:t>
              </a:r>
              <a:endParaRPr lang="en-CA" sz="1200"/>
            </a:p>
          </xdr:txBody>
        </xdr:sp>
      </mc:Fallback>
    </mc:AlternateContent>
    <xdr:clientData/>
  </xdr:oneCellAnchor>
  <xdr:oneCellAnchor>
    <xdr:from>
      <xdr:col>5</xdr:col>
      <xdr:colOff>157162</xdr:colOff>
      <xdr:row>47</xdr:row>
      <xdr:rowOff>166687</xdr:rowOff>
    </xdr:from>
    <xdr:ext cx="1166813" cy="28020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E41B5D8-03B6-464B-B459-EA4D9392313E}"/>
                </a:ext>
              </a:extLst>
            </xdr:cNvPr>
            <xdr:cNvSpPr txBox="1"/>
          </xdr:nvSpPr>
          <xdr:spPr>
            <a:xfrm>
              <a:off x="7958137" y="98155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𝑅𝐵</m:t>
                    </m:r>
                  </m:oMath>
                </m:oMathPara>
              </a14:m>
              <a:endParaRPr lang="en-CA" sz="1200"/>
            </a:p>
          </xdr:txBody>
        </xdr:sp>
      </mc:Choice>
      <mc:Fallback xmlns="">
        <xdr:sp macro="" textlink="">
          <xdr:nvSpPr>
            <xdr:cNvPr id="5" name="TextBox 4">
              <a:extLst>
                <a:ext uri="{FF2B5EF4-FFF2-40B4-BE49-F238E27FC236}">
                  <a16:creationId xmlns:a16="http://schemas.microsoft.com/office/drawing/2014/main" id="{0E41B5D8-03B6-464B-B459-EA4D9392313E}"/>
                </a:ext>
              </a:extLst>
            </xdr:cNvPr>
            <xdr:cNvSpPr txBox="1"/>
          </xdr:nvSpPr>
          <xdr:spPr>
            <a:xfrm>
              <a:off x="7958137" y="98155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𝑅𝐵</a:t>
              </a:r>
              <a:endParaRPr lang="en-CA" sz="1200"/>
            </a:p>
          </xdr:txBody>
        </xdr:sp>
      </mc:Fallback>
    </mc:AlternateContent>
    <xdr:clientData/>
  </xdr:oneCellAnchor>
  <xdr:oneCellAnchor>
    <xdr:from>
      <xdr:col>5</xdr:col>
      <xdr:colOff>100012</xdr:colOff>
      <xdr:row>49</xdr:row>
      <xdr:rowOff>138112</xdr:rowOff>
    </xdr:from>
    <xdr:ext cx="1233488" cy="280205"/>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322D8D9-05B3-4188-9AA6-F3B695E91110}"/>
                </a:ext>
              </a:extLst>
            </xdr:cNvPr>
            <xdr:cNvSpPr txBox="1"/>
          </xdr:nvSpPr>
          <xdr:spPr>
            <a:xfrm>
              <a:off x="7900987" y="101869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𝑑</m:t>
                    </m:r>
                  </m:oMath>
                </m:oMathPara>
              </a14:m>
              <a:endParaRPr lang="en-CA" sz="1200"/>
            </a:p>
          </xdr:txBody>
        </xdr:sp>
      </mc:Choice>
      <mc:Fallback xmlns="">
        <xdr:sp macro="" textlink="">
          <xdr:nvSpPr>
            <xdr:cNvPr id="6" name="TextBox 5">
              <a:extLst>
                <a:ext uri="{FF2B5EF4-FFF2-40B4-BE49-F238E27FC236}">
                  <a16:creationId xmlns:a16="http://schemas.microsoft.com/office/drawing/2014/main" id="{0322D8D9-05B3-4188-9AA6-F3B695E91110}"/>
                </a:ext>
              </a:extLst>
            </xdr:cNvPr>
            <xdr:cNvSpPr txBox="1"/>
          </xdr:nvSpPr>
          <xdr:spPr>
            <a:xfrm>
              <a:off x="7900987" y="101869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𝑑</a:t>
              </a:r>
              <a:endParaRPr lang="en-CA" sz="1200"/>
            </a:p>
          </xdr:txBody>
        </xdr:sp>
      </mc:Fallback>
    </mc:AlternateContent>
    <xdr:clientData/>
  </xdr:oneCellAnchor>
  <xdr:oneCellAnchor>
    <xdr:from>
      <xdr:col>5</xdr:col>
      <xdr:colOff>129645</xdr:colOff>
      <xdr:row>57</xdr:row>
      <xdr:rowOff>119592</xdr:rowOff>
    </xdr:from>
    <xdr:ext cx="1671638" cy="294492"/>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36685B6E-5EC5-4831-B828-41004C3CA46B}"/>
                </a:ext>
              </a:extLst>
            </xdr:cNvPr>
            <xdr:cNvSpPr txBox="1"/>
          </xdr:nvSpPr>
          <xdr:spPr>
            <a:xfrm>
              <a:off x="7940145" y="11793009"/>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𝑇h𝑟𝑒𝑠h𝑜𝑙𝑑</m:t>
                    </m:r>
                    <m:r>
                      <a:rPr lang="en-CA" sz="1200" b="0" i="1">
                        <a:latin typeface="Cambria Math"/>
                      </a:rPr>
                      <m:t> </m:t>
                    </m:r>
                    <m:r>
                      <a:rPr lang="en-CA" sz="1200" b="0" i="1">
                        <a:latin typeface="Cambria Math"/>
                      </a:rPr>
                      <m:t>𝑉𝑎𝑙𝑢𝑒</m:t>
                    </m:r>
                    <m:r>
                      <a:rPr lang="en-CA" sz="1200" b="0" i="1">
                        <a:latin typeface="Cambria Math"/>
                      </a:rPr>
                      <m:t> ×</m:t>
                    </m:r>
                    <m:r>
                      <a:rPr lang="en-CA" sz="1200" b="0" i="1">
                        <a:latin typeface="Cambria Math"/>
                        <a:ea typeface="Cambria Math"/>
                      </a:rPr>
                      <m:t>𝑑</m:t>
                    </m:r>
                  </m:oMath>
                </m:oMathPara>
              </a14:m>
              <a:endParaRPr lang="en-CA" sz="1200"/>
            </a:p>
          </xdr:txBody>
        </xdr:sp>
      </mc:Choice>
      <mc:Fallback xmlns="">
        <xdr:sp macro="" textlink="">
          <xdr:nvSpPr>
            <xdr:cNvPr id="7" name="TextBox 6">
              <a:extLst>
                <a:ext uri="{FF2B5EF4-FFF2-40B4-BE49-F238E27FC236}">
                  <a16:creationId xmlns:a16="http://schemas.microsoft.com/office/drawing/2014/main" id="{36685B6E-5EC5-4831-B828-41004C3CA46B}"/>
                </a:ext>
              </a:extLst>
            </xdr:cNvPr>
            <xdr:cNvSpPr txBox="1"/>
          </xdr:nvSpPr>
          <xdr:spPr>
            <a:xfrm>
              <a:off x="7940145" y="11793009"/>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CA" sz="1200" b="0" i="0">
                  <a:latin typeface="Cambria Math"/>
                </a:rPr>
                <a:t>𝑇ℎ𝑟𝑒𝑠ℎ𝑜𝑙𝑑 𝑉𝑎𝑙𝑢𝑒 ×</a:t>
              </a:r>
              <a:r>
                <a:rPr lang="en-CA" sz="1200" b="0" i="0">
                  <a:latin typeface="Cambria Math"/>
                  <a:ea typeface="Cambria Math"/>
                </a:rPr>
                <a:t>𝑑</a:t>
              </a:r>
              <a:endParaRPr lang="en-CA" sz="1200"/>
            </a:p>
          </xdr:txBody>
        </xdr:sp>
      </mc:Fallback>
    </mc:AlternateContent>
    <xdr:clientData/>
  </xdr:oneCellAnchor>
  <xdr:oneCellAnchor>
    <xdr:from>
      <xdr:col>5</xdr:col>
      <xdr:colOff>90487</xdr:colOff>
      <xdr:row>12</xdr:row>
      <xdr:rowOff>223837</xdr:rowOff>
    </xdr:from>
    <xdr:ext cx="1176338" cy="280205"/>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CC5CD891-F1D1-4CF8-AA07-C35DAAC7B1CF}"/>
                </a:ext>
              </a:extLst>
            </xdr:cNvPr>
            <xdr:cNvSpPr txBox="1"/>
          </xdr:nvSpPr>
          <xdr:spPr>
            <a:xfrm>
              <a:off x="7891462" y="30622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𝑛</m:t>
                    </m:r>
                  </m:oMath>
                </m:oMathPara>
              </a14:m>
              <a:endParaRPr lang="en-CA" sz="1200" b="0"/>
            </a:p>
          </xdr:txBody>
        </xdr:sp>
      </mc:Choice>
      <mc:Fallback xmlns="">
        <xdr:sp macro="" textlink="">
          <xdr:nvSpPr>
            <xdr:cNvPr id="8" name="TextBox 7">
              <a:extLst>
                <a:ext uri="{FF2B5EF4-FFF2-40B4-BE49-F238E27FC236}">
                  <a16:creationId xmlns:a16="http://schemas.microsoft.com/office/drawing/2014/main" id="{CC5CD891-F1D1-4CF8-AA07-C35DAAC7B1CF}"/>
                </a:ext>
              </a:extLst>
            </xdr:cNvPr>
            <xdr:cNvSpPr txBox="1"/>
          </xdr:nvSpPr>
          <xdr:spPr>
            <a:xfrm>
              <a:off x="7891462" y="30622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𝑛</a:t>
              </a:r>
              <a:endParaRPr lang="en-CA" sz="1200" b="0"/>
            </a:p>
          </xdr:txBody>
        </xdr:sp>
      </mc:Fallback>
    </mc:AlternateContent>
    <xdr:clientData/>
  </xdr:oneCellAnchor>
  <xdr:twoCellAnchor>
    <xdr:from>
      <xdr:col>0</xdr:col>
      <xdr:colOff>0</xdr:colOff>
      <xdr:row>0</xdr:row>
      <xdr:rowOff>0</xdr:rowOff>
    </xdr:from>
    <xdr:to>
      <xdr:col>5</xdr:col>
      <xdr:colOff>2013086</xdr:colOff>
      <xdr:row>7</xdr:row>
      <xdr:rowOff>171450</xdr:rowOff>
    </xdr:to>
    <xdr:grpSp>
      <xdr:nvGrpSpPr>
        <xdr:cNvPr id="9" name="Group 8">
          <a:extLst>
            <a:ext uri="{FF2B5EF4-FFF2-40B4-BE49-F238E27FC236}">
              <a16:creationId xmlns:a16="http://schemas.microsoft.com/office/drawing/2014/main" id="{3BC78A91-1ED4-4DCD-A5E5-20BEB5A02375}"/>
            </a:ext>
          </a:extLst>
        </xdr:cNvPr>
        <xdr:cNvGrpSpPr/>
      </xdr:nvGrpSpPr>
      <xdr:grpSpPr>
        <a:xfrm>
          <a:off x="0" y="0"/>
          <a:ext cx="9823586" cy="1647825"/>
          <a:chOff x="200024" y="4499942"/>
          <a:chExt cx="8857420" cy="1915766"/>
        </a:xfrm>
      </xdr:grpSpPr>
      <xdr:pic>
        <xdr:nvPicPr>
          <xdr:cNvPr id="10" name="Picture 9">
            <a:extLst>
              <a:ext uri="{FF2B5EF4-FFF2-40B4-BE49-F238E27FC236}">
                <a16:creationId xmlns:a16="http://schemas.microsoft.com/office/drawing/2014/main" id="{DD5B0984-5C40-4B49-889F-95B49026BB7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1" name="TextBox 10">
            <a:extLst>
              <a:ext uri="{FF2B5EF4-FFF2-40B4-BE49-F238E27FC236}">
                <a16:creationId xmlns:a16="http://schemas.microsoft.com/office/drawing/2014/main" id="{4CF0E62B-5C78-4319-A5E0-9F8A9C37D590}"/>
              </a:ext>
            </a:extLst>
          </xdr:cNvPr>
          <xdr:cNvSpPr txBox="1"/>
        </xdr:nvSpPr>
        <xdr:spPr>
          <a:xfrm>
            <a:off x="372171" y="5860978"/>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PowerStream RZ</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2" name="Rectangle 11">
            <a:extLst>
              <a:ext uri="{FF2B5EF4-FFF2-40B4-BE49-F238E27FC236}">
                <a16:creationId xmlns:a16="http://schemas.microsoft.com/office/drawing/2014/main" id="{8AA0457A-881C-4233-9FD8-3AD4001FC2ED}"/>
              </a:ext>
            </a:extLst>
          </xdr:cNvPr>
          <xdr:cNvSpPr/>
        </xdr:nvSpPr>
        <xdr:spPr>
          <a:xfrm>
            <a:off x="362082" y="4635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B4D630AE-E628-4826-81FD-465B26D4EF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725460A1-DEB9-4B6B-932B-20F236F5A2A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112060</xdr:colOff>
      <xdr:row>1</xdr:row>
      <xdr:rowOff>44823</xdr:rowOff>
    </xdr:from>
    <xdr:to>
      <xdr:col>5</xdr:col>
      <xdr:colOff>627531</xdr:colOff>
      <xdr:row>8</xdr:row>
      <xdr:rowOff>92294</xdr:rowOff>
    </xdr:to>
    <xdr:pic>
      <xdr:nvPicPr>
        <xdr:cNvPr id="2" name="Picture 1">
          <a:extLst>
            <a:ext uri="{FF2B5EF4-FFF2-40B4-BE49-F238E27FC236}">
              <a16:creationId xmlns:a16="http://schemas.microsoft.com/office/drawing/2014/main" id="{3F9D9DB0-437A-437D-9D70-63C25E887CA1}"/>
            </a:ext>
          </a:extLst>
        </xdr:cNvPr>
        <xdr:cNvPicPr>
          <a:picLocks noChangeAspect="1"/>
        </xdr:cNvPicPr>
      </xdr:nvPicPr>
      <xdr:blipFill>
        <a:blip xmlns:r="http://schemas.openxmlformats.org/officeDocument/2006/relationships" r:embed="rId1"/>
        <a:stretch>
          <a:fillRect/>
        </a:stretch>
      </xdr:blipFill>
      <xdr:spPr>
        <a:xfrm>
          <a:off x="112060" y="235323"/>
          <a:ext cx="8001000" cy="13809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7</xdr:col>
      <xdr:colOff>691300</xdr:colOff>
      <xdr:row>9</xdr:row>
      <xdr:rowOff>142874</xdr:rowOff>
    </xdr:to>
    <xdr:pic>
      <xdr:nvPicPr>
        <xdr:cNvPr id="2" name="Picture 1">
          <a:extLst>
            <a:ext uri="{FF2B5EF4-FFF2-40B4-BE49-F238E27FC236}">
              <a16:creationId xmlns:a16="http://schemas.microsoft.com/office/drawing/2014/main" id="{A6AA814C-3F87-43BA-A94C-7A7DF47C4C24}"/>
            </a:ext>
          </a:extLst>
        </xdr:cNvPr>
        <xdr:cNvPicPr>
          <a:picLocks noChangeAspect="1"/>
        </xdr:cNvPicPr>
      </xdr:nvPicPr>
      <xdr:blipFill>
        <a:blip xmlns:r="http://schemas.openxmlformats.org/officeDocument/2006/relationships" r:embed="rId1"/>
        <a:stretch>
          <a:fillRect/>
        </a:stretch>
      </xdr:blipFill>
      <xdr:spPr>
        <a:xfrm>
          <a:off x="47625" y="71438"/>
          <a:ext cx="10347269" cy="17859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lfs-v102\GroupData1\FINANCE\MKTGFIN\REPORTS\F'00\Consolf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lfs-v102\GroupData1\TEMP\F'02%20G&amp;A%20Budget%20-%20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KarmenPoturic\farma\plan2000\to\PLAN%20TO_2000_zadnj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Q:\GTAFAS\Clients%20or%20Targets\T\Ticketmaster%20Canada%20Ltd%20919939\Valuation%20of%20certain%20foreign%20legal%20entities%201000002\Working%20Papers\Model\TM%20Model%20v6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lfs-v102\GroupData1\TEMP\F'02%20G&amp;A%20Budget%20-%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SWE%20Credit%20Rating%20Graph%206_28_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elham\Water%20and%20Wastewater\Pelham%20Water%20and%20Wastewater%20Model%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common\Pelham\Water%20and%20Wastewater\Pelham%20Water%20and%20Wastewater%20Model%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lfs-v102\GroupData1\FINANCE\MKTGFIN\Frank%20Temp%20Mktg%20Nov%209\Temp%20-%20Mktg\F'03%20Plan\F'02%20Q2\F'02%20G&amp;A%20Budget%20-%20Q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sfs1.powerstream.ca\vdi_storage\XD_FolderRedirect\Nicole.Fan\Downloads\3.1.A%20-%20Business%20Unit%20Report2020031015163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s"/>
      <sheetName val="Summary"/>
      <sheetName val="Acct. Worksheet"/>
      <sheetName val="Hockey"/>
      <sheetName val="Molstar"/>
      <sheetName val="Motorsports"/>
      <sheetName val="Promos &amp; Sports"/>
      <sheetName val="Entertainment"/>
      <sheetName val="Bus. Dev."/>
      <sheetName val="G&amp;ASE"/>
      <sheetName val="G&amp;AMCI"/>
      <sheetName val="Sheet1"/>
      <sheetName val="Variances F'00 Q3"/>
      <sheetName val="Risks &amp; Opps. F'00 Q3"/>
      <sheetName val="Risks &amp; Opps. F'00 Q2"/>
      <sheetName val="Risks &amp; Opps. F'00 Q1"/>
      <sheetName val="Risks &amp; Opps. (F'00)"/>
      <sheetName val="Variances Template"/>
      <sheetName val="Module1"/>
      <sheetName val="M"/>
      <sheetName val="Lookup List"/>
      <sheetName val="Control Sheet"/>
      <sheetName val="Team Report &gt;&g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ct. Worksheet"/>
      <sheetName val="A. IMO Notes"/>
      <sheetName val="Instruction"/>
      <sheetName val="Lookup Tables"/>
      <sheetName val="Unachieved HC Reductions -Mar"/>
      <sheetName val="Project Synergy FC"/>
      <sheetName val="2017 Budget"/>
      <sheetName val="2018 Fin. Plan"/>
      <sheetName val="Guelph Project Report"/>
      <sheetName val="Master Porject Alectra"/>
      <sheetName val="Master Project Guelph"/>
      <sheetName val="B. Preparation sheets &gt;&gt;&gt;"/>
      <sheetName val="Alectra Project Report"/>
      <sheetName val="TransCapex"/>
      <sheetName val="IT_TransOpex"/>
      <sheetName val="Q3ITSyn"/>
      <sheetName val="IT Syn&amp;Ongoing"/>
      <sheetName val="SYN O&amp;C, TRANS O"/>
      <sheetName val="Labour"/>
      <sheetName val="2017FP vs BC"/>
      <sheetName val="BC"/>
      <sheetName val="Data"/>
      <sheetName val="Charts"/>
      <sheetName val="C. Team Report &gt;&gt;&gt;"/>
      <sheetName val="Admin"/>
      <sheetName val="CR"/>
      <sheetName val="CS"/>
      <sheetName val="FIN"/>
      <sheetName val="IT"/>
      <sheetName val="OPS"/>
      <sheetName val="HR"/>
      <sheetName val="NS"/>
      <sheetName val="RL"/>
      <sheetName val="SC"/>
      <sheetName val="DB Table"/>
      <sheetName val="D. Report to Finance &gt;&gt;&gt;"/>
      <sheetName val="Yr 3 Update_2019FP"/>
      <sheetName val="2019Update_2019FP Comb"/>
      <sheetName val="Guelph 2019"/>
      <sheetName val="Shareholder reporting"/>
      <sheetName val="OpEx Synergy2018"/>
      <sheetName val="E. EC &amp; IC &gt;&gt;&gt;"/>
      <sheetName val="Fin Update"/>
      <sheetName val="Yr 2 Update_2017FP"/>
      <sheetName val="Yr 3 Update_2017FP"/>
      <sheetName val="Yr 2 Update_2017FP(Cum.)"/>
      <sheetName val="Yr 3 Update_2017FP(Cum.) (2)"/>
      <sheetName val="Yr 3 Update_2017FP(Cum.)"/>
      <sheetName val="5 Year Outlook"/>
      <sheetName val="Yr 1 Update_Org B.C"/>
      <sheetName val="Yr 2 Update_Org B.C (Cum.)"/>
      <sheetName val="Yr 3 Update_Org B.C (Cum.)"/>
      <sheetName val="Yr 5 Update_Org B.C "/>
      <sheetName val="R&amp;O Year 3"/>
      <sheetName val="R&amp;O 3 Year"/>
      <sheetName val="R&amp;O 5 Year"/>
      <sheetName val="R&amp;O"/>
      <sheetName val="Bus. Case"/>
      <sheetName val="Summary75%"/>
      <sheetName val="Summary75%_BC R&amp;O S1"/>
      <sheetName val="Summary75%_BC"/>
      <sheetName val="Summary75%_BC Int"/>
      <sheetName val="1.Syn CapEx"/>
      <sheetName val="2.Syn Opex"/>
      <sheetName val="3.Trans CapEx"/>
      <sheetName val="4.Trans Opex"/>
      <sheetName val="5.Preclose"/>
      <sheetName val="6.Priority"/>
      <sheetName val="6.Priority (2)"/>
      <sheetName val="F Supporting DOCS &gt;&gt;&gt;"/>
      <sheetName val="Q3 Forecast"/>
      <sheetName val="Target Bonus "/>
      <sheetName val=" Integration"/>
      <sheetName val="ERP update"/>
      <sheetName val="CIS update"/>
      <sheetName val="Capital | OMA rpt"/>
      <sheetName val="CIS OMA"/>
      <sheetName val="CIS"/>
      <sheetName val="E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 Sheet"/>
      <sheetName val="List of entities"/>
      <sheetName val="Organizational chart"/>
      <sheetName val="Chart7"/>
      <sheetName val="Chart8"/>
      <sheetName val="TKTM Raw Data"/>
      <sheetName val="Chart9"/>
      <sheetName val="Liquidity"/>
      <sheetName val="Chart10"/>
      <sheetName val="Share price"/>
      <sheetName val="Sheet1"/>
      <sheetName val="Chart11"/>
      <sheetName val="Chart 1 with Data"/>
      <sheetName val="WACC bridge to GWI"/>
      <sheetName val="GWI recon"/>
      <sheetName val="QA Table of Contents"/>
      <sheetName val="Work Cap working paper"/>
      <sheetName val="Ticketweb"/>
      <sheetName val="INPUTS"/>
      <sheetName val="BRIDGE"/>
      <sheetName val="Report Summary"/>
      <sheetName val="All entities - Conclusion"/>
      <sheetName val="Sheet2"/>
      <sheetName val="Australasia DCF"/>
      <sheetName val="Reseau DCF"/>
      <sheetName val="Canada DCF"/>
      <sheetName val="Sheet9"/>
      <sheetName val="Sheet7"/>
      <sheetName val="Sheet5"/>
      <sheetName val="Sheet4"/>
      <sheetName val="Sheet3"/>
      <sheetName val="Ireland DCF"/>
      <sheetName val="Norway DCF"/>
      <sheetName val="Netherlands DCF"/>
      <sheetName val="Denmark DCF"/>
      <sheetName val="Sweden DCF"/>
      <sheetName val="Finland DCF"/>
      <sheetName val="Spain DCF"/>
      <sheetName val="Turkey DCF"/>
      <sheetName val="GMI DCF"/>
      <sheetName val="UK Consol DCF"/>
      <sheetName val="_CIQHiddenCacheSheet"/>
      <sheetName val="WC &amp; IC Numbers Check"/>
      <sheetName val="Summary"/>
      <sheetName val="1"/>
      <sheetName val="2"/>
      <sheetName val="3"/>
      <sheetName val="4"/>
      <sheetName val="5"/>
      <sheetName val="6"/>
      <sheetName val="7"/>
      <sheetName val="8"/>
      <sheetName val="9"/>
      <sheetName val="10"/>
      <sheetName val="11"/>
      <sheetName val="12"/>
      <sheetName val="13"/>
      <sheetName val="14"/>
      <sheetName val="15"/>
      <sheetName val="15a"/>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LuxCo4 and 5"/>
      <sheetName val="WACC Calc."/>
      <sheetName val="Sheet12"/>
      <sheetName val="WACC Calc #2"/>
      <sheetName val="Sheet10"/>
      <sheetName val="Guideline public company mults"/>
      <sheetName val="Precedent transactions"/>
      <sheetName val="Summary - FULL"/>
      <sheetName val="TKTM Cross-check"/>
      <sheetName val="WP--&gt;"/>
      <sheetName val="Sheet1 (2)"/>
      <sheetName val="Sheet11"/>
      <sheetName val="Sheet6"/>
      <sheetName val="WACC Inputs"/>
      <sheetName val="Guideline public comps OLD"/>
      <sheetName val=" Mod. Adjusted ERP 11282008"/>
      <sheetName val=" Mod. Adjusted ERP 01302009"/>
      <sheetName val="FY2008"/>
      <sheetName val="Public company analyis--&gt;"/>
      <sheetName val="TM S-P analysis"/>
      <sheetName val="CTS S-P analysis"/>
      <sheetName val="LYV S-P analysis"/>
      <sheetName val="CURRENCY TRANSLATION"/>
      <sheetName val="Canada DCF (2)"/>
      <sheetName val="Reseau DCF (2)"/>
      <sheetName val="Australasia DCF (2)"/>
      <sheetName val="Ireland DCF (2)"/>
      <sheetName val="Turkey DCF (2)"/>
      <sheetName val="Mgmt bridge"/>
      <sheetName val="GDP growth and inflation"/>
      <sheetName val="WACC--&gt;"/>
      <sheetName val="Guideline public companies (1)"/>
      <sheetName val="WACC WP"/>
      <sheetName val="Kd Support"/>
      <sheetName val="FX WP"/>
      <sheetName val="FX rates Fed Reserve"/>
      <sheetName val="Oustanding questions"/>
      <sheetName val="Major assumptions"/>
      <sheetName val="Organizational chart (2)"/>
      <sheetName val="6. Org chart bal sheet tracking"/>
      <sheetName val="Sheet8"/>
      <sheetName val="List of entities - BS"/>
      <sheetName val="Master list - BS"/>
      <sheetName val="PBC--&gt; (2)"/>
      <sheetName val="Defns PBC"/>
      <sheetName val="04 BS"/>
      <sheetName val="05 BS"/>
      <sheetName val="06 BS"/>
      <sheetName val="07 BS"/>
      <sheetName val="08 BS"/>
      <sheetName val="04 IS"/>
      <sheetName val="05 IS"/>
      <sheetName val="06 IS"/>
      <sheetName val="07 IS"/>
      <sheetName val="08 IS"/>
      <sheetName val="Balance sheet"/>
      <sheetName val="TB Detail 2009"/>
      <sheetName val="Tax Info PBC"/>
      <sheetName val="Existing Assets Tax"/>
      <sheetName val="PBC--&gt;"/>
      <sheetName val="Reseau Oct 31 BS"/>
      <sheetName val="Aust Oct 31 BS"/>
      <sheetName val="NZ Oct 31 BS"/>
      <sheetName val="Marginal Tax Rates"/>
      <sheetName val="Canada"/>
      <sheetName val="Reseau"/>
      <sheetName val="Australasia"/>
      <sheetName val="Ireland"/>
      <sheetName val="Norway"/>
      <sheetName val="Netherlands"/>
      <sheetName val="Denmark"/>
      <sheetName val="Sweden"/>
      <sheetName val="Finland"/>
      <sheetName val="Spain"/>
      <sheetName val="Turkey"/>
      <sheetName val="GetMeIn!"/>
      <sheetName val="UK Consol"/>
      <sheetName val="UK Group"/>
      <sheetName val="15b"/>
      <sheetName val="CANADA BS"/>
      <sheetName val="Nov08"/>
      <sheetName val="Jan09"/>
    </sheetNames>
    <sheetDataSet>
      <sheetData sheetId="0"/>
      <sheetData sheetId="1"/>
      <sheetData sheetId="2"/>
      <sheetData sheetId="3" refreshError="1"/>
      <sheetData sheetId="4" refreshError="1"/>
      <sheetData sheetId="5">
        <row r="4">
          <cell r="A4">
            <v>39672</v>
          </cell>
        </row>
        <row r="5">
          <cell r="A5">
            <v>39673</v>
          </cell>
        </row>
        <row r="6">
          <cell r="A6">
            <v>39674</v>
          </cell>
        </row>
        <row r="7">
          <cell r="A7">
            <v>39675</v>
          </cell>
        </row>
        <row r="8">
          <cell r="A8">
            <v>39678</v>
          </cell>
        </row>
        <row r="9">
          <cell r="A9">
            <v>39679</v>
          </cell>
        </row>
        <row r="10">
          <cell r="A10">
            <v>39680</v>
          </cell>
        </row>
        <row r="11">
          <cell r="A11">
            <v>39681</v>
          </cell>
        </row>
        <row r="12">
          <cell r="A12">
            <v>39682</v>
          </cell>
        </row>
        <row r="13">
          <cell r="A13">
            <v>39685</v>
          </cell>
        </row>
        <row r="14">
          <cell r="A14">
            <v>39686</v>
          </cell>
        </row>
        <row r="15">
          <cell r="A15">
            <v>39687</v>
          </cell>
        </row>
        <row r="16">
          <cell r="A16">
            <v>39688</v>
          </cell>
        </row>
        <row r="17">
          <cell r="A17">
            <v>39689</v>
          </cell>
        </row>
        <row r="18">
          <cell r="A18">
            <v>39693</v>
          </cell>
        </row>
        <row r="19">
          <cell r="A19">
            <v>39694</v>
          </cell>
        </row>
        <row r="20">
          <cell r="A20">
            <v>39695</v>
          </cell>
        </row>
        <row r="21">
          <cell r="A21">
            <v>39696</v>
          </cell>
        </row>
        <row r="22">
          <cell r="A22">
            <v>39699</v>
          </cell>
        </row>
        <row r="23">
          <cell r="A23">
            <v>39700</v>
          </cell>
        </row>
        <row r="24">
          <cell r="A24">
            <v>39701</v>
          </cell>
        </row>
        <row r="25">
          <cell r="A25">
            <v>39702</v>
          </cell>
        </row>
        <row r="26">
          <cell r="A26">
            <v>39703</v>
          </cell>
        </row>
        <row r="27">
          <cell r="A27">
            <v>39706</v>
          </cell>
        </row>
        <row r="28">
          <cell r="A28">
            <v>39707</v>
          </cell>
        </row>
        <row r="29">
          <cell r="A29">
            <v>39708</v>
          </cell>
        </row>
        <row r="30">
          <cell r="A30">
            <v>39709</v>
          </cell>
        </row>
        <row r="31">
          <cell r="A31">
            <v>39710</v>
          </cell>
        </row>
        <row r="32">
          <cell r="A32">
            <v>39713</v>
          </cell>
        </row>
        <row r="33">
          <cell r="A33">
            <v>39714</v>
          </cell>
        </row>
        <row r="34">
          <cell r="A34">
            <v>39715</v>
          </cell>
        </row>
        <row r="35">
          <cell r="A35">
            <v>39716</v>
          </cell>
        </row>
        <row r="36">
          <cell r="A36">
            <v>39717</v>
          </cell>
        </row>
        <row r="37">
          <cell r="A37">
            <v>39720</v>
          </cell>
        </row>
        <row r="38">
          <cell r="A38">
            <v>39721</v>
          </cell>
        </row>
        <row r="39">
          <cell r="A39">
            <v>39722</v>
          </cell>
        </row>
        <row r="40">
          <cell r="A40">
            <v>39723</v>
          </cell>
        </row>
        <row r="41">
          <cell r="A41">
            <v>39724</v>
          </cell>
        </row>
        <row r="42">
          <cell r="A42">
            <v>39727</v>
          </cell>
        </row>
        <row r="43">
          <cell r="A43">
            <v>39728</v>
          </cell>
        </row>
        <row r="44">
          <cell r="A44">
            <v>39729</v>
          </cell>
        </row>
        <row r="45">
          <cell r="A45">
            <v>39730</v>
          </cell>
        </row>
        <row r="46">
          <cell r="A46">
            <v>39731</v>
          </cell>
        </row>
        <row r="47">
          <cell r="A47">
            <v>39734</v>
          </cell>
        </row>
        <row r="48">
          <cell r="A48">
            <v>39735</v>
          </cell>
        </row>
        <row r="49">
          <cell r="A49">
            <v>39736</v>
          </cell>
        </row>
        <row r="50">
          <cell r="A50">
            <v>39737</v>
          </cell>
        </row>
        <row r="51">
          <cell r="A51">
            <v>39738</v>
          </cell>
        </row>
        <row r="52">
          <cell r="A52">
            <v>39741</v>
          </cell>
        </row>
        <row r="53">
          <cell r="A53">
            <v>39742</v>
          </cell>
        </row>
        <row r="54">
          <cell r="A54">
            <v>39743</v>
          </cell>
        </row>
        <row r="55">
          <cell r="A55">
            <v>39744</v>
          </cell>
        </row>
        <row r="56">
          <cell r="A56">
            <v>39745</v>
          </cell>
        </row>
        <row r="57">
          <cell r="A57">
            <v>39748</v>
          </cell>
        </row>
        <row r="58">
          <cell r="A58">
            <v>39749</v>
          </cell>
        </row>
        <row r="59">
          <cell r="A59">
            <v>39750</v>
          </cell>
        </row>
        <row r="60">
          <cell r="A60">
            <v>39751</v>
          </cell>
        </row>
        <row r="61">
          <cell r="A61">
            <v>39752</v>
          </cell>
        </row>
        <row r="62">
          <cell r="A62">
            <v>39755</v>
          </cell>
        </row>
        <row r="63">
          <cell r="A63">
            <v>39756</v>
          </cell>
        </row>
        <row r="64">
          <cell r="A64">
            <v>39757</v>
          </cell>
        </row>
        <row r="65">
          <cell r="A65">
            <v>39758</v>
          </cell>
        </row>
        <row r="66">
          <cell r="A66">
            <v>39759</v>
          </cell>
        </row>
        <row r="67">
          <cell r="A67">
            <v>39762</v>
          </cell>
        </row>
        <row r="68">
          <cell r="A68">
            <v>39763</v>
          </cell>
        </row>
        <row r="69">
          <cell r="A69">
            <v>39764</v>
          </cell>
        </row>
        <row r="70">
          <cell r="A70">
            <v>39765</v>
          </cell>
        </row>
        <row r="71">
          <cell r="A71">
            <v>39766</v>
          </cell>
        </row>
        <row r="72">
          <cell r="A72">
            <v>39769</v>
          </cell>
        </row>
        <row r="73">
          <cell r="A73">
            <v>39770</v>
          </cell>
        </row>
        <row r="74">
          <cell r="A74">
            <v>39771</v>
          </cell>
        </row>
        <row r="75">
          <cell r="A75">
            <v>39772</v>
          </cell>
        </row>
        <row r="76">
          <cell r="A76">
            <v>39773</v>
          </cell>
        </row>
        <row r="77">
          <cell r="A77">
            <v>39776</v>
          </cell>
        </row>
        <row r="78">
          <cell r="A78">
            <v>39777</v>
          </cell>
        </row>
        <row r="79">
          <cell r="A79">
            <v>39778</v>
          </cell>
        </row>
        <row r="80">
          <cell r="A80">
            <v>39780</v>
          </cell>
        </row>
        <row r="81">
          <cell r="A81">
            <v>39783</v>
          </cell>
        </row>
        <row r="82">
          <cell r="A82">
            <v>39784</v>
          </cell>
        </row>
        <row r="83">
          <cell r="A83">
            <v>39785</v>
          </cell>
        </row>
        <row r="84">
          <cell r="A84">
            <v>39786</v>
          </cell>
        </row>
        <row r="85">
          <cell r="A85">
            <v>39787</v>
          </cell>
        </row>
        <row r="86">
          <cell r="A86">
            <v>39790</v>
          </cell>
        </row>
        <row r="87">
          <cell r="A87">
            <v>39791</v>
          </cell>
        </row>
        <row r="88">
          <cell r="A88">
            <v>39792</v>
          </cell>
        </row>
        <row r="89">
          <cell r="A89">
            <v>39793</v>
          </cell>
        </row>
        <row r="90">
          <cell r="A90">
            <v>39794</v>
          </cell>
        </row>
        <row r="91">
          <cell r="A91">
            <v>39797</v>
          </cell>
        </row>
        <row r="92">
          <cell r="A92">
            <v>39798</v>
          </cell>
        </row>
        <row r="93">
          <cell r="A93">
            <v>39799</v>
          </cell>
        </row>
        <row r="94">
          <cell r="A94">
            <v>39800</v>
          </cell>
        </row>
        <row r="95">
          <cell r="A95">
            <v>39801</v>
          </cell>
        </row>
        <row r="96">
          <cell r="A96">
            <v>39804</v>
          </cell>
        </row>
        <row r="97">
          <cell r="A97">
            <v>39805</v>
          </cell>
        </row>
        <row r="98">
          <cell r="A98">
            <v>39806</v>
          </cell>
        </row>
        <row r="99">
          <cell r="A99">
            <v>39808</v>
          </cell>
        </row>
        <row r="100">
          <cell r="A100">
            <v>39811</v>
          </cell>
        </row>
        <row r="101">
          <cell r="A101">
            <v>39812</v>
          </cell>
        </row>
        <row r="102">
          <cell r="A102">
            <v>39813</v>
          </cell>
        </row>
        <row r="103">
          <cell r="A103">
            <v>39815</v>
          </cell>
        </row>
        <row r="104">
          <cell r="A104">
            <v>39818</v>
          </cell>
        </row>
        <row r="105">
          <cell r="A105">
            <v>39819</v>
          </cell>
        </row>
        <row r="106">
          <cell r="A106">
            <v>39820</v>
          </cell>
        </row>
        <row r="107">
          <cell r="A107">
            <v>39821</v>
          </cell>
        </row>
        <row r="108">
          <cell r="A108">
            <v>39822</v>
          </cell>
        </row>
        <row r="109">
          <cell r="A109">
            <v>39825</v>
          </cell>
        </row>
        <row r="110">
          <cell r="A110">
            <v>39826</v>
          </cell>
        </row>
        <row r="111">
          <cell r="A111">
            <v>39827</v>
          </cell>
        </row>
        <row r="112">
          <cell r="A112">
            <v>39828</v>
          </cell>
        </row>
        <row r="113">
          <cell r="A113">
            <v>39829</v>
          </cell>
        </row>
        <row r="114">
          <cell r="A114">
            <v>39833</v>
          </cell>
        </row>
        <row r="115">
          <cell r="A115">
            <v>39834</v>
          </cell>
        </row>
        <row r="116">
          <cell r="A116">
            <v>39835</v>
          </cell>
        </row>
        <row r="117">
          <cell r="A117">
            <v>39836</v>
          </cell>
        </row>
        <row r="118">
          <cell r="A118">
            <v>39839</v>
          </cell>
        </row>
        <row r="119">
          <cell r="A119">
            <v>39840</v>
          </cell>
        </row>
        <row r="120">
          <cell r="A120">
            <v>39841</v>
          </cell>
        </row>
        <row r="121">
          <cell r="A121">
            <v>39842</v>
          </cell>
        </row>
        <row r="122">
          <cell r="A122">
            <v>39843</v>
          </cell>
        </row>
        <row r="123">
          <cell r="A123">
            <v>39846</v>
          </cell>
        </row>
        <row r="124">
          <cell r="A124">
            <v>39847</v>
          </cell>
        </row>
        <row r="125">
          <cell r="A125">
            <v>39848</v>
          </cell>
        </row>
        <row r="126">
          <cell r="A126">
            <v>39849</v>
          </cell>
        </row>
        <row r="127">
          <cell r="A127">
            <v>39850</v>
          </cell>
        </row>
        <row r="128">
          <cell r="A128">
            <v>39853</v>
          </cell>
        </row>
        <row r="129">
          <cell r="A129">
            <v>39854</v>
          </cell>
        </row>
        <row r="130">
          <cell r="A130">
            <v>39855</v>
          </cell>
        </row>
        <row r="131">
          <cell r="A131">
            <v>39856</v>
          </cell>
        </row>
        <row r="132">
          <cell r="A132">
            <v>39857</v>
          </cell>
        </row>
        <row r="133">
          <cell r="A133">
            <v>39861</v>
          </cell>
        </row>
        <row r="134">
          <cell r="A134">
            <v>39862</v>
          </cell>
        </row>
        <row r="135">
          <cell r="A135">
            <v>39863</v>
          </cell>
        </row>
        <row r="136">
          <cell r="A136">
            <v>39864</v>
          </cell>
        </row>
        <row r="137">
          <cell r="A137">
            <v>39867</v>
          </cell>
        </row>
        <row r="138">
          <cell r="A138">
            <v>39868</v>
          </cell>
        </row>
        <row r="139">
          <cell r="A139">
            <v>39869</v>
          </cell>
        </row>
        <row r="140">
          <cell r="A140">
            <v>39870</v>
          </cell>
        </row>
        <row r="141">
          <cell r="A141">
            <v>39871</v>
          </cell>
        </row>
        <row r="142">
          <cell r="A142">
            <v>39874</v>
          </cell>
        </row>
        <row r="143">
          <cell r="A143">
            <v>39875</v>
          </cell>
        </row>
        <row r="144">
          <cell r="A144">
            <v>39876</v>
          </cell>
        </row>
        <row r="145">
          <cell r="A145">
            <v>39877</v>
          </cell>
        </row>
        <row r="146">
          <cell r="A146">
            <v>39878</v>
          </cell>
        </row>
        <row r="147">
          <cell r="A147">
            <v>39881</v>
          </cell>
        </row>
        <row r="148">
          <cell r="A148">
            <v>39882</v>
          </cell>
        </row>
        <row r="149">
          <cell r="A149">
            <v>39883</v>
          </cell>
        </row>
        <row r="150">
          <cell r="A150">
            <v>39884</v>
          </cell>
        </row>
        <row r="151">
          <cell r="A151">
            <v>39885</v>
          </cell>
        </row>
        <row r="152">
          <cell r="A152">
            <v>39888</v>
          </cell>
        </row>
        <row r="153">
          <cell r="A153">
            <v>39889</v>
          </cell>
        </row>
        <row r="154">
          <cell r="A154">
            <v>39890</v>
          </cell>
        </row>
        <row r="155">
          <cell r="A155">
            <v>39891</v>
          </cell>
        </row>
        <row r="156">
          <cell r="A156">
            <v>39892</v>
          </cell>
        </row>
        <row r="157">
          <cell r="A157">
            <v>39895</v>
          </cell>
        </row>
        <row r="158">
          <cell r="A158">
            <v>39896</v>
          </cell>
        </row>
        <row r="159">
          <cell r="A159">
            <v>39897</v>
          </cell>
        </row>
        <row r="160">
          <cell r="A160">
            <v>39898</v>
          </cell>
        </row>
        <row r="161">
          <cell r="A161">
            <v>39899</v>
          </cell>
        </row>
        <row r="162">
          <cell r="A162">
            <v>39902</v>
          </cell>
        </row>
        <row r="163">
          <cell r="A163">
            <v>39903</v>
          </cell>
        </row>
        <row r="164">
          <cell r="A164">
            <v>39904</v>
          </cell>
        </row>
        <row r="165">
          <cell r="A165">
            <v>39905</v>
          </cell>
        </row>
        <row r="166">
          <cell r="A166">
            <v>39906</v>
          </cell>
        </row>
        <row r="167">
          <cell r="A167">
            <v>39909</v>
          </cell>
        </row>
        <row r="168">
          <cell r="A168">
            <v>39910</v>
          </cell>
        </row>
        <row r="169">
          <cell r="A169">
            <v>39911</v>
          </cell>
        </row>
        <row r="170">
          <cell r="A170">
            <v>39912</v>
          </cell>
        </row>
        <row r="171">
          <cell r="A171">
            <v>39916</v>
          </cell>
        </row>
        <row r="172">
          <cell r="A172">
            <v>39917</v>
          </cell>
        </row>
        <row r="173">
          <cell r="A173">
            <v>39918</v>
          </cell>
        </row>
        <row r="174">
          <cell r="A174">
            <v>39919</v>
          </cell>
        </row>
        <row r="175">
          <cell r="A175">
            <v>39920</v>
          </cell>
        </row>
        <row r="176">
          <cell r="A176">
            <v>39923</v>
          </cell>
        </row>
        <row r="177">
          <cell r="A177">
            <v>39924</v>
          </cell>
        </row>
        <row r="178">
          <cell r="A178">
            <v>39925</v>
          </cell>
        </row>
        <row r="179">
          <cell r="A179">
            <v>39926</v>
          </cell>
        </row>
        <row r="180">
          <cell r="A180">
            <v>39927</v>
          </cell>
        </row>
        <row r="181">
          <cell r="A181">
            <v>39930</v>
          </cell>
        </row>
        <row r="182">
          <cell r="A182">
            <v>39931</v>
          </cell>
        </row>
        <row r="183">
          <cell r="A183">
            <v>39932</v>
          </cell>
        </row>
        <row r="184">
          <cell r="A184">
            <v>39933</v>
          </cell>
        </row>
        <row r="185">
          <cell r="A185">
            <v>39934</v>
          </cell>
        </row>
        <row r="186">
          <cell r="A186">
            <v>39937</v>
          </cell>
        </row>
        <row r="187">
          <cell r="A187">
            <v>39938</v>
          </cell>
        </row>
        <row r="188">
          <cell r="A188">
            <v>39939</v>
          </cell>
        </row>
        <row r="189">
          <cell r="A189">
            <v>39940</v>
          </cell>
        </row>
        <row r="190">
          <cell r="A190">
            <v>39941</v>
          </cell>
        </row>
        <row r="191">
          <cell r="A191">
            <v>39944</v>
          </cell>
        </row>
        <row r="192">
          <cell r="A192">
            <v>39945</v>
          </cell>
        </row>
        <row r="193">
          <cell r="A193">
            <v>39946</v>
          </cell>
        </row>
        <row r="194">
          <cell r="A194">
            <v>39947</v>
          </cell>
        </row>
        <row r="195">
          <cell r="A195">
            <v>39948</v>
          </cell>
        </row>
        <row r="196">
          <cell r="A196">
            <v>39951</v>
          </cell>
        </row>
        <row r="197">
          <cell r="A197">
            <v>39952</v>
          </cell>
        </row>
        <row r="198">
          <cell r="A198">
            <v>39953</v>
          </cell>
        </row>
        <row r="199">
          <cell r="A199">
            <v>39954</v>
          </cell>
        </row>
        <row r="200">
          <cell r="A200">
            <v>39955</v>
          </cell>
        </row>
        <row r="201">
          <cell r="A201">
            <v>39959</v>
          </cell>
        </row>
        <row r="202">
          <cell r="A202">
            <v>39960</v>
          </cell>
        </row>
        <row r="203">
          <cell r="A203">
            <v>39961</v>
          </cell>
        </row>
        <row r="204">
          <cell r="A204">
            <v>39962</v>
          </cell>
        </row>
        <row r="205">
          <cell r="A205">
            <v>39965</v>
          </cell>
        </row>
        <row r="206">
          <cell r="A206">
            <v>39966</v>
          </cell>
        </row>
        <row r="207">
          <cell r="A207">
            <v>39967</v>
          </cell>
        </row>
        <row r="208">
          <cell r="A208">
            <v>39968</v>
          </cell>
        </row>
        <row r="209">
          <cell r="A209">
            <v>39969</v>
          </cell>
        </row>
        <row r="210">
          <cell r="A210">
            <v>39972</v>
          </cell>
        </row>
        <row r="211">
          <cell r="A211">
            <v>39973</v>
          </cell>
        </row>
        <row r="212">
          <cell r="A212">
            <v>39974</v>
          </cell>
        </row>
        <row r="213">
          <cell r="A213">
            <v>39975</v>
          </cell>
        </row>
        <row r="214">
          <cell r="A214">
            <v>39976</v>
          </cell>
        </row>
        <row r="215">
          <cell r="A215">
            <v>39979</v>
          </cell>
        </row>
        <row r="216">
          <cell r="A216">
            <v>39980</v>
          </cell>
        </row>
        <row r="217">
          <cell r="A217">
            <v>39981</v>
          </cell>
        </row>
        <row r="218">
          <cell r="A218">
            <v>39982</v>
          </cell>
        </row>
        <row r="219">
          <cell r="A219">
            <v>39983</v>
          </cell>
        </row>
        <row r="220">
          <cell r="A220">
            <v>39986</v>
          </cell>
        </row>
        <row r="221">
          <cell r="A221">
            <v>39987</v>
          </cell>
        </row>
        <row r="222">
          <cell r="A222">
            <v>39988</v>
          </cell>
        </row>
        <row r="223">
          <cell r="A223">
            <v>39989</v>
          </cell>
        </row>
        <row r="224">
          <cell r="A224">
            <v>39990</v>
          </cell>
        </row>
        <row r="225">
          <cell r="A225">
            <v>39993</v>
          </cell>
        </row>
        <row r="226">
          <cell r="A226">
            <v>39994</v>
          </cell>
        </row>
        <row r="227">
          <cell r="A227">
            <v>39995</v>
          </cell>
        </row>
        <row r="228">
          <cell r="A228">
            <v>39996</v>
          </cell>
        </row>
        <row r="229">
          <cell r="A229">
            <v>40000</v>
          </cell>
        </row>
        <row r="230">
          <cell r="A230">
            <v>40001</v>
          </cell>
        </row>
        <row r="231">
          <cell r="A231">
            <v>40002</v>
          </cell>
        </row>
        <row r="232">
          <cell r="A232">
            <v>40003</v>
          </cell>
        </row>
        <row r="233">
          <cell r="A233">
            <v>40004</v>
          </cell>
        </row>
        <row r="234">
          <cell r="A234">
            <v>40007</v>
          </cell>
        </row>
        <row r="235">
          <cell r="A235">
            <v>40008</v>
          </cell>
        </row>
        <row r="236">
          <cell r="A236">
            <v>40009</v>
          </cell>
        </row>
        <row r="237">
          <cell r="A237">
            <v>40010</v>
          </cell>
        </row>
        <row r="238">
          <cell r="A238">
            <v>40011</v>
          </cell>
        </row>
        <row r="239">
          <cell r="A239">
            <v>40014</v>
          </cell>
        </row>
        <row r="240">
          <cell r="A240">
            <v>40015</v>
          </cell>
        </row>
        <row r="241">
          <cell r="A241">
            <v>40016</v>
          </cell>
        </row>
        <row r="242">
          <cell r="A242">
            <v>40017</v>
          </cell>
        </row>
        <row r="243">
          <cell r="A243">
            <v>40018</v>
          </cell>
        </row>
        <row r="244">
          <cell r="A244">
            <v>40021</v>
          </cell>
        </row>
        <row r="245">
          <cell r="A245">
            <v>40022</v>
          </cell>
        </row>
        <row r="246">
          <cell r="A246">
            <v>40023</v>
          </cell>
        </row>
        <row r="247">
          <cell r="A247">
            <v>40024</v>
          </cell>
        </row>
        <row r="248">
          <cell r="A248">
            <v>40025</v>
          </cell>
        </row>
        <row r="249">
          <cell r="A249">
            <v>40028</v>
          </cell>
        </row>
        <row r="250">
          <cell r="A250">
            <v>40029</v>
          </cell>
        </row>
        <row r="251">
          <cell r="A251">
            <v>40030</v>
          </cell>
        </row>
        <row r="252">
          <cell r="A252">
            <v>40031</v>
          </cell>
        </row>
        <row r="253">
          <cell r="A253">
            <v>40032</v>
          </cell>
        </row>
        <row r="254">
          <cell r="A254">
            <v>40035</v>
          </cell>
        </row>
        <row r="255">
          <cell r="A255">
            <v>40036</v>
          </cell>
        </row>
        <row r="256">
          <cell r="A256">
            <v>40037</v>
          </cell>
        </row>
        <row r="257">
          <cell r="A257">
            <v>40038</v>
          </cell>
        </row>
        <row r="258">
          <cell r="A258">
            <v>40039</v>
          </cell>
        </row>
        <row r="259">
          <cell r="A259">
            <v>40042</v>
          </cell>
        </row>
        <row r="260">
          <cell r="A260">
            <v>40043</v>
          </cell>
        </row>
        <row r="261">
          <cell r="A261">
            <v>40044</v>
          </cell>
        </row>
        <row r="262">
          <cell r="A262">
            <v>40045</v>
          </cell>
        </row>
        <row r="263">
          <cell r="A263">
            <v>40046</v>
          </cell>
        </row>
        <row r="264">
          <cell r="A264">
            <v>40049</v>
          </cell>
        </row>
        <row r="265">
          <cell r="A265">
            <v>40050</v>
          </cell>
        </row>
        <row r="266">
          <cell r="A266">
            <v>40051</v>
          </cell>
        </row>
        <row r="267">
          <cell r="A267">
            <v>40052</v>
          </cell>
        </row>
        <row r="268">
          <cell r="A268">
            <v>40053</v>
          </cell>
        </row>
        <row r="269">
          <cell r="A269">
            <v>40056</v>
          </cell>
        </row>
        <row r="270">
          <cell r="A270">
            <v>40057</v>
          </cell>
        </row>
        <row r="271">
          <cell r="A271">
            <v>40058</v>
          </cell>
        </row>
        <row r="272">
          <cell r="A272">
            <v>40059</v>
          </cell>
        </row>
        <row r="273">
          <cell r="A273">
            <v>40060</v>
          </cell>
        </row>
        <row r="274">
          <cell r="A274">
            <v>40064</v>
          </cell>
        </row>
        <row r="275">
          <cell r="A275">
            <v>40065</v>
          </cell>
        </row>
        <row r="276">
          <cell r="A276">
            <v>40066</v>
          </cell>
        </row>
        <row r="277">
          <cell r="A277">
            <v>40067</v>
          </cell>
        </row>
        <row r="278">
          <cell r="A278">
            <v>40070</v>
          </cell>
        </row>
        <row r="279">
          <cell r="A279">
            <v>40071</v>
          </cell>
        </row>
        <row r="280">
          <cell r="A280">
            <v>40072</v>
          </cell>
        </row>
        <row r="281">
          <cell r="A281">
            <v>40073</v>
          </cell>
        </row>
        <row r="282">
          <cell r="A282">
            <v>40074</v>
          </cell>
        </row>
        <row r="283">
          <cell r="A283">
            <v>40077</v>
          </cell>
        </row>
        <row r="284">
          <cell r="A284">
            <v>40078</v>
          </cell>
        </row>
        <row r="285">
          <cell r="A285">
            <v>40079</v>
          </cell>
        </row>
        <row r="286">
          <cell r="A286">
            <v>40080</v>
          </cell>
        </row>
        <row r="287">
          <cell r="A287">
            <v>40081</v>
          </cell>
        </row>
        <row r="288">
          <cell r="A288">
            <v>40084</v>
          </cell>
        </row>
        <row r="289">
          <cell r="A289">
            <v>40085</v>
          </cell>
        </row>
        <row r="290">
          <cell r="A290">
            <v>40086</v>
          </cell>
        </row>
        <row r="291">
          <cell r="A291">
            <v>40087</v>
          </cell>
        </row>
        <row r="292">
          <cell r="A292">
            <v>40088</v>
          </cell>
        </row>
        <row r="293">
          <cell r="A293">
            <v>40091</v>
          </cell>
        </row>
        <row r="294">
          <cell r="A294">
            <v>40092</v>
          </cell>
        </row>
        <row r="295">
          <cell r="A295">
            <v>40093</v>
          </cell>
        </row>
        <row r="296">
          <cell r="A296">
            <v>40094</v>
          </cell>
        </row>
        <row r="297">
          <cell r="A297">
            <v>40095</v>
          </cell>
        </row>
        <row r="298">
          <cell r="A298">
            <v>40098</v>
          </cell>
        </row>
        <row r="299">
          <cell r="A299">
            <v>40099</v>
          </cell>
        </row>
        <row r="300">
          <cell r="A300">
            <v>40100</v>
          </cell>
        </row>
        <row r="301">
          <cell r="A301">
            <v>40101</v>
          </cell>
        </row>
        <row r="302">
          <cell r="A302">
            <v>40102</v>
          </cell>
        </row>
        <row r="303">
          <cell r="A303">
            <v>40105</v>
          </cell>
        </row>
        <row r="304">
          <cell r="A304">
            <v>40106</v>
          </cell>
        </row>
        <row r="305">
          <cell r="A305">
            <v>40107</v>
          </cell>
        </row>
        <row r="306">
          <cell r="A306">
            <v>40108</v>
          </cell>
        </row>
        <row r="307">
          <cell r="A307">
            <v>40109</v>
          </cell>
        </row>
        <row r="308">
          <cell r="A308">
            <v>40112</v>
          </cell>
        </row>
        <row r="309">
          <cell r="A309">
            <v>40113</v>
          </cell>
        </row>
        <row r="310">
          <cell r="A310">
            <v>40114</v>
          </cell>
        </row>
        <row r="311">
          <cell r="A311">
            <v>40115</v>
          </cell>
        </row>
        <row r="312">
          <cell r="A312">
            <v>40116</v>
          </cell>
        </row>
        <row r="313">
          <cell r="A313">
            <v>40119</v>
          </cell>
        </row>
        <row r="314">
          <cell r="A314">
            <v>40120</v>
          </cell>
        </row>
        <row r="315">
          <cell r="A315">
            <v>40121</v>
          </cell>
        </row>
        <row r="316">
          <cell r="A316">
            <v>40122</v>
          </cell>
        </row>
        <row r="317">
          <cell r="A317">
            <v>40123</v>
          </cell>
        </row>
        <row r="318">
          <cell r="A318">
            <v>40126</v>
          </cell>
        </row>
        <row r="319">
          <cell r="A319">
            <v>40127</v>
          </cell>
        </row>
        <row r="320">
          <cell r="A320">
            <v>40128</v>
          </cell>
        </row>
        <row r="321">
          <cell r="A321">
            <v>40129</v>
          </cell>
        </row>
        <row r="322">
          <cell r="A322">
            <v>40130</v>
          </cell>
        </row>
        <row r="323">
          <cell r="A323">
            <v>40133</v>
          </cell>
        </row>
        <row r="324">
          <cell r="A324">
            <v>40134</v>
          </cell>
        </row>
        <row r="325">
          <cell r="A325">
            <v>40135</v>
          </cell>
        </row>
        <row r="326">
          <cell r="A326">
            <v>40136</v>
          </cell>
        </row>
        <row r="327">
          <cell r="A327">
            <v>40137</v>
          </cell>
        </row>
        <row r="328">
          <cell r="A328">
            <v>40140</v>
          </cell>
        </row>
        <row r="329">
          <cell r="A329">
            <v>40141</v>
          </cell>
        </row>
        <row r="330">
          <cell r="A330">
            <v>40142</v>
          </cell>
        </row>
        <row r="331">
          <cell r="A331">
            <v>40144</v>
          </cell>
        </row>
        <row r="332">
          <cell r="A332">
            <v>40147</v>
          </cell>
        </row>
        <row r="333">
          <cell r="A333">
            <v>40148</v>
          </cell>
        </row>
        <row r="334">
          <cell r="A334">
            <v>40149</v>
          </cell>
        </row>
        <row r="335">
          <cell r="A335">
            <v>40150</v>
          </cell>
        </row>
        <row r="336">
          <cell r="A336">
            <v>40151</v>
          </cell>
        </row>
        <row r="337">
          <cell r="A337">
            <v>40154</v>
          </cell>
        </row>
        <row r="338">
          <cell r="A338">
            <v>40155</v>
          </cell>
        </row>
        <row r="339">
          <cell r="A339">
            <v>40156</v>
          </cell>
        </row>
        <row r="340">
          <cell r="A340">
            <v>40157</v>
          </cell>
        </row>
        <row r="341">
          <cell r="A341">
            <v>40158</v>
          </cell>
        </row>
        <row r="342">
          <cell r="A342">
            <v>40161</v>
          </cell>
        </row>
        <row r="343">
          <cell r="A343">
            <v>40162</v>
          </cell>
        </row>
        <row r="344">
          <cell r="A344">
            <v>40163</v>
          </cell>
        </row>
        <row r="345">
          <cell r="A345">
            <v>40164</v>
          </cell>
        </row>
        <row r="346">
          <cell r="A346">
            <v>40165</v>
          </cell>
        </row>
        <row r="347">
          <cell r="A347">
            <v>40168</v>
          </cell>
        </row>
        <row r="348">
          <cell r="A348">
            <v>40169</v>
          </cell>
        </row>
        <row r="349">
          <cell r="A349">
            <v>40170</v>
          </cell>
        </row>
        <row r="350">
          <cell r="A350">
            <v>40171</v>
          </cell>
        </row>
        <row r="351">
          <cell r="A351">
            <v>40175</v>
          </cell>
        </row>
        <row r="352">
          <cell r="A352">
            <v>40176</v>
          </cell>
        </row>
        <row r="353">
          <cell r="A353">
            <v>40177</v>
          </cell>
        </row>
        <row r="354">
          <cell r="A354">
            <v>40178</v>
          </cell>
        </row>
        <row r="355">
          <cell r="A355">
            <v>40182</v>
          </cell>
        </row>
        <row r="356">
          <cell r="A356">
            <v>40183</v>
          </cell>
        </row>
        <row r="357">
          <cell r="A357">
            <v>40184</v>
          </cell>
        </row>
        <row r="358">
          <cell r="A358">
            <v>40185</v>
          </cell>
        </row>
        <row r="359">
          <cell r="A359">
            <v>40186</v>
          </cell>
        </row>
        <row r="360">
          <cell r="A360">
            <v>40189</v>
          </cell>
        </row>
        <row r="361">
          <cell r="A361">
            <v>40190</v>
          </cell>
        </row>
        <row r="362">
          <cell r="A362">
            <v>40191</v>
          </cell>
        </row>
        <row r="363">
          <cell r="A363">
            <v>40192</v>
          </cell>
        </row>
        <row r="364">
          <cell r="A364">
            <v>40193</v>
          </cell>
        </row>
        <row r="365">
          <cell r="A365">
            <v>40197</v>
          </cell>
        </row>
        <row r="366">
          <cell r="A366">
            <v>40198</v>
          </cell>
        </row>
        <row r="367">
          <cell r="A367">
            <v>40199</v>
          </cell>
        </row>
        <row r="368">
          <cell r="A368">
            <v>40200</v>
          </cell>
        </row>
        <row r="369">
          <cell r="A369">
            <v>40203</v>
          </cell>
        </row>
      </sheetData>
      <sheetData sheetId="6" refreshError="1"/>
      <sheetData sheetId="7">
        <row r="6">
          <cell r="O6">
            <v>39672</v>
          </cell>
          <cell r="U6">
            <v>39672</v>
          </cell>
          <cell r="Z6">
            <v>39672</v>
          </cell>
        </row>
        <row r="7">
          <cell r="O7">
            <v>39673</v>
          </cell>
          <cell r="U7">
            <v>39673</v>
          </cell>
          <cell r="Z7">
            <v>39673</v>
          </cell>
        </row>
        <row r="8">
          <cell r="O8">
            <v>39674</v>
          </cell>
          <cell r="U8">
            <v>39674</v>
          </cell>
          <cell r="Z8">
            <v>39674</v>
          </cell>
        </row>
        <row r="9">
          <cell r="O9">
            <v>39675</v>
          </cell>
          <cell r="U9">
            <v>39675</v>
          </cell>
          <cell r="Z9">
            <v>39675</v>
          </cell>
        </row>
        <row r="10">
          <cell r="O10">
            <v>39678</v>
          </cell>
          <cell r="U10">
            <v>39678</v>
          </cell>
          <cell r="Z10">
            <v>39678</v>
          </cell>
        </row>
        <row r="11">
          <cell r="O11">
            <v>39679</v>
          </cell>
          <cell r="U11">
            <v>39679</v>
          </cell>
          <cell r="Z11">
            <v>39679</v>
          </cell>
        </row>
        <row r="12">
          <cell r="O12">
            <v>39680</v>
          </cell>
          <cell r="U12">
            <v>39680</v>
          </cell>
          <cell r="Z12">
            <v>39680</v>
          </cell>
        </row>
        <row r="13">
          <cell r="O13">
            <v>39681</v>
          </cell>
          <cell r="U13">
            <v>39681</v>
          </cell>
          <cell r="Z13">
            <v>39681</v>
          </cell>
        </row>
        <row r="14">
          <cell r="O14">
            <v>39682</v>
          </cell>
          <cell r="U14">
            <v>39682</v>
          </cell>
          <cell r="Z14">
            <v>39682</v>
          </cell>
        </row>
        <row r="15">
          <cell r="O15">
            <v>39685</v>
          </cell>
          <cell r="U15">
            <v>39685</v>
          </cell>
          <cell r="Z15">
            <v>39685</v>
          </cell>
        </row>
        <row r="16">
          <cell r="O16">
            <v>39686</v>
          </cell>
          <cell r="U16">
            <v>39686</v>
          </cell>
          <cell r="Z16">
            <v>39686</v>
          </cell>
        </row>
        <row r="17">
          <cell r="O17">
            <v>39687</v>
          </cell>
          <cell r="U17">
            <v>39687</v>
          </cell>
          <cell r="Z17">
            <v>39687</v>
          </cell>
        </row>
        <row r="18">
          <cell r="O18">
            <v>39688</v>
          </cell>
          <cell r="U18">
            <v>39688</v>
          </cell>
          <cell r="Z18">
            <v>39688</v>
          </cell>
        </row>
        <row r="19">
          <cell r="O19">
            <v>39689</v>
          </cell>
          <cell r="U19">
            <v>39689</v>
          </cell>
          <cell r="Z19">
            <v>39689</v>
          </cell>
        </row>
        <row r="20">
          <cell r="O20">
            <v>39693</v>
          </cell>
          <cell r="U20">
            <v>39692</v>
          </cell>
          <cell r="Z20">
            <v>39693</v>
          </cell>
        </row>
        <row r="21">
          <cell r="O21">
            <v>39694</v>
          </cell>
          <cell r="U21">
            <v>39693</v>
          </cell>
          <cell r="Z21">
            <v>39694</v>
          </cell>
        </row>
        <row r="22">
          <cell r="O22">
            <v>39695</v>
          </cell>
          <cell r="U22">
            <v>39694</v>
          </cell>
          <cell r="Z22">
            <v>39695</v>
          </cell>
        </row>
        <row r="23">
          <cell r="O23">
            <v>39696</v>
          </cell>
          <cell r="U23">
            <v>39695</v>
          </cell>
          <cell r="Z23">
            <v>39696</v>
          </cell>
        </row>
        <row r="24">
          <cell r="O24">
            <v>39699</v>
          </cell>
          <cell r="U24">
            <v>39696</v>
          </cell>
          <cell r="Z24">
            <v>39699</v>
          </cell>
        </row>
        <row r="25">
          <cell r="O25">
            <v>39700</v>
          </cell>
          <cell r="U25">
            <v>39699</v>
          </cell>
          <cell r="Z25">
            <v>39700</v>
          </cell>
        </row>
        <row r="26">
          <cell r="O26">
            <v>39701</v>
          </cell>
          <cell r="U26">
            <v>39700</v>
          </cell>
          <cell r="Z26">
            <v>39701</v>
          </cell>
        </row>
        <row r="27">
          <cell r="O27">
            <v>39702</v>
          </cell>
          <cell r="U27">
            <v>39701</v>
          </cell>
          <cell r="Z27">
            <v>39702</v>
          </cell>
        </row>
        <row r="28">
          <cell r="O28">
            <v>39703</v>
          </cell>
          <cell r="U28">
            <v>39702</v>
          </cell>
          <cell r="Z28">
            <v>39703</v>
          </cell>
        </row>
        <row r="29">
          <cell r="O29">
            <v>39706</v>
          </cell>
          <cell r="U29">
            <v>39703</v>
          </cell>
          <cell r="Z29">
            <v>39706</v>
          </cell>
        </row>
        <row r="30">
          <cell r="O30">
            <v>39707</v>
          </cell>
          <cell r="U30">
            <v>39706</v>
          </cell>
          <cell r="Z30">
            <v>39707</v>
          </cell>
        </row>
        <row r="31">
          <cell r="O31">
            <v>39708</v>
          </cell>
          <cell r="U31">
            <v>39707</v>
          </cell>
          <cell r="Z31">
            <v>39708</v>
          </cell>
        </row>
        <row r="32">
          <cell r="O32">
            <v>39709</v>
          </cell>
          <cell r="U32">
            <v>39708</v>
          </cell>
          <cell r="Z32">
            <v>39709</v>
          </cell>
        </row>
        <row r="33">
          <cell r="O33">
            <v>39710</v>
          </cell>
          <cell r="U33">
            <v>39709</v>
          </cell>
          <cell r="Z33">
            <v>39710</v>
          </cell>
        </row>
        <row r="34">
          <cell r="O34">
            <v>39713</v>
          </cell>
          <cell r="U34">
            <v>39710</v>
          </cell>
          <cell r="Z34">
            <v>39713</v>
          </cell>
        </row>
        <row r="35">
          <cell r="O35">
            <v>39714</v>
          </cell>
          <cell r="U35">
            <v>39713</v>
          </cell>
          <cell r="Z35">
            <v>39714</v>
          </cell>
        </row>
        <row r="36">
          <cell r="O36">
            <v>39715</v>
          </cell>
          <cell r="U36">
            <v>39714</v>
          </cell>
          <cell r="Z36">
            <v>39715</v>
          </cell>
        </row>
        <row r="37">
          <cell r="O37">
            <v>39716</v>
          </cell>
          <cell r="U37">
            <v>39715</v>
          </cell>
          <cell r="Z37">
            <v>39716</v>
          </cell>
        </row>
        <row r="38">
          <cell r="O38">
            <v>39717</v>
          </cell>
          <cell r="U38">
            <v>39716</v>
          </cell>
          <cell r="Z38">
            <v>39717</v>
          </cell>
        </row>
        <row r="39">
          <cell r="O39">
            <v>39720</v>
          </cell>
          <cell r="U39">
            <v>39717</v>
          </cell>
          <cell r="Z39">
            <v>39720</v>
          </cell>
        </row>
        <row r="40">
          <cell r="O40">
            <v>39721</v>
          </cell>
          <cell r="U40">
            <v>39720</v>
          </cell>
          <cell r="Z40">
            <v>39721</v>
          </cell>
        </row>
        <row r="41">
          <cell r="O41">
            <v>39722</v>
          </cell>
          <cell r="U41">
            <v>39721</v>
          </cell>
          <cell r="Z41">
            <v>39722</v>
          </cell>
        </row>
        <row r="42">
          <cell r="O42">
            <v>39723</v>
          </cell>
          <cell r="U42">
            <v>39722</v>
          </cell>
          <cell r="Z42">
            <v>39723</v>
          </cell>
        </row>
        <row r="43">
          <cell r="O43">
            <v>39724</v>
          </cell>
          <cell r="U43">
            <v>39723</v>
          </cell>
          <cell r="Z43">
            <v>39724</v>
          </cell>
        </row>
        <row r="44">
          <cell r="O44">
            <v>39727</v>
          </cell>
          <cell r="U44">
            <v>39724</v>
          </cell>
          <cell r="Z44">
            <v>39727</v>
          </cell>
        </row>
        <row r="45">
          <cell r="O45">
            <v>39728</v>
          </cell>
          <cell r="U45">
            <v>39727</v>
          </cell>
          <cell r="Z45">
            <v>39728</v>
          </cell>
        </row>
        <row r="46">
          <cell r="O46">
            <v>39729</v>
          </cell>
          <cell r="U46">
            <v>39728</v>
          </cell>
          <cell r="Z46">
            <v>39729</v>
          </cell>
        </row>
        <row r="47">
          <cell r="O47">
            <v>39730</v>
          </cell>
          <cell r="U47">
            <v>39729</v>
          </cell>
          <cell r="Z47">
            <v>39730</v>
          </cell>
        </row>
        <row r="48">
          <cell r="O48">
            <v>39731</v>
          </cell>
          <cell r="U48">
            <v>39730</v>
          </cell>
          <cell r="Z48">
            <v>39731</v>
          </cell>
        </row>
        <row r="49">
          <cell r="O49">
            <v>39734</v>
          </cell>
          <cell r="U49">
            <v>39731</v>
          </cell>
          <cell r="Z49">
            <v>39734</v>
          </cell>
        </row>
        <row r="50">
          <cell r="O50">
            <v>39735</v>
          </cell>
          <cell r="U50">
            <v>39734</v>
          </cell>
          <cell r="Z50">
            <v>39735</v>
          </cell>
        </row>
        <row r="51">
          <cell r="O51">
            <v>39736</v>
          </cell>
          <cell r="U51">
            <v>39735</v>
          </cell>
          <cell r="Z51">
            <v>39736</v>
          </cell>
        </row>
        <row r="52">
          <cell r="O52">
            <v>39737</v>
          </cell>
          <cell r="U52">
            <v>39736</v>
          </cell>
          <cell r="Z52">
            <v>39737</v>
          </cell>
        </row>
        <row r="53">
          <cell r="O53">
            <v>39738</v>
          </cell>
          <cell r="U53">
            <v>39737</v>
          </cell>
          <cell r="Z53">
            <v>39738</v>
          </cell>
        </row>
        <row r="54">
          <cell r="O54">
            <v>39741</v>
          </cell>
          <cell r="U54">
            <v>39738</v>
          </cell>
          <cell r="Z54">
            <v>39741</v>
          </cell>
        </row>
        <row r="55">
          <cell r="O55">
            <v>39742</v>
          </cell>
          <cell r="U55">
            <v>39741</v>
          </cell>
          <cell r="Z55">
            <v>39742</v>
          </cell>
        </row>
        <row r="56">
          <cell r="O56">
            <v>39743</v>
          </cell>
          <cell r="U56">
            <v>39742</v>
          </cell>
          <cell r="Z56">
            <v>39743</v>
          </cell>
        </row>
        <row r="57">
          <cell r="O57">
            <v>39744</v>
          </cell>
          <cell r="U57">
            <v>39743</v>
          </cell>
          <cell r="Z57">
            <v>39744</v>
          </cell>
        </row>
        <row r="58">
          <cell r="O58">
            <v>39745</v>
          </cell>
          <cell r="U58">
            <v>39744</v>
          </cell>
          <cell r="Z58">
            <v>39745</v>
          </cell>
        </row>
        <row r="59">
          <cell r="O59">
            <v>39748</v>
          </cell>
          <cell r="U59">
            <v>39745</v>
          </cell>
          <cell r="Z59">
            <v>39748</v>
          </cell>
        </row>
        <row r="60">
          <cell r="O60">
            <v>39749</v>
          </cell>
          <cell r="U60">
            <v>39748</v>
          </cell>
          <cell r="Z60">
            <v>39749</v>
          </cell>
        </row>
        <row r="61">
          <cell r="O61">
            <v>39750</v>
          </cell>
          <cell r="U61">
            <v>39749</v>
          </cell>
          <cell r="Z61">
            <v>39750</v>
          </cell>
        </row>
        <row r="62">
          <cell r="O62">
            <v>39751</v>
          </cell>
          <cell r="U62">
            <v>39750</v>
          </cell>
          <cell r="Z62">
            <v>39751</v>
          </cell>
        </row>
        <row r="63">
          <cell r="O63">
            <v>39752</v>
          </cell>
          <cell r="U63">
            <v>39751</v>
          </cell>
          <cell r="Z63">
            <v>39752</v>
          </cell>
        </row>
        <row r="64">
          <cell r="O64">
            <v>39755</v>
          </cell>
          <cell r="U64">
            <v>39752</v>
          </cell>
          <cell r="Z64">
            <v>39755</v>
          </cell>
        </row>
        <row r="65">
          <cell r="O65">
            <v>39756</v>
          </cell>
          <cell r="U65">
            <v>39755</v>
          </cell>
          <cell r="Z65">
            <v>39756</v>
          </cell>
        </row>
        <row r="66">
          <cell r="O66">
            <v>39757</v>
          </cell>
          <cell r="U66">
            <v>39756</v>
          </cell>
          <cell r="Z66">
            <v>39757</v>
          </cell>
        </row>
        <row r="67">
          <cell r="O67">
            <v>39758</v>
          </cell>
          <cell r="U67">
            <v>39757</v>
          </cell>
          <cell r="Z67">
            <v>39758</v>
          </cell>
        </row>
        <row r="68">
          <cell r="O68">
            <v>39759</v>
          </cell>
          <cell r="U68">
            <v>39758</v>
          </cell>
          <cell r="Z68">
            <v>39759</v>
          </cell>
        </row>
        <row r="69">
          <cell r="O69">
            <v>39762</v>
          </cell>
          <cell r="U69">
            <v>39759</v>
          </cell>
          <cell r="Z69">
            <v>39762</v>
          </cell>
        </row>
        <row r="70">
          <cell r="O70">
            <v>39763</v>
          </cell>
          <cell r="U70">
            <v>39762</v>
          </cell>
          <cell r="Z70">
            <v>39763</v>
          </cell>
        </row>
        <row r="71">
          <cell r="O71">
            <v>39764</v>
          </cell>
          <cell r="U71">
            <v>39763</v>
          </cell>
          <cell r="Z71">
            <v>39764</v>
          </cell>
        </row>
        <row r="72">
          <cell r="O72">
            <v>39765</v>
          </cell>
          <cell r="U72">
            <v>39764</v>
          </cell>
          <cell r="Z72">
            <v>39765</v>
          </cell>
        </row>
        <row r="73">
          <cell r="O73">
            <v>39766</v>
          </cell>
          <cell r="U73">
            <v>39765</v>
          </cell>
          <cell r="Z73">
            <v>39766</v>
          </cell>
        </row>
        <row r="74">
          <cell r="O74">
            <v>39769</v>
          </cell>
          <cell r="U74">
            <v>39766</v>
          </cell>
          <cell r="Z74">
            <v>39769</v>
          </cell>
        </row>
        <row r="75">
          <cell r="O75">
            <v>39770</v>
          </cell>
          <cell r="U75">
            <v>39769</v>
          </cell>
          <cell r="Z75">
            <v>39770</v>
          </cell>
        </row>
        <row r="76">
          <cell r="O76">
            <v>39771</v>
          </cell>
          <cell r="U76">
            <v>39770</v>
          </cell>
          <cell r="Z76">
            <v>39771</v>
          </cell>
        </row>
        <row r="77">
          <cell r="O77">
            <v>39772</v>
          </cell>
          <cell r="U77">
            <v>39771</v>
          </cell>
          <cell r="Z77">
            <v>39772</v>
          </cell>
        </row>
        <row r="78">
          <cell r="O78">
            <v>39773</v>
          </cell>
          <cell r="U78">
            <v>39772</v>
          </cell>
          <cell r="Z78">
            <v>39773</v>
          </cell>
        </row>
        <row r="79">
          <cell r="O79">
            <v>39776</v>
          </cell>
          <cell r="U79">
            <v>39773</v>
          </cell>
          <cell r="Z79">
            <v>39776</v>
          </cell>
        </row>
        <row r="80">
          <cell r="O80">
            <v>39777</v>
          </cell>
          <cell r="U80">
            <v>39776</v>
          </cell>
          <cell r="Z80">
            <v>39777</v>
          </cell>
        </row>
        <row r="81">
          <cell r="O81">
            <v>39778</v>
          </cell>
          <cell r="U81">
            <v>39777</v>
          </cell>
          <cell r="Z81">
            <v>39778</v>
          </cell>
        </row>
        <row r="82">
          <cell r="O82">
            <v>39780</v>
          </cell>
          <cell r="U82">
            <v>39778</v>
          </cell>
          <cell r="Z82">
            <v>39780</v>
          </cell>
        </row>
        <row r="83">
          <cell r="O83">
            <v>39783</v>
          </cell>
          <cell r="U83">
            <v>39779</v>
          </cell>
          <cell r="Z83">
            <v>39783</v>
          </cell>
        </row>
        <row r="84">
          <cell r="O84">
            <v>39784</v>
          </cell>
          <cell r="U84">
            <v>39780</v>
          </cell>
          <cell r="Z84">
            <v>39784</v>
          </cell>
        </row>
        <row r="85">
          <cell r="O85">
            <v>39785</v>
          </cell>
          <cell r="U85">
            <v>39783</v>
          </cell>
          <cell r="Z85">
            <v>39785</v>
          </cell>
        </row>
        <row r="86">
          <cell r="O86">
            <v>39786</v>
          </cell>
          <cell r="U86">
            <v>39784</v>
          </cell>
          <cell r="Z86">
            <v>39786</v>
          </cell>
        </row>
        <row r="87">
          <cell r="O87">
            <v>39787</v>
          </cell>
          <cell r="U87">
            <v>39785</v>
          </cell>
          <cell r="Z87">
            <v>39787</v>
          </cell>
        </row>
        <row r="88">
          <cell r="O88">
            <v>39790</v>
          </cell>
          <cell r="U88">
            <v>39786</v>
          </cell>
          <cell r="Z88">
            <v>39790</v>
          </cell>
        </row>
        <row r="89">
          <cell r="O89">
            <v>39791</v>
          </cell>
          <cell r="U89">
            <v>39787</v>
          </cell>
          <cell r="Z89">
            <v>39791</v>
          </cell>
        </row>
        <row r="90">
          <cell r="O90">
            <v>39792</v>
          </cell>
          <cell r="U90">
            <v>39790</v>
          </cell>
          <cell r="Z90">
            <v>39792</v>
          </cell>
        </row>
        <row r="91">
          <cell r="O91">
            <v>39793</v>
          </cell>
          <cell r="U91">
            <v>39791</v>
          </cell>
          <cell r="Z91">
            <v>39793</v>
          </cell>
        </row>
        <row r="92">
          <cell r="O92">
            <v>39794</v>
          </cell>
          <cell r="U92">
            <v>39792</v>
          </cell>
          <cell r="Z92">
            <v>39794</v>
          </cell>
        </row>
        <row r="93">
          <cell r="O93">
            <v>39797</v>
          </cell>
          <cell r="U93">
            <v>39793</v>
          </cell>
          <cell r="Z93">
            <v>39797</v>
          </cell>
        </row>
        <row r="94">
          <cell r="O94">
            <v>39798</v>
          </cell>
          <cell r="U94">
            <v>39794</v>
          </cell>
          <cell r="Z94">
            <v>39798</v>
          </cell>
        </row>
        <row r="95">
          <cell r="O95">
            <v>39799</v>
          </cell>
          <cell r="U95">
            <v>39797</v>
          </cell>
          <cell r="Z95">
            <v>39799</v>
          </cell>
        </row>
        <row r="96">
          <cell r="O96">
            <v>39800</v>
          </cell>
          <cell r="U96">
            <v>39798</v>
          </cell>
          <cell r="Z96">
            <v>39800</v>
          </cell>
        </row>
        <row r="97">
          <cell r="O97">
            <v>39801</v>
          </cell>
          <cell r="U97">
            <v>39799</v>
          </cell>
          <cell r="Z97">
            <v>39801</v>
          </cell>
        </row>
        <row r="98">
          <cell r="O98">
            <v>39804</v>
          </cell>
          <cell r="U98">
            <v>39800</v>
          </cell>
          <cell r="Z98">
            <v>39804</v>
          </cell>
        </row>
        <row r="99">
          <cell r="O99">
            <v>39805</v>
          </cell>
          <cell r="U99">
            <v>39801</v>
          </cell>
          <cell r="Z99">
            <v>39805</v>
          </cell>
        </row>
        <row r="100">
          <cell r="O100">
            <v>39806</v>
          </cell>
          <cell r="U100">
            <v>39804</v>
          </cell>
          <cell r="Z100">
            <v>39806</v>
          </cell>
        </row>
        <row r="101">
          <cell r="O101">
            <v>39808</v>
          </cell>
          <cell r="U101">
            <v>39805</v>
          </cell>
          <cell r="Z101">
            <v>39808</v>
          </cell>
        </row>
        <row r="102">
          <cell r="O102">
            <v>39811</v>
          </cell>
          <cell r="U102">
            <v>39811</v>
          </cell>
          <cell r="Z102">
            <v>39811</v>
          </cell>
        </row>
        <row r="103">
          <cell r="O103">
            <v>39812</v>
          </cell>
          <cell r="U103">
            <v>39812</v>
          </cell>
          <cell r="Z103">
            <v>39812</v>
          </cell>
        </row>
        <row r="104">
          <cell r="O104">
            <v>39813</v>
          </cell>
          <cell r="U104">
            <v>39815</v>
          </cell>
          <cell r="Z104">
            <v>39813</v>
          </cell>
        </row>
        <row r="105">
          <cell r="O105">
            <v>39815</v>
          </cell>
          <cell r="U105">
            <v>39818</v>
          </cell>
          <cell r="Z105">
            <v>39815</v>
          </cell>
        </row>
        <row r="106">
          <cell r="O106">
            <v>39818</v>
          </cell>
          <cell r="U106">
            <v>39819</v>
          </cell>
          <cell r="Z106">
            <v>39818</v>
          </cell>
        </row>
        <row r="107">
          <cell r="O107">
            <v>39819</v>
          </cell>
          <cell r="U107">
            <v>39820</v>
          </cell>
          <cell r="Z107">
            <v>39819</v>
          </cell>
        </row>
        <row r="108">
          <cell r="O108">
            <v>39820</v>
          </cell>
          <cell r="U108">
            <v>39821</v>
          </cell>
          <cell r="Z108">
            <v>39820</v>
          </cell>
        </row>
        <row r="109">
          <cell r="O109">
            <v>39821</v>
          </cell>
          <cell r="U109">
            <v>39822</v>
          </cell>
          <cell r="Z109">
            <v>39821</v>
          </cell>
        </row>
        <row r="110">
          <cell r="O110">
            <v>39822</v>
          </cell>
          <cell r="U110">
            <v>39825</v>
          </cell>
          <cell r="Z110">
            <v>39822</v>
          </cell>
        </row>
        <row r="111">
          <cell r="O111">
            <v>39825</v>
          </cell>
          <cell r="U111">
            <v>39826</v>
          </cell>
          <cell r="Z111">
            <v>39825</v>
          </cell>
        </row>
        <row r="112">
          <cell r="O112">
            <v>39826</v>
          </cell>
          <cell r="U112">
            <v>39827</v>
          </cell>
          <cell r="Z112">
            <v>39826</v>
          </cell>
        </row>
        <row r="113">
          <cell r="O113">
            <v>39827</v>
          </cell>
          <cell r="U113">
            <v>39828</v>
          </cell>
          <cell r="Z113">
            <v>39827</v>
          </cell>
        </row>
        <row r="114">
          <cell r="O114">
            <v>39828</v>
          </cell>
          <cell r="U114">
            <v>39829</v>
          </cell>
          <cell r="Z114">
            <v>39828</v>
          </cell>
        </row>
        <row r="115">
          <cell r="O115">
            <v>39829</v>
          </cell>
          <cell r="U115">
            <v>39832</v>
          </cell>
          <cell r="Z115">
            <v>39829</v>
          </cell>
        </row>
        <row r="116">
          <cell r="O116">
            <v>39833</v>
          </cell>
          <cell r="U116">
            <v>39833</v>
          </cell>
          <cell r="Z116">
            <v>39833</v>
          </cell>
        </row>
        <row r="117">
          <cell r="O117">
            <v>39834</v>
          </cell>
          <cell r="U117">
            <v>39834</v>
          </cell>
          <cell r="Z117">
            <v>39834</v>
          </cell>
        </row>
        <row r="118">
          <cell r="O118">
            <v>39835</v>
          </cell>
          <cell r="U118">
            <v>39835</v>
          </cell>
          <cell r="Z118">
            <v>39835</v>
          </cell>
        </row>
        <row r="119">
          <cell r="O119">
            <v>39836</v>
          </cell>
          <cell r="U119">
            <v>39836</v>
          </cell>
          <cell r="Z119">
            <v>39836</v>
          </cell>
        </row>
        <row r="120">
          <cell r="O120">
            <v>39839</v>
          </cell>
          <cell r="U120">
            <v>39839</v>
          </cell>
          <cell r="Z120">
            <v>39839</v>
          </cell>
        </row>
        <row r="121">
          <cell r="O121">
            <v>39840</v>
          </cell>
          <cell r="U121">
            <v>39840</v>
          </cell>
          <cell r="Z121">
            <v>39840</v>
          </cell>
        </row>
        <row r="122">
          <cell r="O122">
            <v>39841</v>
          </cell>
          <cell r="U122">
            <v>39841</v>
          </cell>
          <cell r="Z122">
            <v>39841</v>
          </cell>
        </row>
        <row r="123">
          <cell r="O123">
            <v>39842</v>
          </cell>
          <cell r="U123">
            <v>39842</v>
          </cell>
          <cell r="Z123">
            <v>39842</v>
          </cell>
        </row>
        <row r="124">
          <cell r="O124">
            <v>39843</v>
          </cell>
          <cell r="U124">
            <v>39843</v>
          </cell>
          <cell r="Z124">
            <v>39843</v>
          </cell>
        </row>
        <row r="125">
          <cell r="O125">
            <v>39846</v>
          </cell>
          <cell r="U125">
            <v>39846</v>
          </cell>
          <cell r="Z125">
            <v>39846</v>
          </cell>
        </row>
        <row r="126">
          <cell r="O126">
            <v>39847</v>
          </cell>
          <cell r="U126">
            <v>39847</v>
          </cell>
          <cell r="Z126">
            <v>39847</v>
          </cell>
        </row>
        <row r="127">
          <cell r="O127">
            <v>39848</v>
          </cell>
          <cell r="U127">
            <v>39848</v>
          </cell>
          <cell r="Z127">
            <v>39848</v>
          </cell>
        </row>
        <row r="128">
          <cell r="O128">
            <v>39849</v>
          </cell>
          <cell r="U128">
            <v>39849</v>
          </cell>
          <cell r="Z128">
            <v>39849</v>
          </cell>
        </row>
        <row r="129">
          <cell r="O129">
            <v>39850</v>
          </cell>
          <cell r="U129">
            <v>39850</v>
          </cell>
          <cell r="Z129">
            <v>39850</v>
          </cell>
        </row>
        <row r="130">
          <cell r="O130">
            <v>39853</v>
          </cell>
          <cell r="U130">
            <v>39853</v>
          </cell>
          <cell r="Z130">
            <v>39853</v>
          </cell>
        </row>
        <row r="131">
          <cell r="O131">
            <v>39854</v>
          </cell>
          <cell r="U131">
            <v>39854</v>
          </cell>
          <cell r="Z131">
            <v>39854</v>
          </cell>
        </row>
        <row r="132">
          <cell r="O132">
            <v>39855</v>
          </cell>
          <cell r="U132">
            <v>39855</v>
          </cell>
          <cell r="Z132">
            <v>39855</v>
          </cell>
        </row>
        <row r="133">
          <cell r="O133">
            <v>39856</v>
          </cell>
          <cell r="U133">
            <v>39856</v>
          </cell>
          <cell r="Z133">
            <v>39856</v>
          </cell>
        </row>
        <row r="134">
          <cell r="O134">
            <v>39857</v>
          </cell>
          <cell r="U134">
            <v>39857</v>
          </cell>
          <cell r="Z134">
            <v>39857</v>
          </cell>
        </row>
        <row r="135">
          <cell r="O135">
            <v>39861</v>
          </cell>
          <cell r="U135">
            <v>39860</v>
          </cell>
          <cell r="Z135">
            <v>39861</v>
          </cell>
        </row>
        <row r="136">
          <cell r="O136">
            <v>39862</v>
          </cell>
          <cell r="U136">
            <v>39861</v>
          </cell>
          <cell r="Z136">
            <v>39862</v>
          </cell>
        </row>
        <row r="137">
          <cell r="O137">
            <v>39863</v>
          </cell>
          <cell r="U137">
            <v>39862</v>
          </cell>
          <cell r="Z137">
            <v>39863</v>
          </cell>
        </row>
        <row r="138">
          <cell r="O138">
            <v>39864</v>
          </cell>
          <cell r="U138">
            <v>39863</v>
          </cell>
          <cell r="Z138">
            <v>39864</v>
          </cell>
        </row>
        <row r="139">
          <cell r="O139">
            <v>39867</v>
          </cell>
          <cell r="U139">
            <v>39864</v>
          </cell>
          <cell r="Z139">
            <v>39867</v>
          </cell>
        </row>
        <row r="140">
          <cell r="O140">
            <v>39868</v>
          </cell>
          <cell r="U140">
            <v>39867</v>
          </cell>
          <cell r="Z140">
            <v>39868</v>
          </cell>
        </row>
        <row r="141">
          <cell r="O141">
            <v>39869</v>
          </cell>
          <cell r="U141">
            <v>39868</v>
          </cell>
          <cell r="Z141">
            <v>39869</v>
          </cell>
        </row>
        <row r="142">
          <cell r="O142">
            <v>39870</v>
          </cell>
          <cell r="U142">
            <v>39869</v>
          </cell>
          <cell r="Z142">
            <v>39870</v>
          </cell>
        </row>
        <row r="143">
          <cell r="O143">
            <v>39871</v>
          </cell>
          <cell r="U143">
            <v>39870</v>
          </cell>
          <cell r="Z143">
            <v>39871</v>
          </cell>
        </row>
        <row r="144">
          <cell r="O144">
            <v>39874</v>
          </cell>
          <cell r="U144">
            <v>39871</v>
          </cell>
          <cell r="Z144">
            <v>39874</v>
          </cell>
        </row>
        <row r="145">
          <cell r="O145">
            <v>39875</v>
          </cell>
          <cell r="U145">
            <v>39874</v>
          </cell>
          <cell r="Z145">
            <v>39875</v>
          </cell>
        </row>
        <row r="146">
          <cell r="O146">
            <v>39876</v>
          </cell>
          <cell r="U146">
            <v>39875</v>
          </cell>
          <cell r="Z146">
            <v>39876</v>
          </cell>
        </row>
        <row r="147">
          <cell r="O147">
            <v>39877</v>
          </cell>
          <cell r="U147">
            <v>39876</v>
          </cell>
          <cell r="Z147">
            <v>39877</v>
          </cell>
        </row>
        <row r="148">
          <cell r="O148">
            <v>39878</v>
          </cell>
          <cell r="U148">
            <v>39877</v>
          </cell>
          <cell r="Z148">
            <v>39878</v>
          </cell>
        </row>
        <row r="149">
          <cell r="O149">
            <v>39881</v>
          </cell>
          <cell r="U149">
            <v>39878</v>
          </cell>
          <cell r="Z149">
            <v>39881</v>
          </cell>
        </row>
        <row r="150">
          <cell r="O150">
            <v>39882</v>
          </cell>
          <cell r="U150">
            <v>39881</v>
          </cell>
          <cell r="Z150">
            <v>39882</v>
          </cell>
        </row>
        <row r="151">
          <cell r="O151">
            <v>39883</v>
          </cell>
          <cell r="U151">
            <v>39882</v>
          </cell>
          <cell r="Z151">
            <v>39883</v>
          </cell>
        </row>
        <row r="152">
          <cell r="O152">
            <v>39884</v>
          </cell>
          <cell r="U152">
            <v>39883</v>
          </cell>
          <cell r="Z152">
            <v>39884</v>
          </cell>
        </row>
        <row r="153">
          <cell r="O153">
            <v>39885</v>
          </cell>
          <cell r="U153">
            <v>39884</v>
          </cell>
          <cell r="Z153">
            <v>39885</v>
          </cell>
        </row>
        <row r="154">
          <cell r="O154">
            <v>39888</v>
          </cell>
          <cell r="U154">
            <v>39885</v>
          </cell>
          <cell r="Z154">
            <v>39888</v>
          </cell>
        </row>
        <row r="155">
          <cell r="O155">
            <v>39889</v>
          </cell>
          <cell r="U155">
            <v>39888</v>
          </cell>
          <cell r="Z155">
            <v>39889</v>
          </cell>
        </row>
        <row r="156">
          <cell r="O156">
            <v>39890</v>
          </cell>
          <cell r="U156">
            <v>39889</v>
          </cell>
          <cell r="Z156">
            <v>39890</v>
          </cell>
        </row>
        <row r="157">
          <cell r="O157">
            <v>39891</v>
          </cell>
          <cell r="U157">
            <v>39890</v>
          </cell>
          <cell r="Z157">
            <v>39891</v>
          </cell>
        </row>
        <row r="158">
          <cell r="O158">
            <v>39892</v>
          </cell>
          <cell r="U158">
            <v>39891</v>
          </cell>
          <cell r="Z158">
            <v>39892</v>
          </cell>
        </row>
        <row r="159">
          <cell r="O159">
            <v>39895</v>
          </cell>
          <cell r="U159">
            <v>39892</v>
          </cell>
          <cell r="Z159">
            <v>39895</v>
          </cell>
        </row>
        <row r="160">
          <cell r="O160">
            <v>39896</v>
          </cell>
          <cell r="U160">
            <v>39895</v>
          </cell>
          <cell r="Z160">
            <v>39896</v>
          </cell>
        </row>
        <row r="161">
          <cell r="O161">
            <v>39897</v>
          </cell>
          <cell r="U161">
            <v>39896</v>
          </cell>
          <cell r="Z161">
            <v>39897</v>
          </cell>
        </row>
        <row r="162">
          <cell r="O162">
            <v>39898</v>
          </cell>
          <cell r="U162">
            <v>39897</v>
          </cell>
          <cell r="Z162">
            <v>39898</v>
          </cell>
        </row>
        <row r="163">
          <cell r="O163">
            <v>39899</v>
          </cell>
          <cell r="U163">
            <v>39898</v>
          </cell>
          <cell r="Z163">
            <v>39899</v>
          </cell>
        </row>
        <row r="164">
          <cell r="O164">
            <v>39902</v>
          </cell>
          <cell r="U164">
            <v>39899</v>
          </cell>
          <cell r="Z164">
            <v>39902</v>
          </cell>
        </row>
        <row r="165">
          <cell r="O165">
            <v>39903</v>
          </cell>
          <cell r="U165">
            <v>39902</v>
          </cell>
          <cell r="Z165">
            <v>39903</v>
          </cell>
        </row>
        <row r="166">
          <cell r="O166">
            <v>39904</v>
          </cell>
          <cell r="U166">
            <v>39903</v>
          </cell>
          <cell r="Z166">
            <v>39904</v>
          </cell>
        </row>
        <row r="167">
          <cell r="O167">
            <v>39905</v>
          </cell>
          <cell r="U167">
            <v>39904</v>
          </cell>
          <cell r="Z167">
            <v>39905</v>
          </cell>
        </row>
        <row r="168">
          <cell r="O168">
            <v>39906</v>
          </cell>
          <cell r="U168">
            <v>39905</v>
          </cell>
          <cell r="Z168">
            <v>39906</v>
          </cell>
        </row>
        <row r="169">
          <cell r="O169">
            <v>39909</v>
          </cell>
          <cell r="U169">
            <v>39906</v>
          </cell>
          <cell r="Z169">
            <v>39909</v>
          </cell>
        </row>
        <row r="170">
          <cell r="O170">
            <v>39910</v>
          </cell>
          <cell r="U170">
            <v>39909</v>
          </cell>
          <cell r="Z170">
            <v>39910</v>
          </cell>
        </row>
        <row r="171">
          <cell r="O171">
            <v>39911</v>
          </cell>
          <cell r="U171">
            <v>39910</v>
          </cell>
          <cell r="Z171">
            <v>39911</v>
          </cell>
        </row>
        <row r="172">
          <cell r="O172">
            <v>39912</v>
          </cell>
          <cell r="U172">
            <v>39911</v>
          </cell>
          <cell r="Z172">
            <v>39912</v>
          </cell>
        </row>
        <row r="173">
          <cell r="O173">
            <v>39916</v>
          </cell>
          <cell r="U173">
            <v>39912</v>
          </cell>
          <cell r="Z173">
            <v>39916</v>
          </cell>
        </row>
        <row r="174">
          <cell r="O174">
            <v>39917</v>
          </cell>
          <cell r="U174">
            <v>39917</v>
          </cell>
          <cell r="Z174">
            <v>39917</v>
          </cell>
        </row>
        <row r="175">
          <cell r="O175">
            <v>39918</v>
          </cell>
          <cell r="U175">
            <v>39918</v>
          </cell>
          <cell r="Z175">
            <v>39918</v>
          </cell>
        </row>
        <row r="176">
          <cell r="O176">
            <v>39919</v>
          </cell>
          <cell r="U176">
            <v>39919</v>
          </cell>
          <cell r="Z176">
            <v>39919</v>
          </cell>
        </row>
        <row r="177">
          <cell r="O177">
            <v>39920</v>
          </cell>
          <cell r="U177">
            <v>39920</v>
          </cell>
          <cell r="Z177">
            <v>39920</v>
          </cell>
        </row>
        <row r="178">
          <cell r="O178">
            <v>39923</v>
          </cell>
          <cell r="U178">
            <v>39923</v>
          </cell>
          <cell r="Z178">
            <v>39923</v>
          </cell>
        </row>
        <row r="179">
          <cell r="O179">
            <v>39924</v>
          </cell>
          <cell r="U179">
            <v>39924</v>
          </cell>
          <cell r="Z179">
            <v>39924</v>
          </cell>
        </row>
        <row r="180">
          <cell r="O180">
            <v>39925</v>
          </cell>
          <cell r="U180">
            <v>39925</v>
          </cell>
          <cell r="Z180">
            <v>39925</v>
          </cell>
        </row>
        <row r="181">
          <cell r="O181">
            <v>39926</v>
          </cell>
          <cell r="U181">
            <v>39926</v>
          </cell>
          <cell r="Z181">
            <v>39926</v>
          </cell>
        </row>
        <row r="182">
          <cell r="O182">
            <v>39927</v>
          </cell>
          <cell r="U182">
            <v>39927</v>
          </cell>
          <cell r="Z182">
            <v>39927</v>
          </cell>
        </row>
        <row r="183">
          <cell r="O183">
            <v>39930</v>
          </cell>
          <cell r="U183">
            <v>39930</v>
          </cell>
          <cell r="Z183">
            <v>39930</v>
          </cell>
        </row>
        <row r="184">
          <cell r="O184">
            <v>39931</v>
          </cell>
          <cell r="U184">
            <v>39931</v>
          </cell>
          <cell r="Z184">
            <v>39931</v>
          </cell>
        </row>
        <row r="185">
          <cell r="O185">
            <v>39932</v>
          </cell>
          <cell r="U185">
            <v>39932</v>
          </cell>
          <cell r="Z185">
            <v>39932</v>
          </cell>
        </row>
        <row r="186">
          <cell r="O186">
            <v>39933</v>
          </cell>
          <cell r="U186">
            <v>39933</v>
          </cell>
          <cell r="Z186">
            <v>39933</v>
          </cell>
        </row>
        <row r="187">
          <cell r="O187">
            <v>39934</v>
          </cell>
          <cell r="U187">
            <v>39937</v>
          </cell>
          <cell r="Z187">
            <v>39934</v>
          </cell>
        </row>
        <row r="188">
          <cell r="O188">
            <v>39937</v>
          </cell>
          <cell r="U188">
            <v>39938</v>
          </cell>
          <cell r="Z188">
            <v>39937</v>
          </cell>
        </row>
        <row r="189">
          <cell r="O189">
            <v>39938</v>
          </cell>
          <cell r="U189">
            <v>39939</v>
          </cell>
          <cell r="Z189">
            <v>39938</v>
          </cell>
        </row>
        <row r="190">
          <cell r="O190">
            <v>39939</v>
          </cell>
          <cell r="U190">
            <v>39940</v>
          </cell>
          <cell r="Z190">
            <v>39939</v>
          </cell>
        </row>
        <row r="191">
          <cell r="O191">
            <v>39940</v>
          </cell>
          <cell r="U191">
            <v>39941</v>
          </cell>
          <cell r="Z191">
            <v>39940</v>
          </cell>
        </row>
        <row r="192">
          <cell r="O192">
            <v>39941</v>
          </cell>
          <cell r="U192">
            <v>39944</v>
          </cell>
          <cell r="Z192">
            <v>39941</v>
          </cell>
        </row>
        <row r="193">
          <cell r="O193">
            <v>39944</v>
          </cell>
          <cell r="U193">
            <v>39945</v>
          </cell>
          <cell r="Z193">
            <v>39944</v>
          </cell>
        </row>
        <row r="194">
          <cell r="O194">
            <v>39945</v>
          </cell>
          <cell r="U194">
            <v>39946</v>
          </cell>
          <cell r="Z194">
            <v>39945</v>
          </cell>
        </row>
        <row r="195">
          <cell r="O195">
            <v>39946</v>
          </cell>
          <cell r="U195">
            <v>39947</v>
          </cell>
          <cell r="Z195">
            <v>39946</v>
          </cell>
        </row>
        <row r="196">
          <cell r="O196">
            <v>39947</v>
          </cell>
          <cell r="U196">
            <v>39948</v>
          </cell>
          <cell r="Z196">
            <v>39947</v>
          </cell>
        </row>
        <row r="197">
          <cell r="O197">
            <v>39948</v>
          </cell>
          <cell r="U197">
            <v>39951</v>
          </cell>
          <cell r="Z197">
            <v>39948</v>
          </cell>
        </row>
        <row r="198">
          <cell r="O198">
            <v>39951</v>
          </cell>
          <cell r="U198">
            <v>39952</v>
          </cell>
          <cell r="Z198">
            <v>39951</v>
          </cell>
        </row>
        <row r="199">
          <cell r="O199">
            <v>39952</v>
          </cell>
          <cell r="U199">
            <v>39953</v>
          </cell>
          <cell r="Z199">
            <v>39952</v>
          </cell>
        </row>
        <row r="200">
          <cell r="O200">
            <v>39953</v>
          </cell>
          <cell r="U200">
            <v>39954</v>
          </cell>
          <cell r="Z200">
            <v>39953</v>
          </cell>
        </row>
        <row r="201">
          <cell r="O201">
            <v>39954</v>
          </cell>
          <cell r="U201">
            <v>39955</v>
          </cell>
          <cell r="Z201">
            <v>39954</v>
          </cell>
        </row>
        <row r="202">
          <cell r="O202">
            <v>39955</v>
          </cell>
          <cell r="U202">
            <v>39958</v>
          </cell>
          <cell r="Z202">
            <v>39955</v>
          </cell>
        </row>
        <row r="203">
          <cell r="O203">
            <v>39959</v>
          </cell>
          <cell r="U203">
            <v>39959</v>
          </cell>
          <cell r="Z203">
            <v>39959</v>
          </cell>
        </row>
        <row r="204">
          <cell r="O204">
            <v>39960</v>
          </cell>
          <cell r="U204">
            <v>39960</v>
          </cell>
          <cell r="Z204">
            <v>39960</v>
          </cell>
        </row>
        <row r="205">
          <cell r="O205">
            <v>39961</v>
          </cell>
          <cell r="U205">
            <v>39961</v>
          </cell>
          <cell r="Z205">
            <v>39961</v>
          </cell>
        </row>
        <row r="206">
          <cell r="O206">
            <v>39962</v>
          </cell>
          <cell r="U206">
            <v>39962</v>
          </cell>
          <cell r="Z206">
            <v>39962</v>
          </cell>
        </row>
        <row r="207">
          <cell r="O207">
            <v>39965</v>
          </cell>
          <cell r="U207">
            <v>39965</v>
          </cell>
          <cell r="Z207">
            <v>39965</v>
          </cell>
        </row>
        <row r="208">
          <cell r="O208">
            <v>39966</v>
          </cell>
          <cell r="U208">
            <v>39966</v>
          </cell>
          <cell r="Z208">
            <v>39966</v>
          </cell>
        </row>
        <row r="209">
          <cell r="O209">
            <v>39967</v>
          </cell>
          <cell r="U209">
            <v>39967</v>
          </cell>
          <cell r="Z209">
            <v>39967</v>
          </cell>
        </row>
        <row r="210">
          <cell r="O210">
            <v>39968</v>
          </cell>
          <cell r="U210">
            <v>39968</v>
          </cell>
          <cell r="Z210">
            <v>39968</v>
          </cell>
        </row>
        <row r="211">
          <cell r="O211">
            <v>39969</v>
          </cell>
          <cell r="U211">
            <v>39969</v>
          </cell>
          <cell r="Z211">
            <v>39969</v>
          </cell>
        </row>
        <row r="212">
          <cell r="O212">
            <v>39972</v>
          </cell>
          <cell r="U212">
            <v>39972</v>
          </cell>
          <cell r="Z212">
            <v>39972</v>
          </cell>
        </row>
        <row r="213">
          <cell r="O213">
            <v>39973</v>
          </cell>
          <cell r="U213">
            <v>39973</v>
          </cell>
          <cell r="Z213">
            <v>39973</v>
          </cell>
        </row>
        <row r="214">
          <cell r="O214">
            <v>39974</v>
          </cell>
          <cell r="U214">
            <v>39974</v>
          </cell>
          <cell r="Z214">
            <v>39974</v>
          </cell>
        </row>
        <row r="215">
          <cell r="O215">
            <v>39975</v>
          </cell>
          <cell r="U215">
            <v>39975</v>
          </cell>
          <cell r="Z215">
            <v>39975</v>
          </cell>
        </row>
        <row r="216">
          <cell r="O216">
            <v>39976</v>
          </cell>
          <cell r="U216">
            <v>39976</v>
          </cell>
          <cell r="Z216">
            <v>39976</v>
          </cell>
        </row>
        <row r="217">
          <cell r="O217">
            <v>39979</v>
          </cell>
          <cell r="U217">
            <v>39979</v>
          </cell>
          <cell r="Z217">
            <v>39979</v>
          </cell>
        </row>
        <row r="218">
          <cell r="O218">
            <v>39980</v>
          </cell>
          <cell r="U218">
            <v>39980</v>
          </cell>
          <cell r="Z218">
            <v>39980</v>
          </cell>
        </row>
        <row r="219">
          <cell r="O219">
            <v>39981</v>
          </cell>
          <cell r="U219">
            <v>39981</v>
          </cell>
          <cell r="Z219">
            <v>39981</v>
          </cell>
        </row>
        <row r="220">
          <cell r="O220">
            <v>39982</v>
          </cell>
          <cell r="U220">
            <v>39982</v>
          </cell>
          <cell r="Z220">
            <v>39982</v>
          </cell>
        </row>
        <row r="221">
          <cell r="O221">
            <v>39983</v>
          </cell>
          <cell r="U221">
            <v>39983</v>
          </cell>
          <cell r="Z221">
            <v>39983</v>
          </cell>
        </row>
        <row r="222">
          <cell r="O222">
            <v>39986</v>
          </cell>
          <cell r="U222">
            <v>39986</v>
          </cell>
          <cell r="Z222">
            <v>39986</v>
          </cell>
        </row>
        <row r="223">
          <cell r="O223">
            <v>39987</v>
          </cell>
          <cell r="U223">
            <v>39987</v>
          </cell>
          <cell r="Z223">
            <v>39987</v>
          </cell>
        </row>
        <row r="224">
          <cell r="O224">
            <v>39988</v>
          </cell>
          <cell r="U224">
            <v>39988</v>
          </cell>
          <cell r="Z224">
            <v>39988</v>
          </cell>
        </row>
        <row r="225">
          <cell r="O225">
            <v>39989</v>
          </cell>
          <cell r="U225">
            <v>39989</v>
          </cell>
          <cell r="Z225">
            <v>39989</v>
          </cell>
        </row>
        <row r="226">
          <cell r="O226">
            <v>39990</v>
          </cell>
          <cell r="U226">
            <v>39990</v>
          </cell>
          <cell r="Z226">
            <v>39990</v>
          </cell>
        </row>
        <row r="227">
          <cell r="O227">
            <v>39993</v>
          </cell>
          <cell r="U227">
            <v>39993</v>
          </cell>
          <cell r="Z227">
            <v>39993</v>
          </cell>
        </row>
        <row r="228">
          <cell r="O228">
            <v>39994</v>
          </cell>
          <cell r="U228">
            <v>39994</v>
          </cell>
          <cell r="Z228">
            <v>39994</v>
          </cell>
        </row>
        <row r="229">
          <cell r="O229">
            <v>39995</v>
          </cell>
          <cell r="U229">
            <v>39995</v>
          </cell>
          <cell r="Z229">
            <v>39995</v>
          </cell>
        </row>
        <row r="230">
          <cell r="O230">
            <v>39996</v>
          </cell>
          <cell r="U230">
            <v>39996</v>
          </cell>
          <cell r="Z230">
            <v>39996</v>
          </cell>
        </row>
        <row r="231">
          <cell r="O231">
            <v>40000</v>
          </cell>
          <cell r="U231">
            <v>39997</v>
          </cell>
          <cell r="Z231">
            <v>40000</v>
          </cell>
        </row>
        <row r="232">
          <cell r="O232">
            <v>40001</v>
          </cell>
          <cell r="U232">
            <v>40000</v>
          </cell>
          <cell r="Z232">
            <v>40001</v>
          </cell>
        </row>
        <row r="233">
          <cell r="O233">
            <v>40002</v>
          </cell>
          <cell r="U233">
            <v>40001</v>
          </cell>
          <cell r="Z233">
            <v>40002</v>
          </cell>
        </row>
        <row r="234">
          <cell r="O234">
            <v>40003</v>
          </cell>
          <cell r="U234">
            <v>40002</v>
          </cell>
          <cell r="Z234">
            <v>40003</v>
          </cell>
        </row>
        <row r="235">
          <cell r="O235">
            <v>40004</v>
          </cell>
          <cell r="U235">
            <v>40003</v>
          </cell>
          <cell r="Z235">
            <v>40004</v>
          </cell>
        </row>
        <row r="236">
          <cell r="O236">
            <v>40007</v>
          </cell>
          <cell r="U236">
            <v>40004</v>
          </cell>
          <cell r="Z236">
            <v>40007</v>
          </cell>
        </row>
        <row r="237">
          <cell r="O237">
            <v>40008</v>
          </cell>
          <cell r="U237">
            <v>40007</v>
          </cell>
          <cell r="Z237">
            <v>40008</v>
          </cell>
        </row>
        <row r="238">
          <cell r="O238">
            <v>40009</v>
          </cell>
          <cell r="U238">
            <v>40008</v>
          </cell>
          <cell r="Z238">
            <v>40009</v>
          </cell>
        </row>
        <row r="239">
          <cell r="O239">
            <v>40010</v>
          </cell>
          <cell r="U239">
            <v>40009</v>
          </cell>
          <cell r="Z239">
            <v>40010</v>
          </cell>
        </row>
        <row r="240">
          <cell r="O240">
            <v>40011</v>
          </cell>
          <cell r="U240">
            <v>40010</v>
          </cell>
          <cell r="Z240">
            <v>40011</v>
          </cell>
        </row>
        <row r="241">
          <cell r="O241">
            <v>40014</v>
          </cell>
          <cell r="U241">
            <v>40011</v>
          </cell>
          <cell r="Z241">
            <v>40014</v>
          </cell>
        </row>
        <row r="242">
          <cell r="O242">
            <v>40015</v>
          </cell>
          <cell r="U242">
            <v>40014</v>
          </cell>
          <cell r="Z242">
            <v>40015</v>
          </cell>
        </row>
        <row r="243">
          <cell r="O243">
            <v>40016</v>
          </cell>
          <cell r="U243">
            <v>40015</v>
          </cell>
          <cell r="Z243">
            <v>40016</v>
          </cell>
        </row>
        <row r="244">
          <cell r="O244">
            <v>40017</v>
          </cell>
          <cell r="U244">
            <v>40016</v>
          </cell>
          <cell r="Z244">
            <v>40017</v>
          </cell>
        </row>
        <row r="245">
          <cell r="O245">
            <v>40018</v>
          </cell>
          <cell r="U245">
            <v>40017</v>
          </cell>
          <cell r="Z245">
            <v>40018</v>
          </cell>
        </row>
        <row r="246">
          <cell r="O246">
            <v>40021</v>
          </cell>
          <cell r="U246">
            <v>40018</v>
          </cell>
          <cell r="Z246">
            <v>40021</v>
          </cell>
        </row>
        <row r="247">
          <cell r="O247">
            <v>40022</v>
          </cell>
          <cell r="U247">
            <v>40021</v>
          </cell>
          <cell r="Z247">
            <v>40022</v>
          </cell>
        </row>
        <row r="248">
          <cell r="O248">
            <v>40023</v>
          </cell>
          <cell r="U248">
            <v>40022</v>
          </cell>
          <cell r="Z248">
            <v>40023</v>
          </cell>
        </row>
        <row r="249">
          <cell r="O249">
            <v>40024</v>
          </cell>
          <cell r="U249">
            <v>40023</v>
          </cell>
          <cell r="Z249">
            <v>40024</v>
          </cell>
        </row>
        <row r="250">
          <cell r="O250">
            <v>40025</v>
          </cell>
          <cell r="U250">
            <v>40024</v>
          </cell>
          <cell r="Z250">
            <v>40025</v>
          </cell>
        </row>
        <row r="251">
          <cell r="O251">
            <v>40028</v>
          </cell>
          <cell r="U251">
            <v>40025</v>
          </cell>
          <cell r="Z251">
            <v>40028</v>
          </cell>
        </row>
        <row r="252">
          <cell r="O252">
            <v>40029</v>
          </cell>
          <cell r="U252">
            <v>40028</v>
          </cell>
          <cell r="Z252">
            <v>40029</v>
          </cell>
        </row>
        <row r="253">
          <cell r="O253">
            <v>40030</v>
          </cell>
          <cell r="U253">
            <v>40029</v>
          </cell>
          <cell r="Z253">
            <v>40030</v>
          </cell>
        </row>
        <row r="254">
          <cell r="O254">
            <v>40031</v>
          </cell>
          <cell r="U254">
            <v>40030</v>
          </cell>
          <cell r="Z254">
            <v>40031</v>
          </cell>
        </row>
        <row r="255">
          <cell r="O255">
            <v>40032</v>
          </cell>
          <cell r="U255">
            <v>40031</v>
          </cell>
          <cell r="Z255">
            <v>40032</v>
          </cell>
        </row>
        <row r="256">
          <cell r="O256">
            <v>40035</v>
          </cell>
          <cell r="U256">
            <v>40032</v>
          </cell>
          <cell r="Z256">
            <v>40035</v>
          </cell>
        </row>
        <row r="257">
          <cell r="O257">
            <v>40036</v>
          </cell>
          <cell r="U257">
            <v>40035</v>
          </cell>
          <cell r="Z257">
            <v>40036</v>
          </cell>
        </row>
        <row r="258">
          <cell r="O258">
            <v>40037</v>
          </cell>
          <cell r="U258">
            <v>40036</v>
          </cell>
          <cell r="Z258">
            <v>40037</v>
          </cell>
        </row>
        <row r="259">
          <cell r="O259">
            <v>40038</v>
          </cell>
          <cell r="U259">
            <v>40037</v>
          </cell>
          <cell r="Z259">
            <v>40038</v>
          </cell>
        </row>
        <row r="260">
          <cell r="O260">
            <v>40039</v>
          </cell>
          <cell r="U260">
            <v>40038</v>
          </cell>
          <cell r="Z260">
            <v>40039</v>
          </cell>
        </row>
        <row r="261">
          <cell r="O261">
            <v>40042</v>
          </cell>
          <cell r="U261">
            <v>40039</v>
          </cell>
          <cell r="Z261">
            <v>40042</v>
          </cell>
        </row>
        <row r="262">
          <cell r="O262">
            <v>40043</v>
          </cell>
          <cell r="U262">
            <v>40042</v>
          </cell>
          <cell r="Z262">
            <v>40043</v>
          </cell>
        </row>
        <row r="263">
          <cell r="O263">
            <v>40044</v>
          </cell>
          <cell r="U263">
            <v>40043</v>
          </cell>
          <cell r="Z263">
            <v>40044</v>
          </cell>
        </row>
        <row r="264">
          <cell r="O264">
            <v>40045</v>
          </cell>
          <cell r="U264">
            <v>40044</v>
          </cell>
          <cell r="Z264">
            <v>40045</v>
          </cell>
        </row>
        <row r="265">
          <cell r="O265">
            <v>40046</v>
          </cell>
          <cell r="U265">
            <v>40045</v>
          </cell>
          <cell r="Z265">
            <v>40046</v>
          </cell>
        </row>
        <row r="266">
          <cell r="O266">
            <v>40049</v>
          </cell>
          <cell r="U266">
            <v>40046</v>
          </cell>
          <cell r="Z266">
            <v>40049</v>
          </cell>
        </row>
        <row r="267">
          <cell r="O267">
            <v>40050</v>
          </cell>
          <cell r="U267">
            <v>40049</v>
          </cell>
          <cell r="Z267">
            <v>40050</v>
          </cell>
        </row>
        <row r="268">
          <cell r="O268">
            <v>40051</v>
          </cell>
          <cell r="U268">
            <v>40050</v>
          </cell>
          <cell r="Z268">
            <v>40051</v>
          </cell>
        </row>
        <row r="269">
          <cell r="O269">
            <v>40052</v>
          </cell>
          <cell r="U269">
            <v>40051</v>
          </cell>
          <cell r="Z269">
            <v>40052</v>
          </cell>
        </row>
        <row r="270">
          <cell r="O270">
            <v>40053</v>
          </cell>
          <cell r="U270">
            <v>40052</v>
          </cell>
          <cell r="Z270">
            <v>40053</v>
          </cell>
        </row>
        <row r="271">
          <cell r="O271">
            <v>40056</v>
          </cell>
          <cell r="U271">
            <v>40053</v>
          </cell>
          <cell r="Z271">
            <v>40056</v>
          </cell>
        </row>
        <row r="272">
          <cell r="O272">
            <v>40057</v>
          </cell>
          <cell r="U272">
            <v>40056</v>
          </cell>
          <cell r="Z272">
            <v>40057</v>
          </cell>
        </row>
        <row r="273">
          <cell r="O273">
            <v>40058</v>
          </cell>
          <cell r="U273">
            <v>40057</v>
          </cell>
          <cell r="Z273">
            <v>40058</v>
          </cell>
        </row>
        <row r="274">
          <cell r="O274">
            <v>40059</v>
          </cell>
          <cell r="U274">
            <v>40058</v>
          </cell>
          <cell r="Z274">
            <v>40059</v>
          </cell>
        </row>
        <row r="275">
          <cell r="O275">
            <v>40060</v>
          </cell>
          <cell r="U275">
            <v>40059</v>
          </cell>
          <cell r="Z275">
            <v>40060</v>
          </cell>
        </row>
        <row r="276">
          <cell r="O276">
            <v>40064</v>
          </cell>
          <cell r="U276">
            <v>40060</v>
          </cell>
          <cell r="Z276">
            <v>40064</v>
          </cell>
        </row>
        <row r="277">
          <cell r="O277">
            <v>40065</v>
          </cell>
          <cell r="U277">
            <v>40063</v>
          </cell>
          <cell r="Z277">
            <v>40065</v>
          </cell>
        </row>
        <row r="278">
          <cell r="O278">
            <v>40066</v>
          </cell>
          <cell r="U278">
            <v>40064</v>
          </cell>
          <cell r="Z278">
            <v>40066</v>
          </cell>
        </row>
        <row r="279">
          <cell r="O279">
            <v>40067</v>
          </cell>
          <cell r="U279">
            <v>40065</v>
          </cell>
          <cell r="Z279">
            <v>40067</v>
          </cell>
        </row>
        <row r="280">
          <cell r="O280">
            <v>40070</v>
          </cell>
          <cell r="U280">
            <v>40066</v>
          </cell>
          <cell r="Z280">
            <v>40070</v>
          </cell>
        </row>
        <row r="281">
          <cell r="O281">
            <v>40071</v>
          </cell>
          <cell r="U281">
            <v>40067</v>
          </cell>
          <cell r="Z281">
            <v>40071</v>
          </cell>
        </row>
        <row r="282">
          <cell r="O282">
            <v>40072</v>
          </cell>
          <cell r="U282">
            <v>40070</v>
          </cell>
          <cell r="Z282">
            <v>40072</v>
          </cell>
        </row>
        <row r="283">
          <cell r="O283">
            <v>40073</v>
          </cell>
          <cell r="U283">
            <v>40071</v>
          </cell>
          <cell r="Z283">
            <v>40073</v>
          </cell>
        </row>
        <row r="284">
          <cell r="O284">
            <v>40074</v>
          </cell>
          <cell r="U284">
            <v>40072</v>
          </cell>
          <cell r="Z284">
            <v>40074</v>
          </cell>
        </row>
        <row r="285">
          <cell r="O285">
            <v>40077</v>
          </cell>
          <cell r="U285">
            <v>40073</v>
          </cell>
          <cell r="Z285">
            <v>40077</v>
          </cell>
        </row>
        <row r="286">
          <cell r="O286">
            <v>40078</v>
          </cell>
          <cell r="U286">
            <v>40074</v>
          </cell>
          <cell r="Z286">
            <v>40078</v>
          </cell>
        </row>
        <row r="287">
          <cell r="O287">
            <v>40079</v>
          </cell>
          <cell r="U287">
            <v>40077</v>
          </cell>
          <cell r="Z287">
            <v>40079</v>
          </cell>
        </row>
        <row r="288">
          <cell r="O288">
            <v>40080</v>
          </cell>
          <cell r="U288">
            <v>40078</v>
          </cell>
          <cell r="Z288">
            <v>40080</v>
          </cell>
        </row>
        <row r="289">
          <cell r="O289">
            <v>40081</v>
          </cell>
          <cell r="U289">
            <v>40079</v>
          </cell>
          <cell r="Z289">
            <v>40081</v>
          </cell>
        </row>
        <row r="290">
          <cell r="O290">
            <v>40084</v>
          </cell>
          <cell r="U290">
            <v>40080</v>
          </cell>
          <cell r="Z290">
            <v>40084</v>
          </cell>
        </row>
        <row r="291">
          <cell r="O291">
            <v>40085</v>
          </cell>
          <cell r="U291">
            <v>40081</v>
          </cell>
          <cell r="Z291">
            <v>40085</v>
          </cell>
        </row>
        <row r="292">
          <cell r="O292">
            <v>40086</v>
          </cell>
          <cell r="U292">
            <v>40084</v>
          </cell>
          <cell r="Z292">
            <v>40086</v>
          </cell>
        </row>
        <row r="293">
          <cell r="O293">
            <v>40087</v>
          </cell>
          <cell r="U293">
            <v>40085</v>
          </cell>
          <cell r="Z293">
            <v>40087</v>
          </cell>
        </row>
        <row r="294">
          <cell r="O294">
            <v>40088</v>
          </cell>
          <cell r="U294">
            <v>40086</v>
          </cell>
          <cell r="Z294">
            <v>40088</v>
          </cell>
        </row>
        <row r="295">
          <cell r="O295">
            <v>40091</v>
          </cell>
          <cell r="U295">
            <v>40087</v>
          </cell>
          <cell r="Z295">
            <v>40091</v>
          </cell>
        </row>
        <row r="296">
          <cell r="O296">
            <v>40092</v>
          </cell>
          <cell r="U296">
            <v>40088</v>
          </cell>
          <cell r="Z296">
            <v>40092</v>
          </cell>
        </row>
        <row r="297">
          <cell r="O297">
            <v>40093</v>
          </cell>
          <cell r="U297">
            <v>40091</v>
          </cell>
          <cell r="Z297">
            <v>40093</v>
          </cell>
        </row>
        <row r="298">
          <cell r="O298">
            <v>40094</v>
          </cell>
          <cell r="U298">
            <v>40092</v>
          </cell>
          <cell r="Z298">
            <v>40094</v>
          </cell>
        </row>
        <row r="299">
          <cell r="O299">
            <v>40095</v>
          </cell>
          <cell r="U299">
            <v>40093</v>
          </cell>
          <cell r="Z299">
            <v>40095</v>
          </cell>
        </row>
        <row r="300">
          <cell r="O300">
            <v>40098</v>
          </cell>
          <cell r="U300">
            <v>40094</v>
          </cell>
          <cell r="Z300">
            <v>40098</v>
          </cell>
        </row>
        <row r="301">
          <cell r="O301">
            <v>40099</v>
          </cell>
          <cell r="U301">
            <v>40095</v>
          </cell>
          <cell r="Z301">
            <v>40099</v>
          </cell>
        </row>
        <row r="302">
          <cell r="O302">
            <v>40100</v>
          </cell>
          <cell r="U302">
            <v>40098</v>
          </cell>
          <cell r="Z302">
            <v>40100</v>
          </cell>
        </row>
        <row r="303">
          <cell r="O303">
            <v>40101</v>
          </cell>
          <cell r="U303">
            <v>40099</v>
          </cell>
          <cell r="Z303">
            <v>40101</v>
          </cell>
        </row>
        <row r="304">
          <cell r="O304">
            <v>40102</v>
          </cell>
          <cell r="U304">
            <v>40100</v>
          </cell>
          <cell r="Z304">
            <v>40102</v>
          </cell>
        </row>
        <row r="305">
          <cell r="O305">
            <v>40105</v>
          </cell>
          <cell r="U305">
            <v>40101</v>
          </cell>
          <cell r="Z305">
            <v>40105</v>
          </cell>
        </row>
        <row r="306">
          <cell r="O306">
            <v>40106</v>
          </cell>
          <cell r="U306">
            <v>40102</v>
          </cell>
          <cell r="Z306">
            <v>40106</v>
          </cell>
        </row>
        <row r="307">
          <cell r="O307">
            <v>40107</v>
          </cell>
          <cell r="U307">
            <v>40105</v>
          </cell>
          <cell r="Z307">
            <v>40107</v>
          </cell>
        </row>
        <row r="308">
          <cell r="O308">
            <v>40108</v>
          </cell>
          <cell r="U308">
            <v>40106</v>
          </cell>
          <cell r="Z308">
            <v>40108</v>
          </cell>
        </row>
        <row r="309">
          <cell r="O309">
            <v>40109</v>
          </cell>
          <cell r="U309">
            <v>40107</v>
          </cell>
          <cell r="Z309">
            <v>40109</v>
          </cell>
        </row>
        <row r="310">
          <cell r="O310">
            <v>40112</v>
          </cell>
          <cell r="U310">
            <v>40108</v>
          </cell>
          <cell r="Z310">
            <v>40112</v>
          </cell>
        </row>
        <row r="311">
          <cell r="O311">
            <v>40113</v>
          </cell>
          <cell r="U311">
            <v>40109</v>
          </cell>
          <cell r="Z311">
            <v>40113</v>
          </cell>
        </row>
        <row r="312">
          <cell r="O312">
            <v>40114</v>
          </cell>
          <cell r="U312">
            <v>40112</v>
          </cell>
          <cell r="Z312">
            <v>40114</v>
          </cell>
        </row>
        <row r="313">
          <cell r="O313">
            <v>40115</v>
          </cell>
          <cell r="U313">
            <v>40113</v>
          </cell>
          <cell r="Z313">
            <v>40115</v>
          </cell>
        </row>
        <row r="314">
          <cell r="O314">
            <v>40116</v>
          </cell>
          <cell r="U314">
            <v>40114</v>
          </cell>
          <cell r="Z314">
            <v>40116</v>
          </cell>
        </row>
        <row r="315">
          <cell r="O315">
            <v>40119</v>
          </cell>
          <cell r="U315">
            <v>40115</v>
          </cell>
          <cell r="Z315">
            <v>40119</v>
          </cell>
        </row>
        <row r="316">
          <cell r="O316">
            <v>40120</v>
          </cell>
          <cell r="U316">
            <v>40116</v>
          </cell>
          <cell r="Z316">
            <v>40120</v>
          </cell>
        </row>
        <row r="317">
          <cell r="O317">
            <v>40121</v>
          </cell>
          <cell r="U317">
            <v>40119</v>
          </cell>
          <cell r="Z317">
            <v>40121</v>
          </cell>
        </row>
        <row r="318">
          <cell r="O318">
            <v>40122</v>
          </cell>
          <cell r="U318">
            <v>40120</v>
          </cell>
          <cell r="Z318">
            <v>40122</v>
          </cell>
        </row>
        <row r="319">
          <cell r="O319">
            <v>40123</v>
          </cell>
          <cell r="U319">
            <v>40121</v>
          </cell>
          <cell r="Z319">
            <v>40123</v>
          </cell>
        </row>
        <row r="320">
          <cell r="O320">
            <v>40126</v>
          </cell>
          <cell r="U320">
            <v>40122</v>
          </cell>
          <cell r="Z320">
            <v>40126</v>
          </cell>
        </row>
        <row r="321">
          <cell r="O321">
            <v>40127</v>
          </cell>
          <cell r="U321">
            <v>40123</v>
          </cell>
          <cell r="Z321">
            <v>40127</v>
          </cell>
        </row>
        <row r="322">
          <cell r="O322">
            <v>40128</v>
          </cell>
          <cell r="U322">
            <v>40126</v>
          </cell>
          <cell r="Z322">
            <v>40128</v>
          </cell>
        </row>
        <row r="323">
          <cell r="O323">
            <v>40129</v>
          </cell>
          <cell r="U323">
            <v>40127</v>
          </cell>
          <cell r="Z323">
            <v>40129</v>
          </cell>
        </row>
        <row r="324">
          <cell r="O324">
            <v>40130</v>
          </cell>
          <cell r="U324">
            <v>40128</v>
          </cell>
          <cell r="Z324">
            <v>40130</v>
          </cell>
        </row>
        <row r="325">
          <cell r="O325">
            <v>40133</v>
          </cell>
          <cell r="U325">
            <v>40129</v>
          </cell>
          <cell r="Z325">
            <v>40133</v>
          </cell>
        </row>
        <row r="326">
          <cell r="O326">
            <v>40134</v>
          </cell>
          <cell r="U326">
            <v>40130</v>
          </cell>
          <cell r="Z326">
            <v>40134</v>
          </cell>
        </row>
        <row r="327">
          <cell r="O327">
            <v>40135</v>
          </cell>
          <cell r="U327">
            <v>40133</v>
          </cell>
          <cell r="Z327">
            <v>40135</v>
          </cell>
        </row>
        <row r="328">
          <cell r="O328">
            <v>40136</v>
          </cell>
          <cell r="U328">
            <v>40134</v>
          </cell>
          <cell r="Z328">
            <v>40136</v>
          </cell>
        </row>
        <row r="329">
          <cell r="O329">
            <v>40137</v>
          </cell>
          <cell r="U329">
            <v>40135</v>
          </cell>
          <cell r="Z329">
            <v>40137</v>
          </cell>
        </row>
        <row r="330">
          <cell r="O330">
            <v>40140</v>
          </cell>
          <cell r="U330">
            <v>40136</v>
          </cell>
          <cell r="Z330">
            <v>40140</v>
          </cell>
        </row>
        <row r="331">
          <cell r="O331">
            <v>40141</v>
          </cell>
          <cell r="U331">
            <v>40137</v>
          </cell>
          <cell r="Z331">
            <v>40141</v>
          </cell>
        </row>
        <row r="332">
          <cell r="O332">
            <v>40142</v>
          </cell>
          <cell r="U332">
            <v>40140</v>
          </cell>
          <cell r="Z332">
            <v>40142</v>
          </cell>
        </row>
        <row r="333">
          <cell r="O333">
            <v>40144</v>
          </cell>
          <cell r="U333">
            <v>40141</v>
          </cell>
          <cell r="Z333">
            <v>40144</v>
          </cell>
        </row>
        <row r="334">
          <cell r="O334">
            <v>40147</v>
          </cell>
          <cell r="U334">
            <v>40142</v>
          </cell>
          <cell r="Z334">
            <v>40147</v>
          </cell>
        </row>
        <row r="335">
          <cell r="O335">
            <v>40148</v>
          </cell>
          <cell r="U335">
            <v>40143</v>
          </cell>
          <cell r="Z335">
            <v>40148</v>
          </cell>
        </row>
        <row r="336">
          <cell r="O336">
            <v>40149</v>
          </cell>
          <cell r="U336">
            <v>40144</v>
          </cell>
          <cell r="Z336">
            <v>40149</v>
          </cell>
        </row>
        <row r="337">
          <cell r="O337">
            <v>40150</v>
          </cell>
          <cell r="U337">
            <v>40147</v>
          </cell>
          <cell r="Z337">
            <v>40150</v>
          </cell>
        </row>
        <row r="338">
          <cell r="O338">
            <v>40151</v>
          </cell>
          <cell r="U338">
            <v>40148</v>
          </cell>
          <cell r="Z338">
            <v>40151</v>
          </cell>
        </row>
        <row r="339">
          <cell r="O339">
            <v>40154</v>
          </cell>
          <cell r="U339">
            <v>40149</v>
          </cell>
          <cell r="Z339">
            <v>40154</v>
          </cell>
        </row>
        <row r="340">
          <cell r="O340">
            <v>40155</v>
          </cell>
          <cell r="U340">
            <v>40150</v>
          </cell>
          <cell r="Z340">
            <v>40155</v>
          </cell>
        </row>
        <row r="341">
          <cell r="O341">
            <v>40156</v>
          </cell>
          <cell r="U341">
            <v>40151</v>
          </cell>
          <cell r="Z341">
            <v>40156</v>
          </cell>
        </row>
        <row r="342">
          <cell r="O342">
            <v>40157</v>
          </cell>
          <cell r="U342">
            <v>40154</v>
          </cell>
          <cell r="Z342">
            <v>40157</v>
          </cell>
        </row>
        <row r="343">
          <cell r="O343">
            <v>40158</v>
          </cell>
          <cell r="U343">
            <v>40155</v>
          </cell>
          <cell r="Z343">
            <v>40158</v>
          </cell>
        </row>
        <row r="344">
          <cell r="O344">
            <v>40161</v>
          </cell>
          <cell r="U344">
            <v>40156</v>
          </cell>
          <cell r="Z344">
            <v>40161</v>
          </cell>
        </row>
        <row r="345">
          <cell r="O345">
            <v>40162</v>
          </cell>
          <cell r="U345">
            <v>40157</v>
          </cell>
          <cell r="Z345">
            <v>40162</v>
          </cell>
        </row>
        <row r="346">
          <cell r="O346">
            <v>40163</v>
          </cell>
          <cell r="U346">
            <v>40158</v>
          </cell>
          <cell r="Z346">
            <v>40163</v>
          </cell>
        </row>
        <row r="347">
          <cell r="O347">
            <v>40164</v>
          </cell>
          <cell r="U347">
            <v>40161</v>
          </cell>
          <cell r="Z347">
            <v>40164</v>
          </cell>
        </row>
        <row r="348">
          <cell r="O348">
            <v>40165</v>
          </cell>
          <cell r="U348">
            <v>40162</v>
          </cell>
          <cell r="Z348">
            <v>40165</v>
          </cell>
        </row>
        <row r="349">
          <cell r="O349">
            <v>40168</v>
          </cell>
          <cell r="U349">
            <v>40163</v>
          </cell>
          <cell r="Z349">
            <v>40168</v>
          </cell>
        </row>
        <row r="350">
          <cell r="O350">
            <v>40169</v>
          </cell>
          <cell r="U350">
            <v>40164</v>
          </cell>
          <cell r="Z350">
            <v>40169</v>
          </cell>
        </row>
        <row r="351">
          <cell r="O351">
            <v>40170</v>
          </cell>
          <cell r="U351">
            <v>40165</v>
          </cell>
          <cell r="Z351">
            <v>40170</v>
          </cell>
        </row>
        <row r="352">
          <cell r="O352">
            <v>40171</v>
          </cell>
          <cell r="U352">
            <v>40168</v>
          </cell>
          <cell r="Z352">
            <v>40171</v>
          </cell>
        </row>
        <row r="353">
          <cell r="O353">
            <v>40175</v>
          </cell>
          <cell r="U353">
            <v>40169</v>
          </cell>
          <cell r="Z353">
            <v>40175</v>
          </cell>
        </row>
        <row r="354">
          <cell r="O354">
            <v>40176</v>
          </cell>
          <cell r="U354">
            <v>40170</v>
          </cell>
          <cell r="Z354">
            <v>40176</v>
          </cell>
        </row>
        <row r="355">
          <cell r="O355">
            <v>40177</v>
          </cell>
          <cell r="U355">
            <v>40175</v>
          </cell>
          <cell r="Z355">
            <v>40177</v>
          </cell>
        </row>
        <row r="356">
          <cell r="O356">
            <v>40178</v>
          </cell>
          <cell r="U356">
            <v>40176</v>
          </cell>
          <cell r="Z356">
            <v>40178</v>
          </cell>
        </row>
        <row r="357">
          <cell r="O357">
            <v>40182</v>
          </cell>
          <cell r="U357">
            <v>40177</v>
          </cell>
          <cell r="Z357">
            <v>40182</v>
          </cell>
        </row>
        <row r="358">
          <cell r="O358">
            <v>40183</v>
          </cell>
          <cell r="U358">
            <v>40182</v>
          </cell>
          <cell r="Z358">
            <v>40183</v>
          </cell>
        </row>
        <row r="359">
          <cell r="O359">
            <v>40184</v>
          </cell>
          <cell r="U359">
            <v>40183</v>
          </cell>
          <cell r="Z359">
            <v>40184</v>
          </cell>
        </row>
        <row r="360">
          <cell r="O360">
            <v>40185</v>
          </cell>
          <cell r="U360">
            <v>40184</v>
          </cell>
          <cell r="Z360">
            <v>40185</v>
          </cell>
        </row>
        <row r="361">
          <cell r="O361">
            <v>40186</v>
          </cell>
          <cell r="U361">
            <v>40185</v>
          </cell>
          <cell r="Z361">
            <v>40186</v>
          </cell>
        </row>
        <row r="362">
          <cell r="O362">
            <v>40189</v>
          </cell>
          <cell r="U362">
            <v>40186</v>
          </cell>
          <cell r="Z362">
            <v>40189</v>
          </cell>
        </row>
        <row r="363">
          <cell r="O363">
            <v>40190</v>
          </cell>
          <cell r="U363">
            <v>40189</v>
          </cell>
          <cell r="Z363">
            <v>40190</v>
          </cell>
        </row>
        <row r="364">
          <cell r="O364">
            <v>40191</v>
          </cell>
          <cell r="U364">
            <v>40190</v>
          </cell>
          <cell r="Z364">
            <v>40191</v>
          </cell>
        </row>
        <row r="365">
          <cell r="O365">
            <v>40192</v>
          </cell>
          <cell r="U365">
            <v>40191</v>
          </cell>
          <cell r="Z365">
            <v>40192</v>
          </cell>
        </row>
        <row r="366">
          <cell r="O366">
            <v>40193</v>
          </cell>
          <cell r="U366">
            <v>40192</v>
          </cell>
          <cell r="Z366">
            <v>40193</v>
          </cell>
        </row>
        <row r="367">
          <cell r="O367">
            <v>40197</v>
          </cell>
          <cell r="U367">
            <v>40193</v>
          </cell>
          <cell r="Z367">
            <v>40197</v>
          </cell>
        </row>
        <row r="368">
          <cell r="O368">
            <v>40198</v>
          </cell>
          <cell r="U368">
            <v>40196</v>
          </cell>
          <cell r="Z368">
            <v>40198</v>
          </cell>
        </row>
        <row r="369">
          <cell r="O369">
            <v>40199</v>
          </cell>
          <cell r="U369">
            <v>40197</v>
          </cell>
          <cell r="Z369">
            <v>40199</v>
          </cell>
        </row>
        <row r="370">
          <cell r="O370">
            <v>40200</v>
          </cell>
          <cell r="U370">
            <v>40198</v>
          </cell>
          <cell r="Z370">
            <v>40200</v>
          </cell>
        </row>
        <row r="371">
          <cell r="O371">
            <v>40203</v>
          </cell>
          <cell r="U371">
            <v>40199</v>
          </cell>
          <cell r="Z371">
            <v>40203</v>
          </cell>
        </row>
        <row r="372">
          <cell r="U372">
            <v>40200</v>
          </cell>
          <cell r="Z372">
            <v>40204</v>
          </cell>
        </row>
        <row r="373">
          <cell r="U373">
            <v>40203</v>
          </cell>
          <cell r="Z373">
            <v>40205</v>
          </cell>
        </row>
        <row r="374">
          <cell r="U374">
            <v>40204</v>
          </cell>
          <cell r="Z374">
            <v>40206</v>
          </cell>
        </row>
        <row r="375">
          <cell r="U375">
            <v>40205</v>
          </cell>
          <cell r="Z375">
            <v>40207</v>
          </cell>
        </row>
        <row r="376">
          <cell r="U376">
            <v>40206</v>
          </cell>
          <cell r="Z376">
            <v>40210</v>
          </cell>
        </row>
        <row r="377">
          <cell r="U377">
            <v>40207</v>
          </cell>
          <cell r="Z377">
            <v>40211</v>
          </cell>
        </row>
        <row r="378">
          <cell r="U378">
            <v>40210</v>
          </cell>
          <cell r="Z378">
            <v>40212</v>
          </cell>
        </row>
        <row r="379">
          <cell r="U379">
            <v>40211</v>
          </cell>
          <cell r="Z379">
            <v>40213</v>
          </cell>
        </row>
        <row r="380">
          <cell r="U380">
            <v>40212</v>
          </cell>
          <cell r="Z380">
            <v>40214</v>
          </cell>
        </row>
        <row r="381">
          <cell r="U381">
            <v>40213</v>
          </cell>
          <cell r="Z381">
            <v>40217</v>
          </cell>
        </row>
        <row r="382">
          <cell r="U382">
            <v>40214</v>
          </cell>
          <cell r="Z382">
            <v>40218</v>
          </cell>
        </row>
        <row r="383">
          <cell r="U383">
            <v>40217</v>
          </cell>
          <cell r="Z383">
            <v>40219</v>
          </cell>
        </row>
        <row r="384">
          <cell r="U384">
            <v>40218</v>
          </cell>
          <cell r="Z384">
            <v>40220</v>
          </cell>
        </row>
        <row r="385">
          <cell r="U385">
            <v>40219</v>
          </cell>
          <cell r="Z385">
            <v>40221</v>
          </cell>
        </row>
        <row r="386">
          <cell r="U386">
            <v>40220</v>
          </cell>
          <cell r="Z386">
            <v>40225</v>
          </cell>
        </row>
        <row r="387">
          <cell r="U387">
            <v>40221</v>
          </cell>
          <cell r="Z387">
            <v>40226</v>
          </cell>
        </row>
        <row r="388">
          <cell r="U388">
            <v>40224</v>
          </cell>
          <cell r="Z388">
            <v>40227</v>
          </cell>
        </row>
        <row r="389">
          <cell r="U389">
            <v>40225</v>
          </cell>
          <cell r="Z389">
            <v>40228</v>
          </cell>
        </row>
        <row r="390">
          <cell r="U390">
            <v>40226</v>
          </cell>
          <cell r="Z390">
            <v>40231</v>
          </cell>
        </row>
        <row r="391">
          <cell r="U391">
            <v>40227</v>
          </cell>
          <cell r="Z391">
            <v>40232</v>
          </cell>
        </row>
        <row r="392">
          <cell r="U392">
            <v>40228</v>
          </cell>
          <cell r="Z392">
            <v>40233</v>
          </cell>
        </row>
        <row r="393">
          <cell r="U393">
            <v>40231</v>
          </cell>
          <cell r="Z393">
            <v>40234</v>
          </cell>
        </row>
        <row r="394">
          <cell r="U394">
            <v>40232</v>
          </cell>
          <cell r="Z394">
            <v>40235</v>
          </cell>
        </row>
        <row r="395">
          <cell r="U395">
            <v>40233</v>
          </cell>
          <cell r="Z395">
            <v>40238</v>
          </cell>
        </row>
        <row r="396">
          <cell r="U396">
            <v>40234</v>
          </cell>
          <cell r="Z396">
            <v>40239</v>
          </cell>
        </row>
        <row r="397">
          <cell r="U397">
            <v>40235</v>
          </cell>
          <cell r="Z397">
            <v>40240</v>
          </cell>
        </row>
        <row r="398">
          <cell r="U398">
            <v>40238</v>
          </cell>
          <cell r="Z398">
            <v>40241</v>
          </cell>
        </row>
        <row r="399">
          <cell r="U399">
            <v>40239</v>
          </cell>
          <cell r="Z399">
            <v>40242</v>
          </cell>
        </row>
        <row r="400">
          <cell r="U400">
            <v>40240</v>
          </cell>
          <cell r="Z400">
            <v>40245</v>
          </cell>
        </row>
        <row r="401">
          <cell r="U401">
            <v>40241</v>
          </cell>
          <cell r="Z401">
            <v>40246</v>
          </cell>
        </row>
        <row r="402">
          <cell r="U402">
            <v>40242</v>
          </cell>
          <cell r="Z402">
            <v>40247</v>
          </cell>
        </row>
        <row r="403">
          <cell r="U403">
            <v>40245</v>
          </cell>
          <cell r="Z403">
            <v>40248</v>
          </cell>
        </row>
        <row r="404">
          <cell r="U404">
            <v>40246</v>
          </cell>
          <cell r="Z404">
            <v>40249</v>
          </cell>
        </row>
        <row r="405">
          <cell r="U405">
            <v>40247</v>
          </cell>
          <cell r="Z405">
            <v>40252</v>
          </cell>
        </row>
        <row r="406">
          <cell r="U406">
            <v>40248</v>
          </cell>
          <cell r="Z406">
            <v>40253</v>
          </cell>
        </row>
        <row r="407">
          <cell r="U407">
            <v>40249</v>
          </cell>
          <cell r="Z407">
            <v>40254</v>
          </cell>
        </row>
        <row r="408">
          <cell r="U408">
            <v>40252</v>
          </cell>
          <cell r="Z408">
            <v>40255</v>
          </cell>
        </row>
        <row r="409">
          <cell r="U409">
            <v>40253</v>
          </cell>
          <cell r="Z409">
            <v>40256</v>
          </cell>
        </row>
        <row r="410">
          <cell r="U410">
            <v>40254</v>
          </cell>
          <cell r="Z410">
            <v>40259</v>
          </cell>
        </row>
        <row r="411">
          <cell r="U411">
            <v>40255</v>
          </cell>
          <cell r="Z411">
            <v>40260</v>
          </cell>
        </row>
        <row r="412">
          <cell r="U412">
            <v>40256</v>
          </cell>
          <cell r="Z412">
            <v>40261</v>
          </cell>
        </row>
        <row r="413">
          <cell r="U413">
            <v>40259</v>
          </cell>
          <cell r="Z413">
            <v>40262</v>
          </cell>
        </row>
        <row r="414">
          <cell r="U414">
            <v>40260</v>
          </cell>
          <cell r="Z414">
            <v>40263</v>
          </cell>
        </row>
        <row r="415">
          <cell r="U415">
            <v>40261</v>
          </cell>
          <cell r="Z415">
            <v>40266</v>
          </cell>
        </row>
        <row r="416">
          <cell r="U416">
            <v>40262</v>
          </cell>
          <cell r="Z416">
            <v>40267</v>
          </cell>
        </row>
        <row r="417">
          <cell r="U417">
            <v>40263</v>
          </cell>
          <cell r="Z417">
            <v>40268</v>
          </cell>
        </row>
        <row r="418">
          <cell r="U418">
            <v>40266</v>
          </cell>
          <cell r="Z418">
            <v>40269</v>
          </cell>
        </row>
        <row r="419">
          <cell r="U419">
            <v>40267</v>
          </cell>
          <cell r="Z419">
            <v>40273</v>
          </cell>
        </row>
        <row r="420">
          <cell r="U420">
            <v>40268</v>
          </cell>
          <cell r="Z420">
            <v>40274</v>
          </cell>
        </row>
        <row r="421">
          <cell r="U421">
            <v>40269</v>
          </cell>
          <cell r="Z421">
            <v>40275</v>
          </cell>
        </row>
        <row r="422">
          <cell r="U422">
            <v>40274</v>
          </cell>
          <cell r="Z422">
            <v>40276</v>
          </cell>
        </row>
        <row r="423">
          <cell r="U423">
            <v>40275</v>
          </cell>
          <cell r="Z423">
            <v>40277</v>
          </cell>
        </row>
        <row r="424">
          <cell r="U424">
            <v>40276</v>
          </cell>
          <cell r="Z424">
            <v>40280</v>
          </cell>
        </row>
        <row r="425">
          <cell r="U425">
            <v>40277</v>
          </cell>
          <cell r="Z425">
            <v>40281</v>
          </cell>
        </row>
        <row r="426">
          <cell r="U426">
            <v>40280</v>
          </cell>
          <cell r="Z426">
            <v>40282</v>
          </cell>
        </row>
        <row r="427">
          <cell r="U427">
            <v>40281</v>
          </cell>
          <cell r="Z427">
            <v>40283</v>
          </cell>
        </row>
        <row r="428">
          <cell r="U428">
            <v>40282</v>
          </cell>
          <cell r="Z428">
            <v>40284</v>
          </cell>
        </row>
        <row r="429">
          <cell r="U429">
            <v>40283</v>
          </cell>
          <cell r="Z429">
            <v>40287</v>
          </cell>
        </row>
        <row r="430">
          <cell r="U430">
            <v>40284</v>
          </cell>
          <cell r="Z430">
            <v>40288</v>
          </cell>
        </row>
        <row r="431">
          <cell r="U431">
            <v>40287</v>
          </cell>
          <cell r="Z431">
            <v>40289</v>
          </cell>
        </row>
        <row r="432">
          <cell r="U432">
            <v>40288</v>
          </cell>
          <cell r="Z432">
            <v>40290</v>
          </cell>
        </row>
        <row r="433">
          <cell r="U433">
            <v>40289</v>
          </cell>
          <cell r="Z433">
            <v>40291</v>
          </cell>
        </row>
        <row r="434">
          <cell r="U434">
            <v>40290</v>
          </cell>
          <cell r="Z434">
            <v>40294</v>
          </cell>
        </row>
        <row r="435">
          <cell r="U435">
            <v>40291</v>
          </cell>
          <cell r="Z435">
            <v>40295</v>
          </cell>
        </row>
        <row r="436">
          <cell r="U436">
            <v>40294</v>
          </cell>
          <cell r="Z436">
            <v>40296</v>
          </cell>
        </row>
        <row r="437">
          <cell r="U437">
            <v>40295</v>
          </cell>
          <cell r="Z437">
            <v>40297</v>
          </cell>
        </row>
        <row r="438">
          <cell r="U438">
            <v>40296</v>
          </cell>
          <cell r="Z438">
            <v>40298</v>
          </cell>
        </row>
        <row r="439">
          <cell r="U439">
            <v>40297</v>
          </cell>
          <cell r="Z439">
            <v>40301</v>
          </cell>
        </row>
        <row r="440">
          <cell r="U440">
            <v>40298</v>
          </cell>
          <cell r="Z440">
            <v>40302</v>
          </cell>
        </row>
        <row r="441">
          <cell r="U441">
            <v>40301</v>
          </cell>
          <cell r="Z441">
            <v>40303</v>
          </cell>
        </row>
        <row r="442">
          <cell r="U442">
            <v>40302</v>
          </cell>
          <cell r="Z442">
            <v>40304</v>
          </cell>
        </row>
        <row r="443">
          <cell r="U443">
            <v>40303</v>
          </cell>
          <cell r="Z443">
            <v>40305</v>
          </cell>
        </row>
        <row r="444">
          <cell r="U444">
            <v>40304</v>
          </cell>
          <cell r="Z444">
            <v>40308</v>
          </cell>
        </row>
        <row r="445">
          <cell r="U445">
            <v>40305</v>
          </cell>
          <cell r="Z445">
            <v>40309</v>
          </cell>
        </row>
        <row r="446">
          <cell r="U446">
            <v>40308</v>
          </cell>
          <cell r="Z446">
            <v>40310</v>
          </cell>
        </row>
        <row r="447">
          <cell r="U447">
            <v>40309</v>
          </cell>
          <cell r="Z447">
            <v>40311</v>
          </cell>
        </row>
        <row r="448">
          <cell r="U448">
            <v>40310</v>
          </cell>
          <cell r="Z448">
            <v>40312</v>
          </cell>
        </row>
        <row r="449">
          <cell r="U449">
            <v>40311</v>
          </cell>
          <cell r="Z449">
            <v>40315</v>
          </cell>
        </row>
        <row r="450">
          <cell r="U450">
            <v>40312</v>
          </cell>
          <cell r="Z450">
            <v>40316</v>
          </cell>
        </row>
        <row r="451">
          <cell r="U451">
            <v>40315</v>
          </cell>
          <cell r="Z451">
            <v>40317</v>
          </cell>
        </row>
        <row r="452">
          <cell r="U452">
            <v>40316</v>
          </cell>
          <cell r="Z452">
            <v>40318</v>
          </cell>
        </row>
        <row r="453">
          <cell r="U453">
            <v>40317</v>
          </cell>
          <cell r="Z453">
            <v>40319</v>
          </cell>
        </row>
        <row r="454">
          <cell r="U454">
            <v>40318</v>
          </cell>
          <cell r="Z454">
            <v>40322</v>
          </cell>
        </row>
        <row r="455">
          <cell r="U455">
            <v>40319</v>
          </cell>
          <cell r="Z455">
            <v>40323</v>
          </cell>
        </row>
        <row r="456">
          <cell r="U456">
            <v>40322</v>
          </cell>
          <cell r="Z456">
            <v>40324</v>
          </cell>
        </row>
        <row r="457">
          <cell r="U457">
            <v>40323</v>
          </cell>
          <cell r="Z457">
            <v>40325</v>
          </cell>
        </row>
        <row r="458">
          <cell r="U458">
            <v>40324</v>
          </cell>
          <cell r="Z458">
            <v>40326</v>
          </cell>
        </row>
        <row r="459">
          <cell r="U459">
            <v>40325</v>
          </cell>
          <cell r="Z459">
            <v>40330</v>
          </cell>
        </row>
        <row r="460">
          <cell r="U460">
            <v>40326</v>
          </cell>
          <cell r="Z460">
            <v>40331</v>
          </cell>
        </row>
        <row r="461">
          <cell r="U461">
            <v>40329</v>
          </cell>
          <cell r="Z461">
            <v>40332</v>
          </cell>
        </row>
        <row r="462">
          <cell r="U462">
            <v>40330</v>
          </cell>
          <cell r="Z462">
            <v>40333</v>
          </cell>
        </row>
        <row r="463">
          <cell r="U463">
            <v>40331</v>
          </cell>
          <cell r="Z463">
            <v>40336</v>
          </cell>
        </row>
        <row r="464">
          <cell r="U464">
            <v>40332</v>
          </cell>
          <cell r="Z464">
            <v>40337</v>
          </cell>
        </row>
        <row r="465">
          <cell r="U465">
            <v>40333</v>
          </cell>
          <cell r="Z465">
            <v>40338</v>
          </cell>
        </row>
        <row r="466">
          <cell r="U466">
            <v>40336</v>
          </cell>
          <cell r="Z466">
            <v>40339</v>
          </cell>
        </row>
        <row r="467">
          <cell r="U467">
            <v>40337</v>
          </cell>
          <cell r="Z467">
            <v>40340</v>
          </cell>
        </row>
        <row r="468">
          <cell r="U468">
            <v>40338</v>
          </cell>
          <cell r="Z468">
            <v>40343</v>
          </cell>
        </row>
        <row r="469">
          <cell r="U469">
            <v>40339</v>
          </cell>
          <cell r="Z469">
            <v>40344</v>
          </cell>
        </row>
        <row r="470">
          <cell r="U470">
            <v>40340</v>
          </cell>
          <cell r="Z470">
            <v>40345</v>
          </cell>
        </row>
        <row r="471">
          <cell r="U471">
            <v>40343</v>
          </cell>
          <cell r="Z471">
            <v>40346</v>
          </cell>
        </row>
        <row r="472">
          <cell r="U472">
            <v>40344</v>
          </cell>
          <cell r="Z472">
            <v>40347</v>
          </cell>
        </row>
        <row r="473">
          <cell r="U473">
            <v>40345</v>
          </cell>
          <cell r="Z473">
            <v>40350</v>
          </cell>
        </row>
        <row r="474">
          <cell r="U474">
            <v>40346</v>
          </cell>
          <cell r="Z474">
            <v>40351</v>
          </cell>
        </row>
        <row r="475">
          <cell r="U475">
            <v>40347</v>
          </cell>
          <cell r="Z475">
            <v>40352</v>
          </cell>
        </row>
        <row r="476">
          <cell r="U476">
            <v>40350</v>
          </cell>
          <cell r="Z476">
            <v>40353</v>
          </cell>
        </row>
        <row r="477">
          <cell r="U477">
            <v>40351</v>
          </cell>
          <cell r="Z477">
            <v>40354</v>
          </cell>
        </row>
        <row r="478">
          <cell r="U478">
            <v>40352</v>
          </cell>
          <cell r="Z478">
            <v>40357</v>
          </cell>
        </row>
        <row r="479">
          <cell r="U479">
            <v>40353</v>
          </cell>
          <cell r="Z479">
            <v>40358</v>
          </cell>
        </row>
        <row r="480">
          <cell r="U480">
            <v>40354</v>
          </cell>
          <cell r="Z480">
            <v>40359</v>
          </cell>
        </row>
        <row r="481">
          <cell r="U481">
            <v>40357</v>
          </cell>
          <cell r="Z481">
            <v>40360</v>
          </cell>
        </row>
        <row r="482">
          <cell r="U482">
            <v>40358</v>
          </cell>
          <cell r="Z482">
            <v>40361</v>
          </cell>
        </row>
        <row r="483">
          <cell r="U483">
            <v>40359</v>
          </cell>
          <cell r="Z483">
            <v>40365</v>
          </cell>
        </row>
        <row r="484">
          <cell r="U484">
            <v>40360</v>
          </cell>
          <cell r="Z484">
            <v>40366</v>
          </cell>
        </row>
        <row r="485">
          <cell r="U485">
            <v>40361</v>
          </cell>
          <cell r="Z485">
            <v>40367</v>
          </cell>
        </row>
        <row r="486">
          <cell r="U486">
            <v>40364</v>
          </cell>
          <cell r="Z486">
            <v>40368</v>
          </cell>
        </row>
        <row r="487">
          <cell r="U487">
            <v>40365</v>
          </cell>
          <cell r="Z487">
            <v>40371</v>
          </cell>
        </row>
        <row r="488">
          <cell r="U488">
            <v>40366</v>
          </cell>
          <cell r="Z488">
            <v>40372</v>
          </cell>
        </row>
        <row r="489">
          <cell r="U489">
            <v>40367</v>
          </cell>
          <cell r="Z489">
            <v>40373</v>
          </cell>
        </row>
        <row r="490">
          <cell r="U490">
            <v>40368</v>
          </cell>
          <cell r="Z490">
            <v>40374</v>
          </cell>
        </row>
        <row r="491">
          <cell r="U491">
            <v>40371</v>
          </cell>
          <cell r="Z491">
            <v>40375</v>
          </cell>
        </row>
        <row r="492">
          <cell r="U492">
            <v>40372</v>
          </cell>
          <cell r="Z492">
            <v>40378</v>
          </cell>
        </row>
        <row r="493">
          <cell r="U493">
            <v>40373</v>
          </cell>
          <cell r="Z493">
            <v>40379</v>
          </cell>
        </row>
        <row r="494">
          <cell r="U494">
            <v>40374</v>
          </cell>
          <cell r="Z494">
            <v>40380</v>
          </cell>
        </row>
        <row r="495">
          <cell r="U495">
            <v>40375</v>
          </cell>
          <cell r="Z495">
            <v>40381</v>
          </cell>
        </row>
        <row r="496">
          <cell r="U496">
            <v>40378</v>
          </cell>
          <cell r="Z496">
            <v>40382</v>
          </cell>
        </row>
        <row r="497">
          <cell r="U497">
            <v>40379</v>
          </cell>
          <cell r="Z497">
            <v>40385</v>
          </cell>
        </row>
        <row r="498">
          <cell r="U498">
            <v>40380</v>
          </cell>
          <cell r="Z498">
            <v>40386</v>
          </cell>
        </row>
        <row r="499">
          <cell r="U499">
            <v>40381</v>
          </cell>
          <cell r="Z499">
            <v>40387</v>
          </cell>
        </row>
        <row r="500">
          <cell r="U500">
            <v>40382</v>
          </cell>
          <cell r="Z500">
            <v>40388</v>
          </cell>
        </row>
        <row r="501">
          <cell r="U501">
            <v>40385</v>
          </cell>
          <cell r="Z501">
            <v>40389</v>
          </cell>
        </row>
        <row r="502">
          <cell r="U502">
            <v>40386</v>
          </cell>
          <cell r="Z502">
            <v>40392</v>
          </cell>
        </row>
        <row r="503">
          <cell r="U503">
            <v>40387</v>
          </cell>
          <cell r="Z503">
            <v>40393</v>
          </cell>
        </row>
        <row r="504">
          <cell r="U504">
            <v>40388</v>
          </cell>
          <cell r="Z504">
            <v>40394</v>
          </cell>
        </row>
        <row r="505">
          <cell r="U505">
            <v>40389</v>
          </cell>
          <cell r="Z505">
            <v>40395</v>
          </cell>
        </row>
        <row r="506">
          <cell r="U506">
            <v>40392</v>
          </cell>
          <cell r="Z506">
            <v>40396</v>
          </cell>
        </row>
        <row r="507">
          <cell r="U507">
            <v>40393</v>
          </cell>
          <cell r="Z507">
            <v>40399</v>
          </cell>
        </row>
        <row r="508">
          <cell r="U508">
            <v>40394</v>
          </cell>
          <cell r="Z508">
            <v>40400</v>
          </cell>
        </row>
        <row r="509">
          <cell r="U509">
            <v>40395</v>
          </cell>
          <cell r="Z509">
            <v>40401</v>
          </cell>
        </row>
        <row r="510">
          <cell r="U510">
            <v>40396</v>
          </cell>
          <cell r="Z510">
            <v>40402</v>
          </cell>
        </row>
        <row r="511">
          <cell r="U511">
            <v>40399</v>
          </cell>
          <cell r="Z511">
            <v>40403</v>
          </cell>
        </row>
        <row r="512">
          <cell r="U512">
            <v>40400</v>
          </cell>
          <cell r="Z512">
            <v>40406</v>
          </cell>
        </row>
        <row r="513">
          <cell r="U513">
            <v>40401</v>
          </cell>
          <cell r="Z513">
            <v>40407</v>
          </cell>
        </row>
        <row r="514">
          <cell r="U514">
            <v>40402</v>
          </cell>
          <cell r="Z514">
            <v>40408</v>
          </cell>
        </row>
        <row r="515">
          <cell r="U515">
            <v>40403</v>
          </cell>
          <cell r="Z515">
            <v>40409</v>
          </cell>
        </row>
        <row r="516">
          <cell r="U516">
            <v>40406</v>
          </cell>
          <cell r="Z516">
            <v>40410</v>
          </cell>
        </row>
        <row r="517">
          <cell r="U517">
            <v>40407</v>
          </cell>
          <cell r="Z517">
            <v>40413</v>
          </cell>
        </row>
        <row r="518">
          <cell r="U518">
            <v>40408</v>
          </cell>
          <cell r="Z518">
            <v>40414</v>
          </cell>
        </row>
        <row r="519">
          <cell r="U519">
            <v>40409</v>
          </cell>
          <cell r="Z519">
            <v>40415</v>
          </cell>
        </row>
        <row r="520">
          <cell r="U520">
            <v>40410</v>
          </cell>
          <cell r="Z520">
            <v>40416</v>
          </cell>
        </row>
        <row r="521">
          <cell r="U521">
            <v>40413</v>
          </cell>
          <cell r="Z521">
            <v>40417</v>
          </cell>
        </row>
        <row r="522">
          <cell r="U522">
            <v>40414</v>
          </cell>
          <cell r="Z522">
            <v>40420</v>
          </cell>
        </row>
        <row r="523">
          <cell r="U523">
            <v>40415</v>
          </cell>
          <cell r="Z523">
            <v>40421</v>
          </cell>
        </row>
        <row r="524">
          <cell r="U524">
            <v>40416</v>
          </cell>
          <cell r="Z524">
            <v>40422</v>
          </cell>
        </row>
        <row r="525">
          <cell r="U525">
            <v>40417</v>
          </cell>
          <cell r="Z525">
            <v>40423</v>
          </cell>
        </row>
        <row r="526">
          <cell r="U526">
            <v>40420</v>
          </cell>
          <cell r="Z526">
            <v>40424</v>
          </cell>
        </row>
        <row r="527">
          <cell r="U527">
            <v>40421</v>
          </cell>
          <cell r="Z527">
            <v>40428</v>
          </cell>
        </row>
        <row r="528">
          <cell r="U528">
            <v>40422</v>
          </cell>
          <cell r="Z528">
            <v>40429</v>
          </cell>
        </row>
        <row r="529">
          <cell r="U529">
            <v>40423</v>
          </cell>
          <cell r="Z529">
            <v>40430</v>
          </cell>
        </row>
        <row r="530">
          <cell r="U530">
            <v>40424</v>
          </cell>
          <cell r="Z530">
            <v>40431</v>
          </cell>
        </row>
        <row r="531">
          <cell r="U531">
            <v>40427</v>
          </cell>
          <cell r="Z531">
            <v>40434</v>
          </cell>
        </row>
        <row r="532">
          <cell r="U532">
            <v>40428</v>
          </cell>
          <cell r="Z532">
            <v>40435</v>
          </cell>
        </row>
        <row r="533">
          <cell r="U533">
            <v>40429</v>
          </cell>
          <cell r="Z533">
            <v>40436</v>
          </cell>
        </row>
        <row r="534">
          <cell r="U534">
            <v>40430</v>
          </cell>
          <cell r="Z534">
            <v>40437</v>
          </cell>
        </row>
        <row r="535">
          <cell r="U535">
            <v>40431</v>
          </cell>
          <cell r="Z535">
            <v>40438</v>
          </cell>
        </row>
        <row r="536">
          <cell r="U536">
            <v>40434</v>
          </cell>
          <cell r="Z536">
            <v>40441</v>
          </cell>
        </row>
        <row r="537">
          <cell r="U537">
            <v>40435</v>
          </cell>
          <cell r="Z537">
            <v>40442</v>
          </cell>
        </row>
        <row r="538">
          <cell r="U538">
            <v>40436</v>
          </cell>
          <cell r="Z538">
            <v>40443</v>
          </cell>
        </row>
        <row r="539">
          <cell r="U539">
            <v>40437</v>
          </cell>
          <cell r="Z539">
            <v>40444</v>
          </cell>
        </row>
        <row r="540">
          <cell r="U540">
            <v>40438</v>
          </cell>
          <cell r="Z540">
            <v>40445</v>
          </cell>
        </row>
        <row r="541">
          <cell r="U541">
            <v>40441</v>
          </cell>
          <cell r="Z541">
            <v>40448</v>
          </cell>
        </row>
        <row r="542">
          <cell r="U542">
            <v>40442</v>
          </cell>
          <cell r="Z542">
            <v>40449</v>
          </cell>
        </row>
        <row r="543">
          <cell r="U543">
            <v>40443</v>
          </cell>
          <cell r="Z543">
            <v>40450</v>
          </cell>
        </row>
        <row r="544">
          <cell r="U544">
            <v>40444</v>
          </cell>
          <cell r="Z544">
            <v>40451</v>
          </cell>
        </row>
        <row r="545">
          <cell r="U545">
            <v>40445</v>
          </cell>
          <cell r="Z545">
            <v>40452</v>
          </cell>
        </row>
        <row r="546">
          <cell r="U546">
            <v>40448</v>
          </cell>
          <cell r="Z546">
            <v>40455</v>
          </cell>
        </row>
        <row r="547">
          <cell r="U547">
            <v>40449</v>
          </cell>
          <cell r="Z547">
            <v>40456</v>
          </cell>
        </row>
        <row r="548">
          <cell r="U548">
            <v>40450</v>
          </cell>
          <cell r="Z548">
            <v>40457</v>
          </cell>
        </row>
        <row r="549">
          <cell r="U549">
            <v>40451</v>
          </cell>
          <cell r="Z549">
            <v>40458</v>
          </cell>
        </row>
        <row r="550">
          <cell r="U550">
            <v>40452</v>
          </cell>
          <cell r="Z550">
            <v>40459</v>
          </cell>
        </row>
        <row r="551">
          <cell r="U551">
            <v>40455</v>
          </cell>
          <cell r="Z551">
            <v>40462</v>
          </cell>
        </row>
        <row r="552">
          <cell r="U552">
            <v>40456</v>
          </cell>
          <cell r="Z552">
            <v>40463</v>
          </cell>
        </row>
        <row r="553">
          <cell r="U553">
            <v>40457</v>
          </cell>
          <cell r="Z553">
            <v>40464</v>
          </cell>
        </row>
        <row r="554">
          <cell r="U554">
            <v>40458</v>
          </cell>
          <cell r="Z554">
            <v>40465</v>
          </cell>
        </row>
        <row r="555">
          <cell r="U555">
            <v>40459</v>
          </cell>
          <cell r="Z555">
            <v>40466</v>
          </cell>
        </row>
        <row r="556">
          <cell r="U556">
            <v>40462</v>
          </cell>
          <cell r="Z556">
            <v>40469</v>
          </cell>
        </row>
        <row r="557">
          <cell r="U557">
            <v>40463</v>
          </cell>
          <cell r="Z557">
            <v>40470</v>
          </cell>
        </row>
        <row r="558">
          <cell r="U558">
            <v>40464</v>
          </cell>
          <cell r="Z558">
            <v>40471</v>
          </cell>
        </row>
        <row r="559">
          <cell r="U559">
            <v>40465</v>
          </cell>
          <cell r="Z559">
            <v>40472</v>
          </cell>
        </row>
        <row r="560">
          <cell r="U560">
            <v>40466</v>
          </cell>
          <cell r="Z560">
            <v>40473</v>
          </cell>
        </row>
        <row r="561">
          <cell r="U561">
            <v>40469</v>
          </cell>
          <cell r="Z561">
            <v>40476</v>
          </cell>
        </row>
        <row r="562">
          <cell r="U562">
            <v>40470</v>
          </cell>
          <cell r="Z562">
            <v>40477</v>
          </cell>
        </row>
        <row r="563">
          <cell r="U563">
            <v>40471</v>
          </cell>
          <cell r="Z563">
            <v>40478</v>
          </cell>
        </row>
        <row r="564">
          <cell r="U564">
            <v>40472</v>
          </cell>
          <cell r="Z564">
            <v>40479</v>
          </cell>
        </row>
        <row r="565">
          <cell r="U565">
            <v>40473</v>
          </cell>
          <cell r="Z565">
            <v>40480</v>
          </cell>
        </row>
        <row r="566">
          <cell r="U566">
            <v>40476</v>
          </cell>
          <cell r="Z566">
            <v>40483</v>
          </cell>
        </row>
        <row r="567">
          <cell r="U567">
            <v>40477</v>
          </cell>
          <cell r="Z567">
            <v>40484</v>
          </cell>
        </row>
        <row r="568">
          <cell r="U568">
            <v>40478</v>
          </cell>
          <cell r="Z568">
            <v>40485</v>
          </cell>
        </row>
        <row r="569">
          <cell r="U569">
            <v>40479</v>
          </cell>
          <cell r="Z569">
            <v>40486</v>
          </cell>
        </row>
        <row r="570">
          <cell r="U570">
            <v>40480</v>
          </cell>
          <cell r="Z570">
            <v>40487</v>
          </cell>
        </row>
        <row r="571">
          <cell r="U571">
            <v>40483</v>
          </cell>
          <cell r="Z571">
            <v>40490</v>
          </cell>
        </row>
        <row r="572">
          <cell r="U572">
            <v>40484</v>
          </cell>
          <cell r="Z572">
            <v>40491</v>
          </cell>
        </row>
        <row r="573">
          <cell r="U573">
            <v>40485</v>
          </cell>
          <cell r="Z573">
            <v>40492</v>
          </cell>
        </row>
        <row r="574">
          <cell r="U574">
            <v>40486</v>
          </cell>
          <cell r="Z574">
            <v>40493</v>
          </cell>
        </row>
        <row r="575">
          <cell r="U575">
            <v>40487</v>
          </cell>
          <cell r="Z575">
            <v>40494</v>
          </cell>
        </row>
        <row r="576">
          <cell r="U576">
            <v>40490</v>
          </cell>
          <cell r="Z576">
            <v>40497</v>
          </cell>
        </row>
        <row r="577">
          <cell r="U577">
            <v>40491</v>
          </cell>
          <cell r="Z577">
            <v>40498</v>
          </cell>
        </row>
        <row r="578">
          <cell r="U578">
            <v>40492</v>
          </cell>
          <cell r="Z578">
            <v>40499</v>
          </cell>
        </row>
        <row r="579">
          <cell r="U579">
            <v>40493</v>
          </cell>
          <cell r="Z579">
            <v>40500</v>
          </cell>
        </row>
        <row r="580">
          <cell r="U580">
            <v>40494</v>
          </cell>
          <cell r="Z580">
            <v>40501</v>
          </cell>
        </row>
        <row r="581">
          <cell r="U581">
            <v>40497</v>
          </cell>
          <cell r="Z581">
            <v>40504</v>
          </cell>
        </row>
        <row r="582">
          <cell r="U582">
            <v>40498</v>
          </cell>
          <cell r="Z582">
            <v>40505</v>
          </cell>
        </row>
        <row r="583">
          <cell r="U583">
            <v>40499</v>
          </cell>
          <cell r="Z583">
            <v>40506</v>
          </cell>
        </row>
        <row r="584">
          <cell r="U584">
            <v>40500</v>
          </cell>
          <cell r="Z584">
            <v>40508</v>
          </cell>
        </row>
        <row r="585">
          <cell r="U585">
            <v>40501</v>
          </cell>
          <cell r="Z585">
            <v>40511</v>
          </cell>
        </row>
        <row r="586">
          <cell r="U586">
            <v>40504</v>
          </cell>
          <cell r="Z586">
            <v>40512</v>
          </cell>
        </row>
        <row r="587">
          <cell r="U587">
            <v>40505</v>
          </cell>
          <cell r="Z587">
            <v>40513</v>
          </cell>
        </row>
        <row r="588">
          <cell r="U588">
            <v>40506</v>
          </cell>
          <cell r="Z588">
            <v>40514</v>
          </cell>
        </row>
        <row r="589">
          <cell r="U589">
            <v>40507</v>
          </cell>
          <cell r="Z589">
            <v>40515</v>
          </cell>
        </row>
        <row r="590">
          <cell r="U590">
            <v>40508</v>
          </cell>
          <cell r="Z590">
            <v>40518</v>
          </cell>
        </row>
        <row r="591">
          <cell r="U591">
            <v>40511</v>
          </cell>
          <cell r="Z591">
            <v>40519</v>
          </cell>
        </row>
        <row r="592">
          <cell r="U592">
            <v>40512</v>
          </cell>
          <cell r="Z592">
            <v>40520</v>
          </cell>
        </row>
        <row r="593">
          <cell r="U593">
            <v>40513</v>
          </cell>
          <cell r="Z593">
            <v>40521</v>
          </cell>
        </row>
        <row r="594">
          <cell r="U594">
            <v>40514</v>
          </cell>
          <cell r="Z594">
            <v>40522</v>
          </cell>
        </row>
        <row r="595">
          <cell r="U595">
            <v>40515</v>
          </cell>
          <cell r="Z595">
            <v>40525</v>
          </cell>
        </row>
        <row r="596">
          <cell r="U596">
            <v>40518</v>
          </cell>
          <cell r="Z596">
            <v>40526</v>
          </cell>
        </row>
        <row r="597">
          <cell r="U597">
            <v>40519</v>
          </cell>
          <cell r="Z597">
            <v>40527</v>
          </cell>
        </row>
        <row r="598">
          <cell r="U598">
            <v>40520</v>
          </cell>
          <cell r="Z598">
            <v>40528</v>
          </cell>
        </row>
        <row r="599">
          <cell r="U599">
            <v>40521</v>
          </cell>
          <cell r="Z599">
            <v>40529</v>
          </cell>
        </row>
        <row r="600">
          <cell r="U600">
            <v>40522</v>
          </cell>
          <cell r="Z600">
            <v>40532</v>
          </cell>
        </row>
        <row r="601">
          <cell r="U601">
            <v>40525</v>
          </cell>
          <cell r="Z601">
            <v>40533</v>
          </cell>
        </row>
        <row r="602">
          <cell r="U602">
            <v>40526</v>
          </cell>
          <cell r="Z602">
            <v>40534</v>
          </cell>
        </row>
        <row r="603">
          <cell r="U603">
            <v>40527</v>
          </cell>
          <cell r="Z603">
            <v>40535</v>
          </cell>
        </row>
        <row r="604">
          <cell r="U604">
            <v>40528</v>
          </cell>
          <cell r="Z604">
            <v>40539</v>
          </cell>
        </row>
        <row r="605">
          <cell r="U605">
            <v>40529</v>
          </cell>
          <cell r="Z605">
            <v>40540</v>
          </cell>
        </row>
        <row r="606">
          <cell r="U606">
            <v>40532</v>
          </cell>
          <cell r="Z606">
            <v>40541</v>
          </cell>
        </row>
        <row r="607">
          <cell r="U607">
            <v>40533</v>
          </cell>
          <cell r="Z607">
            <v>40542</v>
          </cell>
        </row>
        <row r="608">
          <cell r="U608">
            <v>40534</v>
          </cell>
          <cell r="Z608">
            <v>40543</v>
          </cell>
        </row>
        <row r="609">
          <cell r="U609">
            <v>40535</v>
          </cell>
          <cell r="Z609">
            <v>40546</v>
          </cell>
        </row>
        <row r="610">
          <cell r="U610">
            <v>40539</v>
          </cell>
          <cell r="Z610">
            <v>40547</v>
          </cell>
        </row>
        <row r="611">
          <cell r="U611">
            <v>40540</v>
          </cell>
          <cell r="Z611">
            <v>40548</v>
          </cell>
        </row>
        <row r="612">
          <cell r="U612">
            <v>40541</v>
          </cell>
          <cell r="Z612">
            <v>40549</v>
          </cell>
        </row>
        <row r="613">
          <cell r="U613">
            <v>40542</v>
          </cell>
          <cell r="Z613">
            <v>40550</v>
          </cell>
        </row>
        <row r="614">
          <cell r="U614">
            <v>40546</v>
          </cell>
          <cell r="Z614">
            <v>40553</v>
          </cell>
        </row>
        <row r="615">
          <cell r="U615">
            <v>40547</v>
          </cell>
          <cell r="Z615">
            <v>40554</v>
          </cell>
        </row>
        <row r="616">
          <cell r="U616">
            <v>40548</v>
          </cell>
          <cell r="Z616">
            <v>40555</v>
          </cell>
        </row>
        <row r="617">
          <cell r="U617">
            <v>40549</v>
          </cell>
          <cell r="Z617">
            <v>40556</v>
          </cell>
        </row>
        <row r="618">
          <cell r="U618">
            <v>40550</v>
          </cell>
          <cell r="Z618">
            <v>40557</v>
          </cell>
        </row>
        <row r="619">
          <cell r="U619">
            <v>40553</v>
          </cell>
          <cell r="Z619">
            <v>40561</v>
          </cell>
        </row>
        <row r="620">
          <cell r="U620">
            <v>40554</v>
          </cell>
          <cell r="Z620">
            <v>40562</v>
          </cell>
        </row>
        <row r="621">
          <cell r="U621">
            <v>40555</v>
          </cell>
          <cell r="Z621">
            <v>40563</v>
          </cell>
        </row>
        <row r="622">
          <cell r="U622">
            <v>40556</v>
          </cell>
          <cell r="Z622">
            <v>40564</v>
          </cell>
        </row>
        <row r="623">
          <cell r="U623">
            <v>40557</v>
          </cell>
          <cell r="Z623">
            <v>40567</v>
          </cell>
        </row>
        <row r="624">
          <cell r="U624">
            <v>40560</v>
          </cell>
          <cell r="Z624">
            <v>40568</v>
          </cell>
        </row>
        <row r="625">
          <cell r="U625">
            <v>40561</v>
          </cell>
          <cell r="Z625">
            <v>40569</v>
          </cell>
        </row>
        <row r="626">
          <cell r="U626">
            <v>40562</v>
          </cell>
          <cell r="Z626">
            <v>40570</v>
          </cell>
        </row>
        <row r="627">
          <cell r="U627">
            <v>40563</v>
          </cell>
          <cell r="Z627">
            <v>40571</v>
          </cell>
        </row>
        <row r="628">
          <cell r="U628">
            <v>40564</v>
          </cell>
          <cell r="Z628">
            <v>40574</v>
          </cell>
        </row>
        <row r="629">
          <cell r="U629">
            <v>40567</v>
          </cell>
          <cell r="Z629">
            <v>40575</v>
          </cell>
        </row>
        <row r="630">
          <cell r="U630">
            <v>40568</v>
          </cell>
          <cell r="Z630">
            <v>40576</v>
          </cell>
        </row>
        <row r="631">
          <cell r="U631">
            <v>40569</v>
          </cell>
          <cell r="Z631">
            <v>40577</v>
          </cell>
        </row>
        <row r="632">
          <cell r="U632">
            <v>40570</v>
          </cell>
          <cell r="Z632">
            <v>40578</v>
          </cell>
        </row>
        <row r="633">
          <cell r="U633">
            <v>40571</v>
          </cell>
          <cell r="Z633">
            <v>40581</v>
          </cell>
        </row>
        <row r="634">
          <cell r="U634">
            <v>40574</v>
          </cell>
          <cell r="Z634">
            <v>40582</v>
          </cell>
        </row>
        <row r="635">
          <cell r="U635">
            <v>40575</v>
          </cell>
          <cell r="Z635">
            <v>40583</v>
          </cell>
        </row>
        <row r="636">
          <cell r="U636">
            <v>40576</v>
          </cell>
          <cell r="Z636">
            <v>40584</v>
          </cell>
        </row>
        <row r="637">
          <cell r="U637">
            <v>40577</v>
          </cell>
          <cell r="Z637">
            <v>40585</v>
          </cell>
        </row>
        <row r="638">
          <cell r="U638">
            <v>40578</v>
          </cell>
          <cell r="Z638">
            <v>40588</v>
          </cell>
        </row>
        <row r="639">
          <cell r="U639">
            <v>40581</v>
          </cell>
          <cell r="Z639">
            <v>40589</v>
          </cell>
        </row>
        <row r="640">
          <cell r="U640">
            <v>40582</v>
          </cell>
          <cell r="Z640">
            <v>40590</v>
          </cell>
        </row>
        <row r="641">
          <cell r="U641">
            <v>40583</v>
          </cell>
          <cell r="Z641">
            <v>40591</v>
          </cell>
        </row>
        <row r="642">
          <cell r="U642">
            <v>40584</v>
          </cell>
          <cell r="Z642">
            <v>40592</v>
          </cell>
        </row>
        <row r="643">
          <cell r="U643">
            <v>40585</v>
          </cell>
          <cell r="Z643">
            <v>40596</v>
          </cell>
        </row>
        <row r="644">
          <cell r="U644">
            <v>40588</v>
          </cell>
          <cell r="Z644">
            <v>40597</v>
          </cell>
        </row>
        <row r="645">
          <cell r="U645">
            <v>40589</v>
          </cell>
          <cell r="Z645">
            <v>40598</v>
          </cell>
        </row>
        <row r="646">
          <cell r="U646">
            <v>40590</v>
          </cell>
          <cell r="Z646">
            <v>40599</v>
          </cell>
        </row>
        <row r="647">
          <cell r="U647">
            <v>40591</v>
          </cell>
          <cell r="Z647">
            <v>40602</v>
          </cell>
        </row>
        <row r="648">
          <cell r="U648">
            <v>40592</v>
          </cell>
          <cell r="Z648">
            <v>40603</v>
          </cell>
        </row>
        <row r="649">
          <cell r="U649">
            <v>40595</v>
          </cell>
          <cell r="Z649">
            <v>40604</v>
          </cell>
        </row>
        <row r="650">
          <cell r="U650">
            <v>40596</v>
          </cell>
          <cell r="Z650">
            <v>40605</v>
          </cell>
        </row>
        <row r="651">
          <cell r="U651">
            <v>40597</v>
          </cell>
          <cell r="Z651">
            <v>40606</v>
          </cell>
        </row>
        <row r="652">
          <cell r="U652">
            <v>40598</v>
          </cell>
          <cell r="Z652">
            <v>40609</v>
          </cell>
        </row>
        <row r="653">
          <cell r="U653">
            <v>40599</v>
          </cell>
          <cell r="Z653">
            <v>40610</v>
          </cell>
        </row>
        <row r="654">
          <cell r="U654">
            <v>40602</v>
          </cell>
          <cell r="Z654">
            <v>40611</v>
          </cell>
        </row>
        <row r="655">
          <cell r="U655">
            <v>40603</v>
          </cell>
          <cell r="Z655">
            <v>40612</v>
          </cell>
        </row>
        <row r="656">
          <cell r="U656">
            <v>40604</v>
          </cell>
          <cell r="Z656">
            <v>40613</v>
          </cell>
        </row>
        <row r="657">
          <cell r="U657">
            <v>40605</v>
          </cell>
          <cell r="Z657">
            <v>40616</v>
          </cell>
        </row>
        <row r="658">
          <cell r="U658">
            <v>40606</v>
          </cell>
          <cell r="Z658">
            <v>40617</v>
          </cell>
        </row>
        <row r="659">
          <cell r="U659">
            <v>40609</v>
          </cell>
          <cell r="Z659">
            <v>40618</v>
          </cell>
        </row>
        <row r="660">
          <cell r="U660">
            <v>40610</v>
          </cell>
          <cell r="Z660">
            <v>40619</v>
          </cell>
        </row>
        <row r="661">
          <cell r="U661">
            <v>40611</v>
          </cell>
          <cell r="Z661">
            <v>40620</v>
          </cell>
        </row>
        <row r="662">
          <cell r="U662">
            <v>40612</v>
          </cell>
          <cell r="Z662">
            <v>40623</v>
          </cell>
        </row>
        <row r="663">
          <cell r="U663">
            <v>40613</v>
          </cell>
          <cell r="Z663">
            <v>40624</v>
          </cell>
        </row>
        <row r="664">
          <cell r="U664">
            <v>40616</v>
          </cell>
          <cell r="Z664">
            <v>40625</v>
          </cell>
        </row>
        <row r="665">
          <cell r="U665">
            <v>40617</v>
          </cell>
          <cell r="Z665">
            <v>40626</v>
          </cell>
        </row>
        <row r="666">
          <cell r="U666">
            <v>40618</v>
          </cell>
          <cell r="Z666">
            <v>40627</v>
          </cell>
        </row>
        <row r="667">
          <cell r="U667">
            <v>40619</v>
          </cell>
          <cell r="Z667">
            <v>40630</v>
          </cell>
        </row>
        <row r="668">
          <cell r="U668">
            <v>40620</v>
          </cell>
          <cell r="Z668">
            <v>40631</v>
          </cell>
        </row>
        <row r="669">
          <cell r="U669">
            <v>40623</v>
          </cell>
          <cell r="Z669">
            <v>40632</v>
          </cell>
        </row>
        <row r="670">
          <cell r="U670">
            <v>40624</v>
          </cell>
          <cell r="Z670">
            <v>40633</v>
          </cell>
        </row>
        <row r="671">
          <cell r="U671">
            <v>40625</v>
          </cell>
          <cell r="Z671">
            <v>40634</v>
          </cell>
        </row>
        <row r="672">
          <cell r="U672">
            <v>40626</v>
          </cell>
          <cell r="Z672">
            <v>40637</v>
          </cell>
        </row>
        <row r="673">
          <cell r="U673">
            <v>40627</v>
          </cell>
          <cell r="Z673">
            <v>40638</v>
          </cell>
        </row>
        <row r="674">
          <cell r="U674">
            <v>40630</v>
          </cell>
          <cell r="Z674">
            <v>40639</v>
          </cell>
        </row>
        <row r="675">
          <cell r="U675">
            <v>40631</v>
          </cell>
          <cell r="Z675">
            <v>40640</v>
          </cell>
        </row>
        <row r="676">
          <cell r="U676">
            <v>40632</v>
          </cell>
          <cell r="Z676">
            <v>40641</v>
          </cell>
        </row>
        <row r="677">
          <cell r="U677">
            <v>40633</v>
          </cell>
          <cell r="Z677">
            <v>40644</v>
          </cell>
        </row>
        <row r="678">
          <cell r="U678">
            <v>40634</v>
          </cell>
          <cell r="Z678">
            <v>40645</v>
          </cell>
        </row>
        <row r="679">
          <cell r="U679">
            <v>40637</v>
          </cell>
          <cell r="Z679">
            <v>40646</v>
          </cell>
        </row>
        <row r="680">
          <cell r="U680">
            <v>40638</v>
          </cell>
          <cell r="Z680">
            <v>40647</v>
          </cell>
        </row>
        <row r="681">
          <cell r="U681">
            <v>40639</v>
          </cell>
          <cell r="Z681">
            <v>40648</v>
          </cell>
        </row>
        <row r="682">
          <cell r="U682">
            <v>40640</v>
          </cell>
          <cell r="Z682">
            <v>40651</v>
          </cell>
        </row>
        <row r="683">
          <cell r="U683">
            <v>40641</v>
          </cell>
          <cell r="Z683">
            <v>40652</v>
          </cell>
        </row>
        <row r="684">
          <cell r="U684">
            <v>40644</v>
          </cell>
          <cell r="Z684">
            <v>40653</v>
          </cell>
        </row>
        <row r="685">
          <cell r="U685">
            <v>40645</v>
          </cell>
          <cell r="Z685">
            <v>40654</v>
          </cell>
        </row>
        <row r="686">
          <cell r="U686">
            <v>40646</v>
          </cell>
          <cell r="Z686">
            <v>40658</v>
          </cell>
        </row>
        <row r="687">
          <cell r="U687">
            <v>40647</v>
          </cell>
          <cell r="Z687">
            <v>40659</v>
          </cell>
        </row>
        <row r="688">
          <cell r="U688">
            <v>40648</v>
          </cell>
          <cell r="Z688">
            <v>40660</v>
          </cell>
        </row>
        <row r="689">
          <cell r="U689">
            <v>40651</v>
          </cell>
          <cell r="Z689">
            <v>40661</v>
          </cell>
        </row>
        <row r="690">
          <cell r="U690">
            <v>40652</v>
          </cell>
          <cell r="Z690">
            <v>40662</v>
          </cell>
        </row>
        <row r="691">
          <cell r="U691">
            <v>40653</v>
          </cell>
          <cell r="Z691">
            <v>40665</v>
          </cell>
        </row>
        <row r="692">
          <cell r="U692">
            <v>40654</v>
          </cell>
          <cell r="Z692">
            <v>40666</v>
          </cell>
        </row>
        <row r="693">
          <cell r="U693">
            <v>40659</v>
          </cell>
          <cell r="Z693">
            <v>40667</v>
          </cell>
        </row>
        <row r="694">
          <cell r="U694">
            <v>40660</v>
          </cell>
          <cell r="Z694">
            <v>40668</v>
          </cell>
        </row>
        <row r="695">
          <cell r="U695">
            <v>40661</v>
          </cell>
          <cell r="Z695">
            <v>40669</v>
          </cell>
        </row>
        <row r="696">
          <cell r="U696">
            <v>40662</v>
          </cell>
          <cell r="Z696">
            <v>40672</v>
          </cell>
        </row>
        <row r="697">
          <cell r="U697">
            <v>40665</v>
          </cell>
          <cell r="Z697">
            <v>40673</v>
          </cell>
        </row>
        <row r="698">
          <cell r="U698">
            <v>40666</v>
          </cell>
          <cell r="Z698">
            <v>40674</v>
          </cell>
        </row>
        <row r="699">
          <cell r="U699">
            <v>40667</v>
          </cell>
          <cell r="Z699">
            <v>40675</v>
          </cell>
        </row>
        <row r="700">
          <cell r="U700">
            <v>40668</v>
          </cell>
          <cell r="Z700">
            <v>40676</v>
          </cell>
        </row>
        <row r="701">
          <cell r="U701">
            <v>40669</v>
          </cell>
          <cell r="Z701">
            <v>40679</v>
          </cell>
        </row>
        <row r="702">
          <cell r="U702">
            <v>40672</v>
          </cell>
          <cell r="Z702">
            <v>40680</v>
          </cell>
        </row>
        <row r="703">
          <cell r="U703">
            <v>40673</v>
          </cell>
          <cell r="Z703">
            <v>40681</v>
          </cell>
        </row>
        <row r="704">
          <cell r="U704">
            <v>40674</v>
          </cell>
          <cell r="Z704">
            <v>40682</v>
          </cell>
        </row>
        <row r="705">
          <cell r="U705">
            <v>40675</v>
          </cell>
          <cell r="Z705">
            <v>40683</v>
          </cell>
        </row>
        <row r="706">
          <cell r="U706">
            <v>40676</v>
          </cell>
          <cell r="Z706">
            <v>40686</v>
          </cell>
        </row>
        <row r="707">
          <cell r="U707">
            <v>40679</v>
          </cell>
          <cell r="Z707">
            <v>40687</v>
          </cell>
        </row>
        <row r="708">
          <cell r="U708">
            <v>40680</v>
          </cell>
          <cell r="Z708">
            <v>40688</v>
          </cell>
        </row>
        <row r="709">
          <cell r="U709">
            <v>40681</v>
          </cell>
          <cell r="Z709">
            <v>40689</v>
          </cell>
        </row>
        <row r="710">
          <cell r="U710">
            <v>40682</v>
          </cell>
          <cell r="Z710">
            <v>40690</v>
          </cell>
        </row>
        <row r="711">
          <cell r="U711">
            <v>40683</v>
          </cell>
          <cell r="Z711">
            <v>40694</v>
          </cell>
        </row>
        <row r="712">
          <cell r="U712">
            <v>40686</v>
          </cell>
          <cell r="Z712">
            <v>40695</v>
          </cell>
        </row>
        <row r="713">
          <cell r="U713">
            <v>40687</v>
          </cell>
          <cell r="Z713">
            <v>40696</v>
          </cell>
        </row>
        <row r="714">
          <cell r="U714">
            <v>40688</v>
          </cell>
          <cell r="Z714">
            <v>40697</v>
          </cell>
        </row>
        <row r="715">
          <cell r="U715">
            <v>40689</v>
          </cell>
          <cell r="Z715">
            <v>40700</v>
          </cell>
        </row>
        <row r="716">
          <cell r="U716">
            <v>40690</v>
          </cell>
          <cell r="Z716">
            <v>40701</v>
          </cell>
        </row>
        <row r="717">
          <cell r="U717">
            <v>40693</v>
          </cell>
          <cell r="Z717">
            <v>40702</v>
          </cell>
        </row>
        <row r="718">
          <cell r="U718">
            <v>40694</v>
          </cell>
          <cell r="Z718">
            <v>40703</v>
          </cell>
        </row>
        <row r="719">
          <cell r="U719">
            <v>40695</v>
          </cell>
          <cell r="Z719">
            <v>40704</v>
          </cell>
        </row>
        <row r="720">
          <cell r="U720">
            <v>40696</v>
          </cell>
          <cell r="Z720">
            <v>40707</v>
          </cell>
        </row>
        <row r="721">
          <cell r="U721">
            <v>40697</v>
          </cell>
          <cell r="Z721">
            <v>40708</v>
          </cell>
        </row>
        <row r="722">
          <cell r="U722">
            <v>40700</v>
          </cell>
          <cell r="Z722">
            <v>40709</v>
          </cell>
        </row>
        <row r="723">
          <cell r="U723">
            <v>40701</v>
          </cell>
          <cell r="Z723">
            <v>40710</v>
          </cell>
        </row>
        <row r="724">
          <cell r="U724">
            <v>40702</v>
          </cell>
          <cell r="Z724">
            <v>40711</v>
          </cell>
        </row>
        <row r="725">
          <cell r="U725">
            <v>40703</v>
          </cell>
          <cell r="Z725">
            <v>40714</v>
          </cell>
        </row>
        <row r="726">
          <cell r="U726">
            <v>40704</v>
          </cell>
          <cell r="Z726">
            <v>40715</v>
          </cell>
        </row>
        <row r="727">
          <cell r="U727">
            <v>40707</v>
          </cell>
          <cell r="Z727">
            <v>40716</v>
          </cell>
        </row>
        <row r="728">
          <cell r="U728">
            <v>40708</v>
          </cell>
          <cell r="Z728">
            <v>40717</v>
          </cell>
        </row>
        <row r="729">
          <cell r="U729">
            <v>40709</v>
          </cell>
          <cell r="Z729">
            <v>40718</v>
          </cell>
        </row>
        <row r="730">
          <cell r="U730">
            <v>40710</v>
          </cell>
          <cell r="Z730">
            <v>40721</v>
          </cell>
        </row>
        <row r="731">
          <cell r="U731">
            <v>40711</v>
          </cell>
          <cell r="Z731">
            <v>40722</v>
          </cell>
        </row>
        <row r="732">
          <cell r="U732">
            <v>40714</v>
          </cell>
          <cell r="Z732">
            <v>40723</v>
          </cell>
        </row>
        <row r="733">
          <cell r="U733">
            <v>40715</v>
          </cell>
          <cell r="Z733">
            <v>40724</v>
          </cell>
        </row>
        <row r="734">
          <cell r="U734">
            <v>40716</v>
          </cell>
          <cell r="Z734">
            <v>40725</v>
          </cell>
        </row>
        <row r="735">
          <cell r="U735">
            <v>40717</v>
          </cell>
          <cell r="Z735">
            <v>40729</v>
          </cell>
        </row>
        <row r="736">
          <cell r="U736">
            <v>40718</v>
          </cell>
          <cell r="Z736">
            <v>40730</v>
          </cell>
        </row>
        <row r="737">
          <cell r="U737">
            <v>40721</v>
          </cell>
          <cell r="Z737">
            <v>40731</v>
          </cell>
        </row>
        <row r="738">
          <cell r="U738">
            <v>40722</v>
          </cell>
          <cell r="Z738">
            <v>40732</v>
          </cell>
        </row>
        <row r="739">
          <cell r="U739">
            <v>40723</v>
          </cell>
          <cell r="Z739">
            <v>40735</v>
          </cell>
        </row>
        <row r="740">
          <cell r="U740">
            <v>40724</v>
          </cell>
          <cell r="Z740">
            <v>40736</v>
          </cell>
        </row>
        <row r="741">
          <cell r="U741">
            <v>40725</v>
          </cell>
          <cell r="Z741">
            <v>40737</v>
          </cell>
        </row>
        <row r="742">
          <cell r="U742">
            <v>40728</v>
          </cell>
          <cell r="Z742">
            <v>40738</v>
          </cell>
        </row>
        <row r="743">
          <cell r="U743">
            <v>40729</v>
          </cell>
          <cell r="Z743">
            <v>40739</v>
          </cell>
        </row>
        <row r="744">
          <cell r="U744">
            <v>40730</v>
          </cell>
          <cell r="Z744">
            <v>40742</v>
          </cell>
        </row>
        <row r="745">
          <cell r="U745">
            <v>40731</v>
          </cell>
          <cell r="Z745">
            <v>40743</v>
          </cell>
        </row>
        <row r="746">
          <cell r="U746">
            <v>40732</v>
          </cell>
          <cell r="Z746">
            <v>40744</v>
          </cell>
        </row>
        <row r="747">
          <cell r="U747">
            <v>40735</v>
          </cell>
          <cell r="Z747">
            <v>40745</v>
          </cell>
        </row>
        <row r="748">
          <cell r="U748">
            <v>40736</v>
          </cell>
          <cell r="Z748">
            <v>40746</v>
          </cell>
        </row>
        <row r="749">
          <cell r="U749">
            <v>40737</v>
          </cell>
          <cell r="Z749">
            <v>40749</v>
          </cell>
        </row>
        <row r="750">
          <cell r="U750">
            <v>40738</v>
          </cell>
          <cell r="Z750">
            <v>40750</v>
          </cell>
        </row>
        <row r="751">
          <cell r="U751">
            <v>40739</v>
          </cell>
          <cell r="Z751">
            <v>40751</v>
          </cell>
        </row>
        <row r="752">
          <cell r="U752">
            <v>40742</v>
          </cell>
          <cell r="Z752">
            <v>40752</v>
          </cell>
        </row>
        <row r="753">
          <cell r="U753">
            <v>40743</v>
          </cell>
          <cell r="Z753">
            <v>40753</v>
          </cell>
        </row>
        <row r="754">
          <cell r="U754">
            <v>40744</v>
          </cell>
          <cell r="Z754">
            <v>40756</v>
          </cell>
        </row>
        <row r="755">
          <cell r="U755">
            <v>40745</v>
          </cell>
          <cell r="Z755">
            <v>40757</v>
          </cell>
        </row>
        <row r="756">
          <cell r="U756">
            <v>40746</v>
          </cell>
          <cell r="Z756">
            <v>40758</v>
          </cell>
        </row>
        <row r="757">
          <cell r="U757">
            <v>40749</v>
          </cell>
          <cell r="Z757">
            <v>40759</v>
          </cell>
        </row>
        <row r="758">
          <cell r="U758">
            <v>40750</v>
          </cell>
          <cell r="Z758">
            <v>40760</v>
          </cell>
        </row>
        <row r="759">
          <cell r="U759">
            <v>40751</v>
          </cell>
          <cell r="Z759">
            <v>40763</v>
          </cell>
        </row>
        <row r="760">
          <cell r="U760">
            <v>40752</v>
          </cell>
          <cell r="Z760">
            <v>40764</v>
          </cell>
        </row>
        <row r="761">
          <cell r="U761">
            <v>40753</v>
          </cell>
          <cell r="Z761">
            <v>40765</v>
          </cell>
        </row>
        <row r="762">
          <cell r="U762">
            <v>40756</v>
          </cell>
          <cell r="Z762">
            <v>40766</v>
          </cell>
        </row>
        <row r="763">
          <cell r="U763">
            <v>40757</v>
          </cell>
          <cell r="Z763">
            <v>40767</v>
          </cell>
        </row>
        <row r="764">
          <cell r="U764">
            <v>40758</v>
          </cell>
          <cell r="Z764">
            <v>40770</v>
          </cell>
        </row>
        <row r="765">
          <cell r="U765">
            <v>40759</v>
          </cell>
          <cell r="Z765">
            <v>40771</v>
          </cell>
        </row>
        <row r="766">
          <cell r="U766">
            <v>40760</v>
          </cell>
          <cell r="Z766">
            <v>40772</v>
          </cell>
        </row>
        <row r="767">
          <cell r="U767">
            <v>40763</v>
          </cell>
          <cell r="Z767">
            <v>40773</v>
          </cell>
        </row>
        <row r="768">
          <cell r="U768">
            <v>40764</v>
          </cell>
          <cell r="Z768">
            <v>40774</v>
          </cell>
        </row>
        <row r="769">
          <cell r="U769">
            <v>40765</v>
          </cell>
          <cell r="Z769">
            <v>40777</v>
          </cell>
        </row>
        <row r="770">
          <cell r="U770">
            <v>40766</v>
          </cell>
          <cell r="Z770">
            <v>40778</v>
          </cell>
        </row>
        <row r="771">
          <cell r="U771">
            <v>40767</v>
          </cell>
          <cell r="Z771">
            <v>40779</v>
          </cell>
        </row>
        <row r="772">
          <cell r="U772">
            <v>40770</v>
          </cell>
          <cell r="Z772">
            <v>40780</v>
          </cell>
        </row>
        <row r="773">
          <cell r="U773">
            <v>40771</v>
          </cell>
          <cell r="Z773">
            <v>40781</v>
          </cell>
        </row>
        <row r="774">
          <cell r="U774">
            <v>40772</v>
          </cell>
          <cell r="Z774">
            <v>40784</v>
          </cell>
        </row>
        <row r="775">
          <cell r="U775">
            <v>40773</v>
          </cell>
          <cell r="Z775">
            <v>40785</v>
          </cell>
        </row>
        <row r="776">
          <cell r="U776">
            <v>40774</v>
          </cell>
          <cell r="Z776">
            <v>40786</v>
          </cell>
        </row>
        <row r="777">
          <cell r="U777">
            <v>40777</v>
          </cell>
          <cell r="Z777">
            <v>40787</v>
          </cell>
        </row>
        <row r="778">
          <cell r="U778">
            <v>40778</v>
          </cell>
          <cell r="Z778">
            <v>40788</v>
          </cell>
        </row>
        <row r="779">
          <cell r="U779">
            <v>40779</v>
          </cell>
          <cell r="Z779">
            <v>40792</v>
          </cell>
        </row>
        <row r="780">
          <cell r="U780">
            <v>40780</v>
          </cell>
          <cell r="Z780">
            <v>40793</v>
          </cell>
        </row>
        <row r="781">
          <cell r="U781">
            <v>40781</v>
          </cell>
          <cell r="Z781">
            <v>40794</v>
          </cell>
        </row>
        <row r="782">
          <cell r="U782">
            <v>40784</v>
          </cell>
          <cell r="Z782">
            <v>40795</v>
          </cell>
        </row>
        <row r="783">
          <cell r="U783">
            <v>40785</v>
          </cell>
          <cell r="Z783">
            <v>40798</v>
          </cell>
        </row>
        <row r="784">
          <cell r="U784">
            <v>40786</v>
          </cell>
          <cell r="Z784">
            <v>40799</v>
          </cell>
        </row>
        <row r="785">
          <cell r="U785">
            <v>40787</v>
          </cell>
          <cell r="Z785">
            <v>40800</v>
          </cell>
        </row>
        <row r="786">
          <cell r="U786">
            <v>40788</v>
          </cell>
          <cell r="Z786">
            <v>40801</v>
          </cell>
        </row>
        <row r="787">
          <cell r="U787">
            <v>40791</v>
          </cell>
          <cell r="Z787">
            <v>40802</v>
          </cell>
        </row>
        <row r="788">
          <cell r="U788">
            <v>40792</v>
          </cell>
          <cell r="Z788">
            <v>40805</v>
          </cell>
        </row>
        <row r="789">
          <cell r="U789">
            <v>40793</v>
          </cell>
          <cell r="Z789">
            <v>40806</v>
          </cell>
        </row>
        <row r="790">
          <cell r="U790">
            <v>40794</v>
          </cell>
          <cell r="Z790">
            <v>40807</v>
          </cell>
        </row>
        <row r="791">
          <cell r="U791">
            <v>40795</v>
          </cell>
          <cell r="Z791">
            <v>40808</v>
          </cell>
        </row>
        <row r="792">
          <cell r="U792">
            <v>40798</v>
          </cell>
          <cell r="Z792">
            <v>40809</v>
          </cell>
        </row>
        <row r="793">
          <cell r="U793">
            <v>40799</v>
          </cell>
          <cell r="Z793">
            <v>40812</v>
          </cell>
        </row>
        <row r="794">
          <cell r="U794">
            <v>40800</v>
          </cell>
          <cell r="Z794">
            <v>40813</v>
          </cell>
        </row>
        <row r="795">
          <cell r="U795">
            <v>40801</v>
          </cell>
          <cell r="Z795">
            <v>40814</v>
          </cell>
        </row>
        <row r="796">
          <cell r="U796">
            <v>40802</v>
          </cell>
          <cell r="Z796">
            <v>40815</v>
          </cell>
        </row>
        <row r="797">
          <cell r="U797">
            <v>40805</v>
          </cell>
          <cell r="Z797">
            <v>40816</v>
          </cell>
        </row>
        <row r="798">
          <cell r="U798">
            <v>40806</v>
          </cell>
          <cell r="Z798">
            <v>40819</v>
          </cell>
        </row>
        <row r="799">
          <cell r="U799">
            <v>40807</v>
          </cell>
          <cell r="Z799">
            <v>40820</v>
          </cell>
        </row>
        <row r="800">
          <cell r="U800">
            <v>40808</v>
          </cell>
          <cell r="Z800">
            <v>40821</v>
          </cell>
        </row>
        <row r="801">
          <cell r="U801">
            <v>40809</v>
          </cell>
          <cell r="Z801">
            <v>40822</v>
          </cell>
        </row>
        <row r="802">
          <cell r="U802">
            <v>40812</v>
          </cell>
          <cell r="Z802">
            <v>40823</v>
          </cell>
        </row>
        <row r="803">
          <cell r="U803">
            <v>40813</v>
          </cell>
          <cell r="Z803">
            <v>40826</v>
          </cell>
        </row>
        <row r="804">
          <cell r="U804">
            <v>40814</v>
          </cell>
          <cell r="Z804">
            <v>40827</v>
          </cell>
        </row>
        <row r="805">
          <cell r="U805">
            <v>40815</v>
          </cell>
          <cell r="Z805">
            <v>40828</v>
          </cell>
        </row>
        <row r="806">
          <cell r="U806">
            <v>40816</v>
          </cell>
          <cell r="Z806">
            <v>40829</v>
          </cell>
        </row>
        <row r="807">
          <cell r="U807">
            <v>40819</v>
          </cell>
          <cell r="Z807">
            <v>40830</v>
          </cell>
        </row>
        <row r="808">
          <cell r="U808">
            <v>40820</v>
          </cell>
          <cell r="Z808">
            <v>40833</v>
          </cell>
        </row>
        <row r="809">
          <cell r="U809">
            <v>40821</v>
          </cell>
          <cell r="Z809">
            <v>40834</v>
          </cell>
        </row>
        <row r="810">
          <cell r="U810">
            <v>40822</v>
          </cell>
          <cell r="Z810">
            <v>40835</v>
          </cell>
        </row>
        <row r="811">
          <cell r="U811">
            <v>40823</v>
          </cell>
          <cell r="Z811">
            <v>40836</v>
          </cell>
        </row>
        <row r="812">
          <cell r="U812">
            <v>40826</v>
          </cell>
          <cell r="Z812">
            <v>40837</v>
          </cell>
        </row>
        <row r="813">
          <cell r="U813">
            <v>40827</v>
          </cell>
          <cell r="Z813">
            <v>40840</v>
          </cell>
        </row>
        <row r="814">
          <cell r="U814">
            <v>40828</v>
          </cell>
          <cell r="Z814">
            <v>40841</v>
          </cell>
        </row>
        <row r="815">
          <cell r="U815">
            <v>40829</v>
          </cell>
          <cell r="Z815">
            <v>40842</v>
          </cell>
        </row>
        <row r="816">
          <cell r="U816">
            <v>40830</v>
          </cell>
          <cell r="Z816">
            <v>40843</v>
          </cell>
        </row>
        <row r="817">
          <cell r="U817">
            <v>40833</v>
          </cell>
          <cell r="Z817">
            <v>40844</v>
          </cell>
        </row>
        <row r="818">
          <cell r="U818">
            <v>40834</v>
          </cell>
          <cell r="Z818">
            <v>40847</v>
          </cell>
        </row>
        <row r="819">
          <cell r="U819">
            <v>40835</v>
          </cell>
          <cell r="Z819">
            <v>40848</v>
          </cell>
        </row>
        <row r="820">
          <cell r="U820">
            <v>40836</v>
          </cell>
          <cell r="Z820">
            <v>40849</v>
          </cell>
        </row>
        <row r="821">
          <cell r="U821">
            <v>40837</v>
          </cell>
          <cell r="Z821">
            <v>40850</v>
          </cell>
        </row>
        <row r="822">
          <cell r="U822">
            <v>40840</v>
          </cell>
          <cell r="Z822">
            <v>40851</v>
          </cell>
        </row>
        <row r="823">
          <cell r="U823">
            <v>40841</v>
          </cell>
          <cell r="Z823">
            <v>40854</v>
          </cell>
        </row>
        <row r="824">
          <cell r="U824">
            <v>40842</v>
          </cell>
          <cell r="Z824">
            <v>40855</v>
          </cell>
        </row>
        <row r="825">
          <cell r="U825">
            <v>40843</v>
          </cell>
          <cell r="Z825">
            <v>40856</v>
          </cell>
        </row>
        <row r="826">
          <cell r="U826">
            <v>40844</v>
          </cell>
          <cell r="Z826">
            <v>40857</v>
          </cell>
        </row>
        <row r="827">
          <cell r="U827">
            <v>40847</v>
          </cell>
          <cell r="Z827">
            <v>40858</v>
          </cell>
        </row>
        <row r="828">
          <cell r="U828">
            <v>40848</v>
          </cell>
          <cell r="Z828">
            <v>40861</v>
          </cell>
        </row>
        <row r="829">
          <cell r="U829">
            <v>40849</v>
          </cell>
          <cell r="Z829">
            <v>40862</v>
          </cell>
        </row>
        <row r="830">
          <cell r="U830">
            <v>40850</v>
          </cell>
          <cell r="Z830">
            <v>40863</v>
          </cell>
        </row>
        <row r="831">
          <cell r="U831">
            <v>40851</v>
          </cell>
          <cell r="Z831">
            <v>40864</v>
          </cell>
        </row>
        <row r="832">
          <cell r="U832">
            <v>40854</v>
          </cell>
          <cell r="Z832">
            <v>40865</v>
          </cell>
        </row>
        <row r="833">
          <cell r="U833">
            <v>40855</v>
          </cell>
          <cell r="Z833">
            <v>40868</v>
          </cell>
        </row>
        <row r="834">
          <cell r="U834">
            <v>40856</v>
          </cell>
          <cell r="Z834">
            <v>40869</v>
          </cell>
        </row>
        <row r="835">
          <cell r="U835">
            <v>40857</v>
          </cell>
          <cell r="Z835">
            <v>40870</v>
          </cell>
        </row>
        <row r="836">
          <cell r="U836">
            <v>40858</v>
          </cell>
          <cell r="Z836">
            <v>40872</v>
          </cell>
        </row>
        <row r="837">
          <cell r="U837">
            <v>40861</v>
          </cell>
          <cell r="Z837">
            <v>40875</v>
          </cell>
        </row>
        <row r="838">
          <cell r="U838">
            <v>40862</v>
          </cell>
          <cell r="Z838">
            <v>40876</v>
          </cell>
        </row>
        <row r="839">
          <cell r="U839">
            <v>40863</v>
          </cell>
          <cell r="Z839">
            <v>40877</v>
          </cell>
        </row>
        <row r="840">
          <cell r="U840">
            <v>40864</v>
          </cell>
          <cell r="Z840">
            <v>40878</v>
          </cell>
        </row>
        <row r="841">
          <cell r="U841">
            <v>40865</v>
          </cell>
          <cell r="Z841">
            <v>40879</v>
          </cell>
        </row>
        <row r="842">
          <cell r="U842">
            <v>40868</v>
          </cell>
          <cell r="Z842">
            <v>40882</v>
          </cell>
        </row>
        <row r="843">
          <cell r="U843">
            <v>40869</v>
          </cell>
          <cell r="Z843">
            <v>40883</v>
          </cell>
        </row>
        <row r="844">
          <cell r="U844">
            <v>40870</v>
          </cell>
          <cell r="Z844">
            <v>40884</v>
          </cell>
        </row>
        <row r="845">
          <cell r="U845">
            <v>40871</v>
          </cell>
          <cell r="Z845">
            <v>40885</v>
          </cell>
        </row>
        <row r="846">
          <cell r="U846">
            <v>40872</v>
          </cell>
          <cell r="Z846">
            <v>40886</v>
          </cell>
        </row>
        <row r="847">
          <cell r="U847">
            <v>40875</v>
          </cell>
          <cell r="Z847">
            <v>40889</v>
          </cell>
        </row>
        <row r="848">
          <cell r="U848">
            <v>40876</v>
          </cell>
          <cell r="Z848">
            <v>40890</v>
          </cell>
        </row>
        <row r="849">
          <cell r="U849">
            <v>40877</v>
          </cell>
          <cell r="Z849">
            <v>40891</v>
          </cell>
        </row>
        <row r="850">
          <cell r="U850">
            <v>40878</v>
          </cell>
          <cell r="Z850">
            <v>40892</v>
          </cell>
        </row>
        <row r="851">
          <cell r="U851">
            <v>40879</v>
          </cell>
          <cell r="Z851">
            <v>40893</v>
          </cell>
        </row>
        <row r="852">
          <cell r="U852">
            <v>40882</v>
          </cell>
          <cell r="Z852">
            <v>40896</v>
          </cell>
        </row>
        <row r="853">
          <cell r="U853">
            <v>40883</v>
          </cell>
          <cell r="Z853">
            <v>40897</v>
          </cell>
        </row>
        <row r="854">
          <cell r="U854">
            <v>40884</v>
          </cell>
          <cell r="Z854">
            <v>40898</v>
          </cell>
        </row>
        <row r="855">
          <cell r="U855">
            <v>40885</v>
          </cell>
          <cell r="Z855">
            <v>40899</v>
          </cell>
        </row>
        <row r="856">
          <cell r="U856">
            <v>40886</v>
          </cell>
          <cell r="Z856">
            <v>40900</v>
          </cell>
        </row>
        <row r="857">
          <cell r="U857">
            <v>40889</v>
          </cell>
          <cell r="Z857">
            <v>40904</v>
          </cell>
        </row>
        <row r="858">
          <cell r="U858">
            <v>40890</v>
          </cell>
          <cell r="Z858">
            <v>40905</v>
          </cell>
        </row>
        <row r="859">
          <cell r="U859">
            <v>40891</v>
          </cell>
          <cell r="Z859">
            <v>40906</v>
          </cell>
        </row>
        <row r="860">
          <cell r="U860">
            <v>40892</v>
          </cell>
          <cell r="Z860">
            <v>40907</v>
          </cell>
        </row>
        <row r="861">
          <cell r="U861">
            <v>40893</v>
          </cell>
          <cell r="Z861">
            <v>40911</v>
          </cell>
        </row>
        <row r="862">
          <cell r="U862">
            <v>40896</v>
          </cell>
          <cell r="Z862">
            <v>40912</v>
          </cell>
        </row>
        <row r="863">
          <cell r="U863">
            <v>40897</v>
          </cell>
          <cell r="Z863">
            <v>40913</v>
          </cell>
        </row>
        <row r="864">
          <cell r="U864">
            <v>40898</v>
          </cell>
          <cell r="Z864">
            <v>40914</v>
          </cell>
        </row>
        <row r="865">
          <cell r="U865">
            <v>40899</v>
          </cell>
          <cell r="Z865">
            <v>40917</v>
          </cell>
        </row>
        <row r="866">
          <cell r="U866">
            <v>40900</v>
          </cell>
          <cell r="Z866">
            <v>40918</v>
          </cell>
        </row>
        <row r="867">
          <cell r="U867">
            <v>40904</v>
          </cell>
          <cell r="Z867">
            <v>40919</v>
          </cell>
        </row>
        <row r="868">
          <cell r="U868">
            <v>40905</v>
          </cell>
          <cell r="Z868">
            <v>40920</v>
          </cell>
        </row>
        <row r="869">
          <cell r="U869">
            <v>40906</v>
          </cell>
          <cell r="Z869">
            <v>40921</v>
          </cell>
        </row>
        <row r="870">
          <cell r="U870">
            <v>40907</v>
          </cell>
          <cell r="Z870">
            <v>40925</v>
          </cell>
        </row>
        <row r="871">
          <cell r="U871">
            <v>40910</v>
          </cell>
          <cell r="Z871">
            <v>40926</v>
          </cell>
        </row>
        <row r="872">
          <cell r="U872">
            <v>40911</v>
          </cell>
          <cell r="Z872">
            <v>40927</v>
          </cell>
        </row>
        <row r="873">
          <cell r="U873">
            <v>40912</v>
          </cell>
          <cell r="Z873">
            <v>40928</v>
          </cell>
        </row>
        <row r="874">
          <cell r="U874">
            <v>40913</v>
          </cell>
          <cell r="Z874">
            <v>40931</v>
          </cell>
        </row>
        <row r="875">
          <cell r="U875">
            <v>40914</v>
          </cell>
          <cell r="Z875">
            <v>40932</v>
          </cell>
        </row>
        <row r="876">
          <cell r="U876">
            <v>40917</v>
          </cell>
          <cell r="Z876">
            <v>40933</v>
          </cell>
        </row>
        <row r="877">
          <cell r="U877">
            <v>40918</v>
          </cell>
          <cell r="Z877">
            <v>40934</v>
          </cell>
        </row>
        <row r="878">
          <cell r="U878">
            <v>40919</v>
          </cell>
          <cell r="Z878">
            <v>40935</v>
          </cell>
        </row>
        <row r="879">
          <cell r="U879">
            <v>40920</v>
          </cell>
          <cell r="Z879">
            <v>40938</v>
          </cell>
        </row>
        <row r="880">
          <cell r="U880">
            <v>40921</v>
          </cell>
          <cell r="Z880">
            <v>40939</v>
          </cell>
        </row>
        <row r="881">
          <cell r="U881">
            <v>40924</v>
          </cell>
          <cell r="Z881">
            <v>40940</v>
          </cell>
        </row>
        <row r="882">
          <cell r="U882">
            <v>40925</v>
          </cell>
          <cell r="Z882">
            <v>40941</v>
          </cell>
        </row>
        <row r="883">
          <cell r="U883">
            <v>40926</v>
          </cell>
          <cell r="Z883">
            <v>40942</v>
          </cell>
        </row>
        <row r="884">
          <cell r="U884">
            <v>40927</v>
          </cell>
          <cell r="Z884">
            <v>40945</v>
          </cell>
        </row>
        <row r="885">
          <cell r="U885">
            <v>40928</v>
          </cell>
          <cell r="Z885">
            <v>40946</v>
          </cell>
        </row>
        <row r="886">
          <cell r="U886">
            <v>40931</v>
          </cell>
          <cell r="Z886">
            <v>40947</v>
          </cell>
        </row>
        <row r="887">
          <cell r="U887">
            <v>40932</v>
          </cell>
          <cell r="Z887">
            <v>40948</v>
          </cell>
        </row>
        <row r="888">
          <cell r="U888">
            <v>40933</v>
          </cell>
          <cell r="Z888">
            <v>40949</v>
          </cell>
        </row>
        <row r="889">
          <cell r="U889">
            <v>40934</v>
          </cell>
          <cell r="Z889">
            <v>40952</v>
          </cell>
        </row>
        <row r="890">
          <cell r="U890">
            <v>40935</v>
          </cell>
          <cell r="Z890">
            <v>40953</v>
          </cell>
        </row>
        <row r="891">
          <cell r="U891">
            <v>40938</v>
          </cell>
          <cell r="Z891">
            <v>40954</v>
          </cell>
        </row>
        <row r="892">
          <cell r="U892">
            <v>40939</v>
          </cell>
          <cell r="Z892">
            <v>40955</v>
          </cell>
        </row>
        <row r="893">
          <cell r="U893">
            <v>40940</v>
          </cell>
          <cell r="Z893">
            <v>40956</v>
          </cell>
        </row>
        <row r="894">
          <cell r="U894">
            <v>40941</v>
          </cell>
          <cell r="Z894">
            <v>40960</v>
          </cell>
        </row>
        <row r="895">
          <cell r="U895">
            <v>40942</v>
          </cell>
          <cell r="Z895">
            <v>40961</v>
          </cell>
        </row>
        <row r="896">
          <cell r="U896">
            <v>40945</v>
          </cell>
          <cell r="Z896">
            <v>40962</v>
          </cell>
        </row>
        <row r="897">
          <cell r="U897">
            <v>40946</v>
          </cell>
          <cell r="Z897">
            <v>40963</v>
          </cell>
        </row>
        <row r="898">
          <cell r="U898">
            <v>40947</v>
          </cell>
          <cell r="Z898">
            <v>40966</v>
          </cell>
        </row>
        <row r="899">
          <cell r="U899">
            <v>40948</v>
          </cell>
          <cell r="Z899">
            <v>40967</v>
          </cell>
        </row>
        <row r="900">
          <cell r="U900">
            <v>40949</v>
          </cell>
          <cell r="Z900">
            <v>40968</v>
          </cell>
        </row>
        <row r="901">
          <cell r="U901">
            <v>40952</v>
          </cell>
          <cell r="Z901">
            <v>40969</v>
          </cell>
        </row>
        <row r="902">
          <cell r="U902">
            <v>40953</v>
          </cell>
          <cell r="Z902">
            <v>40970</v>
          </cell>
        </row>
        <row r="903">
          <cell r="U903">
            <v>40954</v>
          </cell>
          <cell r="Z903">
            <v>40973</v>
          </cell>
        </row>
        <row r="904">
          <cell r="U904">
            <v>40955</v>
          </cell>
          <cell r="Z904">
            <v>40974</v>
          </cell>
        </row>
        <row r="905">
          <cell r="U905">
            <v>40956</v>
          </cell>
          <cell r="Z905">
            <v>40975</v>
          </cell>
        </row>
        <row r="906">
          <cell r="U906">
            <v>40959</v>
          </cell>
          <cell r="Z906">
            <v>40976</v>
          </cell>
        </row>
        <row r="907">
          <cell r="U907">
            <v>40960</v>
          </cell>
          <cell r="Z907">
            <v>40977</v>
          </cell>
        </row>
        <row r="908">
          <cell r="U908">
            <v>40961</v>
          </cell>
          <cell r="Z908">
            <v>40980</v>
          </cell>
        </row>
        <row r="909">
          <cell r="U909">
            <v>40962</v>
          </cell>
          <cell r="Z909">
            <v>40981</v>
          </cell>
        </row>
        <row r="910">
          <cell r="U910">
            <v>40963</v>
          </cell>
          <cell r="Z910">
            <v>40982</v>
          </cell>
        </row>
        <row r="911">
          <cell r="U911">
            <v>40966</v>
          </cell>
          <cell r="Z911">
            <v>40983</v>
          </cell>
        </row>
        <row r="912">
          <cell r="U912">
            <v>40967</v>
          </cell>
          <cell r="Z912">
            <v>40984</v>
          </cell>
        </row>
        <row r="913">
          <cell r="U913">
            <v>40968</v>
          </cell>
          <cell r="Z913">
            <v>40987</v>
          </cell>
        </row>
        <row r="914">
          <cell r="U914">
            <v>40969</v>
          </cell>
          <cell r="Z914">
            <v>40988</v>
          </cell>
        </row>
        <row r="915">
          <cell r="U915">
            <v>40970</v>
          </cell>
          <cell r="Z915">
            <v>40989</v>
          </cell>
        </row>
        <row r="916">
          <cell r="U916">
            <v>40973</v>
          </cell>
          <cell r="Z916">
            <v>40990</v>
          </cell>
        </row>
        <row r="917">
          <cell r="U917">
            <v>40974</v>
          </cell>
          <cell r="Z917">
            <v>40991</v>
          </cell>
        </row>
        <row r="918">
          <cell r="U918">
            <v>40975</v>
          </cell>
          <cell r="Z918">
            <v>40994</v>
          </cell>
        </row>
        <row r="919">
          <cell r="U919">
            <v>40976</v>
          </cell>
          <cell r="Z919">
            <v>40995</v>
          </cell>
        </row>
        <row r="920">
          <cell r="U920">
            <v>40977</v>
          </cell>
          <cell r="Z920">
            <v>40996</v>
          </cell>
        </row>
        <row r="921">
          <cell r="U921">
            <v>40980</v>
          </cell>
          <cell r="Z921">
            <v>40997</v>
          </cell>
        </row>
        <row r="922">
          <cell r="U922">
            <v>40981</v>
          </cell>
          <cell r="Z922">
            <v>40998</v>
          </cell>
        </row>
        <row r="923">
          <cell r="U923">
            <v>40982</v>
          </cell>
          <cell r="Z923">
            <v>41001</v>
          </cell>
        </row>
        <row r="924">
          <cell r="U924">
            <v>40983</v>
          </cell>
          <cell r="Z924">
            <v>41002</v>
          </cell>
        </row>
        <row r="925">
          <cell r="U925">
            <v>40984</v>
          </cell>
          <cell r="Z925">
            <v>41003</v>
          </cell>
        </row>
        <row r="926">
          <cell r="U926">
            <v>40987</v>
          </cell>
          <cell r="Z926">
            <v>41004</v>
          </cell>
        </row>
        <row r="927">
          <cell r="U927">
            <v>40988</v>
          </cell>
          <cell r="Z927">
            <v>41008</v>
          </cell>
        </row>
        <row r="928">
          <cell r="U928">
            <v>40989</v>
          </cell>
          <cell r="Z928">
            <v>41009</v>
          </cell>
        </row>
        <row r="929">
          <cell r="U929">
            <v>40990</v>
          </cell>
          <cell r="Z929">
            <v>41010</v>
          </cell>
        </row>
        <row r="930">
          <cell r="U930">
            <v>40991</v>
          </cell>
          <cell r="Z930">
            <v>41011</v>
          </cell>
        </row>
        <row r="931">
          <cell r="U931">
            <v>40994</v>
          </cell>
          <cell r="Z931">
            <v>41012</v>
          </cell>
        </row>
        <row r="932">
          <cell r="U932">
            <v>40995</v>
          </cell>
          <cell r="Z932">
            <v>41015</v>
          </cell>
        </row>
        <row r="933">
          <cell r="U933">
            <v>40996</v>
          </cell>
          <cell r="Z933">
            <v>41016</v>
          </cell>
        </row>
        <row r="934">
          <cell r="U934">
            <v>40997</v>
          </cell>
          <cell r="Z934">
            <v>41017</v>
          </cell>
        </row>
        <row r="935">
          <cell r="U935">
            <v>40998</v>
          </cell>
          <cell r="Z935">
            <v>41018</v>
          </cell>
        </row>
        <row r="936">
          <cell r="U936">
            <v>41001</v>
          </cell>
          <cell r="Z936">
            <v>41019</v>
          </cell>
        </row>
        <row r="937">
          <cell r="U937">
            <v>41002</v>
          </cell>
          <cell r="Z937">
            <v>41022</v>
          </cell>
        </row>
        <row r="938">
          <cell r="U938">
            <v>41003</v>
          </cell>
          <cell r="Z938">
            <v>41023</v>
          </cell>
        </row>
        <row r="939">
          <cell r="U939">
            <v>41004</v>
          </cell>
          <cell r="Z939">
            <v>41024</v>
          </cell>
        </row>
        <row r="940">
          <cell r="U940">
            <v>41009</v>
          </cell>
          <cell r="Z940">
            <v>41025</v>
          </cell>
        </row>
        <row r="941">
          <cell r="U941">
            <v>41010</v>
          </cell>
          <cell r="Z941">
            <v>41026</v>
          </cell>
        </row>
        <row r="942">
          <cell r="U942">
            <v>41011</v>
          </cell>
          <cell r="Z942">
            <v>41029</v>
          </cell>
        </row>
        <row r="943">
          <cell r="U943">
            <v>41012</v>
          </cell>
          <cell r="Z943">
            <v>41030</v>
          </cell>
        </row>
        <row r="944">
          <cell r="U944">
            <v>41015</v>
          </cell>
          <cell r="Z944">
            <v>41031</v>
          </cell>
        </row>
        <row r="945">
          <cell r="U945">
            <v>41016</v>
          </cell>
          <cell r="Z945">
            <v>41032</v>
          </cell>
        </row>
        <row r="946">
          <cell r="U946">
            <v>41017</v>
          </cell>
          <cell r="Z946">
            <v>41033</v>
          </cell>
        </row>
        <row r="947">
          <cell r="U947">
            <v>41018</v>
          </cell>
          <cell r="Z947">
            <v>41036</v>
          </cell>
        </row>
        <row r="948">
          <cell r="U948">
            <v>41019</v>
          </cell>
          <cell r="Z948">
            <v>41037</v>
          </cell>
        </row>
        <row r="949">
          <cell r="U949">
            <v>41022</v>
          </cell>
          <cell r="Z949">
            <v>41038</v>
          </cell>
        </row>
        <row r="950">
          <cell r="U950">
            <v>41023</v>
          </cell>
          <cell r="Z950">
            <v>41039</v>
          </cell>
        </row>
        <row r="951">
          <cell r="U951">
            <v>41024</v>
          </cell>
          <cell r="Z951">
            <v>41040</v>
          </cell>
        </row>
        <row r="952">
          <cell r="U952">
            <v>41025</v>
          </cell>
          <cell r="Z952">
            <v>41043</v>
          </cell>
        </row>
        <row r="953">
          <cell r="U953">
            <v>41026</v>
          </cell>
          <cell r="Z953">
            <v>41044</v>
          </cell>
        </row>
        <row r="954">
          <cell r="U954">
            <v>41029</v>
          </cell>
          <cell r="Z954">
            <v>41045</v>
          </cell>
        </row>
        <row r="955">
          <cell r="U955">
            <v>41031</v>
          </cell>
          <cell r="Z955">
            <v>41046</v>
          </cell>
        </row>
        <row r="956">
          <cell r="U956">
            <v>41032</v>
          </cell>
          <cell r="Z956">
            <v>41047</v>
          </cell>
        </row>
        <row r="957">
          <cell r="U957">
            <v>41033</v>
          </cell>
          <cell r="Z957">
            <v>41050</v>
          </cell>
        </row>
        <row r="958">
          <cell r="U958">
            <v>41036</v>
          </cell>
          <cell r="Z958">
            <v>41051</v>
          </cell>
        </row>
        <row r="959">
          <cell r="U959">
            <v>41037</v>
          </cell>
          <cell r="Z959">
            <v>41052</v>
          </cell>
        </row>
        <row r="960">
          <cell r="U960">
            <v>41038</v>
          </cell>
          <cell r="Z960">
            <v>41053</v>
          </cell>
        </row>
        <row r="961">
          <cell r="U961">
            <v>41039</v>
          </cell>
          <cell r="Z961">
            <v>41054</v>
          </cell>
        </row>
        <row r="962">
          <cell r="U962">
            <v>41040</v>
          </cell>
          <cell r="Z962">
            <v>41058</v>
          </cell>
        </row>
        <row r="963">
          <cell r="U963">
            <v>41043</v>
          </cell>
          <cell r="Z963">
            <v>41059</v>
          </cell>
        </row>
        <row r="964">
          <cell r="U964">
            <v>41044</v>
          </cell>
          <cell r="Z964">
            <v>41060</v>
          </cell>
        </row>
        <row r="965">
          <cell r="U965">
            <v>41045</v>
          </cell>
          <cell r="Z965">
            <v>41061</v>
          </cell>
        </row>
        <row r="966">
          <cell r="U966">
            <v>41046</v>
          </cell>
          <cell r="Z966">
            <v>41064</v>
          </cell>
        </row>
        <row r="967">
          <cell r="U967">
            <v>41047</v>
          </cell>
          <cell r="Z967">
            <v>41065</v>
          </cell>
        </row>
        <row r="968">
          <cell r="U968">
            <v>41050</v>
          </cell>
          <cell r="Z968">
            <v>41066</v>
          </cell>
        </row>
        <row r="969">
          <cell r="U969">
            <v>41051</v>
          </cell>
          <cell r="Z969">
            <v>41067</v>
          </cell>
        </row>
        <row r="970">
          <cell r="U970">
            <v>41052</v>
          </cell>
          <cell r="Z970">
            <v>41068</v>
          </cell>
        </row>
        <row r="971">
          <cell r="U971">
            <v>41053</v>
          </cell>
          <cell r="Z971">
            <v>41071</v>
          </cell>
        </row>
        <row r="972">
          <cell r="U972">
            <v>41054</v>
          </cell>
          <cell r="Z972">
            <v>41072</v>
          </cell>
        </row>
        <row r="973">
          <cell r="U973">
            <v>41057</v>
          </cell>
          <cell r="Z973">
            <v>41073</v>
          </cell>
        </row>
        <row r="974">
          <cell r="U974">
            <v>41058</v>
          </cell>
          <cell r="Z974">
            <v>41074</v>
          </cell>
        </row>
        <row r="975">
          <cell r="U975">
            <v>41059</v>
          </cell>
          <cell r="Z975">
            <v>41075</v>
          </cell>
        </row>
        <row r="976">
          <cell r="U976">
            <v>41060</v>
          </cell>
          <cell r="Z976">
            <v>41078</v>
          </cell>
        </row>
        <row r="977">
          <cell r="U977">
            <v>41061</v>
          </cell>
          <cell r="Z977">
            <v>41079</v>
          </cell>
        </row>
        <row r="978">
          <cell r="U978">
            <v>41064</v>
          </cell>
          <cell r="Z978">
            <v>41080</v>
          </cell>
        </row>
        <row r="979">
          <cell r="U979">
            <v>41065</v>
          </cell>
          <cell r="Z979">
            <v>41081</v>
          </cell>
        </row>
        <row r="980">
          <cell r="U980">
            <v>41066</v>
          </cell>
          <cell r="Z980">
            <v>41082</v>
          </cell>
        </row>
        <row r="981">
          <cell r="U981">
            <v>41067</v>
          </cell>
          <cell r="Z981">
            <v>41085</v>
          </cell>
        </row>
        <row r="982">
          <cell r="U982">
            <v>41068</v>
          </cell>
          <cell r="Z982">
            <v>41086</v>
          </cell>
        </row>
        <row r="983">
          <cell r="U983">
            <v>41071</v>
          </cell>
          <cell r="Z983">
            <v>41087</v>
          </cell>
        </row>
        <row r="984">
          <cell r="U984">
            <v>41072</v>
          </cell>
          <cell r="Z984">
            <v>41088</v>
          </cell>
        </row>
        <row r="985">
          <cell r="U985">
            <v>41073</v>
          </cell>
          <cell r="Z985">
            <v>41089</v>
          </cell>
        </row>
        <row r="986">
          <cell r="U986">
            <v>41074</v>
          </cell>
          <cell r="Z986">
            <v>41092</v>
          </cell>
        </row>
        <row r="987">
          <cell r="U987">
            <v>41075</v>
          </cell>
          <cell r="Z987">
            <v>41093</v>
          </cell>
        </row>
        <row r="988">
          <cell r="U988">
            <v>41078</v>
          </cell>
          <cell r="Z988">
            <v>41095</v>
          </cell>
        </row>
        <row r="989">
          <cell r="U989">
            <v>41079</v>
          </cell>
          <cell r="Z989">
            <v>41096</v>
          </cell>
        </row>
        <row r="990">
          <cell r="U990">
            <v>41080</v>
          </cell>
          <cell r="Z990">
            <v>41099</v>
          </cell>
        </row>
        <row r="991">
          <cell r="U991">
            <v>41081</v>
          </cell>
          <cell r="Z991">
            <v>41100</v>
          </cell>
        </row>
        <row r="992">
          <cell r="U992">
            <v>41082</v>
          </cell>
          <cell r="Z992">
            <v>41101</v>
          </cell>
        </row>
        <row r="993">
          <cell r="U993">
            <v>41085</v>
          </cell>
          <cell r="Z993">
            <v>41102</v>
          </cell>
        </row>
        <row r="994">
          <cell r="U994">
            <v>41086</v>
          </cell>
          <cell r="Z994">
            <v>41103</v>
          </cell>
        </row>
        <row r="995">
          <cell r="U995">
            <v>41087</v>
          </cell>
          <cell r="Z995">
            <v>41106</v>
          </cell>
        </row>
        <row r="996">
          <cell r="U996">
            <v>41088</v>
          </cell>
          <cell r="Z996">
            <v>41107</v>
          </cell>
        </row>
        <row r="997">
          <cell r="U997">
            <v>41089</v>
          </cell>
          <cell r="Z997">
            <v>41108</v>
          </cell>
        </row>
        <row r="998">
          <cell r="U998">
            <v>41092</v>
          </cell>
          <cell r="Z998">
            <v>41109</v>
          </cell>
        </row>
        <row r="999">
          <cell r="U999">
            <v>41093</v>
          </cell>
          <cell r="Z999">
            <v>41110</v>
          </cell>
        </row>
        <row r="1000">
          <cell r="U1000">
            <v>41094</v>
          </cell>
          <cell r="Z1000">
            <v>41113</v>
          </cell>
        </row>
        <row r="1001">
          <cell r="U1001">
            <v>41095</v>
          </cell>
          <cell r="Z1001">
            <v>41114</v>
          </cell>
        </row>
        <row r="1002">
          <cell r="U1002">
            <v>41096</v>
          </cell>
          <cell r="Z1002">
            <v>41115</v>
          </cell>
        </row>
        <row r="1003">
          <cell r="U1003">
            <v>41099</v>
          </cell>
          <cell r="Z1003">
            <v>41116</v>
          </cell>
        </row>
        <row r="1004">
          <cell r="U1004">
            <v>41100</v>
          </cell>
          <cell r="Z1004">
            <v>41117</v>
          </cell>
        </row>
        <row r="1005">
          <cell r="U1005">
            <v>41101</v>
          </cell>
          <cell r="Z1005">
            <v>41120</v>
          </cell>
        </row>
        <row r="1006">
          <cell r="U1006">
            <v>41102</v>
          </cell>
          <cell r="Z1006">
            <v>41121</v>
          </cell>
        </row>
        <row r="1007">
          <cell r="U1007">
            <v>41103</v>
          </cell>
          <cell r="Z1007">
            <v>41122</v>
          </cell>
        </row>
        <row r="1008">
          <cell r="U1008">
            <v>41106</v>
          </cell>
          <cell r="Z1008">
            <v>41123</v>
          </cell>
        </row>
        <row r="1009">
          <cell r="U1009">
            <v>41107</v>
          </cell>
          <cell r="Z1009">
            <v>41124</v>
          </cell>
        </row>
        <row r="1010">
          <cell r="U1010">
            <v>41108</v>
          </cell>
          <cell r="Z1010">
            <v>41127</v>
          </cell>
        </row>
        <row r="1011">
          <cell r="U1011">
            <v>41109</v>
          </cell>
          <cell r="Z1011">
            <v>41128</v>
          </cell>
        </row>
        <row r="1012">
          <cell r="U1012">
            <v>41110</v>
          </cell>
          <cell r="Z1012">
            <v>41129</v>
          </cell>
        </row>
        <row r="1013">
          <cell r="U1013">
            <v>41113</v>
          </cell>
          <cell r="Z1013">
            <v>41130</v>
          </cell>
        </row>
        <row r="1014">
          <cell r="U1014">
            <v>41114</v>
          </cell>
          <cell r="Z1014">
            <v>41131</v>
          </cell>
        </row>
        <row r="1015">
          <cell r="U1015">
            <v>41115</v>
          </cell>
          <cell r="Z1015">
            <v>41134</v>
          </cell>
        </row>
        <row r="1016">
          <cell r="U1016">
            <v>41116</v>
          </cell>
          <cell r="Z1016">
            <v>41135</v>
          </cell>
        </row>
        <row r="1017">
          <cell r="U1017">
            <v>41117</v>
          </cell>
          <cell r="Z1017">
            <v>41136</v>
          </cell>
        </row>
        <row r="1018">
          <cell r="U1018">
            <v>41120</v>
          </cell>
          <cell r="Z1018">
            <v>41137</v>
          </cell>
        </row>
        <row r="1019">
          <cell r="U1019">
            <v>41121</v>
          </cell>
          <cell r="Z1019">
            <v>41138</v>
          </cell>
        </row>
        <row r="1020">
          <cell r="U1020">
            <v>41122</v>
          </cell>
          <cell r="Z1020">
            <v>41141</v>
          </cell>
        </row>
        <row r="1021">
          <cell r="U1021">
            <v>41123</v>
          </cell>
          <cell r="Z1021">
            <v>41142</v>
          </cell>
        </row>
        <row r="1022">
          <cell r="U1022">
            <v>41124</v>
          </cell>
          <cell r="Z1022">
            <v>41143</v>
          </cell>
        </row>
        <row r="1023">
          <cell r="U1023">
            <v>41127</v>
          </cell>
          <cell r="Z1023">
            <v>41144</v>
          </cell>
        </row>
        <row r="1024">
          <cell r="U1024">
            <v>41128</v>
          </cell>
          <cell r="Z1024">
            <v>41145</v>
          </cell>
        </row>
        <row r="1025">
          <cell r="U1025">
            <v>41129</v>
          </cell>
          <cell r="Z1025">
            <v>41148</v>
          </cell>
        </row>
        <row r="1026">
          <cell r="U1026">
            <v>41130</v>
          </cell>
          <cell r="Z1026">
            <v>41149</v>
          </cell>
        </row>
        <row r="1027">
          <cell r="U1027">
            <v>41131</v>
          </cell>
          <cell r="Z1027">
            <v>41150</v>
          </cell>
        </row>
        <row r="1028">
          <cell r="U1028">
            <v>41134</v>
          </cell>
          <cell r="Z1028">
            <v>41151</v>
          </cell>
        </row>
        <row r="1029">
          <cell r="U1029">
            <v>41135</v>
          </cell>
          <cell r="Z1029">
            <v>41152</v>
          </cell>
        </row>
        <row r="1030">
          <cell r="U1030">
            <v>41136</v>
          </cell>
          <cell r="Z1030">
            <v>41156</v>
          </cell>
        </row>
        <row r="1031">
          <cell r="U1031">
            <v>41137</v>
          </cell>
          <cell r="Z1031">
            <v>41157</v>
          </cell>
        </row>
        <row r="1032">
          <cell r="U1032">
            <v>41138</v>
          </cell>
          <cell r="Z1032">
            <v>41158</v>
          </cell>
        </row>
        <row r="1033">
          <cell r="U1033">
            <v>41141</v>
          </cell>
          <cell r="Z1033">
            <v>41159</v>
          </cell>
        </row>
        <row r="1034">
          <cell r="U1034">
            <v>41142</v>
          </cell>
          <cell r="Z1034">
            <v>41162</v>
          </cell>
        </row>
        <row r="1035">
          <cell r="U1035">
            <v>41143</v>
          </cell>
          <cell r="Z1035">
            <v>41163</v>
          </cell>
        </row>
        <row r="1036">
          <cell r="U1036">
            <v>41144</v>
          </cell>
          <cell r="Z1036">
            <v>41164</v>
          </cell>
        </row>
        <row r="1037">
          <cell r="U1037">
            <v>41145</v>
          </cell>
          <cell r="Z1037">
            <v>41165</v>
          </cell>
        </row>
        <row r="1038">
          <cell r="U1038">
            <v>41148</v>
          </cell>
          <cell r="Z1038">
            <v>41166</v>
          </cell>
        </row>
        <row r="1039">
          <cell r="U1039">
            <v>41149</v>
          </cell>
          <cell r="Z1039">
            <v>41169</v>
          </cell>
        </row>
        <row r="1040">
          <cell r="U1040">
            <v>41150</v>
          </cell>
          <cell r="Z1040">
            <v>41170</v>
          </cell>
        </row>
        <row r="1041">
          <cell r="U1041">
            <v>41151</v>
          </cell>
          <cell r="Z1041">
            <v>41171</v>
          </cell>
        </row>
        <row r="1042">
          <cell r="U1042">
            <v>41152</v>
          </cell>
          <cell r="Z1042">
            <v>41172</v>
          </cell>
        </row>
        <row r="1043">
          <cell r="U1043">
            <v>41155</v>
          </cell>
          <cell r="Z1043">
            <v>41173</v>
          </cell>
        </row>
        <row r="1044">
          <cell r="U1044">
            <v>41156</v>
          </cell>
          <cell r="Z1044">
            <v>41176</v>
          </cell>
        </row>
        <row r="1045">
          <cell r="U1045">
            <v>41157</v>
          </cell>
          <cell r="Z1045">
            <v>41177</v>
          </cell>
        </row>
        <row r="1046">
          <cell r="U1046">
            <v>41158</v>
          </cell>
          <cell r="Z1046">
            <v>41178</v>
          </cell>
        </row>
        <row r="1047">
          <cell r="U1047">
            <v>41159</v>
          </cell>
          <cell r="Z1047">
            <v>41179</v>
          </cell>
        </row>
        <row r="1048">
          <cell r="U1048">
            <v>41162</v>
          </cell>
          <cell r="Z1048">
            <v>41180</v>
          </cell>
        </row>
        <row r="1049">
          <cell r="U1049">
            <v>41163</v>
          </cell>
          <cell r="Z1049">
            <v>41183</v>
          </cell>
        </row>
        <row r="1050">
          <cell r="U1050">
            <v>41164</v>
          </cell>
          <cell r="Z1050">
            <v>41184</v>
          </cell>
        </row>
        <row r="1051">
          <cell r="U1051">
            <v>41165</v>
          </cell>
          <cell r="Z1051">
            <v>41185</v>
          </cell>
        </row>
        <row r="1052">
          <cell r="U1052">
            <v>41166</v>
          </cell>
          <cell r="Z1052">
            <v>41186</v>
          </cell>
        </row>
        <row r="1053">
          <cell r="U1053">
            <v>41169</v>
          </cell>
          <cell r="Z1053">
            <v>41187</v>
          </cell>
        </row>
        <row r="1054">
          <cell r="U1054">
            <v>41170</v>
          </cell>
          <cell r="Z1054">
            <v>41190</v>
          </cell>
        </row>
        <row r="1055">
          <cell r="U1055">
            <v>41171</v>
          </cell>
          <cell r="Z1055">
            <v>41191</v>
          </cell>
        </row>
        <row r="1056">
          <cell r="U1056">
            <v>41172</v>
          </cell>
          <cell r="Z1056">
            <v>41192</v>
          </cell>
        </row>
        <row r="1057">
          <cell r="U1057">
            <v>41173</v>
          </cell>
          <cell r="Z1057">
            <v>41193</v>
          </cell>
        </row>
        <row r="1058">
          <cell r="U1058">
            <v>41176</v>
          </cell>
          <cell r="Z1058">
            <v>41194</v>
          </cell>
        </row>
        <row r="1059">
          <cell r="U1059">
            <v>41177</v>
          </cell>
          <cell r="Z1059">
            <v>41197</v>
          </cell>
        </row>
        <row r="1060">
          <cell r="U1060">
            <v>41178</v>
          </cell>
          <cell r="Z1060">
            <v>41198</v>
          </cell>
        </row>
        <row r="1061">
          <cell r="U1061">
            <v>41179</v>
          </cell>
          <cell r="Z1061">
            <v>41199</v>
          </cell>
        </row>
        <row r="1062">
          <cell r="U1062">
            <v>41180</v>
          </cell>
          <cell r="Z1062">
            <v>41200</v>
          </cell>
        </row>
        <row r="1063">
          <cell r="U1063">
            <v>41183</v>
          </cell>
          <cell r="Z1063">
            <v>41201</v>
          </cell>
        </row>
        <row r="1064">
          <cell r="U1064">
            <v>41184</v>
          </cell>
          <cell r="Z1064">
            <v>41204</v>
          </cell>
        </row>
        <row r="1065">
          <cell r="U1065">
            <v>41185</v>
          </cell>
          <cell r="Z1065">
            <v>41205</v>
          </cell>
        </row>
        <row r="1066">
          <cell r="U1066">
            <v>41186</v>
          </cell>
          <cell r="Z1066">
            <v>41206</v>
          </cell>
        </row>
        <row r="1067">
          <cell r="U1067">
            <v>41187</v>
          </cell>
          <cell r="Z1067">
            <v>41207</v>
          </cell>
        </row>
        <row r="1068">
          <cell r="U1068">
            <v>41190</v>
          </cell>
          <cell r="Z1068">
            <v>41208</v>
          </cell>
        </row>
        <row r="1069">
          <cell r="U1069">
            <v>41191</v>
          </cell>
          <cell r="Z1069">
            <v>41213</v>
          </cell>
        </row>
        <row r="1070">
          <cell r="U1070">
            <v>41192</v>
          </cell>
          <cell r="Z1070">
            <v>41214</v>
          </cell>
        </row>
        <row r="1071">
          <cell r="U1071">
            <v>41193</v>
          </cell>
          <cell r="Z1071">
            <v>41215</v>
          </cell>
        </row>
        <row r="1072">
          <cell r="U1072">
            <v>41194</v>
          </cell>
          <cell r="Z1072">
            <v>41218</v>
          </cell>
        </row>
        <row r="1073">
          <cell r="U1073">
            <v>41197</v>
          </cell>
          <cell r="Z1073">
            <v>41219</v>
          </cell>
        </row>
        <row r="1074">
          <cell r="U1074">
            <v>41198</v>
          </cell>
          <cell r="Z1074">
            <v>41220</v>
          </cell>
        </row>
        <row r="1075">
          <cell r="U1075">
            <v>41199</v>
          </cell>
          <cell r="Z1075">
            <v>41221</v>
          </cell>
        </row>
        <row r="1076">
          <cell r="U1076">
            <v>41200</v>
          </cell>
          <cell r="Z1076">
            <v>41222</v>
          </cell>
        </row>
        <row r="1077">
          <cell r="U1077">
            <v>41201</v>
          </cell>
          <cell r="Z1077">
            <v>41225</v>
          </cell>
        </row>
        <row r="1078">
          <cell r="U1078">
            <v>41204</v>
          </cell>
          <cell r="Z1078">
            <v>41226</v>
          </cell>
        </row>
        <row r="1079">
          <cell r="U1079">
            <v>41205</v>
          </cell>
          <cell r="Z1079">
            <v>41227</v>
          </cell>
        </row>
        <row r="1080">
          <cell r="U1080">
            <v>41206</v>
          </cell>
          <cell r="Z1080">
            <v>41228</v>
          </cell>
        </row>
        <row r="1081">
          <cell r="U1081">
            <v>41207</v>
          </cell>
          <cell r="Z1081">
            <v>41229</v>
          </cell>
        </row>
        <row r="1082">
          <cell r="U1082">
            <v>41208</v>
          </cell>
          <cell r="Z1082">
            <v>41232</v>
          </cell>
        </row>
        <row r="1083">
          <cell r="U1083">
            <v>41211</v>
          </cell>
          <cell r="Z1083">
            <v>41233</v>
          </cell>
        </row>
        <row r="1084">
          <cell r="U1084">
            <v>41212</v>
          </cell>
          <cell r="Z1084">
            <v>41234</v>
          </cell>
        </row>
        <row r="1085">
          <cell r="U1085">
            <v>41213</v>
          </cell>
          <cell r="Z1085">
            <v>41236</v>
          </cell>
        </row>
        <row r="1086">
          <cell r="U1086">
            <v>41214</v>
          </cell>
          <cell r="Z1086">
            <v>41239</v>
          </cell>
        </row>
        <row r="1087">
          <cell r="U1087">
            <v>41215</v>
          </cell>
          <cell r="Z1087">
            <v>41240</v>
          </cell>
        </row>
        <row r="1088">
          <cell r="U1088">
            <v>41218</v>
          </cell>
          <cell r="Z1088">
            <v>41241</v>
          </cell>
        </row>
        <row r="1089">
          <cell r="U1089">
            <v>41219</v>
          </cell>
          <cell r="Z1089">
            <v>41242</v>
          </cell>
        </row>
        <row r="1090">
          <cell r="U1090">
            <v>41220</v>
          </cell>
          <cell r="Z1090">
            <v>41243</v>
          </cell>
        </row>
        <row r="1091">
          <cell r="U1091">
            <v>41221</v>
          </cell>
          <cell r="Z1091">
            <v>41246</v>
          </cell>
        </row>
        <row r="1092">
          <cell r="U1092">
            <v>41222</v>
          </cell>
          <cell r="Z1092">
            <v>41247</v>
          </cell>
        </row>
        <row r="1093">
          <cell r="U1093">
            <v>41225</v>
          </cell>
          <cell r="Z1093">
            <v>41248</v>
          </cell>
        </row>
        <row r="1094">
          <cell r="U1094">
            <v>41226</v>
          </cell>
          <cell r="Z1094">
            <v>41249</v>
          </cell>
        </row>
        <row r="1095">
          <cell r="U1095">
            <v>41227</v>
          </cell>
          <cell r="Z1095">
            <v>41250</v>
          </cell>
        </row>
        <row r="1096">
          <cell r="U1096">
            <v>41228</v>
          </cell>
          <cell r="Z1096">
            <v>41253</v>
          </cell>
        </row>
        <row r="1097">
          <cell r="U1097">
            <v>41229</v>
          </cell>
          <cell r="Z1097">
            <v>41254</v>
          </cell>
        </row>
        <row r="1098">
          <cell r="U1098">
            <v>41232</v>
          </cell>
          <cell r="Z1098">
            <v>41255</v>
          </cell>
        </row>
        <row r="1099">
          <cell r="U1099">
            <v>41233</v>
          </cell>
          <cell r="Z1099">
            <v>41256</v>
          </cell>
        </row>
        <row r="1100">
          <cell r="U1100">
            <v>41234</v>
          </cell>
          <cell r="Z1100">
            <v>41257</v>
          </cell>
        </row>
        <row r="1101">
          <cell r="U1101">
            <v>41235</v>
          </cell>
          <cell r="Z1101">
            <v>41260</v>
          </cell>
        </row>
        <row r="1102">
          <cell r="U1102">
            <v>41236</v>
          </cell>
          <cell r="Z1102">
            <v>41261</v>
          </cell>
        </row>
        <row r="1103">
          <cell r="U1103">
            <v>41239</v>
          </cell>
          <cell r="Z1103">
            <v>41262</v>
          </cell>
        </row>
        <row r="1104">
          <cell r="U1104">
            <v>41240</v>
          </cell>
          <cell r="Z1104">
            <v>41263</v>
          </cell>
        </row>
        <row r="1105">
          <cell r="U1105">
            <v>41241</v>
          </cell>
          <cell r="Z1105">
            <v>41264</v>
          </cell>
        </row>
        <row r="1106">
          <cell r="U1106">
            <v>41242</v>
          </cell>
          <cell r="Z1106">
            <v>41267</v>
          </cell>
        </row>
        <row r="1107">
          <cell r="U1107">
            <v>41243</v>
          </cell>
          <cell r="Z1107">
            <v>41269</v>
          </cell>
        </row>
        <row r="1108">
          <cell r="U1108">
            <v>41246</v>
          </cell>
          <cell r="Z1108">
            <v>41270</v>
          </cell>
        </row>
        <row r="1109">
          <cell r="U1109">
            <v>41247</v>
          </cell>
          <cell r="Z1109">
            <v>41271</v>
          </cell>
        </row>
        <row r="1110">
          <cell r="U1110">
            <v>41248</v>
          </cell>
          <cell r="Z1110">
            <v>41274</v>
          </cell>
        </row>
        <row r="1111">
          <cell r="U1111">
            <v>41249</v>
          </cell>
          <cell r="Z1111">
            <v>41276</v>
          </cell>
        </row>
        <row r="1112">
          <cell r="U1112">
            <v>41250</v>
          </cell>
          <cell r="Z1112">
            <v>41277</v>
          </cell>
        </row>
        <row r="1113">
          <cell r="U1113">
            <v>41253</v>
          </cell>
          <cell r="Z1113">
            <v>41278</v>
          </cell>
        </row>
        <row r="1114">
          <cell r="U1114">
            <v>41254</v>
          </cell>
          <cell r="Z1114">
            <v>41281</v>
          </cell>
        </row>
        <row r="1115">
          <cell r="U1115">
            <v>41255</v>
          </cell>
          <cell r="Z1115">
            <v>41282</v>
          </cell>
        </row>
        <row r="1116">
          <cell r="U1116">
            <v>41256</v>
          </cell>
          <cell r="Z1116">
            <v>41283</v>
          </cell>
        </row>
        <row r="1117">
          <cell r="U1117">
            <v>41257</v>
          </cell>
          <cell r="Z1117">
            <v>41284</v>
          </cell>
        </row>
        <row r="1118">
          <cell r="U1118">
            <v>41260</v>
          </cell>
          <cell r="Z1118">
            <v>41285</v>
          </cell>
        </row>
        <row r="1119">
          <cell r="U1119">
            <v>41261</v>
          </cell>
          <cell r="Z1119">
            <v>41288</v>
          </cell>
        </row>
        <row r="1120">
          <cell r="U1120">
            <v>41262</v>
          </cell>
          <cell r="Z1120">
            <v>41289</v>
          </cell>
        </row>
        <row r="1121">
          <cell r="U1121">
            <v>41263</v>
          </cell>
          <cell r="Z1121">
            <v>41290</v>
          </cell>
        </row>
        <row r="1122">
          <cell r="U1122">
            <v>41264</v>
          </cell>
          <cell r="Z1122">
            <v>41291</v>
          </cell>
        </row>
        <row r="1123">
          <cell r="U1123">
            <v>41270</v>
          </cell>
          <cell r="Z1123">
            <v>41292</v>
          </cell>
        </row>
        <row r="1124">
          <cell r="U1124">
            <v>41271</v>
          </cell>
          <cell r="Z1124">
            <v>41296</v>
          </cell>
        </row>
        <row r="1125">
          <cell r="U1125">
            <v>41276</v>
          </cell>
          <cell r="Z1125">
            <v>41297</v>
          </cell>
        </row>
        <row r="1126">
          <cell r="U1126">
            <v>41277</v>
          </cell>
          <cell r="Z1126">
            <v>41298</v>
          </cell>
        </row>
        <row r="1127">
          <cell r="U1127">
            <v>41278</v>
          </cell>
          <cell r="Z1127">
            <v>41299</v>
          </cell>
        </row>
        <row r="1128">
          <cell r="U1128">
            <v>41281</v>
          </cell>
          <cell r="Z1128">
            <v>41302</v>
          </cell>
        </row>
        <row r="1129">
          <cell r="U1129">
            <v>41282</v>
          </cell>
          <cell r="Z1129">
            <v>41303</v>
          </cell>
        </row>
        <row r="1130">
          <cell r="U1130">
            <v>41283</v>
          </cell>
          <cell r="Z1130">
            <v>41304</v>
          </cell>
        </row>
        <row r="1131">
          <cell r="U1131">
            <v>41284</v>
          </cell>
          <cell r="Z1131">
            <v>41305</v>
          </cell>
        </row>
        <row r="1132">
          <cell r="U1132">
            <v>41285</v>
          </cell>
          <cell r="Z1132">
            <v>41306</v>
          </cell>
        </row>
        <row r="1133">
          <cell r="U1133">
            <v>41288</v>
          </cell>
          <cell r="Z1133">
            <v>41309</v>
          </cell>
        </row>
        <row r="1134">
          <cell r="U1134">
            <v>41289</v>
          </cell>
          <cell r="Z1134">
            <v>41310</v>
          </cell>
        </row>
        <row r="1135">
          <cell r="U1135">
            <v>41290</v>
          </cell>
          <cell r="Z1135">
            <v>41311</v>
          </cell>
        </row>
        <row r="1136">
          <cell r="U1136">
            <v>41291</v>
          </cell>
          <cell r="Z1136">
            <v>41312</v>
          </cell>
        </row>
        <row r="1137">
          <cell r="U1137">
            <v>41292</v>
          </cell>
          <cell r="Z1137">
            <v>41313</v>
          </cell>
        </row>
        <row r="1138">
          <cell r="U1138">
            <v>41295</v>
          </cell>
          <cell r="Z1138">
            <v>41316</v>
          </cell>
        </row>
        <row r="1139">
          <cell r="U1139">
            <v>41296</v>
          </cell>
          <cell r="Z1139">
            <v>41317</v>
          </cell>
        </row>
        <row r="1140">
          <cell r="U1140">
            <v>41297</v>
          </cell>
          <cell r="Z1140">
            <v>41318</v>
          </cell>
        </row>
        <row r="1141">
          <cell r="U1141">
            <v>41298</v>
          </cell>
          <cell r="Z1141">
            <v>41319</v>
          </cell>
        </row>
        <row r="1142">
          <cell r="U1142">
            <v>41299</v>
          </cell>
          <cell r="Z1142">
            <v>41320</v>
          </cell>
        </row>
        <row r="1143">
          <cell r="U1143">
            <v>41302</v>
          </cell>
          <cell r="Z1143">
            <v>41324</v>
          </cell>
        </row>
        <row r="1144">
          <cell r="U1144">
            <v>41303</v>
          </cell>
          <cell r="Z1144">
            <v>41325</v>
          </cell>
        </row>
        <row r="1145">
          <cell r="U1145">
            <v>41304</v>
          </cell>
          <cell r="Z1145">
            <v>41326</v>
          </cell>
        </row>
        <row r="1146">
          <cell r="U1146">
            <v>41305</v>
          </cell>
          <cell r="Z1146">
            <v>41327</v>
          </cell>
        </row>
        <row r="1147">
          <cell r="U1147">
            <v>41306</v>
          </cell>
          <cell r="Z1147">
            <v>41330</v>
          </cell>
        </row>
        <row r="1148">
          <cell r="U1148">
            <v>41309</v>
          </cell>
          <cell r="Z1148">
            <v>41331</v>
          </cell>
        </row>
        <row r="1149">
          <cell r="U1149">
            <v>41310</v>
          </cell>
          <cell r="Z1149">
            <v>41332</v>
          </cell>
        </row>
        <row r="1150">
          <cell r="U1150">
            <v>41311</v>
          </cell>
          <cell r="Z1150">
            <v>41333</v>
          </cell>
        </row>
        <row r="1151">
          <cell r="U1151">
            <v>41312</v>
          </cell>
          <cell r="Z1151">
            <v>41334</v>
          </cell>
        </row>
        <row r="1152">
          <cell r="U1152">
            <v>41313</v>
          </cell>
          <cell r="Z1152">
            <v>41337</v>
          </cell>
        </row>
        <row r="1153">
          <cell r="U1153">
            <v>41316</v>
          </cell>
          <cell r="Z1153">
            <v>41338</v>
          </cell>
        </row>
        <row r="1154">
          <cell r="U1154">
            <v>41317</v>
          </cell>
          <cell r="Z1154">
            <v>41339</v>
          </cell>
        </row>
        <row r="1155">
          <cell r="U1155">
            <v>41318</v>
          </cell>
          <cell r="Z1155">
            <v>41340</v>
          </cell>
        </row>
        <row r="1156">
          <cell r="U1156">
            <v>41319</v>
          </cell>
          <cell r="Z1156">
            <v>41341</v>
          </cell>
        </row>
        <row r="1157">
          <cell r="U1157">
            <v>41320</v>
          </cell>
          <cell r="Z1157">
            <v>41344</v>
          </cell>
        </row>
        <row r="1158">
          <cell r="U1158">
            <v>41323</v>
          </cell>
          <cell r="Z1158">
            <v>41345</v>
          </cell>
        </row>
        <row r="1159">
          <cell r="U1159">
            <v>41324</v>
          </cell>
          <cell r="Z1159">
            <v>41346</v>
          </cell>
        </row>
        <row r="1160">
          <cell r="U1160">
            <v>41325</v>
          </cell>
          <cell r="Z1160">
            <v>41347</v>
          </cell>
        </row>
        <row r="1161">
          <cell r="U1161">
            <v>41326</v>
          </cell>
          <cell r="Z1161">
            <v>41348</v>
          </cell>
        </row>
        <row r="1162">
          <cell r="U1162">
            <v>41327</v>
          </cell>
          <cell r="Z1162">
            <v>41351</v>
          </cell>
        </row>
        <row r="1163">
          <cell r="U1163">
            <v>41330</v>
          </cell>
          <cell r="Z1163">
            <v>41352</v>
          </cell>
        </row>
        <row r="1164">
          <cell r="U1164">
            <v>41331</v>
          </cell>
          <cell r="Z1164">
            <v>41353</v>
          </cell>
        </row>
        <row r="1165">
          <cell r="U1165">
            <v>41332</v>
          </cell>
          <cell r="Z1165">
            <v>41354</v>
          </cell>
        </row>
        <row r="1166">
          <cell r="U1166">
            <v>41333</v>
          </cell>
          <cell r="Z1166">
            <v>41355</v>
          </cell>
        </row>
        <row r="1167">
          <cell r="U1167">
            <v>41334</v>
          </cell>
          <cell r="Z1167">
            <v>41358</v>
          </cell>
        </row>
        <row r="1168">
          <cell r="U1168">
            <v>41337</v>
          </cell>
          <cell r="Z1168">
            <v>41359</v>
          </cell>
        </row>
        <row r="1169">
          <cell r="U1169">
            <v>41338</v>
          </cell>
          <cell r="Z1169">
            <v>41360</v>
          </cell>
        </row>
        <row r="1170">
          <cell r="U1170">
            <v>41339</v>
          </cell>
          <cell r="Z1170">
            <v>41361</v>
          </cell>
        </row>
        <row r="1171">
          <cell r="U1171">
            <v>41340</v>
          </cell>
          <cell r="Z1171">
            <v>41365</v>
          </cell>
        </row>
        <row r="1172">
          <cell r="U1172">
            <v>41341</v>
          </cell>
          <cell r="Z1172">
            <v>41366</v>
          </cell>
        </row>
        <row r="1173">
          <cell r="U1173">
            <v>41344</v>
          </cell>
          <cell r="Z1173">
            <v>41367</v>
          </cell>
        </row>
        <row r="1174">
          <cell r="U1174">
            <v>41345</v>
          </cell>
          <cell r="Z1174">
            <v>41368</v>
          </cell>
        </row>
        <row r="1175">
          <cell r="U1175">
            <v>41346</v>
          </cell>
          <cell r="Z1175">
            <v>41369</v>
          </cell>
        </row>
        <row r="1176">
          <cell r="U1176">
            <v>41347</v>
          </cell>
          <cell r="Z1176">
            <v>41372</v>
          </cell>
        </row>
        <row r="1177">
          <cell r="U1177">
            <v>41348</v>
          </cell>
          <cell r="Z1177">
            <v>41373</v>
          </cell>
        </row>
        <row r="1178">
          <cell r="U1178">
            <v>41351</v>
          </cell>
          <cell r="Z1178">
            <v>41374</v>
          </cell>
        </row>
        <row r="1179">
          <cell r="U1179">
            <v>41352</v>
          </cell>
          <cell r="Z1179">
            <v>41375</v>
          </cell>
        </row>
        <row r="1180">
          <cell r="U1180">
            <v>41353</v>
          </cell>
          <cell r="Z1180">
            <v>41376</v>
          </cell>
        </row>
        <row r="1181">
          <cell r="U1181">
            <v>41354</v>
          </cell>
          <cell r="Z1181">
            <v>41379</v>
          </cell>
        </row>
        <row r="1182">
          <cell r="U1182">
            <v>41355</v>
          </cell>
          <cell r="Z1182">
            <v>41380</v>
          </cell>
        </row>
        <row r="1183">
          <cell r="U1183">
            <v>41358</v>
          </cell>
          <cell r="Z1183">
            <v>41381</v>
          </cell>
        </row>
        <row r="1184">
          <cell r="U1184">
            <v>41359</v>
          </cell>
          <cell r="Z1184">
            <v>41382</v>
          </cell>
        </row>
        <row r="1185">
          <cell r="U1185">
            <v>41360</v>
          </cell>
          <cell r="Z1185">
            <v>41383</v>
          </cell>
        </row>
        <row r="1186">
          <cell r="U1186">
            <v>41361</v>
          </cell>
          <cell r="Z1186">
            <v>41386</v>
          </cell>
        </row>
        <row r="1187">
          <cell r="U1187">
            <v>41366</v>
          </cell>
          <cell r="Z1187">
            <v>41387</v>
          </cell>
        </row>
        <row r="1188">
          <cell r="U1188">
            <v>41367</v>
          </cell>
          <cell r="Z1188">
            <v>41388</v>
          </cell>
        </row>
        <row r="1189">
          <cell r="U1189">
            <v>41368</v>
          </cell>
          <cell r="Z1189">
            <v>41389</v>
          </cell>
        </row>
        <row r="1190">
          <cell r="U1190">
            <v>41369</v>
          </cell>
          <cell r="Z1190">
            <v>41390</v>
          </cell>
        </row>
        <row r="1191">
          <cell r="U1191">
            <v>41372</v>
          </cell>
          <cell r="Z1191">
            <v>41393</v>
          </cell>
        </row>
        <row r="1192">
          <cell r="U1192">
            <v>41373</v>
          </cell>
          <cell r="Z1192">
            <v>41394</v>
          </cell>
        </row>
        <row r="1193">
          <cell r="U1193">
            <v>41374</v>
          </cell>
          <cell r="Z1193">
            <v>41395</v>
          </cell>
        </row>
        <row r="1194">
          <cell r="U1194">
            <v>41375</v>
          </cell>
          <cell r="Z1194">
            <v>41396</v>
          </cell>
        </row>
        <row r="1195">
          <cell r="U1195">
            <v>41376</v>
          </cell>
          <cell r="Z1195">
            <v>41397</v>
          </cell>
        </row>
        <row r="1196">
          <cell r="U1196">
            <v>41379</v>
          </cell>
          <cell r="Z1196">
            <v>41400</v>
          </cell>
        </row>
        <row r="1197">
          <cell r="U1197">
            <v>41380</v>
          </cell>
          <cell r="Z1197">
            <v>41401</v>
          </cell>
        </row>
        <row r="1198">
          <cell r="U1198">
            <v>41381</v>
          </cell>
          <cell r="Z1198">
            <v>41402</v>
          </cell>
        </row>
        <row r="1199">
          <cell r="U1199">
            <v>41382</v>
          </cell>
          <cell r="Z1199">
            <v>41403</v>
          </cell>
        </row>
        <row r="1200">
          <cell r="U1200">
            <v>41383</v>
          </cell>
          <cell r="Z1200">
            <v>41404</v>
          </cell>
        </row>
        <row r="1201">
          <cell r="U1201">
            <v>41386</v>
          </cell>
          <cell r="Z1201">
            <v>41407</v>
          </cell>
        </row>
        <row r="1202">
          <cell r="U1202">
            <v>41387</v>
          </cell>
          <cell r="Z1202">
            <v>41408</v>
          </cell>
        </row>
        <row r="1203">
          <cell r="U1203">
            <v>41388</v>
          </cell>
          <cell r="Z1203">
            <v>41409</v>
          </cell>
        </row>
        <row r="1204">
          <cell r="U1204">
            <v>41389</v>
          </cell>
          <cell r="Z1204">
            <v>41410</v>
          </cell>
        </row>
        <row r="1205">
          <cell r="U1205">
            <v>41390</v>
          </cell>
          <cell r="Z1205">
            <v>41411</v>
          </cell>
        </row>
        <row r="1206">
          <cell r="U1206">
            <v>41393</v>
          </cell>
          <cell r="Z1206">
            <v>41414</v>
          </cell>
        </row>
        <row r="1207">
          <cell r="U1207">
            <v>41394</v>
          </cell>
          <cell r="Z1207">
            <v>41415</v>
          </cell>
        </row>
        <row r="1208">
          <cell r="U1208">
            <v>41396</v>
          </cell>
          <cell r="Z1208">
            <v>41416</v>
          </cell>
        </row>
        <row r="1209">
          <cell r="U1209">
            <v>41397</v>
          </cell>
          <cell r="Z1209">
            <v>41417</v>
          </cell>
        </row>
        <row r="1210">
          <cell r="U1210">
            <v>41400</v>
          </cell>
          <cell r="Z1210">
            <v>41418</v>
          </cell>
        </row>
        <row r="1211">
          <cell r="U1211">
            <v>41401</v>
          </cell>
          <cell r="Z1211">
            <v>41422</v>
          </cell>
        </row>
        <row r="1212">
          <cell r="U1212">
            <v>41402</v>
          </cell>
          <cell r="Z1212">
            <v>41423</v>
          </cell>
        </row>
        <row r="1213">
          <cell r="U1213">
            <v>41403</v>
          </cell>
          <cell r="Z1213">
            <v>41424</v>
          </cell>
        </row>
        <row r="1214">
          <cell r="U1214">
            <v>41404</v>
          </cell>
          <cell r="Z1214">
            <v>41425</v>
          </cell>
        </row>
        <row r="1215">
          <cell r="U1215">
            <v>41407</v>
          </cell>
          <cell r="Z1215">
            <v>41428</v>
          </cell>
        </row>
        <row r="1216">
          <cell r="U1216">
            <v>41408</v>
          </cell>
          <cell r="Z1216">
            <v>41429</v>
          </cell>
        </row>
        <row r="1217">
          <cell r="U1217">
            <v>41409</v>
          </cell>
          <cell r="Z1217">
            <v>41430</v>
          </cell>
        </row>
        <row r="1218">
          <cell r="U1218">
            <v>41410</v>
          </cell>
          <cell r="Z1218">
            <v>41431</v>
          </cell>
        </row>
        <row r="1219">
          <cell r="U1219">
            <v>41411</v>
          </cell>
          <cell r="Z1219">
            <v>41432</v>
          </cell>
        </row>
        <row r="1220">
          <cell r="U1220">
            <v>41414</v>
          </cell>
          <cell r="Z1220">
            <v>41435</v>
          </cell>
        </row>
        <row r="1221">
          <cell r="U1221">
            <v>41415</v>
          </cell>
          <cell r="Z1221">
            <v>41436</v>
          </cell>
        </row>
        <row r="1222">
          <cell r="U1222">
            <v>41416</v>
          </cell>
          <cell r="Z1222">
            <v>41437</v>
          </cell>
        </row>
        <row r="1223">
          <cell r="U1223">
            <v>41417</v>
          </cell>
          <cell r="Z1223">
            <v>41438</v>
          </cell>
        </row>
        <row r="1224">
          <cell r="U1224">
            <v>41418</v>
          </cell>
          <cell r="Z1224">
            <v>41439</v>
          </cell>
        </row>
        <row r="1225">
          <cell r="U1225">
            <v>41421</v>
          </cell>
          <cell r="Z1225">
            <v>41442</v>
          </cell>
        </row>
        <row r="1226">
          <cell r="U1226">
            <v>41422</v>
          </cell>
          <cell r="Z1226">
            <v>41443</v>
          </cell>
        </row>
        <row r="1227">
          <cell r="U1227">
            <v>41423</v>
          </cell>
          <cell r="Z1227">
            <v>41444</v>
          </cell>
        </row>
        <row r="1228">
          <cell r="U1228">
            <v>41424</v>
          </cell>
          <cell r="Z1228">
            <v>41445</v>
          </cell>
        </row>
        <row r="1229">
          <cell r="U1229">
            <v>41425</v>
          </cell>
          <cell r="Z1229">
            <v>41446</v>
          </cell>
        </row>
        <row r="1230">
          <cell r="U1230">
            <v>41428</v>
          </cell>
          <cell r="Z1230">
            <v>41449</v>
          </cell>
        </row>
        <row r="1231">
          <cell r="U1231">
            <v>41429</v>
          </cell>
          <cell r="Z1231">
            <v>41450</v>
          </cell>
        </row>
        <row r="1232">
          <cell r="U1232">
            <v>41430</v>
          </cell>
          <cell r="Z1232">
            <v>41451</v>
          </cell>
        </row>
        <row r="1233">
          <cell r="U1233">
            <v>41431</v>
          </cell>
          <cell r="Z1233">
            <v>41452</v>
          </cell>
        </row>
        <row r="1234">
          <cell r="U1234">
            <v>41432</v>
          </cell>
          <cell r="Z1234">
            <v>41453</v>
          </cell>
        </row>
        <row r="1235">
          <cell r="U1235">
            <v>41435</v>
          </cell>
          <cell r="Z1235">
            <v>41456</v>
          </cell>
        </row>
        <row r="1236">
          <cell r="U1236">
            <v>41436</v>
          </cell>
          <cell r="Z1236">
            <v>41457</v>
          </cell>
        </row>
        <row r="1237">
          <cell r="U1237">
            <v>41437</v>
          </cell>
          <cell r="Z1237">
            <v>41458</v>
          </cell>
        </row>
        <row r="1238">
          <cell r="U1238">
            <v>41438</v>
          </cell>
          <cell r="Z1238">
            <v>41460</v>
          </cell>
        </row>
        <row r="1239">
          <cell r="U1239">
            <v>41439</v>
          </cell>
          <cell r="Z1239">
            <v>41463</v>
          </cell>
        </row>
        <row r="1240">
          <cell r="U1240">
            <v>41442</v>
          </cell>
          <cell r="Z1240">
            <v>41464</v>
          </cell>
        </row>
        <row r="1241">
          <cell r="U1241">
            <v>41443</v>
          </cell>
          <cell r="Z1241">
            <v>41465</v>
          </cell>
        </row>
        <row r="1242">
          <cell r="U1242">
            <v>41444</v>
          </cell>
          <cell r="Z1242">
            <v>41466</v>
          </cell>
        </row>
        <row r="1243">
          <cell r="U1243">
            <v>41445</v>
          </cell>
          <cell r="Z1243">
            <v>41467</v>
          </cell>
        </row>
        <row r="1244">
          <cell r="U1244">
            <v>41446</v>
          </cell>
          <cell r="Z1244">
            <v>41470</v>
          </cell>
        </row>
        <row r="1245">
          <cell r="U1245">
            <v>41449</v>
          </cell>
          <cell r="Z1245">
            <v>41471</v>
          </cell>
        </row>
        <row r="1246">
          <cell r="U1246">
            <v>41450</v>
          </cell>
          <cell r="Z1246">
            <v>41472</v>
          </cell>
        </row>
        <row r="1247">
          <cell r="U1247">
            <v>41451</v>
          </cell>
          <cell r="Z1247">
            <v>41473</v>
          </cell>
        </row>
        <row r="1248">
          <cell r="U1248">
            <v>41452</v>
          </cell>
          <cell r="Z1248">
            <v>41474</v>
          </cell>
        </row>
        <row r="1249">
          <cell r="U1249">
            <v>41453</v>
          </cell>
          <cell r="Z1249">
            <v>41477</v>
          </cell>
        </row>
        <row r="1250">
          <cell r="U1250">
            <v>41456</v>
          </cell>
          <cell r="Z1250">
            <v>41478</v>
          </cell>
        </row>
        <row r="1251">
          <cell r="U1251">
            <v>41457</v>
          </cell>
          <cell r="Z1251">
            <v>41479</v>
          </cell>
        </row>
        <row r="1252">
          <cell r="U1252">
            <v>41458</v>
          </cell>
          <cell r="Z1252">
            <v>41480</v>
          </cell>
        </row>
        <row r="1253">
          <cell r="U1253">
            <v>41459</v>
          </cell>
          <cell r="Z1253">
            <v>41481</v>
          </cell>
        </row>
        <row r="1254">
          <cell r="U1254">
            <v>41460</v>
          </cell>
          <cell r="Z1254">
            <v>41484</v>
          </cell>
        </row>
        <row r="1255">
          <cell r="U1255">
            <v>41463</v>
          </cell>
          <cell r="Z1255">
            <v>41485</v>
          </cell>
        </row>
        <row r="1256">
          <cell r="U1256">
            <v>41464</v>
          </cell>
          <cell r="Z1256">
            <v>41486</v>
          </cell>
        </row>
        <row r="1257">
          <cell r="U1257">
            <v>41465</v>
          </cell>
          <cell r="Z1257">
            <v>41487</v>
          </cell>
        </row>
        <row r="1258">
          <cell r="U1258">
            <v>41466</v>
          </cell>
          <cell r="Z1258">
            <v>41488</v>
          </cell>
        </row>
        <row r="1259">
          <cell r="U1259">
            <v>41467</v>
          </cell>
          <cell r="Z1259">
            <v>41491</v>
          </cell>
        </row>
        <row r="1260">
          <cell r="U1260">
            <v>41470</v>
          </cell>
          <cell r="Z1260">
            <v>41492</v>
          </cell>
        </row>
        <row r="1261">
          <cell r="U1261">
            <v>41471</v>
          </cell>
          <cell r="Z1261">
            <v>41493</v>
          </cell>
        </row>
        <row r="1262">
          <cell r="U1262">
            <v>41472</v>
          </cell>
          <cell r="Z1262">
            <v>41494</v>
          </cell>
        </row>
        <row r="1263">
          <cell r="U1263">
            <v>41473</v>
          </cell>
          <cell r="Z1263">
            <v>41495</v>
          </cell>
        </row>
        <row r="1264">
          <cell r="U1264">
            <v>41474</v>
          </cell>
          <cell r="Z1264">
            <v>41498</v>
          </cell>
        </row>
        <row r="1265">
          <cell r="U1265">
            <v>41477</v>
          </cell>
          <cell r="Z1265">
            <v>41499</v>
          </cell>
        </row>
        <row r="1266">
          <cell r="U1266">
            <v>41478</v>
          </cell>
          <cell r="Z1266">
            <v>41500</v>
          </cell>
        </row>
        <row r="1267">
          <cell r="U1267">
            <v>41479</v>
          </cell>
          <cell r="Z1267">
            <v>41501</v>
          </cell>
        </row>
        <row r="1268">
          <cell r="U1268">
            <v>41480</v>
          </cell>
          <cell r="Z1268">
            <v>41502</v>
          </cell>
        </row>
        <row r="1269">
          <cell r="U1269">
            <v>41481</v>
          </cell>
          <cell r="Z1269">
            <v>41505</v>
          </cell>
        </row>
        <row r="1270">
          <cell r="U1270">
            <v>41484</v>
          </cell>
          <cell r="Z1270">
            <v>41506</v>
          </cell>
        </row>
        <row r="1271">
          <cell r="U1271">
            <v>41485</v>
          </cell>
          <cell r="Z1271">
            <v>41507</v>
          </cell>
        </row>
        <row r="1272">
          <cell r="U1272">
            <v>41486</v>
          </cell>
          <cell r="Z1272">
            <v>41508</v>
          </cell>
        </row>
        <row r="1273">
          <cell r="U1273">
            <v>41487</v>
          </cell>
          <cell r="Z1273">
            <v>41509</v>
          </cell>
        </row>
        <row r="1274">
          <cell r="U1274">
            <v>41488</v>
          </cell>
          <cell r="Z1274">
            <v>41512</v>
          </cell>
        </row>
        <row r="1275">
          <cell r="U1275">
            <v>41491</v>
          </cell>
          <cell r="Z1275">
            <v>41513</v>
          </cell>
        </row>
        <row r="1276">
          <cell r="U1276">
            <v>41492</v>
          </cell>
          <cell r="Z1276">
            <v>41514</v>
          </cell>
        </row>
        <row r="1277">
          <cell r="U1277">
            <v>41493</v>
          </cell>
          <cell r="Z1277">
            <v>41515</v>
          </cell>
        </row>
        <row r="1278">
          <cell r="U1278">
            <v>41494</v>
          </cell>
          <cell r="Z1278">
            <v>41516</v>
          </cell>
        </row>
        <row r="1279">
          <cell r="U1279">
            <v>41495</v>
          </cell>
          <cell r="Z1279">
            <v>41520</v>
          </cell>
        </row>
        <row r="1280">
          <cell r="U1280">
            <v>41498</v>
          </cell>
          <cell r="Z1280">
            <v>41521</v>
          </cell>
        </row>
        <row r="1281">
          <cell r="U1281">
            <v>41499</v>
          </cell>
          <cell r="Z1281">
            <v>41522</v>
          </cell>
        </row>
        <row r="1282">
          <cell r="U1282">
            <v>41500</v>
          </cell>
          <cell r="Z1282">
            <v>41523</v>
          </cell>
        </row>
        <row r="1283">
          <cell r="U1283">
            <v>41501</v>
          </cell>
          <cell r="Z1283">
            <v>41526</v>
          </cell>
        </row>
        <row r="1284">
          <cell r="U1284">
            <v>41502</v>
          </cell>
          <cell r="Z1284">
            <v>41527</v>
          </cell>
        </row>
        <row r="1285">
          <cell r="U1285">
            <v>41505</v>
          </cell>
          <cell r="Z1285">
            <v>41528</v>
          </cell>
        </row>
        <row r="1286">
          <cell r="U1286">
            <v>41506</v>
          </cell>
          <cell r="Z1286">
            <v>41529</v>
          </cell>
        </row>
        <row r="1287">
          <cell r="U1287">
            <v>41507</v>
          </cell>
          <cell r="Z1287">
            <v>41530</v>
          </cell>
        </row>
        <row r="1288">
          <cell r="U1288">
            <v>41508</v>
          </cell>
          <cell r="Z1288">
            <v>41533</v>
          </cell>
        </row>
        <row r="1289">
          <cell r="U1289">
            <v>41509</v>
          </cell>
          <cell r="Z1289">
            <v>41534</v>
          </cell>
        </row>
        <row r="1290">
          <cell r="U1290">
            <v>41512</v>
          </cell>
          <cell r="Z1290">
            <v>41535</v>
          </cell>
        </row>
        <row r="1291">
          <cell r="U1291">
            <v>41513</v>
          </cell>
          <cell r="Z1291">
            <v>41536</v>
          </cell>
        </row>
        <row r="1292">
          <cell r="U1292">
            <v>41514</v>
          </cell>
          <cell r="Z1292">
            <v>41537</v>
          </cell>
        </row>
        <row r="1293">
          <cell r="U1293">
            <v>41515</v>
          </cell>
          <cell r="Z1293">
            <v>41540</v>
          </cell>
        </row>
        <row r="1294">
          <cell r="U1294">
            <v>41516</v>
          </cell>
          <cell r="Z1294">
            <v>41541</v>
          </cell>
        </row>
        <row r="1295">
          <cell r="U1295">
            <v>41519</v>
          </cell>
          <cell r="Z1295">
            <v>41542</v>
          </cell>
        </row>
        <row r="1296">
          <cell r="U1296">
            <v>41520</v>
          </cell>
          <cell r="Z1296">
            <v>41543</v>
          </cell>
        </row>
        <row r="1297">
          <cell r="U1297">
            <v>41521</v>
          </cell>
          <cell r="Z1297">
            <v>41544</v>
          </cell>
        </row>
        <row r="1298">
          <cell r="U1298">
            <v>41522</v>
          </cell>
          <cell r="Z1298">
            <v>41547</v>
          </cell>
        </row>
        <row r="1299">
          <cell r="U1299">
            <v>41523</v>
          </cell>
          <cell r="Z1299">
            <v>41548</v>
          </cell>
        </row>
        <row r="1300">
          <cell r="U1300">
            <v>41526</v>
          </cell>
          <cell r="Z1300">
            <v>41549</v>
          </cell>
        </row>
        <row r="1301">
          <cell r="U1301">
            <v>41527</v>
          </cell>
          <cell r="Z1301">
            <v>41550</v>
          </cell>
        </row>
        <row r="1302">
          <cell r="U1302">
            <v>41528</v>
          </cell>
          <cell r="Z1302">
            <v>41551</v>
          </cell>
        </row>
        <row r="1303">
          <cell r="U1303">
            <v>41529</v>
          </cell>
          <cell r="Z1303">
            <v>41554</v>
          </cell>
        </row>
        <row r="1304">
          <cell r="U1304">
            <v>41530</v>
          </cell>
          <cell r="Z1304">
            <v>41555</v>
          </cell>
        </row>
        <row r="1305">
          <cell r="U1305">
            <v>41533</v>
          </cell>
          <cell r="Z1305">
            <v>41556</v>
          </cell>
        </row>
        <row r="1306">
          <cell r="U1306">
            <v>41534</v>
          </cell>
          <cell r="Z1306">
            <v>41557</v>
          </cell>
        </row>
        <row r="1307">
          <cell r="U1307">
            <v>41535</v>
          </cell>
          <cell r="Z1307">
            <v>41558</v>
          </cell>
        </row>
        <row r="1308">
          <cell r="U1308">
            <v>41536</v>
          </cell>
          <cell r="Z1308">
            <v>41561</v>
          </cell>
        </row>
        <row r="1309">
          <cell r="U1309">
            <v>41537</v>
          </cell>
          <cell r="Z1309">
            <v>41562</v>
          </cell>
        </row>
        <row r="1310">
          <cell r="U1310">
            <v>41540</v>
          </cell>
          <cell r="Z1310">
            <v>41563</v>
          </cell>
        </row>
        <row r="1311">
          <cell r="U1311">
            <v>41541</v>
          </cell>
          <cell r="Z1311">
            <v>41564</v>
          </cell>
        </row>
        <row r="1312">
          <cell r="U1312">
            <v>41542</v>
          </cell>
          <cell r="Z1312">
            <v>41565</v>
          </cell>
        </row>
        <row r="1313">
          <cell r="U1313">
            <v>41543</v>
          </cell>
          <cell r="Z1313">
            <v>41568</v>
          </cell>
        </row>
        <row r="1314">
          <cell r="U1314">
            <v>41544</v>
          </cell>
          <cell r="Z1314">
            <v>41569</v>
          </cell>
        </row>
        <row r="1315">
          <cell r="U1315">
            <v>41547</v>
          </cell>
          <cell r="Z1315">
            <v>41570</v>
          </cell>
        </row>
        <row r="1316">
          <cell r="U1316">
            <v>41548</v>
          </cell>
          <cell r="Z1316">
            <v>41571</v>
          </cell>
        </row>
        <row r="1317">
          <cell r="U1317">
            <v>41549</v>
          </cell>
          <cell r="Z1317">
            <v>41572</v>
          </cell>
        </row>
        <row r="1318">
          <cell r="U1318">
            <v>41550</v>
          </cell>
          <cell r="Z1318">
            <v>41575</v>
          </cell>
        </row>
        <row r="1319">
          <cell r="U1319">
            <v>41551</v>
          </cell>
          <cell r="Z1319">
            <v>41576</v>
          </cell>
        </row>
        <row r="1320">
          <cell r="U1320">
            <v>41554</v>
          </cell>
          <cell r="Z1320">
            <v>41577</v>
          </cell>
        </row>
        <row r="1321">
          <cell r="U1321">
            <v>41555</v>
          </cell>
          <cell r="Z1321">
            <v>41578</v>
          </cell>
        </row>
        <row r="1322">
          <cell r="U1322">
            <v>41556</v>
          </cell>
          <cell r="Z1322">
            <v>41579</v>
          </cell>
        </row>
        <row r="1323">
          <cell r="U1323">
            <v>41557</v>
          </cell>
          <cell r="Z1323">
            <v>41582</v>
          </cell>
        </row>
        <row r="1324">
          <cell r="U1324">
            <v>41558</v>
          </cell>
          <cell r="Z1324">
            <v>41583</v>
          </cell>
        </row>
        <row r="1325">
          <cell r="U1325">
            <v>41561</v>
          </cell>
          <cell r="Z1325">
            <v>41584</v>
          </cell>
        </row>
        <row r="1326">
          <cell r="U1326">
            <v>41562</v>
          </cell>
          <cell r="Z1326">
            <v>41585</v>
          </cell>
        </row>
        <row r="1327">
          <cell r="U1327">
            <v>41563</v>
          </cell>
          <cell r="Z1327">
            <v>41586</v>
          </cell>
        </row>
        <row r="1328">
          <cell r="U1328">
            <v>41564</v>
          </cell>
          <cell r="Z1328">
            <v>41589</v>
          </cell>
        </row>
        <row r="1329">
          <cell r="U1329">
            <v>41565</v>
          </cell>
          <cell r="Z1329">
            <v>41590</v>
          </cell>
        </row>
        <row r="1330">
          <cell r="U1330">
            <v>41568</v>
          </cell>
          <cell r="Z1330">
            <v>41591</v>
          </cell>
        </row>
        <row r="1331">
          <cell r="U1331">
            <v>41569</v>
          </cell>
          <cell r="Z1331">
            <v>41592</v>
          </cell>
        </row>
        <row r="1332">
          <cell r="U1332">
            <v>41570</v>
          </cell>
          <cell r="Z1332">
            <v>41593</v>
          </cell>
        </row>
        <row r="1333">
          <cell r="U1333">
            <v>41571</v>
          </cell>
          <cell r="Z1333">
            <v>41596</v>
          </cell>
        </row>
        <row r="1334">
          <cell r="U1334">
            <v>41572</v>
          </cell>
          <cell r="Z1334">
            <v>41597</v>
          </cell>
        </row>
        <row r="1335">
          <cell r="U1335">
            <v>41575</v>
          </cell>
          <cell r="Z1335">
            <v>41598</v>
          </cell>
        </row>
        <row r="1336">
          <cell r="U1336">
            <v>41576</v>
          </cell>
          <cell r="Z1336">
            <v>41599</v>
          </cell>
        </row>
        <row r="1337">
          <cell r="U1337">
            <v>41577</v>
          </cell>
          <cell r="Z1337">
            <v>41600</v>
          </cell>
        </row>
        <row r="1338">
          <cell r="U1338">
            <v>41578</v>
          </cell>
          <cell r="Z1338">
            <v>41603</v>
          </cell>
        </row>
        <row r="1339">
          <cell r="U1339">
            <v>41579</v>
          </cell>
          <cell r="Z1339">
            <v>41604</v>
          </cell>
        </row>
        <row r="1340">
          <cell r="U1340">
            <v>41582</v>
          </cell>
          <cell r="Z1340">
            <v>41605</v>
          </cell>
        </row>
        <row r="1341">
          <cell r="U1341">
            <v>41583</v>
          </cell>
          <cell r="Z1341">
            <v>41607</v>
          </cell>
        </row>
        <row r="1342">
          <cell r="U1342">
            <v>41584</v>
          </cell>
          <cell r="Z1342">
            <v>41610</v>
          </cell>
        </row>
        <row r="1343">
          <cell r="U1343">
            <v>41585</v>
          </cell>
          <cell r="Z1343">
            <v>41611</v>
          </cell>
        </row>
        <row r="1344">
          <cell r="U1344">
            <v>41586</v>
          </cell>
          <cell r="Z1344">
            <v>41612</v>
          </cell>
        </row>
        <row r="1345">
          <cell r="U1345">
            <v>41589</v>
          </cell>
          <cell r="Z1345">
            <v>41613</v>
          </cell>
        </row>
        <row r="1346">
          <cell r="U1346">
            <v>41590</v>
          </cell>
          <cell r="Z1346">
            <v>41614</v>
          </cell>
        </row>
        <row r="1347">
          <cell r="U1347">
            <v>41591</v>
          </cell>
          <cell r="Z1347">
            <v>41617</v>
          </cell>
        </row>
        <row r="1348">
          <cell r="U1348">
            <v>41592</v>
          </cell>
          <cell r="Z1348">
            <v>41618</v>
          </cell>
        </row>
        <row r="1349">
          <cell r="U1349">
            <v>41593</v>
          </cell>
          <cell r="Z1349">
            <v>41619</v>
          </cell>
        </row>
        <row r="1350">
          <cell r="U1350">
            <v>41596</v>
          </cell>
          <cell r="Z1350">
            <v>41620</v>
          </cell>
        </row>
        <row r="1351">
          <cell r="U1351">
            <v>41597</v>
          </cell>
          <cell r="Z1351">
            <v>41621</v>
          </cell>
        </row>
        <row r="1352">
          <cell r="U1352">
            <v>41598</v>
          </cell>
          <cell r="Z1352">
            <v>41624</v>
          </cell>
        </row>
        <row r="1353">
          <cell r="U1353">
            <v>41599</v>
          </cell>
          <cell r="Z1353">
            <v>41625</v>
          </cell>
        </row>
        <row r="1354">
          <cell r="U1354">
            <v>41600</v>
          </cell>
          <cell r="Z1354">
            <v>41626</v>
          </cell>
        </row>
        <row r="1355">
          <cell r="U1355">
            <v>41603</v>
          </cell>
          <cell r="Z1355">
            <v>41627</v>
          </cell>
        </row>
        <row r="1356">
          <cell r="U1356">
            <v>41604</v>
          </cell>
          <cell r="Z1356">
            <v>41628</v>
          </cell>
        </row>
        <row r="1357">
          <cell r="U1357">
            <v>41605</v>
          </cell>
          <cell r="Z1357">
            <v>41631</v>
          </cell>
        </row>
        <row r="1358">
          <cell r="U1358">
            <v>41606</v>
          </cell>
          <cell r="Z1358">
            <v>41632</v>
          </cell>
        </row>
        <row r="1359">
          <cell r="U1359">
            <v>41607</v>
          </cell>
          <cell r="Z1359">
            <v>41634</v>
          </cell>
        </row>
        <row r="1360">
          <cell r="U1360">
            <v>41610</v>
          </cell>
          <cell r="Z1360">
            <v>41635</v>
          </cell>
        </row>
        <row r="1361">
          <cell r="U1361">
            <v>41611</v>
          </cell>
          <cell r="Z1361">
            <v>41638</v>
          </cell>
        </row>
        <row r="1362">
          <cell r="U1362">
            <v>41612</v>
          </cell>
          <cell r="Z1362">
            <v>41639</v>
          </cell>
        </row>
        <row r="1363">
          <cell r="U1363">
            <v>41613</v>
          </cell>
          <cell r="Z1363">
            <v>41641</v>
          </cell>
        </row>
        <row r="1364">
          <cell r="U1364">
            <v>41614</v>
          </cell>
          <cell r="Z1364">
            <v>41642</v>
          </cell>
        </row>
        <row r="1365">
          <cell r="U1365">
            <v>41617</v>
          </cell>
          <cell r="Z1365">
            <v>41645</v>
          </cell>
        </row>
        <row r="1366">
          <cell r="U1366">
            <v>41618</v>
          </cell>
          <cell r="Z1366">
            <v>41646</v>
          </cell>
        </row>
        <row r="1367">
          <cell r="U1367">
            <v>41619</v>
          </cell>
          <cell r="Z1367">
            <v>41647</v>
          </cell>
        </row>
        <row r="1368">
          <cell r="U1368">
            <v>41620</v>
          </cell>
          <cell r="Z1368">
            <v>41648</v>
          </cell>
        </row>
        <row r="1369">
          <cell r="U1369">
            <v>41621</v>
          </cell>
          <cell r="Z1369">
            <v>41649</v>
          </cell>
        </row>
        <row r="1370">
          <cell r="U1370">
            <v>41624</v>
          </cell>
          <cell r="Z1370">
            <v>41652</v>
          </cell>
        </row>
        <row r="1371">
          <cell r="U1371">
            <v>41625</v>
          </cell>
          <cell r="Z1371">
            <v>41653</v>
          </cell>
        </row>
        <row r="1372">
          <cell r="U1372">
            <v>41626</v>
          </cell>
          <cell r="Z1372">
            <v>41654</v>
          </cell>
        </row>
        <row r="1373">
          <cell r="U1373">
            <v>41627</v>
          </cell>
          <cell r="Z1373">
            <v>41655</v>
          </cell>
        </row>
        <row r="1374">
          <cell r="U1374">
            <v>41628</v>
          </cell>
          <cell r="Z1374">
            <v>41656</v>
          </cell>
        </row>
        <row r="1375">
          <cell r="U1375">
            <v>41631</v>
          </cell>
          <cell r="Z1375">
            <v>41660</v>
          </cell>
        </row>
        <row r="1376">
          <cell r="U1376">
            <v>41635</v>
          </cell>
          <cell r="Z1376">
            <v>41661</v>
          </cell>
        </row>
        <row r="1377">
          <cell r="U1377">
            <v>41638</v>
          </cell>
          <cell r="Z1377">
            <v>41662</v>
          </cell>
        </row>
        <row r="1378">
          <cell r="U1378">
            <v>41641</v>
          </cell>
          <cell r="Z1378">
            <v>41663</v>
          </cell>
        </row>
        <row r="1379">
          <cell r="U1379">
            <v>41642</v>
          </cell>
          <cell r="Z1379">
            <v>41666</v>
          </cell>
        </row>
        <row r="1380">
          <cell r="U1380">
            <v>41645</v>
          </cell>
          <cell r="Z1380">
            <v>41667</v>
          </cell>
        </row>
        <row r="1381">
          <cell r="U1381">
            <v>41646</v>
          </cell>
          <cell r="Z1381">
            <v>41668</v>
          </cell>
        </row>
        <row r="1382">
          <cell r="U1382">
            <v>41647</v>
          </cell>
          <cell r="Z1382">
            <v>41669</v>
          </cell>
        </row>
        <row r="1383">
          <cell r="U1383">
            <v>41648</v>
          </cell>
          <cell r="Z1383">
            <v>41670</v>
          </cell>
        </row>
        <row r="1384">
          <cell r="U1384">
            <v>41649</v>
          </cell>
          <cell r="Z1384">
            <v>41673</v>
          </cell>
        </row>
        <row r="1385">
          <cell r="U1385">
            <v>41652</v>
          </cell>
          <cell r="Z1385">
            <v>41674</v>
          </cell>
        </row>
        <row r="1386">
          <cell r="U1386">
            <v>41653</v>
          </cell>
          <cell r="Z1386">
            <v>41675</v>
          </cell>
        </row>
        <row r="1387">
          <cell r="U1387">
            <v>41654</v>
          </cell>
          <cell r="Z1387">
            <v>41676</v>
          </cell>
        </row>
        <row r="1388">
          <cell r="U1388">
            <v>41655</v>
          </cell>
          <cell r="Z1388">
            <v>41677</v>
          </cell>
        </row>
        <row r="1389">
          <cell r="U1389">
            <v>41656</v>
          </cell>
          <cell r="Z1389">
            <v>41680</v>
          </cell>
        </row>
        <row r="1390">
          <cell r="U1390">
            <v>41659</v>
          </cell>
          <cell r="Z1390">
            <v>41681</v>
          </cell>
        </row>
        <row r="1391">
          <cell r="U1391">
            <v>41660</v>
          </cell>
          <cell r="Z1391">
            <v>41682</v>
          </cell>
        </row>
        <row r="1392">
          <cell r="U1392">
            <v>41661</v>
          </cell>
          <cell r="Z1392">
            <v>41683</v>
          </cell>
        </row>
        <row r="1393">
          <cell r="U1393">
            <v>41662</v>
          </cell>
          <cell r="Z1393">
            <v>41684</v>
          </cell>
        </row>
        <row r="1394">
          <cell r="U1394">
            <v>41663</v>
          </cell>
          <cell r="Z1394">
            <v>41688</v>
          </cell>
        </row>
        <row r="1395">
          <cell r="U1395">
            <v>41666</v>
          </cell>
          <cell r="Z1395">
            <v>41689</v>
          </cell>
        </row>
        <row r="1396">
          <cell r="U1396">
            <v>41667</v>
          </cell>
          <cell r="Z1396">
            <v>41690</v>
          </cell>
        </row>
        <row r="1397">
          <cell r="U1397">
            <v>41668</v>
          </cell>
          <cell r="Z1397">
            <v>41691</v>
          </cell>
        </row>
        <row r="1398">
          <cell r="U1398">
            <v>41669</v>
          </cell>
          <cell r="Z1398">
            <v>41694</v>
          </cell>
        </row>
        <row r="1399">
          <cell r="U1399">
            <v>41670</v>
          </cell>
          <cell r="Z1399">
            <v>41695</v>
          </cell>
        </row>
        <row r="1400">
          <cell r="U1400">
            <v>41673</v>
          </cell>
          <cell r="Z1400">
            <v>41696</v>
          </cell>
        </row>
        <row r="1401">
          <cell r="U1401">
            <v>41674</v>
          </cell>
          <cell r="Z1401">
            <v>41697</v>
          </cell>
        </row>
        <row r="1402">
          <cell r="U1402">
            <v>41675</v>
          </cell>
          <cell r="Z1402">
            <v>41698</v>
          </cell>
        </row>
        <row r="1403">
          <cell r="U1403">
            <v>41676</v>
          </cell>
          <cell r="Z1403">
            <v>41701</v>
          </cell>
        </row>
        <row r="1404">
          <cell r="U1404">
            <v>41677</v>
          </cell>
          <cell r="Z1404">
            <v>41702</v>
          </cell>
        </row>
        <row r="1405">
          <cell r="U1405">
            <v>41680</v>
          </cell>
          <cell r="Z1405">
            <v>41703</v>
          </cell>
        </row>
        <row r="1406">
          <cell r="U1406">
            <v>41681</v>
          </cell>
          <cell r="Z1406">
            <v>41704</v>
          </cell>
        </row>
        <row r="1407">
          <cell r="U1407">
            <v>41682</v>
          </cell>
          <cell r="Z1407">
            <v>41705</v>
          </cell>
        </row>
        <row r="1408">
          <cell r="U1408">
            <v>41683</v>
          </cell>
          <cell r="Z1408">
            <v>41708</v>
          </cell>
        </row>
        <row r="1409">
          <cell r="U1409">
            <v>41684</v>
          </cell>
          <cell r="Z1409">
            <v>41709</v>
          </cell>
        </row>
        <row r="1410">
          <cell r="U1410">
            <v>41687</v>
          </cell>
          <cell r="Z1410">
            <v>41710</v>
          </cell>
        </row>
        <row r="1411">
          <cell r="U1411">
            <v>41688</v>
          </cell>
          <cell r="Z1411">
            <v>41711</v>
          </cell>
        </row>
        <row r="1412">
          <cell r="U1412">
            <v>41689</v>
          </cell>
          <cell r="Z1412">
            <v>41712</v>
          </cell>
        </row>
        <row r="1413">
          <cell r="U1413">
            <v>41690</v>
          </cell>
          <cell r="Z1413">
            <v>41715</v>
          </cell>
        </row>
        <row r="1414">
          <cell r="U1414">
            <v>41691</v>
          </cell>
          <cell r="Z1414">
            <v>41716</v>
          </cell>
        </row>
        <row r="1415">
          <cell r="U1415">
            <v>41694</v>
          </cell>
          <cell r="Z1415">
            <v>41717</v>
          </cell>
        </row>
        <row r="1416">
          <cell r="U1416">
            <v>41695</v>
          </cell>
          <cell r="Z1416">
            <v>41718</v>
          </cell>
        </row>
        <row r="1417">
          <cell r="U1417">
            <v>41696</v>
          </cell>
          <cell r="Z1417">
            <v>41719</v>
          </cell>
        </row>
        <row r="1418">
          <cell r="U1418">
            <v>41697</v>
          </cell>
          <cell r="Z1418">
            <v>41722</v>
          </cell>
        </row>
        <row r="1419">
          <cell r="U1419">
            <v>41698</v>
          </cell>
          <cell r="Z1419">
            <v>41723</v>
          </cell>
        </row>
        <row r="1420">
          <cell r="U1420">
            <v>41701</v>
          </cell>
          <cell r="Z1420">
            <v>41724</v>
          </cell>
        </row>
        <row r="1421">
          <cell r="U1421">
            <v>41702</v>
          </cell>
          <cell r="Z1421">
            <v>41725</v>
          </cell>
        </row>
        <row r="1422">
          <cell r="U1422">
            <v>41703</v>
          </cell>
          <cell r="Z1422">
            <v>41726</v>
          </cell>
        </row>
        <row r="1423">
          <cell r="U1423">
            <v>41704</v>
          </cell>
          <cell r="Z1423">
            <v>41729</v>
          </cell>
        </row>
        <row r="1424">
          <cell r="U1424">
            <v>41705</v>
          </cell>
          <cell r="Z1424">
            <v>41730</v>
          </cell>
        </row>
        <row r="1425">
          <cell r="U1425">
            <v>41708</v>
          </cell>
          <cell r="Z1425">
            <v>41731</v>
          </cell>
        </row>
        <row r="1426">
          <cell r="U1426">
            <v>41709</v>
          </cell>
          <cell r="Z1426">
            <v>41732</v>
          </cell>
        </row>
        <row r="1427">
          <cell r="U1427">
            <v>41710</v>
          </cell>
          <cell r="Z1427">
            <v>41733</v>
          </cell>
        </row>
        <row r="1428">
          <cell r="U1428">
            <v>41711</v>
          </cell>
          <cell r="Z1428">
            <v>41736</v>
          </cell>
        </row>
        <row r="1429">
          <cell r="U1429">
            <v>41712</v>
          </cell>
          <cell r="Z1429">
            <v>41737</v>
          </cell>
        </row>
        <row r="1430">
          <cell r="U1430">
            <v>41715</v>
          </cell>
          <cell r="Z1430">
            <v>41738</v>
          </cell>
        </row>
        <row r="1431">
          <cell r="U1431">
            <v>41716</v>
          </cell>
          <cell r="Z1431">
            <v>41739</v>
          </cell>
        </row>
        <row r="1432">
          <cell r="U1432">
            <v>41717</v>
          </cell>
          <cell r="Z1432">
            <v>41740</v>
          </cell>
        </row>
        <row r="1433">
          <cell r="U1433">
            <v>41718</v>
          </cell>
          <cell r="Z1433">
            <v>41743</v>
          </cell>
        </row>
        <row r="1434">
          <cell r="U1434">
            <v>41719</v>
          </cell>
          <cell r="Z1434">
            <v>41744</v>
          </cell>
        </row>
        <row r="1435">
          <cell r="U1435">
            <v>41722</v>
          </cell>
          <cell r="Z1435">
            <v>41745</v>
          </cell>
        </row>
        <row r="1436">
          <cell r="U1436">
            <v>41723</v>
          </cell>
          <cell r="Z1436">
            <v>41746</v>
          </cell>
        </row>
        <row r="1437">
          <cell r="U1437">
            <v>41724</v>
          </cell>
          <cell r="Z1437">
            <v>41750</v>
          </cell>
        </row>
        <row r="1438">
          <cell r="U1438">
            <v>41725</v>
          </cell>
          <cell r="Z1438">
            <v>41751</v>
          </cell>
        </row>
        <row r="1439">
          <cell r="U1439">
            <v>41726</v>
          </cell>
          <cell r="Z1439">
            <v>41752</v>
          </cell>
        </row>
        <row r="1440">
          <cell r="U1440">
            <v>41729</v>
          </cell>
          <cell r="Z1440">
            <v>41753</v>
          </cell>
        </row>
        <row r="1441">
          <cell r="U1441">
            <v>41730</v>
          </cell>
          <cell r="Z1441">
            <v>41754</v>
          </cell>
        </row>
        <row r="1442">
          <cell r="U1442">
            <v>41731</v>
          </cell>
          <cell r="Z1442">
            <v>41757</v>
          </cell>
        </row>
        <row r="1443">
          <cell r="U1443">
            <v>41732</v>
          </cell>
          <cell r="Z1443">
            <v>41758</v>
          </cell>
        </row>
        <row r="1444">
          <cell r="U1444">
            <v>41733</v>
          </cell>
          <cell r="Z1444">
            <v>41759</v>
          </cell>
        </row>
        <row r="1445">
          <cell r="U1445">
            <v>41736</v>
          </cell>
          <cell r="Z1445">
            <v>41760</v>
          </cell>
        </row>
        <row r="1446">
          <cell r="U1446">
            <v>41737</v>
          </cell>
          <cell r="Z1446">
            <v>41761</v>
          </cell>
        </row>
        <row r="1447">
          <cell r="U1447">
            <v>41738</v>
          </cell>
          <cell r="Z1447">
            <v>41764</v>
          </cell>
        </row>
        <row r="1448">
          <cell r="U1448">
            <v>41739</v>
          </cell>
          <cell r="Z1448">
            <v>41765</v>
          </cell>
        </row>
        <row r="1449">
          <cell r="U1449">
            <v>41740</v>
          </cell>
          <cell r="Z1449">
            <v>41766</v>
          </cell>
        </row>
        <row r="1450">
          <cell r="U1450">
            <v>41743</v>
          </cell>
          <cell r="Z1450">
            <v>41767</v>
          </cell>
        </row>
        <row r="1451">
          <cell r="U1451">
            <v>41744</v>
          </cell>
          <cell r="Z1451">
            <v>41768</v>
          </cell>
        </row>
        <row r="1452">
          <cell r="U1452">
            <v>41745</v>
          </cell>
          <cell r="Z1452">
            <v>41771</v>
          </cell>
        </row>
        <row r="1453">
          <cell r="U1453">
            <v>41746</v>
          </cell>
          <cell r="Z1453">
            <v>41772</v>
          </cell>
        </row>
        <row r="1454">
          <cell r="U1454">
            <v>41751</v>
          </cell>
          <cell r="Z1454">
            <v>41773</v>
          </cell>
        </row>
        <row r="1455">
          <cell r="U1455">
            <v>41752</v>
          </cell>
          <cell r="Z1455">
            <v>41774</v>
          </cell>
        </row>
        <row r="1456">
          <cell r="U1456">
            <v>41753</v>
          </cell>
          <cell r="Z1456">
            <v>41775</v>
          </cell>
        </row>
        <row r="1457">
          <cell r="U1457">
            <v>41754</v>
          </cell>
          <cell r="Z1457">
            <v>41778</v>
          </cell>
        </row>
        <row r="1458">
          <cell r="U1458">
            <v>41757</v>
          </cell>
          <cell r="Z1458">
            <v>41779</v>
          </cell>
        </row>
        <row r="1459">
          <cell r="U1459">
            <v>41758</v>
          </cell>
          <cell r="Z1459">
            <v>41780</v>
          </cell>
        </row>
        <row r="1460">
          <cell r="U1460">
            <v>41759</v>
          </cell>
          <cell r="Z1460">
            <v>41781</v>
          </cell>
        </row>
        <row r="1461">
          <cell r="U1461">
            <v>41761</v>
          </cell>
          <cell r="Z1461">
            <v>41782</v>
          </cell>
        </row>
        <row r="1462">
          <cell r="U1462">
            <v>41764</v>
          </cell>
          <cell r="Z1462">
            <v>41786</v>
          </cell>
        </row>
        <row r="1463">
          <cell r="U1463">
            <v>41765</v>
          </cell>
          <cell r="Z1463">
            <v>41787</v>
          </cell>
        </row>
        <row r="1464">
          <cell r="U1464">
            <v>41766</v>
          </cell>
          <cell r="Z1464">
            <v>41788</v>
          </cell>
        </row>
        <row r="1465">
          <cell r="U1465">
            <v>41767</v>
          </cell>
          <cell r="Z1465">
            <v>41789</v>
          </cell>
        </row>
        <row r="1466">
          <cell r="U1466">
            <v>41768</v>
          </cell>
          <cell r="Z1466">
            <v>41792</v>
          </cell>
        </row>
        <row r="1467">
          <cell r="U1467">
            <v>41771</v>
          </cell>
          <cell r="Z1467">
            <v>41793</v>
          </cell>
        </row>
        <row r="1468">
          <cell r="U1468">
            <v>41772</v>
          </cell>
          <cell r="Z1468">
            <v>41794</v>
          </cell>
        </row>
        <row r="1469">
          <cell r="U1469">
            <v>41773</v>
          </cell>
          <cell r="Z1469">
            <v>41795</v>
          </cell>
        </row>
        <row r="1470">
          <cell r="U1470">
            <v>41774</v>
          </cell>
          <cell r="Z1470">
            <v>41796</v>
          </cell>
        </row>
        <row r="1471">
          <cell r="U1471">
            <v>41775</v>
          </cell>
          <cell r="Z1471">
            <v>41799</v>
          </cell>
        </row>
        <row r="1472">
          <cell r="U1472">
            <v>41778</v>
          </cell>
          <cell r="Z1472">
            <v>41800</v>
          </cell>
        </row>
        <row r="1473">
          <cell r="U1473">
            <v>41779</v>
          </cell>
          <cell r="Z1473">
            <v>41801</v>
          </cell>
        </row>
        <row r="1474">
          <cell r="U1474">
            <v>41780</v>
          </cell>
          <cell r="Z1474">
            <v>41802</v>
          </cell>
        </row>
        <row r="1475">
          <cell r="U1475">
            <v>41781</v>
          </cell>
          <cell r="Z1475">
            <v>41803</v>
          </cell>
        </row>
        <row r="1476">
          <cell r="U1476">
            <v>41782</v>
          </cell>
          <cell r="Z1476">
            <v>41806</v>
          </cell>
        </row>
        <row r="1477">
          <cell r="U1477">
            <v>41785</v>
          </cell>
          <cell r="Z1477">
            <v>41807</v>
          </cell>
        </row>
        <row r="1478">
          <cell r="U1478">
            <v>41786</v>
          </cell>
          <cell r="Z1478">
            <v>41808</v>
          </cell>
        </row>
        <row r="1479">
          <cell r="U1479">
            <v>41787</v>
          </cell>
          <cell r="Z1479">
            <v>41809</v>
          </cell>
        </row>
        <row r="1480">
          <cell r="U1480">
            <v>41788</v>
          </cell>
          <cell r="Z1480">
            <v>41810</v>
          </cell>
        </row>
        <row r="1481">
          <cell r="U1481">
            <v>41789</v>
          </cell>
          <cell r="Z1481">
            <v>41813</v>
          </cell>
        </row>
        <row r="1482">
          <cell r="U1482">
            <v>41792</v>
          </cell>
          <cell r="Z1482">
            <v>41814</v>
          </cell>
        </row>
        <row r="1483">
          <cell r="U1483">
            <v>41793</v>
          </cell>
          <cell r="Z1483">
            <v>41815</v>
          </cell>
        </row>
        <row r="1484">
          <cell r="U1484">
            <v>41794</v>
          </cell>
          <cell r="Z1484">
            <v>41816</v>
          </cell>
        </row>
        <row r="1485">
          <cell r="U1485">
            <v>41795</v>
          </cell>
          <cell r="Z1485">
            <v>41817</v>
          </cell>
        </row>
        <row r="1486">
          <cell r="U1486">
            <v>41796</v>
          </cell>
          <cell r="Z1486">
            <v>41820</v>
          </cell>
        </row>
        <row r="1487">
          <cell r="U1487">
            <v>41799</v>
          </cell>
          <cell r="Z1487">
            <v>41821</v>
          </cell>
        </row>
        <row r="1488">
          <cell r="U1488">
            <v>41800</v>
          </cell>
          <cell r="Z1488">
            <v>41822</v>
          </cell>
        </row>
        <row r="1489">
          <cell r="U1489">
            <v>41801</v>
          </cell>
          <cell r="Z1489">
            <v>41823</v>
          </cell>
        </row>
        <row r="1490">
          <cell r="U1490">
            <v>41802</v>
          </cell>
          <cell r="Z1490">
            <v>41827</v>
          </cell>
        </row>
        <row r="1491">
          <cell r="U1491">
            <v>41803</v>
          </cell>
          <cell r="Z1491">
            <v>41828</v>
          </cell>
        </row>
        <row r="1492">
          <cell r="U1492">
            <v>41806</v>
          </cell>
          <cell r="Z1492">
            <v>41829</v>
          </cell>
        </row>
        <row r="1493">
          <cell r="U1493">
            <v>41807</v>
          </cell>
          <cell r="Z1493">
            <v>41830</v>
          </cell>
        </row>
        <row r="1494">
          <cell r="U1494">
            <v>41808</v>
          </cell>
          <cell r="Z1494">
            <v>41831</v>
          </cell>
        </row>
        <row r="1495">
          <cell r="U1495">
            <v>41809</v>
          </cell>
          <cell r="Z1495">
            <v>41834</v>
          </cell>
        </row>
        <row r="1496">
          <cell r="U1496">
            <v>41810</v>
          </cell>
          <cell r="Z1496">
            <v>41835</v>
          </cell>
        </row>
        <row r="1497">
          <cell r="U1497">
            <v>41813</v>
          </cell>
          <cell r="Z1497">
            <v>41836</v>
          </cell>
        </row>
        <row r="1498">
          <cell r="U1498">
            <v>41814</v>
          </cell>
          <cell r="Z1498">
            <v>41837</v>
          </cell>
        </row>
        <row r="1499">
          <cell r="U1499">
            <v>41815</v>
          </cell>
          <cell r="Z1499">
            <v>41838</v>
          </cell>
        </row>
        <row r="1500">
          <cell r="U1500">
            <v>41816</v>
          </cell>
          <cell r="Z1500">
            <v>41841</v>
          </cell>
        </row>
        <row r="1501">
          <cell r="U1501">
            <v>41817</v>
          </cell>
          <cell r="Z1501">
            <v>41842</v>
          </cell>
        </row>
        <row r="1502">
          <cell r="U1502">
            <v>41820</v>
          </cell>
          <cell r="Z1502">
            <v>41843</v>
          </cell>
        </row>
        <row r="1503">
          <cell r="U1503">
            <v>41821</v>
          </cell>
          <cell r="Z1503">
            <v>41844</v>
          </cell>
        </row>
        <row r="1504">
          <cell r="U1504">
            <v>41822</v>
          </cell>
          <cell r="Z1504">
            <v>41845</v>
          </cell>
        </row>
        <row r="1505">
          <cell r="U1505">
            <v>41823</v>
          </cell>
          <cell r="Z1505">
            <v>41848</v>
          </cell>
        </row>
        <row r="1506">
          <cell r="U1506">
            <v>41824</v>
          </cell>
          <cell r="Z1506">
            <v>41849</v>
          </cell>
        </row>
        <row r="1507">
          <cell r="U1507">
            <v>41827</v>
          </cell>
          <cell r="Z1507">
            <v>41850</v>
          </cell>
        </row>
        <row r="1508">
          <cell r="U1508">
            <v>41828</v>
          </cell>
          <cell r="Z1508">
            <v>41851</v>
          </cell>
        </row>
        <row r="1509">
          <cell r="U1509">
            <v>41829</v>
          </cell>
          <cell r="Z1509">
            <v>41852</v>
          </cell>
        </row>
        <row r="1510">
          <cell r="U1510">
            <v>41830</v>
          </cell>
          <cell r="Z1510">
            <v>41855</v>
          </cell>
        </row>
        <row r="1511">
          <cell r="U1511">
            <v>41831</v>
          </cell>
          <cell r="Z1511">
            <v>41856</v>
          </cell>
        </row>
        <row r="1512">
          <cell r="U1512">
            <v>41834</v>
          </cell>
          <cell r="Z1512">
            <v>41857</v>
          </cell>
        </row>
        <row r="1513">
          <cell r="U1513">
            <v>41835</v>
          </cell>
          <cell r="Z1513">
            <v>41858</v>
          </cell>
        </row>
        <row r="1514">
          <cell r="U1514">
            <v>41836</v>
          </cell>
          <cell r="Z1514">
            <v>41859</v>
          </cell>
        </row>
        <row r="1515">
          <cell r="U1515">
            <v>41837</v>
          </cell>
          <cell r="Z1515">
            <v>41862</v>
          </cell>
        </row>
        <row r="1516">
          <cell r="U1516">
            <v>41838</v>
          </cell>
          <cell r="Z1516">
            <v>41863</v>
          </cell>
        </row>
        <row r="1517">
          <cell r="U1517">
            <v>41841</v>
          </cell>
          <cell r="Z1517">
            <v>41864</v>
          </cell>
        </row>
        <row r="1518">
          <cell r="U1518">
            <v>41842</v>
          </cell>
          <cell r="Z1518">
            <v>41865</v>
          </cell>
        </row>
        <row r="1519">
          <cell r="U1519">
            <v>41843</v>
          </cell>
          <cell r="Z1519">
            <v>41866</v>
          </cell>
        </row>
        <row r="1520">
          <cell r="U1520">
            <v>41844</v>
          </cell>
          <cell r="Z1520">
            <v>41869</v>
          </cell>
        </row>
        <row r="1521">
          <cell r="U1521">
            <v>41845</v>
          </cell>
          <cell r="Z1521">
            <v>41870</v>
          </cell>
        </row>
        <row r="1522">
          <cell r="U1522">
            <v>41848</v>
          </cell>
          <cell r="Z1522">
            <v>41871</v>
          </cell>
        </row>
        <row r="1523">
          <cell r="U1523">
            <v>41849</v>
          </cell>
          <cell r="Z1523">
            <v>41872</v>
          </cell>
        </row>
        <row r="1524">
          <cell r="U1524">
            <v>41850</v>
          </cell>
          <cell r="Z1524">
            <v>41873</v>
          </cell>
        </row>
        <row r="1525">
          <cell r="U1525">
            <v>41851</v>
          </cell>
          <cell r="Z1525">
            <v>41876</v>
          </cell>
        </row>
        <row r="1526">
          <cell r="U1526">
            <v>41852</v>
          </cell>
          <cell r="Z1526">
            <v>41877</v>
          </cell>
        </row>
        <row r="1527">
          <cell r="U1527">
            <v>41855</v>
          </cell>
          <cell r="Z1527">
            <v>41878</v>
          </cell>
        </row>
        <row r="1528">
          <cell r="U1528">
            <v>41856</v>
          </cell>
          <cell r="Z1528">
            <v>41879</v>
          </cell>
        </row>
        <row r="1529">
          <cell r="U1529">
            <v>41857</v>
          </cell>
          <cell r="Z1529">
            <v>41880</v>
          </cell>
        </row>
        <row r="1530">
          <cell r="U1530">
            <v>41858</v>
          </cell>
          <cell r="Z1530">
            <v>41884</v>
          </cell>
        </row>
        <row r="1531">
          <cell r="U1531">
            <v>41859</v>
          </cell>
          <cell r="Z1531">
            <v>41885</v>
          </cell>
        </row>
        <row r="1532">
          <cell r="U1532">
            <v>41862</v>
          </cell>
          <cell r="Z1532">
            <v>41886</v>
          </cell>
        </row>
        <row r="1533">
          <cell r="U1533">
            <v>41863</v>
          </cell>
          <cell r="Z1533">
            <v>41887</v>
          </cell>
        </row>
        <row r="1534">
          <cell r="U1534">
            <v>41864</v>
          </cell>
          <cell r="Z1534">
            <v>41890</v>
          </cell>
        </row>
        <row r="1535">
          <cell r="U1535">
            <v>41865</v>
          </cell>
          <cell r="Z1535">
            <v>41891</v>
          </cell>
        </row>
        <row r="1536">
          <cell r="U1536">
            <v>41866</v>
          </cell>
          <cell r="Z1536">
            <v>41892</v>
          </cell>
        </row>
        <row r="1537">
          <cell r="U1537">
            <v>41869</v>
          </cell>
          <cell r="Z1537">
            <v>41893</v>
          </cell>
        </row>
        <row r="1538">
          <cell r="U1538">
            <v>41870</v>
          </cell>
          <cell r="Z1538">
            <v>41894</v>
          </cell>
        </row>
        <row r="1539">
          <cell r="U1539">
            <v>41871</v>
          </cell>
          <cell r="Z1539">
            <v>41897</v>
          </cell>
        </row>
        <row r="1540">
          <cell r="U1540">
            <v>41872</v>
          </cell>
          <cell r="Z1540">
            <v>41898</v>
          </cell>
        </row>
        <row r="1541">
          <cell r="U1541">
            <v>41873</v>
          </cell>
          <cell r="Z1541">
            <v>41899</v>
          </cell>
        </row>
        <row r="1542">
          <cell r="U1542">
            <v>41876</v>
          </cell>
          <cell r="Z1542">
            <v>41900</v>
          </cell>
        </row>
        <row r="1543">
          <cell r="U1543">
            <v>41877</v>
          </cell>
          <cell r="Z1543">
            <v>41901</v>
          </cell>
        </row>
        <row r="1544">
          <cell r="U1544">
            <v>41878</v>
          </cell>
          <cell r="Z1544">
            <v>41904</v>
          </cell>
        </row>
        <row r="1545">
          <cell r="U1545">
            <v>41879</v>
          </cell>
          <cell r="Z1545">
            <v>41905</v>
          </cell>
        </row>
        <row r="1546">
          <cell r="U1546">
            <v>41880</v>
          </cell>
          <cell r="Z1546">
            <v>41906</v>
          </cell>
        </row>
        <row r="1547">
          <cell r="U1547">
            <v>41883</v>
          </cell>
          <cell r="Z1547">
            <v>41907</v>
          </cell>
        </row>
        <row r="1548">
          <cell r="U1548">
            <v>41884</v>
          </cell>
          <cell r="Z1548">
            <v>41908</v>
          </cell>
        </row>
        <row r="1549">
          <cell r="U1549">
            <v>41885</v>
          </cell>
          <cell r="Z1549">
            <v>41911</v>
          </cell>
        </row>
        <row r="1550">
          <cell r="U1550">
            <v>41886</v>
          </cell>
          <cell r="Z1550">
            <v>41912</v>
          </cell>
        </row>
        <row r="1551">
          <cell r="U1551">
            <v>41887</v>
          </cell>
          <cell r="Z1551">
            <v>41913</v>
          </cell>
        </row>
        <row r="1552">
          <cell r="U1552">
            <v>41890</v>
          </cell>
          <cell r="Z1552">
            <v>41914</v>
          </cell>
        </row>
        <row r="1553">
          <cell r="U1553">
            <v>41891</v>
          </cell>
          <cell r="Z1553">
            <v>41915</v>
          </cell>
        </row>
        <row r="1554">
          <cell r="U1554">
            <v>41892</v>
          </cell>
          <cell r="Z1554">
            <v>41918</v>
          </cell>
        </row>
        <row r="1555">
          <cell r="U1555">
            <v>41893</v>
          </cell>
          <cell r="Z1555">
            <v>41919</v>
          </cell>
        </row>
        <row r="1556">
          <cell r="U1556">
            <v>41894</v>
          </cell>
          <cell r="Z1556">
            <v>41920</v>
          </cell>
        </row>
        <row r="1557">
          <cell r="U1557">
            <v>41897</v>
          </cell>
          <cell r="Z1557">
            <v>41921</v>
          </cell>
        </row>
        <row r="1558">
          <cell r="U1558">
            <v>41898</v>
          </cell>
          <cell r="Z1558">
            <v>41922</v>
          </cell>
        </row>
        <row r="1559">
          <cell r="U1559">
            <v>41899</v>
          </cell>
          <cell r="Z1559">
            <v>41925</v>
          </cell>
        </row>
        <row r="1560">
          <cell r="U1560">
            <v>41900</v>
          </cell>
          <cell r="Z1560">
            <v>41926</v>
          </cell>
        </row>
        <row r="1561">
          <cell r="U1561">
            <v>41901</v>
          </cell>
          <cell r="Z1561">
            <v>41927</v>
          </cell>
        </row>
        <row r="1562">
          <cell r="U1562">
            <v>41904</v>
          </cell>
          <cell r="Z1562">
            <v>41928</v>
          </cell>
        </row>
        <row r="1563">
          <cell r="U1563">
            <v>41905</v>
          </cell>
          <cell r="Z1563">
            <v>41929</v>
          </cell>
        </row>
        <row r="1564">
          <cell r="U1564">
            <v>41906</v>
          </cell>
          <cell r="Z1564">
            <v>41932</v>
          </cell>
        </row>
        <row r="1565">
          <cell r="U1565">
            <v>41907</v>
          </cell>
          <cell r="Z1565">
            <v>41933</v>
          </cell>
        </row>
        <row r="1566">
          <cell r="U1566">
            <v>41908</v>
          </cell>
          <cell r="Z1566">
            <v>41934</v>
          </cell>
        </row>
        <row r="1567">
          <cell r="U1567">
            <v>41911</v>
          </cell>
          <cell r="Z1567">
            <v>41935</v>
          </cell>
        </row>
        <row r="1568">
          <cell r="U1568">
            <v>41912</v>
          </cell>
          <cell r="Z1568">
            <v>41936</v>
          </cell>
        </row>
        <row r="1569">
          <cell r="U1569">
            <v>41913</v>
          </cell>
          <cell r="Z1569">
            <v>41939</v>
          </cell>
        </row>
        <row r="1570">
          <cell r="U1570">
            <v>41914</v>
          </cell>
          <cell r="Z1570">
            <v>41940</v>
          </cell>
        </row>
        <row r="1571">
          <cell r="U1571">
            <v>41918</v>
          </cell>
          <cell r="Z1571">
            <v>41941</v>
          </cell>
        </row>
        <row r="1572">
          <cell r="U1572">
            <v>41919</v>
          </cell>
          <cell r="Z1572">
            <v>41942</v>
          </cell>
        </row>
        <row r="1573">
          <cell r="U1573">
            <v>41920</v>
          </cell>
          <cell r="Z1573">
            <v>41943</v>
          </cell>
        </row>
        <row r="1574">
          <cell r="U1574">
            <v>41921</v>
          </cell>
          <cell r="Z1574">
            <v>41946</v>
          </cell>
        </row>
        <row r="1575">
          <cell r="U1575">
            <v>41922</v>
          </cell>
          <cell r="Z1575">
            <v>41947</v>
          </cell>
        </row>
        <row r="1576">
          <cell r="U1576">
            <v>41925</v>
          </cell>
          <cell r="Z1576">
            <v>41948</v>
          </cell>
        </row>
        <row r="1577">
          <cell r="U1577">
            <v>41926</v>
          </cell>
          <cell r="Z1577">
            <v>41949</v>
          </cell>
        </row>
        <row r="1578">
          <cell r="U1578">
            <v>41927</v>
          </cell>
          <cell r="Z1578">
            <v>41950</v>
          </cell>
        </row>
        <row r="1579">
          <cell r="U1579">
            <v>41928</v>
          </cell>
          <cell r="Z1579">
            <v>41953</v>
          </cell>
        </row>
        <row r="1580">
          <cell r="U1580">
            <v>41929</v>
          </cell>
          <cell r="Z1580">
            <v>41954</v>
          </cell>
        </row>
        <row r="1581">
          <cell r="U1581">
            <v>41932</v>
          </cell>
          <cell r="Z1581">
            <v>41955</v>
          </cell>
        </row>
        <row r="1582">
          <cell r="U1582">
            <v>41933</v>
          </cell>
          <cell r="Z1582">
            <v>41956</v>
          </cell>
        </row>
        <row r="1583">
          <cell r="U1583">
            <v>41934</v>
          </cell>
          <cell r="Z1583">
            <v>41957</v>
          </cell>
        </row>
        <row r="1584">
          <cell r="U1584">
            <v>41935</v>
          </cell>
          <cell r="Z1584">
            <v>41960</v>
          </cell>
        </row>
        <row r="1585">
          <cell r="U1585">
            <v>41936</v>
          </cell>
          <cell r="Z1585">
            <v>41961</v>
          </cell>
        </row>
        <row r="1586">
          <cell r="U1586">
            <v>41939</v>
          </cell>
          <cell r="Z1586">
            <v>41962</v>
          </cell>
        </row>
        <row r="1587">
          <cell r="U1587">
            <v>41940</v>
          </cell>
          <cell r="Z1587">
            <v>41963</v>
          </cell>
        </row>
        <row r="1588">
          <cell r="U1588">
            <v>41941</v>
          </cell>
          <cell r="Z1588">
            <v>41964</v>
          </cell>
        </row>
        <row r="1589">
          <cell r="U1589">
            <v>41942</v>
          </cell>
          <cell r="Z1589">
            <v>41967</v>
          </cell>
        </row>
        <row r="1590">
          <cell r="U1590">
            <v>41943</v>
          </cell>
          <cell r="Z1590">
            <v>41968</v>
          </cell>
        </row>
        <row r="1591">
          <cell r="U1591">
            <v>41946</v>
          </cell>
          <cell r="Z1591">
            <v>41969</v>
          </cell>
        </row>
        <row r="1592">
          <cell r="U1592">
            <v>41947</v>
          </cell>
          <cell r="Z1592">
            <v>41971</v>
          </cell>
        </row>
        <row r="1593">
          <cell r="U1593">
            <v>41948</v>
          </cell>
          <cell r="Z1593">
            <v>41974</v>
          </cell>
        </row>
        <row r="1594">
          <cell r="U1594">
            <v>41949</v>
          </cell>
          <cell r="Z1594">
            <v>41975</v>
          </cell>
        </row>
        <row r="1595">
          <cell r="U1595">
            <v>41950</v>
          </cell>
          <cell r="Z1595">
            <v>41976</v>
          </cell>
        </row>
        <row r="1596">
          <cell r="U1596">
            <v>41953</v>
          </cell>
          <cell r="Z1596">
            <v>41977</v>
          </cell>
        </row>
        <row r="1597">
          <cell r="U1597">
            <v>41954</v>
          </cell>
          <cell r="Z1597">
            <v>41978</v>
          </cell>
        </row>
        <row r="1598">
          <cell r="U1598">
            <v>41955</v>
          </cell>
          <cell r="Z1598">
            <v>41981</v>
          </cell>
        </row>
        <row r="1599">
          <cell r="U1599">
            <v>41956</v>
          </cell>
          <cell r="Z1599">
            <v>41982</v>
          </cell>
        </row>
        <row r="1600">
          <cell r="U1600">
            <v>41957</v>
          </cell>
          <cell r="Z1600">
            <v>41983</v>
          </cell>
        </row>
        <row r="1601">
          <cell r="U1601">
            <v>41960</v>
          </cell>
          <cell r="Z1601">
            <v>41984</v>
          </cell>
        </row>
        <row r="1602">
          <cell r="U1602">
            <v>41961</v>
          </cell>
          <cell r="Z1602">
            <v>41985</v>
          </cell>
        </row>
        <row r="1603">
          <cell r="U1603">
            <v>41962</v>
          </cell>
          <cell r="Z1603">
            <v>41988</v>
          </cell>
        </row>
        <row r="1604">
          <cell r="U1604">
            <v>41963</v>
          </cell>
          <cell r="Z1604">
            <v>41989</v>
          </cell>
        </row>
        <row r="1605">
          <cell r="U1605">
            <v>41964</v>
          </cell>
          <cell r="Z1605">
            <v>41990</v>
          </cell>
        </row>
        <row r="1606">
          <cell r="U1606">
            <v>41967</v>
          </cell>
          <cell r="Z1606">
            <v>41991</v>
          </cell>
        </row>
        <row r="1607">
          <cell r="U1607">
            <v>41968</v>
          </cell>
          <cell r="Z1607">
            <v>41992</v>
          </cell>
        </row>
        <row r="1608">
          <cell r="U1608">
            <v>41969</v>
          </cell>
          <cell r="Z1608">
            <v>41995</v>
          </cell>
        </row>
        <row r="1609">
          <cell r="U1609">
            <v>41970</v>
          </cell>
          <cell r="Z1609">
            <v>41996</v>
          </cell>
        </row>
        <row r="1610">
          <cell r="U1610">
            <v>41971</v>
          </cell>
          <cell r="Z1610">
            <v>41997</v>
          </cell>
        </row>
        <row r="1611">
          <cell r="U1611">
            <v>41974</v>
          </cell>
          <cell r="Z1611">
            <v>41999</v>
          </cell>
        </row>
        <row r="1612">
          <cell r="U1612">
            <v>41975</v>
          </cell>
          <cell r="Z1612">
            <v>42002</v>
          </cell>
        </row>
        <row r="1613">
          <cell r="U1613">
            <v>41976</v>
          </cell>
          <cell r="Z1613">
            <v>42003</v>
          </cell>
        </row>
        <row r="1614">
          <cell r="U1614">
            <v>41977</v>
          </cell>
          <cell r="Z1614">
            <v>42004</v>
          </cell>
        </row>
        <row r="1615">
          <cell r="U1615">
            <v>41978</v>
          </cell>
          <cell r="Z1615">
            <v>42006</v>
          </cell>
        </row>
        <row r="1616">
          <cell r="U1616">
            <v>41981</v>
          </cell>
          <cell r="Z1616">
            <v>42009</v>
          </cell>
        </row>
        <row r="1617">
          <cell r="U1617">
            <v>41982</v>
          </cell>
          <cell r="Z1617">
            <v>42010</v>
          </cell>
        </row>
        <row r="1618">
          <cell r="U1618">
            <v>41983</v>
          </cell>
          <cell r="Z1618">
            <v>42011</v>
          </cell>
        </row>
        <row r="1619">
          <cell r="U1619">
            <v>41984</v>
          </cell>
          <cell r="Z1619">
            <v>42012</v>
          </cell>
        </row>
        <row r="1620">
          <cell r="U1620">
            <v>41985</v>
          </cell>
          <cell r="Z1620">
            <v>42013</v>
          </cell>
        </row>
        <row r="1621">
          <cell r="U1621">
            <v>41988</v>
          </cell>
          <cell r="Z1621">
            <v>42016</v>
          </cell>
        </row>
        <row r="1622">
          <cell r="U1622">
            <v>41989</v>
          </cell>
          <cell r="Z1622">
            <v>42017</v>
          </cell>
        </row>
        <row r="1623">
          <cell r="U1623">
            <v>41990</v>
          </cell>
          <cell r="Z1623">
            <v>42018</v>
          </cell>
        </row>
        <row r="1624">
          <cell r="U1624">
            <v>41991</v>
          </cell>
          <cell r="Z1624">
            <v>42019</v>
          </cell>
        </row>
        <row r="1625">
          <cell r="U1625">
            <v>41992</v>
          </cell>
          <cell r="Z1625">
            <v>42020</v>
          </cell>
        </row>
        <row r="1626">
          <cell r="U1626">
            <v>41995</v>
          </cell>
          <cell r="Z1626">
            <v>42024</v>
          </cell>
        </row>
        <row r="1627">
          <cell r="U1627">
            <v>41996</v>
          </cell>
          <cell r="Z1627">
            <v>42025</v>
          </cell>
        </row>
        <row r="1628">
          <cell r="U1628">
            <v>42002</v>
          </cell>
          <cell r="Z1628">
            <v>42026</v>
          </cell>
        </row>
        <row r="1629">
          <cell r="U1629">
            <v>42003</v>
          </cell>
          <cell r="Z1629">
            <v>42027</v>
          </cell>
        </row>
        <row r="1630">
          <cell r="U1630">
            <v>42006</v>
          </cell>
          <cell r="Z1630">
            <v>42030</v>
          </cell>
        </row>
        <row r="1631">
          <cell r="U1631">
            <v>42009</v>
          </cell>
          <cell r="Z1631">
            <v>42031</v>
          </cell>
        </row>
        <row r="1632">
          <cell r="U1632">
            <v>42010</v>
          </cell>
          <cell r="Z1632">
            <v>42032</v>
          </cell>
        </row>
        <row r="1633">
          <cell r="U1633">
            <v>42011</v>
          </cell>
          <cell r="Z1633">
            <v>42033</v>
          </cell>
        </row>
        <row r="1634">
          <cell r="U1634">
            <v>42012</v>
          </cell>
          <cell r="Z1634">
            <v>42034</v>
          </cell>
        </row>
        <row r="1635">
          <cell r="U1635">
            <v>42013</v>
          </cell>
          <cell r="Z1635">
            <v>42037</v>
          </cell>
        </row>
        <row r="1636">
          <cell r="U1636">
            <v>42016</v>
          </cell>
          <cell r="Z1636">
            <v>42038</v>
          </cell>
        </row>
        <row r="1637">
          <cell r="U1637">
            <v>42017</v>
          </cell>
          <cell r="Z1637">
            <v>42039</v>
          </cell>
        </row>
        <row r="1638">
          <cell r="U1638">
            <v>42018</v>
          </cell>
          <cell r="Z1638">
            <v>42040</v>
          </cell>
        </row>
        <row r="1639">
          <cell r="U1639">
            <v>42019</v>
          </cell>
          <cell r="Z1639">
            <v>42041</v>
          </cell>
        </row>
        <row r="1640">
          <cell r="U1640">
            <v>42020</v>
          </cell>
          <cell r="Z1640">
            <v>42044</v>
          </cell>
        </row>
        <row r="1641">
          <cell r="U1641">
            <v>42023</v>
          </cell>
          <cell r="Z1641">
            <v>42045</v>
          </cell>
        </row>
        <row r="1642">
          <cell r="U1642">
            <v>42024</v>
          </cell>
          <cell r="Z1642">
            <v>42046</v>
          </cell>
        </row>
        <row r="1643">
          <cell r="U1643">
            <v>42025</v>
          </cell>
          <cell r="Z1643">
            <v>42047</v>
          </cell>
        </row>
        <row r="1644">
          <cell r="U1644">
            <v>42026</v>
          </cell>
          <cell r="Z1644">
            <v>42048</v>
          </cell>
        </row>
        <row r="1645">
          <cell r="U1645">
            <v>42027</v>
          </cell>
          <cell r="Z1645">
            <v>42052</v>
          </cell>
        </row>
        <row r="1646">
          <cell r="U1646">
            <v>42030</v>
          </cell>
          <cell r="Z1646">
            <v>42053</v>
          </cell>
        </row>
        <row r="1647">
          <cell r="U1647">
            <v>42031</v>
          </cell>
          <cell r="Z1647">
            <v>42054</v>
          </cell>
        </row>
        <row r="1648">
          <cell r="U1648">
            <v>42032</v>
          </cell>
          <cell r="Z1648">
            <v>42055</v>
          </cell>
        </row>
        <row r="1649">
          <cell r="U1649">
            <v>42033</v>
          </cell>
          <cell r="Z1649">
            <v>42058</v>
          </cell>
        </row>
        <row r="1650">
          <cell r="U1650">
            <v>42034</v>
          </cell>
          <cell r="Z1650">
            <v>42059</v>
          </cell>
        </row>
        <row r="1651">
          <cell r="U1651">
            <v>42037</v>
          </cell>
          <cell r="Z1651">
            <v>42060</v>
          </cell>
        </row>
        <row r="1652">
          <cell r="U1652">
            <v>42038</v>
          </cell>
          <cell r="Z1652">
            <v>42061</v>
          </cell>
        </row>
        <row r="1653">
          <cell r="U1653">
            <v>42039</v>
          </cell>
          <cell r="Z1653">
            <v>42062</v>
          </cell>
        </row>
        <row r="1654">
          <cell r="U1654">
            <v>42040</v>
          </cell>
          <cell r="Z1654">
            <v>42065</v>
          </cell>
        </row>
        <row r="1655">
          <cell r="U1655">
            <v>42041</v>
          </cell>
          <cell r="Z1655">
            <v>42066</v>
          </cell>
        </row>
        <row r="1656">
          <cell r="U1656">
            <v>42044</v>
          </cell>
          <cell r="Z1656">
            <v>42067</v>
          </cell>
        </row>
        <row r="1657">
          <cell r="U1657">
            <v>42045</v>
          </cell>
          <cell r="Z1657">
            <v>42068</v>
          </cell>
        </row>
        <row r="1658">
          <cell r="U1658">
            <v>42046</v>
          </cell>
          <cell r="Z1658">
            <v>42069</v>
          </cell>
        </row>
        <row r="1659">
          <cell r="U1659">
            <v>42047</v>
          </cell>
          <cell r="Z1659">
            <v>42072</v>
          </cell>
        </row>
        <row r="1660">
          <cell r="U1660">
            <v>42048</v>
          </cell>
          <cell r="Z1660">
            <v>42073</v>
          </cell>
        </row>
        <row r="1661">
          <cell r="U1661">
            <v>42051</v>
          </cell>
          <cell r="Z1661">
            <v>42074</v>
          </cell>
        </row>
        <row r="1662">
          <cell r="U1662">
            <v>42052</v>
          </cell>
          <cell r="Z1662">
            <v>42075</v>
          </cell>
        </row>
        <row r="1663">
          <cell r="U1663">
            <v>42053</v>
          </cell>
          <cell r="Z1663">
            <v>42076</v>
          </cell>
        </row>
        <row r="1664">
          <cell r="U1664">
            <v>42054</v>
          </cell>
          <cell r="Z1664">
            <v>42079</v>
          </cell>
        </row>
        <row r="1665">
          <cell r="U1665">
            <v>42055</v>
          </cell>
          <cell r="Z1665">
            <v>42080</v>
          </cell>
        </row>
        <row r="1666">
          <cell r="U1666">
            <v>42058</v>
          </cell>
          <cell r="Z1666">
            <v>42081</v>
          </cell>
        </row>
        <row r="1667">
          <cell r="U1667">
            <v>42059</v>
          </cell>
          <cell r="Z1667">
            <v>42082</v>
          </cell>
        </row>
        <row r="1668">
          <cell r="U1668">
            <v>42060</v>
          </cell>
          <cell r="Z1668">
            <v>42083</v>
          </cell>
        </row>
        <row r="1669">
          <cell r="U1669">
            <v>42061</v>
          </cell>
          <cell r="Z1669">
            <v>42086</v>
          </cell>
        </row>
        <row r="1670">
          <cell r="U1670">
            <v>42062</v>
          </cell>
          <cell r="Z1670">
            <v>42087</v>
          </cell>
        </row>
        <row r="1671">
          <cell r="U1671">
            <v>42065</v>
          </cell>
          <cell r="Z1671">
            <v>42088</v>
          </cell>
        </row>
        <row r="1672">
          <cell r="U1672">
            <v>42066</v>
          </cell>
          <cell r="Z1672">
            <v>42089</v>
          </cell>
        </row>
        <row r="1673">
          <cell r="U1673">
            <v>42067</v>
          </cell>
          <cell r="Z1673">
            <v>42090</v>
          </cell>
        </row>
        <row r="1674">
          <cell r="U1674">
            <v>42068</v>
          </cell>
          <cell r="Z1674">
            <v>42093</v>
          </cell>
        </row>
        <row r="1675">
          <cell r="U1675">
            <v>42069</v>
          </cell>
          <cell r="Z1675">
            <v>42094</v>
          </cell>
        </row>
        <row r="1676">
          <cell r="U1676">
            <v>42072</v>
          </cell>
        </row>
        <row r="1677">
          <cell r="U1677">
            <v>42073</v>
          </cell>
        </row>
        <row r="1678">
          <cell r="U1678">
            <v>42074</v>
          </cell>
        </row>
        <row r="1679">
          <cell r="U1679">
            <v>42075</v>
          </cell>
        </row>
        <row r="1680">
          <cell r="U1680">
            <v>42076</v>
          </cell>
        </row>
        <row r="1681">
          <cell r="U1681">
            <v>42079</v>
          </cell>
        </row>
        <row r="1682">
          <cell r="U1682">
            <v>42080</v>
          </cell>
        </row>
        <row r="1683">
          <cell r="U1683">
            <v>42081</v>
          </cell>
        </row>
        <row r="1684">
          <cell r="U1684">
            <v>42082</v>
          </cell>
        </row>
        <row r="1685">
          <cell r="U1685">
            <v>42083</v>
          </cell>
        </row>
        <row r="1686">
          <cell r="U1686">
            <v>42086</v>
          </cell>
        </row>
        <row r="1687">
          <cell r="U1687">
            <v>42087</v>
          </cell>
        </row>
        <row r="1688">
          <cell r="U1688">
            <v>42088</v>
          </cell>
        </row>
        <row r="1689">
          <cell r="U1689">
            <v>42089</v>
          </cell>
        </row>
        <row r="1690">
          <cell r="U1690">
            <v>42090</v>
          </cell>
        </row>
        <row r="1691">
          <cell r="U1691">
            <v>42093</v>
          </cell>
        </row>
        <row r="1692">
          <cell r="U1692">
            <v>42094</v>
          </cell>
        </row>
      </sheetData>
      <sheetData sheetId="8" refreshError="1"/>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Worksheet"/>
      <sheetName val="Summary"/>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Notes"/>
      <sheetName val="ImportHistory"/>
      <sheetName val="Data"/>
      <sheetName val="Cover"/>
      <sheetName val="Fin Perf "/>
      <sheetName val="SO Credit level 7 5 yr "/>
      <sheetName val="SO Credit level 7 10yr"/>
      <sheetName val="SO Credit level 7 20yr "/>
      <sheetName val="SO Credit level 8 5 yr"/>
      <sheetName val="SO Credit level 8 10yr"/>
      <sheetName val="SO Credit level 8 20yr"/>
      <sheetName val="Total Company ratio"/>
      <sheetName val="Total Company Income"/>
      <sheetName val="Total Comapny BS CF"/>
      <sheetName val="Total Comapny coverage ratio "/>
      <sheetName val="SO Credit level 4"/>
      <sheetName val="SO Credit level 5"/>
      <sheetName val="FINANCIALS"/>
      <sheetName val="Discounted Cash Flow Model"/>
      <sheetName val="Main"/>
      <sheetName val="CSH"/>
      <sheetName val="Advances"/>
      <sheetName val="O-1 (277)"/>
      <sheetName val="O-1 (521)"/>
      <sheetName val="O-1 (626) "/>
      <sheetName val="BEV"/>
      <sheetName val="List"/>
      <sheetName val="entity"/>
      <sheetName val="Sheet1"/>
      <sheetName val="Fin_Perf_"/>
      <sheetName val="Multiples"/>
      <sheetName val="Lists"/>
      <sheetName val="Picklist"/>
      <sheetName val="Regional Simple Averages"/>
      <sheetName val="ERPs by country"/>
      <sheetName val="Legend"/>
      <sheetName val="List of TPEs"/>
      <sheetName val="Lookups"/>
      <sheetName val="4A Unit Costs"/>
      <sheetName val="CFL"/>
      <sheetName val="EX I"/>
      <sheetName val="Drop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Existing Rates"/>
      <sheetName val="Customer Profile"/>
      <sheetName val="Consumption Data"/>
      <sheetName val="Section 1.6"/>
      <sheetName val="Table 1-1 &amp; 1-2"/>
      <sheetName val="Bldg Permit Data"/>
      <sheetName val="Water and Sewer Loss"/>
      <sheetName val="Water Purchased From Region"/>
      <sheetName val="Sewer Purchased From Region"/>
      <sheetName val="DC Rates"/>
      <sheetName val="DC Revenue"/>
      <sheetName val="DC Reserves"/>
      <sheetName val="Budget summary"/>
      <sheetName val="Summary of Options"/>
      <sheetName val="Base Charge Summary"/>
      <sheetName val="Base Charge"/>
      <sheetName val="Water Uninflated"/>
      <sheetName val="Capital Funding Summary"/>
      <sheetName val="2005 Reserves"/>
      <sheetName val="Table 2-1"/>
      <sheetName val="Table 4-1"/>
      <sheetName val="Table 5-1"/>
      <sheetName val="Table 7-1"/>
      <sheetName val="Water Rate Summary"/>
      <sheetName val="Appendix E"/>
      <sheetName val="Appendix F"/>
      <sheetName val="Wastewater Rate Summary"/>
      <sheetName val="Table 2-2"/>
      <sheetName val="Table 4-2"/>
      <sheetName val="Table 5-2"/>
      <sheetName val="Table 7-2"/>
      <sheetName val="Water for Presentation"/>
      <sheetName val="Wastewater for Presentation"/>
      <sheetName val="Wastewater Uninflated"/>
      <sheetName val="Assumptions"/>
      <sheetName val="Table 3-1"/>
      <sheetName val="Pelham Watermains"/>
      <sheetName val="Fenwick Wastewater"/>
      <sheetName val="Fonthill Wastewater"/>
      <sheetName val="water operating sum"/>
      <sheetName val="waste operating sum"/>
      <sheetName val="Water"/>
      <sheetName val="Wastewater"/>
      <sheetName val="Rat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Existing Rates"/>
      <sheetName val="Customer Profile"/>
      <sheetName val="Consumption Data"/>
      <sheetName val="Section 1.6"/>
      <sheetName val="Table 1-1 &amp; 1-2"/>
      <sheetName val="Bldg Permit Data"/>
      <sheetName val="Water and Sewer Loss"/>
      <sheetName val="Water Purchased From Region"/>
      <sheetName val="Sewer Purchased From Region"/>
      <sheetName val="DC Rates"/>
      <sheetName val="DC Revenue"/>
      <sheetName val="DC Reserves"/>
      <sheetName val="Budget summary"/>
      <sheetName val="Summary of Options"/>
      <sheetName val="Base Charge Summary"/>
      <sheetName val="Base Charge"/>
      <sheetName val="Water Uninflated"/>
      <sheetName val="Capital Funding Summary"/>
      <sheetName val="2005 Reserves"/>
      <sheetName val="Table 2-1"/>
      <sheetName val="Table 4-1"/>
      <sheetName val="Table 5-1"/>
      <sheetName val="Table 7-1"/>
      <sheetName val="Water Rate Summary"/>
      <sheetName val="Appendix E"/>
      <sheetName val="Appendix F"/>
      <sheetName val="Wastewater Rate Summary"/>
      <sheetName val="Table 2-2"/>
      <sheetName val="Table 4-2"/>
      <sheetName val="Table 5-2"/>
      <sheetName val="Table 7-2"/>
      <sheetName val="Water for Presentation"/>
      <sheetName val="Wastewater for Presentation"/>
      <sheetName val="Wastewater Uninflated"/>
      <sheetName val="Assumptions"/>
      <sheetName val="Table 3-1"/>
      <sheetName val="Pelham Watermains"/>
      <sheetName val="Fenwick Wastewater"/>
      <sheetName val="Fonthill Wastewater"/>
      <sheetName val="water operating sum"/>
      <sheetName val="waste operating sum"/>
      <sheetName val="Water"/>
      <sheetName val="Wastewater"/>
      <sheetName val="Rat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 sheetId="4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ct. Worksheet"/>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t Price"/>
      <sheetName val="Data"/>
      <sheetName val="Chart1"/>
      <sheetName val="Chart2"/>
      <sheetName val="Sheet2"/>
    </sheetNames>
    <sheetDataSet>
      <sheetData sheetId="0"/>
      <sheetData sheetId="1"/>
      <sheetData sheetId="2" refreshError="1"/>
      <sheetData sheetId="3" refreshError="1"/>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Report"/>
      <sheetName val="Monthly Trending"/>
    </sheetNames>
    <sheetDataSet>
      <sheetData sheetId="0">
        <row r="2">
          <cell r="B2" t="str">
            <v>2015</v>
          </cell>
        </row>
        <row r="3">
          <cell r="B3" t="str">
            <v>2016</v>
          </cell>
        </row>
        <row r="4">
          <cell r="B4" t="str">
            <v>2017</v>
          </cell>
        </row>
        <row r="5">
          <cell r="B5" t="str">
            <v>2018</v>
          </cell>
        </row>
        <row r="6">
          <cell r="B6" t="str">
            <v>2019</v>
          </cell>
        </row>
        <row r="7">
          <cell r="B7" t="str">
            <v>2020</v>
          </cell>
        </row>
        <row r="8">
          <cell r="B8" t="str">
            <v>2021</v>
          </cell>
        </row>
        <row r="9">
          <cell r="B9" t="str">
            <v>2022</v>
          </cell>
        </row>
        <row r="10">
          <cell r="B10" t="str">
            <v>2023</v>
          </cell>
        </row>
        <row r="11">
          <cell r="B11" t="str">
            <v>2024</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0EB5-87F6-4D0D-BA0E-56B73E18250A}">
  <dimension ref="A1:AA61"/>
  <sheetViews>
    <sheetView showGridLines="0" tabSelected="1" view="pageBreakPreview" zoomScale="60" zoomScaleNormal="80" workbookViewId="0">
      <selection activeCell="L47" sqref="L47"/>
    </sheetView>
  </sheetViews>
  <sheetFormatPr defaultColWidth="9.140625" defaultRowHeight="15" x14ac:dyDescent="0.25"/>
  <cols>
    <col min="1" max="1" width="13.42578125" customWidth="1"/>
    <col min="2" max="2" width="13.5703125" customWidth="1"/>
    <col min="4" max="7" width="14.5703125" customWidth="1"/>
    <col min="8" max="8" width="22.42578125" customWidth="1"/>
    <col min="9" max="13" width="13.140625" customWidth="1"/>
    <col min="27" max="27" width="9.140625" hidden="1" customWidth="1"/>
  </cols>
  <sheetData>
    <row r="1" spans="1:27" x14ac:dyDescent="0.25">
      <c r="U1" s="98" t="s">
        <v>112</v>
      </c>
      <c r="AA1" t="str">
        <f>IF(OR(F16="", F16="(if applicable)"), F14, F14 &amp; " - " &amp; F16)</f>
        <v>Alectra Utilities Corporation-PowerStream Rate Zone</v>
      </c>
    </row>
    <row r="12" spans="1:27" x14ac:dyDescent="0.25">
      <c r="A12" s="99" t="s">
        <v>113</v>
      </c>
      <c r="B12" s="100"/>
      <c r="C12" s="100"/>
      <c r="D12" s="100"/>
      <c r="E12" s="100"/>
      <c r="F12" s="100"/>
      <c r="M12" s="20"/>
      <c r="N12" s="101"/>
    </row>
    <row r="13" spans="1:27" ht="15.75" thickBot="1" x14ac:dyDescent="0.3"/>
    <row r="14" spans="1:27" ht="16.5" customHeight="1" thickTop="1" thickBot="1" x14ac:dyDescent="0.3">
      <c r="E14" s="102" t="s">
        <v>114</v>
      </c>
      <c r="F14" s="141" t="s">
        <v>137</v>
      </c>
      <c r="G14" s="142"/>
      <c r="H14" s="142"/>
      <c r="I14" s="142"/>
      <c r="J14" s="142"/>
      <c r="K14" s="142"/>
      <c r="L14" s="143"/>
    </row>
    <row r="15" spans="1:27" x14ac:dyDescent="0.25">
      <c r="E15" s="103"/>
      <c r="F15" s="104"/>
      <c r="G15" s="104"/>
      <c r="H15" s="104"/>
      <c r="I15" s="104"/>
      <c r="J15" s="104"/>
    </row>
    <row r="16" spans="1:27" ht="1.7" customHeight="1" x14ac:dyDescent="0.25"/>
    <row r="17" spans="1:13" ht="2.25" customHeight="1" thickBot="1" x14ac:dyDescent="0.3">
      <c r="E17" s="23"/>
    </row>
    <row r="18" spans="1:13" ht="16.5" thickTop="1" thickBot="1" x14ac:dyDescent="0.3">
      <c r="E18" s="105" t="s">
        <v>115</v>
      </c>
      <c r="F18" s="144" t="s">
        <v>175</v>
      </c>
      <c r="G18" s="145"/>
      <c r="H18" s="145"/>
      <c r="I18" s="145"/>
      <c r="J18" s="146"/>
    </row>
    <row r="19" spans="1:13" ht="15.75" thickBot="1" x14ac:dyDescent="0.3">
      <c r="E19" s="23"/>
    </row>
    <row r="20" spans="1:13" ht="16.5" thickTop="1" thickBot="1" x14ac:dyDescent="0.3">
      <c r="E20" s="105" t="s">
        <v>116</v>
      </c>
      <c r="F20" s="144" t="s">
        <v>177</v>
      </c>
      <c r="G20" s="145"/>
      <c r="H20" s="145"/>
      <c r="I20" s="145"/>
      <c r="J20" s="146"/>
      <c r="M20" s="106"/>
    </row>
    <row r="21" spans="1:13" ht="15.75" thickBot="1" x14ac:dyDescent="0.3">
      <c r="E21" s="107"/>
      <c r="F21" s="104"/>
      <c r="G21" s="104"/>
      <c r="H21" s="104"/>
      <c r="I21" s="104"/>
      <c r="J21" s="104"/>
    </row>
    <row r="22" spans="1:13" ht="16.5" thickTop="1" thickBot="1" x14ac:dyDescent="0.3">
      <c r="E22" s="102" t="s">
        <v>117</v>
      </c>
      <c r="F22" s="144" t="s">
        <v>178</v>
      </c>
      <c r="G22" s="145"/>
      <c r="H22" s="145"/>
      <c r="I22" s="145"/>
      <c r="J22" s="146"/>
    </row>
    <row r="23" spans="1:13" ht="15.75" thickBot="1" x14ac:dyDescent="0.3">
      <c r="E23" s="107"/>
      <c r="F23" s="104"/>
      <c r="G23" s="104"/>
      <c r="H23" s="104"/>
      <c r="I23" s="104"/>
      <c r="J23" s="104"/>
    </row>
    <row r="24" spans="1:13" ht="16.5" thickTop="1" thickBot="1" x14ac:dyDescent="0.3">
      <c r="E24" s="102" t="s">
        <v>118</v>
      </c>
      <c r="F24" s="147" t="s">
        <v>176</v>
      </c>
      <c r="G24" s="148"/>
      <c r="H24" s="148"/>
      <c r="I24" s="148"/>
      <c r="J24" s="149"/>
    </row>
    <row r="25" spans="1:13" ht="15.75" thickBot="1" x14ac:dyDescent="0.3">
      <c r="E25" s="107"/>
      <c r="F25" s="104"/>
      <c r="G25" s="104"/>
      <c r="H25" s="104"/>
      <c r="I25" s="104"/>
      <c r="J25" s="104"/>
    </row>
    <row r="26" spans="1:13" ht="32.25" customHeight="1" thickTop="1" thickBot="1" x14ac:dyDescent="0.3">
      <c r="A26" s="136" t="s">
        <v>119</v>
      </c>
      <c r="B26" s="136"/>
      <c r="C26" s="136"/>
      <c r="D26" s="136"/>
      <c r="E26" s="137"/>
      <c r="F26" s="138" t="s">
        <v>120</v>
      </c>
      <c r="G26" s="139"/>
      <c r="H26" s="140"/>
      <c r="I26" s="104"/>
      <c r="L26" s="108" t="s">
        <v>121</v>
      </c>
      <c r="M26" s="109">
        <v>2024</v>
      </c>
    </row>
    <row r="27" spans="1:13" ht="15.75" thickBot="1" x14ac:dyDescent="0.3">
      <c r="E27" s="107"/>
      <c r="F27" s="104"/>
      <c r="G27" s="104"/>
      <c r="H27" s="104"/>
      <c r="I27" s="104"/>
      <c r="J27" s="104"/>
    </row>
    <row r="28" spans="1:13" ht="46.5" customHeight="1" thickTop="1" thickBot="1" x14ac:dyDescent="0.3">
      <c r="A28" s="136" t="str">
        <f>"Indicate the Price-Cap IR Year (1, 2, 3, 4, etc) in which " &amp;F14 &amp; " is applying:"</f>
        <v>Indicate the Price-Cap IR Year (1, 2, 3, 4, etc) in which Alectra Utilities Corporation-PowerStream Rate Zone is applying:</v>
      </c>
      <c r="B28" s="136"/>
      <c r="C28" s="136"/>
      <c r="D28" s="136"/>
      <c r="E28" s="137"/>
      <c r="F28" s="138">
        <v>7</v>
      </c>
      <c r="G28" s="139"/>
      <c r="H28" s="140"/>
      <c r="I28" s="104"/>
      <c r="J28" s="136" t="str">
        <f>"Next OEB Scheduled Rebasing Year"</f>
        <v>Next OEB Scheduled Rebasing Year</v>
      </c>
      <c r="K28" s="136"/>
      <c r="L28" s="136"/>
      <c r="M28" s="109">
        <v>2027</v>
      </c>
    </row>
    <row r="29" spans="1:13" ht="15.75" thickBot="1" x14ac:dyDescent="0.3">
      <c r="E29" s="107"/>
      <c r="F29" s="104"/>
      <c r="G29" s="104"/>
      <c r="H29" s="104"/>
      <c r="I29" s="104"/>
      <c r="J29" s="104"/>
    </row>
    <row r="30" spans="1:13" ht="53.25" hidden="1" customHeight="1" x14ac:dyDescent="0.25">
      <c r="A30" s="136" t="str">
        <f>"For which Rate Year is " &amp;F14 &amp; " seeking approval for its CoS application?"</f>
        <v>For which Rate Year is Alectra Utilities Corporation-PowerStream Rate Zone seeking approval for its CoS application?</v>
      </c>
      <c r="B30" s="136"/>
      <c r="C30" s="136"/>
      <c r="D30" s="136"/>
      <c r="E30" s="137"/>
      <c r="F30" s="150"/>
      <c r="G30" s="151"/>
      <c r="H30" s="152"/>
      <c r="I30" s="104"/>
      <c r="J30" s="104"/>
    </row>
    <row r="31" spans="1:13" ht="15.75" hidden="1" thickBot="1" x14ac:dyDescent="0.3">
      <c r="E31" s="107"/>
      <c r="F31" s="104"/>
      <c r="G31" s="104"/>
      <c r="H31" s="104"/>
      <c r="I31" s="104"/>
      <c r="J31" s="104"/>
    </row>
    <row r="32" spans="1:13" ht="29.25" customHeight="1" thickTop="1" thickBot="1" x14ac:dyDescent="0.3">
      <c r="A32" s="136" t="str">
        <f>F14 &amp; " is applying for:"</f>
        <v>Alectra Utilities Corporation-PowerStream Rate Zone is applying for:</v>
      </c>
      <c r="B32" s="136"/>
      <c r="C32" s="136"/>
      <c r="D32" s="136"/>
      <c r="E32" s="137"/>
      <c r="F32" s="138" t="s">
        <v>122</v>
      </c>
      <c r="G32" s="139"/>
      <c r="H32" s="140"/>
      <c r="I32" s="104"/>
      <c r="J32" s="104"/>
    </row>
    <row r="33" spans="1:23" ht="15.75" thickBot="1" x14ac:dyDescent="0.3">
      <c r="E33" s="107"/>
      <c r="F33" s="104"/>
      <c r="G33" s="104"/>
      <c r="H33" s="104"/>
      <c r="I33" s="104"/>
      <c r="J33" s="104"/>
    </row>
    <row r="34" spans="1:23" ht="16.5" thickTop="1" thickBot="1" x14ac:dyDescent="0.3">
      <c r="A34" s="136" t="s">
        <v>123</v>
      </c>
      <c r="B34" s="136"/>
      <c r="C34" s="136"/>
      <c r="D34" s="136"/>
      <c r="E34" s="136"/>
      <c r="F34" s="153">
        <f>M26-F28</f>
        <v>2017</v>
      </c>
      <c r="G34" s="154"/>
      <c r="H34" s="155"/>
      <c r="I34" s="104"/>
      <c r="J34" s="104"/>
    </row>
    <row r="35" spans="1:23" ht="15.75" thickBot="1" x14ac:dyDescent="0.3">
      <c r="E35" s="107"/>
      <c r="F35" s="104"/>
      <c r="G35" s="104"/>
      <c r="H35" s="104"/>
      <c r="I35" s="104"/>
      <c r="J35" s="104"/>
    </row>
    <row r="36" spans="1:23" ht="16.5" hidden="1" thickTop="1" thickBot="1" x14ac:dyDescent="0.3">
      <c r="A36" s="136" t="s">
        <v>124</v>
      </c>
      <c r="B36" s="136"/>
      <c r="C36" s="136"/>
      <c r="D36" s="136"/>
      <c r="E36" s="137"/>
      <c r="F36" s="156"/>
      <c r="G36" s="157"/>
      <c r="H36" s="158"/>
      <c r="I36" s="104"/>
    </row>
    <row r="37" spans="1:23" ht="15.75" hidden="1" thickBot="1" x14ac:dyDescent="0.3">
      <c r="A37" s="110"/>
      <c r="B37" s="110"/>
      <c r="C37" s="110"/>
      <c r="D37" s="110"/>
      <c r="E37" s="110"/>
      <c r="F37" s="110"/>
      <c r="G37" s="110"/>
      <c r="H37" s="110"/>
      <c r="I37" s="110"/>
      <c r="J37" s="110"/>
      <c r="K37" s="110"/>
      <c r="L37" s="110"/>
      <c r="M37" s="110"/>
      <c r="N37" s="110"/>
      <c r="O37" s="110"/>
      <c r="P37" s="110"/>
      <c r="Q37" s="110"/>
      <c r="R37" s="110"/>
      <c r="S37" s="110"/>
      <c r="T37" s="110"/>
      <c r="U37" s="110"/>
      <c r="V37" s="110"/>
      <c r="W37" s="110"/>
    </row>
    <row r="38" spans="1:23" ht="35.25" customHeight="1" thickTop="1" thickBot="1" x14ac:dyDescent="0.3">
      <c r="A38" s="136" t="s">
        <v>125</v>
      </c>
      <c r="B38" s="136"/>
      <c r="C38" s="136"/>
      <c r="D38" s="136"/>
      <c r="E38" s="137"/>
      <c r="F38" s="153">
        <f>M26-3</f>
        <v>2021</v>
      </c>
      <c r="G38" s="154"/>
      <c r="H38" s="155"/>
      <c r="I38" s="104"/>
    </row>
    <row r="39" spans="1:23" ht="15.75" thickBot="1" x14ac:dyDescent="0.3">
      <c r="A39" s="110"/>
      <c r="B39" s="110"/>
      <c r="C39" s="110"/>
      <c r="D39" s="110"/>
      <c r="E39" s="110"/>
      <c r="F39" s="110"/>
      <c r="G39" s="110"/>
      <c r="H39" s="110"/>
      <c r="I39" s="110"/>
    </row>
    <row r="40" spans="1:23" ht="16.5" thickTop="1" thickBot="1" x14ac:dyDescent="0.3">
      <c r="E40" s="111" t="s">
        <v>126</v>
      </c>
      <c r="F40" s="159">
        <v>3.3000000000000002E-2</v>
      </c>
      <c r="G40" s="160"/>
      <c r="H40" s="161"/>
      <c r="I40" s="104"/>
    </row>
    <row r="41" spans="1:23" ht="15.75" thickBot="1" x14ac:dyDescent="0.3"/>
    <row r="42" spans="1:23" ht="16.5" thickTop="1" thickBot="1" x14ac:dyDescent="0.3">
      <c r="E42" s="111" t="s">
        <v>127</v>
      </c>
      <c r="F42" s="162" t="s">
        <v>128</v>
      </c>
      <c r="G42" s="163"/>
      <c r="H42" s="164"/>
      <c r="I42" s="104"/>
    </row>
    <row r="43" spans="1:23" ht="15.75" thickBot="1" x14ac:dyDescent="0.3"/>
    <row r="44" spans="1:23" ht="16.5" thickTop="1" thickBot="1" x14ac:dyDescent="0.3">
      <c r="E44" s="111" t="s">
        <v>129</v>
      </c>
      <c r="F44" s="162">
        <v>3.0000000000000001E-3</v>
      </c>
      <c r="G44" s="163"/>
      <c r="H44" s="164"/>
      <c r="I44" s="104"/>
    </row>
    <row r="45" spans="1:23" ht="15.75" thickBot="1" x14ac:dyDescent="0.3"/>
    <row r="46" spans="1:23" ht="16.5" thickTop="1" thickBot="1" x14ac:dyDescent="0.3">
      <c r="E46" s="111" t="s">
        <v>75</v>
      </c>
      <c r="F46" s="162">
        <f>F40-F44</f>
        <v>3.0000000000000002E-2</v>
      </c>
      <c r="G46" s="163"/>
      <c r="H46" s="164"/>
      <c r="I46" s="104"/>
    </row>
    <row r="47" spans="1:23" x14ac:dyDescent="0.25">
      <c r="I47" s="112"/>
      <c r="J47" s="112"/>
      <c r="K47" s="112"/>
      <c r="L47" s="112"/>
      <c r="M47" s="112"/>
    </row>
    <row r="48" spans="1:23" ht="22.5" customHeight="1" thickBot="1" x14ac:dyDescent="0.3">
      <c r="A48" s="165" t="s">
        <v>130</v>
      </c>
      <c r="B48" s="165"/>
      <c r="C48" s="165"/>
      <c r="D48" s="165"/>
      <c r="E48" s="165"/>
      <c r="F48" s="166" t="str">
        <f>CONCATENATE("Revenues Based on ",IF($F$26="COS",$M$26&amp;" Test Year Distribution Revenues",MAX(F34,F38) &amp; IF(F38&gt;F34," Actual Distribution Demand"," Board-Approved Distribution Demand")))</f>
        <v>Revenues Based on 2021 Actual Distribution Demand</v>
      </c>
      <c r="G48" s="166"/>
      <c r="H48" s="166"/>
      <c r="I48" s="113" t="str">
        <f>LEFT(RIGHT(F48,LEN(F48)-18),4)</f>
        <v>2021</v>
      </c>
      <c r="J48" s="113"/>
      <c r="K48" s="113"/>
      <c r="L48" s="113"/>
      <c r="M48" s="113"/>
      <c r="N48" s="114"/>
    </row>
    <row r="49" spans="1:14" ht="23.1" customHeight="1" x14ac:dyDescent="0.25">
      <c r="A49" s="165"/>
      <c r="B49" s="165"/>
      <c r="C49" s="165"/>
      <c r="D49" s="165"/>
      <c r="E49" s="165"/>
      <c r="F49" s="167" t="str">
        <f>CONCATENATE("Revenues Based on ",IF(F26="COS",F38&amp;" Actual Distribution Revenues", IF(F34&gt;F38,F38,IF(F34=F38,F34-1,F34)) &amp; IF(F38&gt;F34, " Board-Approved Distribution Demand", " Actual Distribution Demand")))</f>
        <v>Revenues Based on 2017 Board-Approved Distribution Demand</v>
      </c>
      <c r="G49" s="167"/>
      <c r="H49" s="167"/>
      <c r="I49" s="113" t="str">
        <f>LEFT(RIGHT(F49,LEN(F49)-18),4)</f>
        <v>2017</v>
      </c>
      <c r="J49" s="113"/>
      <c r="K49" s="113"/>
      <c r="L49" s="113"/>
      <c r="M49" s="113"/>
      <c r="N49" s="114"/>
    </row>
    <row r="50" spans="1:14" x14ac:dyDescent="0.25">
      <c r="A50" s="114"/>
      <c r="B50" s="114"/>
      <c r="C50" s="114"/>
      <c r="D50" s="114"/>
      <c r="E50" s="114"/>
      <c r="F50" s="114"/>
      <c r="G50" s="114"/>
      <c r="H50" s="114"/>
      <c r="I50" s="113"/>
      <c r="J50" s="113"/>
      <c r="K50" s="113"/>
      <c r="L50" s="113"/>
      <c r="M50" s="113"/>
      <c r="N50" s="114"/>
    </row>
    <row r="51" spans="1:14" x14ac:dyDescent="0.25">
      <c r="B51" s="115" t="s">
        <v>131</v>
      </c>
      <c r="I51" s="112"/>
      <c r="J51" s="113"/>
      <c r="K51" s="113"/>
      <c r="L51" s="113"/>
      <c r="M51" s="113"/>
    </row>
    <row r="52" spans="1:14" ht="15.75" thickBot="1" x14ac:dyDescent="0.3">
      <c r="I52" s="112"/>
      <c r="J52" s="113"/>
      <c r="K52" s="113"/>
      <c r="L52" s="113"/>
      <c r="M52" s="113"/>
    </row>
    <row r="53" spans="1:14" ht="15.75" thickBot="1" x14ac:dyDescent="0.3">
      <c r="B53" s="116"/>
      <c r="C53" s="168" t="s">
        <v>132</v>
      </c>
      <c r="D53" s="168"/>
      <c r="E53" s="168"/>
      <c r="F53" s="168"/>
      <c r="G53" s="168"/>
      <c r="H53" s="168"/>
      <c r="I53" s="168"/>
      <c r="J53" s="168"/>
      <c r="K53" s="168"/>
      <c r="L53" s="168"/>
    </row>
    <row r="54" spans="1:14" ht="15.75" thickBot="1" x14ac:dyDescent="0.3"/>
    <row r="55" spans="1:14" ht="15.75" thickBot="1" x14ac:dyDescent="0.3">
      <c r="B55" s="117"/>
      <c r="C55" s="169" t="s">
        <v>133</v>
      </c>
      <c r="D55" s="170"/>
      <c r="E55" s="170"/>
      <c r="F55" s="170"/>
      <c r="G55" s="170"/>
      <c r="H55" s="170"/>
      <c r="I55" s="170"/>
      <c r="J55" s="170"/>
      <c r="K55" s="170"/>
      <c r="L55" s="170"/>
      <c r="M55" s="170"/>
      <c r="N55" s="170"/>
    </row>
    <row r="56" spans="1:14" ht="15.75" thickBot="1" x14ac:dyDescent="0.3">
      <c r="B56" s="118"/>
    </row>
    <row r="57" spans="1:14" ht="15.75" thickBot="1" x14ac:dyDescent="0.3">
      <c r="B57" s="119"/>
      <c r="C57" s="171" t="s">
        <v>134</v>
      </c>
      <c r="D57" s="172"/>
      <c r="E57" s="172"/>
      <c r="F57" s="172"/>
      <c r="G57" s="172"/>
      <c r="H57" s="172"/>
      <c r="I57" s="172"/>
      <c r="J57" s="172"/>
      <c r="K57" s="172"/>
      <c r="L57" s="172"/>
      <c r="M57" s="172"/>
    </row>
    <row r="58" spans="1:14" ht="4.5" customHeight="1" x14ac:dyDescent="0.25"/>
    <row r="60" spans="1:14" ht="87.75" customHeight="1" x14ac:dyDescent="0.25">
      <c r="A60" s="173" t="s">
        <v>135</v>
      </c>
      <c r="B60" s="173"/>
      <c r="C60" s="173"/>
      <c r="D60" s="173"/>
      <c r="E60" s="173"/>
      <c r="F60" s="173"/>
      <c r="G60" s="173"/>
      <c r="H60" s="173"/>
      <c r="I60" s="173"/>
      <c r="J60" s="173"/>
      <c r="K60" s="173"/>
      <c r="L60" s="173"/>
    </row>
    <row r="61" spans="1:14" ht="51" customHeight="1" x14ac:dyDescent="0.25">
      <c r="A61" s="174" t="s">
        <v>136</v>
      </c>
      <c r="B61" s="174"/>
      <c r="C61" s="174"/>
      <c r="D61" s="174"/>
      <c r="E61" s="174"/>
      <c r="F61" s="174"/>
      <c r="G61" s="174"/>
      <c r="H61" s="174"/>
      <c r="I61" s="174"/>
      <c r="J61" s="174"/>
      <c r="K61" s="174"/>
      <c r="L61" s="174"/>
    </row>
  </sheetData>
  <mergeCells count="32">
    <mergeCell ref="C53:L53"/>
    <mergeCell ref="C55:N55"/>
    <mergeCell ref="C57:M57"/>
    <mergeCell ref="A60:L60"/>
    <mergeCell ref="A61:L61"/>
    <mergeCell ref="F40:H40"/>
    <mergeCell ref="F42:H42"/>
    <mergeCell ref="F44:H44"/>
    <mergeCell ref="F46:H46"/>
    <mergeCell ref="A48:E49"/>
    <mergeCell ref="F48:H48"/>
    <mergeCell ref="F49:H49"/>
    <mergeCell ref="A34:E34"/>
    <mergeCell ref="F34:H34"/>
    <mergeCell ref="A36:E36"/>
    <mergeCell ref="F36:H36"/>
    <mergeCell ref="A38:E38"/>
    <mergeCell ref="F38:H38"/>
    <mergeCell ref="A32:E32"/>
    <mergeCell ref="F32:H32"/>
    <mergeCell ref="F14:L14"/>
    <mergeCell ref="F18:J18"/>
    <mergeCell ref="F20:J20"/>
    <mergeCell ref="F22:J22"/>
    <mergeCell ref="F24:J24"/>
    <mergeCell ref="A26:E26"/>
    <mergeCell ref="F26:H26"/>
    <mergeCell ref="A28:E28"/>
    <mergeCell ref="F28:H28"/>
    <mergeCell ref="J28:L28"/>
    <mergeCell ref="A30:E30"/>
    <mergeCell ref="F30:H30"/>
  </mergeCells>
  <dataValidations count="10">
    <dataValidation type="list" showErrorMessage="1" sqref="F32:H32" xr:uid="{A70789CA-1B3E-4CE2-9772-90B1F3D26198}">
      <formula1>"ICM Approval, ACM and ICM Approval"</formula1>
    </dataValidation>
    <dataValidation type="whole" allowBlank="1" showInputMessage="1" showErrorMessage="1" sqref="M26" xr:uid="{81EEEE14-1C70-49B9-8677-7F300B03F54B}">
      <formula1>2019</formula1>
      <formula2>2040</formula2>
    </dataValidation>
    <dataValidation type="list" allowBlank="1" showInputMessage="1" showErrorMessage="1" sqref="F14:L14" xr:uid="{22FA6A8F-5C86-4409-B293-E879F348CB62}">
      <formula1>LDCNAMES</formula1>
    </dataValidation>
    <dataValidation allowBlank="1" showInputMessage="1" showErrorMessage="1" prompt="First and last name, title" sqref="F20:J20" xr:uid="{01A04E13-8EB5-4200-BF69-8819D3973766}"/>
    <dataValidation showErrorMessage="1" errorTitle="Selection Needed" error="Please select an option from the drop-down list." prompt="Use the following format eg: January 1, 2013" sqref="F44:H44 F36:H36 F40:H40 F46:H46 F42:H42" xr:uid="{592A5C26-3997-4E28-AAE2-B183AA960AD2}"/>
    <dataValidation type="whole" showErrorMessage="1" errorTitle="Incorrect Input" error="Please re-enter your last cost of service rebasing YEAR and ensure that it is in the following format: 20XX" prompt="Use the following format eg: January 1, 2013" sqref="F38:H38 F34:H34" xr:uid="{09F2E387-E6D3-471D-920E-44B968043A5D}">
      <formula1>2000</formula1>
      <formula2>2100</formula2>
    </dataValidation>
    <dataValidation type="list" showErrorMessage="1" errorTitle="Selection Needed" error="Please select an option from the drop-down list." prompt="Use the following format eg: January 1, 2013" sqref="F26:H26" xr:uid="{42236808-C8E8-47EE-88CA-CB8F67D97B0D}">
      <formula1>"COS, Price-Cap IR"</formula1>
    </dataValidation>
    <dataValidation type="list" showErrorMessage="1" errorTitle="Incorrect Input" error="Please enter a number between 1 and 10." prompt="Use the following format eg: January 1, 2013" sqref="F28:H28" xr:uid="{4731559D-E27E-4E8E-B27C-549B6EA7126C}">
      <formula1>"1, 2, 3,4,5,6,7,8,9,10"</formula1>
    </dataValidation>
    <dataValidation type="whole" showErrorMessage="1" errorTitle="Incorrect Input" error="Please ensure that the year is in the following format: 20XX" prompt="Use the following format eg: January 1, 2013" sqref="F30:H30" xr:uid="{885342E7-EB4F-4E7A-B0BC-62106DC6A725}">
      <formula1>2000</formula1>
      <formula2>2100</formula2>
    </dataValidation>
    <dataValidation type="whole" allowBlank="1" showInputMessage="1" showErrorMessage="1" sqref="M28" xr:uid="{964D4EFA-8A2A-4587-8F99-CF0AEB9370C9}">
      <formula1>2020</formula1>
      <formula2>2040</formula2>
    </dataValidation>
  </dataValidations>
  <pageMargins left="0.7" right="0.7" top="0.75" bottom="0.75" header="0.3" footer="0.3"/>
  <pageSetup paperSize="9" scale="45" orientation="portrait" horizontalDpi="1200" verticalDpi="1200"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4AD9-8B71-4846-9898-33383F105323}">
  <sheetPr>
    <pageSetUpPr fitToPage="1"/>
  </sheetPr>
  <dimension ref="A1:J79"/>
  <sheetViews>
    <sheetView showGridLines="0" view="pageBreakPreview" zoomScale="60" zoomScaleNormal="90" workbookViewId="0">
      <selection activeCell="E49" sqref="E49"/>
    </sheetView>
  </sheetViews>
  <sheetFormatPr defaultColWidth="9.140625" defaultRowHeight="15" x14ac:dyDescent="0.2"/>
  <cols>
    <col min="1" max="1" width="10.7109375" style="89" customWidth="1"/>
    <col min="2" max="2" width="13.7109375" style="89" customWidth="1"/>
    <col min="3" max="3" width="61.42578125" style="89" customWidth="1"/>
    <col min="4" max="4" width="3.5703125" style="89" customWidth="1"/>
    <col min="5" max="5" width="27.5703125" style="89" customWidth="1"/>
    <col min="6" max="6" width="39.140625" style="89" bestFit="1" customWidth="1"/>
    <col min="7" max="7" width="16.85546875" style="89" customWidth="1"/>
    <col min="8" max="8" width="15.5703125" style="89" bestFit="1" customWidth="1"/>
    <col min="9" max="16384" width="9.140625" style="89"/>
  </cols>
  <sheetData>
    <row r="1" spans="1:8" ht="15.75" x14ac:dyDescent="0.25">
      <c r="A1" s="68"/>
      <c r="B1" s="68"/>
      <c r="C1" s="68"/>
      <c r="D1" s="68"/>
      <c r="E1" s="68"/>
      <c r="F1" s="68"/>
      <c r="H1" s="90"/>
    </row>
    <row r="2" spans="1:8" s="68" customFormat="1" ht="18" x14ac:dyDescent="0.25">
      <c r="C2" s="91"/>
    </row>
    <row r="3" spans="1:8" s="68" customFormat="1" ht="18" x14ac:dyDescent="0.25">
      <c r="C3" s="91"/>
    </row>
    <row r="4" spans="1:8" s="68" customFormat="1" ht="18" x14ac:dyDescent="0.25">
      <c r="C4" s="91"/>
    </row>
    <row r="5" spans="1:8" s="68" customFormat="1" ht="18" x14ac:dyDescent="0.25">
      <c r="C5" s="91"/>
    </row>
    <row r="6" spans="1:8" s="68" customFormat="1" x14ac:dyDescent="0.2"/>
    <row r="7" spans="1:8" s="68" customFormat="1" x14ac:dyDescent="0.2"/>
    <row r="8" spans="1:8" s="68" customFormat="1" ht="27.75" customHeight="1" x14ac:dyDescent="0.25">
      <c r="A8" s="71" t="s">
        <v>101</v>
      </c>
    </row>
    <row r="9" spans="1:8" s="68" customFormat="1" ht="23.25" x14ac:dyDescent="0.2">
      <c r="C9" s="175" t="s">
        <v>102</v>
      </c>
      <c r="D9" s="175"/>
      <c r="E9" s="175"/>
    </row>
    <row r="10" spans="1:8" s="68" customFormat="1" ht="26.25" x14ac:dyDescent="0.4">
      <c r="C10" s="92"/>
    </row>
    <row r="11" spans="1:8" s="68" customFormat="1" x14ac:dyDescent="0.2"/>
    <row r="12" spans="1:8" s="68" customFormat="1" x14ac:dyDescent="0.2"/>
    <row r="13" spans="1:8" s="68" customFormat="1" ht="15.75" x14ac:dyDescent="0.25">
      <c r="C13" s="69" t="s">
        <v>73</v>
      </c>
      <c r="E13" s="70">
        <v>2017</v>
      </c>
    </row>
    <row r="14" spans="1:8" s="68" customFormat="1" ht="15.75" x14ac:dyDescent="0.25">
      <c r="C14" s="69" t="s">
        <v>74</v>
      </c>
      <c r="E14" s="70">
        <v>7</v>
      </c>
      <c r="F14" s="71"/>
    </row>
    <row r="15" spans="1:8" s="68" customFormat="1" x14ac:dyDescent="0.2">
      <c r="E15" s="72"/>
    </row>
    <row r="16" spans="1:8" s="68" customFormat="1" ht="15.75" x14ac:dyDescent="0.25">
      <c r="C16" s="73" t="s">
        <v>75</v>
      </c>
      <c r="D16" s="74"/>
      <c r="E16" s="75">
        <v>3.0000000000000002E-2</v>
      </c>
      <c r="F16" s="71"/>
    </row>
    <row r="17" spans="3:6" s="68" customFormat="1" ht="15.75" x14ac:dyDescent="0.25">
      <c r="C17" s="69" t="s">
        <v>76</v>
      </c>
    </row>
    <row r="18" spans="3:6" s="68" customFormat="1" ht="15.75" x14ac:dyDescent="0.25">
      <c r="C18" s="93" t="s">
        <v>103</v>
      </c>
      <c r="E18" s="94">
        <v>221902774.78624082</v>
      </c>
      <c r="F18" s="69"/>
    </row>
    <row r="19" spans="3:6" s="68" customFormat="1" ht="15.75" x14ac:dyDescent="0.25">
      <c r="C19" s="93" t="s">
        <v>111</v>
      </c>
      <c r="E19" s="94">
        <v>220349853.35442087</v>
      </c>
      <c r="F19" s="69"/>
    </row>
    <row r="20" spans="3:6" s="68" customFormat="1" ht="15.75" x14ac:dyDescent="0.25">
      <c r="C20" s="73" t="s">
        <v>77</v>
      </c>
      <c r="D20" s="74"/>
      <c r="E20" s="75">
        <v>1.7618816261726344E-3</v>
      </c>
      <c r="F20" s="71"/>
    </row>
    <row r="21" spans="3:6" s="68" customFormat="1" ht="15.75" x14ac:dyDescent="0.25">
      <c r="C21" s="73" t="s">
        <v>78</v>
      </c>
      <c r="D21" s="74"/>
      <c r="E21" s="76">
        <v>0.1</v>
      </c>
      <c r="F21" s="69"/>
    </row>
    <row r="22" spans="3:6" s="68" customFormat="1" ht="15.75" x14ac:dyDescent="0.25">
      <c r="C22" s="69" t="s">
        <v>79</v>
      </c>
      <c r="E22" s="72"/>
    </row>
    <row r="23" spans="3:6" s="68" customFormat="1" x14ac:dyDescent="0.2">
      <c r="C23" s="68" t="s">
        <v>80</v>
      </c>
      <c r="E23" s="30">
        <v>1183508940.44208</v>
      </c>
    </row>
    <row r="24" spans="3:6" s="68" customFormat="1" x14ac:dyDescent="0.2">
      <c r="C24" s="77" t="s">
        <v>81</v>
      </c>
      <c r="E24" s="30">
        <v>57486861.787412159</v>
      </c>
    </row>
    <row r="25" spans="3:6" s="68" customFormat="1" x14ac:dyDescent="0.2">
      <c r="C25" s="77" t="s">
        <v>82</v>
      </c>
      <c r="E25" s="30">
        <v>114494288.88597526</v>
      </c>
    </row>
    <row r="26" spans="3:6" s="68" customFormat="1" x14ac:dyDescent="0.2">
      <c r="C26" s="77" t="s">
        <v>83</v>
      </c>
      <c r="E26" s="30">
        <v>-2734108.1446969695</v>
      </c>
    </row>
    <row r="27" spans="3:6" s="68" customFormat="1" x14ac:dyDescent="0.2">
      <c r="C27" s="77" t="s">
        <v>84</v>
      </c>
      <c r="E27" s="30">
        <v>0</v>
      </c>
    </row>
    <row r="28" spans="3:6" s="68" customFormat="1" x14ac:dyDescent="0.2">
      <c r="C28" s="77" t="s">
        <v>85</v>
      </c>
      <c r="E28" s="30">
        <v>-39959632.129796535</v>
      </c>
    </row>
    <row r="29" spans="3:6" s="68" customFormat="1" x14ac:dyDescent="0.2">
      <c r="C29" s="68" t="s">
        <v>86</v>
      </c>
      <c r="E29" s="30">
        <v>1312796350.8409741</v>
      </c>
    </row>
    <row r="30" spans="3:6" s="68" customFormat="1" x14ac:dyDescent="0.2">
      <c r="E30" s="30"/>
    </row>
    <row r="31" spans="3:6" s="68" customFormat="1" x14ac:dyDescent="0.2">
      <c r="C31" s="68" t="s">
        <v>87</v>
      </c>
      <c r="E31" s="78">
        <f>(E23+E29)/2</f>
        <v>1248152645.6415272</v>
      </c>
    </row>
    <row r="32" spans="3:6" s="68" customFormat="1" x14ac:dyDescent="0.2">
      <c r="E32" s="30"/>
    </row>
    <row r="33" spans="3:6" s="68" customFormat="1" x14ac:dyDescent="0.2">
      <c r="C33" s="77" t="s">
        <v>88</v>
      </c>
      <c r="E33" s="30">
        <v>229378961.98459369</v>
      </c>
    </row>
    <row r="34" spans="3:6" s="68" customFormat="1" ht="15.75" x14ac:dyDescent="0.25">
      <c r="C34" s="79" t="s">
        <v>33</v>
      </c>
      <c r="E34" s="30">
        <v>52272172.962740391</v>
      </c>
      <c r="F34" s="69"/>
    </row>
    <row r="35" spans="3:6" s="68" customFormat="1" x14ac:dyDescent="0.2">
      <c r="C35" s="79" t="s">
        <v>89</v>
      </c>
      <c r="E35" s="30">
        <v>-717703</v>
      </c>
    </row>
    <row r="36" spans="3:6" s="68" customFormat="1" x14ac:dyDescent="0.2">
      <c r="C36" s="79" t="s">
        <v>90</v>
      </c>
      <c r="E36" s="30">
        <v>0</v>
      </c>
    </row>
    <row r="37" spans="3:6" s="68" customFormat="1" x14ac:dyDescent="0.2">
      <c r="C37" s="77" t="s">
        <v>91</v>
      </c>
      <c r="E37" s="30">
        <v>280933431.94733405</v>
      </c>
    </row>
    <row r="38" spans="3:6" s="68" customFormat="1" x14ac:dyDescent="0.2">
      <c r="C38" s="77"/>
      <c r="E38" s="30"/>
    </row>
    <row r="39" spans="3:6" s="68" customFormat="1" x14ac:dyDescent="0.2">
      <c r="C39" s="68" t="s">
        <v>92</v>
      </c>
      <c r="E39" s="78">
        <f>(E33+E37)/2</f>
        <v>255156196.96596387</v>
      </c>
    </row>
    <row r="40" spans="3:6" s="68" customFormat="1" x14ac:dyDescent="0.2">
      <c r="E40" s="30"/>
    </row>
    <row r="41" spans="3:6" s="68" customFormat="1" ht="15.75" x14ac:dyDescent="0.25">
      <c r="C41" s="69" t="s">
        <v>93</v>
      </c>
      <c r="E41" s="78">
        <f>E31-E39</f>
        <v>992996448.67556334</v>
      </c>
      <c r="F41" s="69"/>
    </row>
    <row r="42" spans="3:6" s="68" customFormat="1" x14ac:dyDescent="0.2">
      <c r="E42" s="72"/>
    </row>
    <row r="43" spans="3:6" s="68" customFormat="1" x14ac:dyDescent="0.2">
      <c r="E43" s="72"/>
    </row>
    <row r="44" spans="3:6" s="68" customFormat="1" ht="15.75" x14ac:dyDescent="0.25">
      <c r="C44" s="69" t="s">
        <v>94</v>
      </c>
      <c r="E44" s="72"/>
    </row>
    <row r="45" spans="3:6" s="68" customFormat="1" x14ac:dyDescent="0.2">
      <c r="C45" s="77" t="s">
        <v>95</v>
      </c>
      <c r="E45" s="30">
        <v>1197449514.7006097</v>
      </c>
    </row>
    <row r="46" spans="3:6" s="68" customFormat="1" x14ac:dyDescent="0.2">
      <c r="C46" s="77" t="s">
        <v>96</v>
      </c>
      <c r="E46" s="80">
        <v>7.4999999999999997E-2</v>
      </c>
    </row>
    <row r="47" spans="3:6" s="68" customFormat="1" ht="15.75" x14ac:dyDescent="0.25">
      <c r="C47" s="69" t="s">
        <v>94</v>
      </c>
      <c r="E47" s="78">
        <f>E45*E46</f>
        <v>89808713.602545723</v>
      </c>
      <c r="F47" s="69"/>
    </row>
    <row r="48" spans="3:6" s="68" customFormat="1" x14ac:dyDescent="0.2">
      <c r="E48" s="72"/>
    </row>
    <row r="49" spans="3:10" s="68" customFormat="1" ht="16.5" thickBot="1" x14ac:dyDescent="0.3">
      <c r="C49" s="69" t="s">
        <v>97</v>
      </c>
      <c r="E49" s="81">
        <f>E41+E47</f>
        <v>1082805162.2781091</v>
      </c>
      <c r="F49" s="71"/>
    </row>
    <row r="50" spans="3:10" s="68" customFormat="1" x14ac:dyDescent="0.2">
      <c r="E50" s="72"/>
      <c r="F50" s="77"/>
    </row>
    <row r="51" spans="3:10" s="68" customFormat="1" ht="15.75" x14ac:dyDescent="0.25">
      <c r="C51" s="69" t="s">
        <v>98</v>
      </c>
      <c r="D51" s="82"/>
      <c r="E51" s="83">
        <f>E34</f>
        <v>52272172.962740391</v>
      </c>
      <c r="F51" s="71"/>
    </row>
    <row r="52" spans="3:10" s="68" customFormat="1" x14ac:dyDescent="0.2">
      <c r="E52" s="72"/>
    </row>
    <row r="53" spans="3:10" s="68" customFormat="1" ht="15.75" x14ac:dyDescent="0.25">
      <c r="C53" s="69" t="s">
        <v>99</v>
      </c>
      <c r="E53" s="84"/>
      <c r="F53" s="69"/>
    </row>
    <row r="54" spans="3:10" s="68" customFormat="1" ht="15.75" x14ac:dyDescent="0.25">
      <c r="C54" s="68" t="s">
        <v>104</v>
      </c>
      <c r="E54" s="85">
        <f>IF(ISERROR(1+((RB/d)*(g+PCI*(1+g)))*((1+g)*(1+PCI))^(1-1) + 10%), 0, 1+((RB/d)*(g+PCI*(1+g)))*((1+g)*(1+PCI))^(1-1) + 10%)</f>
        <v>1.7590344474228305</v>
      </c>
      <c r="F54" s="69"/>
    </row>
    <row r="55" spans="3:10" s="68" customFormat="1" ht="15.75" x14ac:dyDescent="0.25">
      <c r="C55" s="68" t="s">
        <v>105</v>
      </c>
      <c r="E55" s="85">
        <f>IF(ISERROR(1+((RB/d)*(g+PCI*(1+g)))*((1+g)*(1+PCI))^(2-1) + 10%), 0, 1+((RB/d)*(g+PCI*(1+g)))*((1+g)*(1+PCI))^(2-1) + 10%)</f>
        <v>1.7800014557499624</v>
      </c>
      <c r="F55" s="69"/>
    </row>
    <row r="56" spans="3:10" s="68" customFormat="1" ht="15.75" x14ac:dyDescent="0.25">
      <c r="C56" s="68" t="s">
        <v>106</v>
      </c>
      <c r="E56" s="85">
        <f>IF(ISERROR(1+((RB/d)*(g+PCI*(1+g)))*((1+g)*(1+PCI))^(3-1) + 10%), 0, 1+((RB/d)*(g+PCI*(1+g)))*((1+g)*(1+PCI))^(3-1) + 10%)</f>
        <v>1.8016355239552375</v>
      </c>
    </row>
    <row r="57" spans="3:10" s="68" customFormat="1" ht="15.75" x14ac:dyDescent="0.25">
      <c r="C57" s="68" t="s">
        <v>107</v>
      </c>
      <c r="E57" s="85">
        <f>IF(ISERROR(1+((RB/d)*(g+PCI*(1+g)))*((1+g)*(1+PCI))^(4-1) + 10%), 0, 1+((RB/d)*(g+PCI*(1+g)))*((1+g)*(1+PCI))^(4-1) + 10%)</f>
        <v>1.8239578743739591</v>
      </c>
    </row>
    <row r="58" spans="3:10" s="68" customFormat="1" ht="15.75" x14ac:dyDescent="0.25">
      <c r="C58" s="68" t="s">
        <v>108</v>
      </c>
      <c r="E58" s="85">
        <f>IF(ISERROR(1+((RB/d)*(g+PCI*(1+g)))*((1+g)*(1+PCI))^(5-1) + 10%), 0, 1+((RB/d)*(g+PCI*(1+g)))*((1+g)*(1+PCI))^(5-1) + 10%)</f>
        <v>1.8469904045244698</v>
      </c>
    </row>
    <row r="59" spans="3:10" s="68" customFormat="1" ht="15.75" x14ac:dyDescent="0.25">
      <c r="C59" s="68" t="s">
        <v>109</v>
      </c>
      <c r="E59" s="85">
        <f>IF(ISERROR(1+((RB/d)*(g+PCI*(1+g)))*((1+g)*(1+PCI))^(6-1) + 10%), 0, 1+((RB/d)*(g+PCI*(1+g)))*((1+g)*(1+PCI))^(6-1) + 10%)</f>
        <v>1.8707557085889226</v>
      </c>
    </row>
    <row r="60" spans="3:10" s="68" customFormat="1" ht="15.75" x14ac:dyDescent="0.25">
      <c r="C60" s="68" t="s">
        <v>110</v>
      </c>
      <c r="E60" s="85">
        <f>IF(ISERROR(1+((RB/d)*(g+PCI*(1+g)))*((1+g)*(1+PCI))^(7-1) + 10%), 0, 1+((RB/d)*(g+PCI*(1+g)))*((1+g)*(1+PCI))^(7-1) + 10%)</f>
        <v>1.8952770995774577</v>
      </c>
    </row>
    <row r="61" spans="3:10" s="68" customFormat="1" x14ac:dyDescent="0.2">
      <c r="E61" s="72"/>
    </row>
    <row r="62" spans="3:10" s="68" customFormat="1" ht="15.75" x14ac:dyDescent="0.25">
      <c r="C62" s="69"/>
      <c r="E62" s="67"/>
    </row>
    <row r="63" spans="3:10" s="68" customFormat="1" ht="15.75" x14ac:dyDescent="0.25">
      <c r="C63" s="69" t="s">
        <v>100</v>
      </c>
      <c r="E63" s="87"/>
      <c r="F63" s="69"/>
    </row>
    <row r="64" spans="3:10" s="68" customFormat="1" ht="15.75" x14ac:dyDescent="0.25">
      <c r="C64" s="68" t="s">
        <v>104</v>
      </c>
      <c r="E64" s="86">
        <f t="shared" ref="E64:E70" si="0">IF(ISERROR(d*E54), "", d*E54)</f>
        <v>91948552.883104667</v>
      </c>
      <c r="F64" s="96"/>
      <c r="G64" s="96"/>
      <c r="H64" s="97"/>
      <c r="J64" s="97"/>
    </row>
    <row r="65" spans="3:10" s="68" customFormat="1" ht="15.75" x14ac:dyDescent="0.25">
      <c r="C65" s="68" t="s">
        <v>105</v>
      </c>
      <c r="E65" s="86">
        <f t="shared" si="0"/>
        <v>93044543.968891725</v>
      </c>
      <c r="F65" s="96"/>
      <c r="G65" s="96"/>
      <c r="H65" s="97"/>
      <c r="J65" s="97"/>
    </row>
    <row r="66" spans="3:10" s="68" customFormat="1" ht="15.75" x14ac:dyDescent="0.25">
      <c r="C66" s="68" t="s">
        <v>106</v>
      </c>
      <c r="E66" s="86">
        <f t="shared" si="0"/>
        <v>94175403.72400558</v>
      </c>
      <c r="F66" s="96"/>
      <c r="G66" s="96"/>
      <c r="H66" s="97"/>
      <c r="J66" s="97"/>
    </row>
    <row r="67" spans="3:10" s="68" customFormat="1" ht="15.75" x14ac:dyDescent="0.25">
      <c r="C67" s="68" t="s">
        <v>107</v>
      </c>
      <c r="E67" s="86">
        <f t="shared" si="0"/>
        <v>95342241.486027896</v>
      </c>
      <c r="F67" s="96"/>
      <c r="G67" s="96"/>
      <c r="H67" s="97"/>
      <c r="J67" s="97"/>
    </row>
    <row r="68" spans="3:10" s="68" customFormat="1" ht="15.75" x14ac:dyDescent="0.25">
      <c r="C68" s="68" t="s">
        <v>108</v>
      </c>
      <c r="E68" s="86">
        <f t="shared" si="0"/>
        <v>96546201.885824934</v>
      </c>
      <c r="F68" s="96"/>
      <c r="G68" s="96"/>
      <c r="H68" s="97"/>
      <c r="J68" s="97"/>
    </row>
    <row r="69" spans="3:10" s="68" customFormat="1" ht="15.75" x14ac:dyDescent="0.25">
      <c r="C69" s="68" t="s">
        <v>109</v>
      </c>
      <c r="E69" s="86">
        <f t="shared" si="0"/>
        <v>97788465.97039412</v>
      </c>
      <c r="F69" s="96"/>
      <c r="G69" s="96"/>
      <c r="H69" s="97"/>
      <c r="J69" s="97"/>
    </row>
    <row r="70" spans="3:10" s="68" customFormat="1" ht="15.75" x14ac:dyDescent="0.25">
      <c r="C70" s="68" t="s">
        <v>110</v>
      </c>
      <c r="E70" s="86">
        <f t="shared" si="0"/>
        <v>99070252.361433819</v>
      </c>
      <c r="F70" s="96"/>
      <c r="G70" s="96"/>
      <c r="H70" s="97"/>
      <c r="J70" s="97"/>
    </row>
    <row r="71" spans="3:10" s="68" customFormat="1" x14ac:dyDescent="0.2"/>
    <row r="72" spans="3:10" s="68" customFormat="1" x14ac:dyDescent="0.2">
      <c r="E72" s="95"/>
    </row>
    <row r="73" spans="3:10" s="68" customFormat="1" x14ac:dyDescent="0.2"/>
    <row r="74" spans="3:10" s="68" customFormat="1" x14ac:dyDescent="0.2"/>
    <row r="75" spans="3:10" s="68" customFormat="1" x14ac:dyDescent="0.2"/>
    <row r="76" spans="3:10" s="68" customFormat="1" x14ac:dyDescent="0.2"/>
    <row r="77" spans="3:10" s="68" customFormat="1" x14ac:dyDescent="0.2"/>
    <row r="78" spans="3:10" s="68" customFormat="1" x14ac:dyDescent="0.2"/>
    <row r="79" spans="3:10" s="68" customFormat="1" x14ac:dyDescent="0.2"/>
  </sheetData>
  <mergeCells count="1">
    <mergeCell ref="C9:E9"/>
  </mergeCells>
  <pageMargins left="0.70866141732283472" right="0.70866141732283472" top="0.74803149606299213" bottom="0.74803149606299213" header="0.31496062992125984" footer="0.31496062992125984"/>
  <pageSetup scale="58"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EA364-3F13-4628-94F1-1171CAE42660}">
  <sheetPr>
    <pageSetUpPr fitToPage="1"/>
  </sheetPr>
  <dimension ref="B12:H98"/>
  <sheetViews>
    <sheetView showGridLines="0" view="pageBreakPreview" topLeftCell="A69" zoomScale="85" zoomScaleNormal="80" zoomScaleSheetLayoutView="85" workbookViewId="0">
      <selection activeCell="E26" sqref="E26"/>
    </sheetView>
  </sheetViews>
  <sheetFormatPr defaultColWidth="8.85546875" defaultRowHeight="15" x14ac:dyDescent="0.25"/>
  <cols>
    <col min="1" max="1" width="6" customWidth="1"/>
    <col min="2" max="2" width="55" customWidth="1"/>
    <col min="3" max="3" width="18.7109375" style="23" customWidth="1"/>
    <col min="4" max="4" width="4.5703125" bestFit="1" customWidth="1"/>
    <col min="5" max="5" width="28.140625" customWidth="1"/>
    <col min="6" max="6" width="22.28515625" bestFit="1" customWidth="1"/>
  </cols>
  <sheetData>
    <row r="12" spans="2:6" ht="18.75" x14ac:dyDescent="0.3">
      <c r="B12" s="24" t="s">
        <v>163</v>
      </c>
      <c r="C12" s="120" t="s">
        <v>164</v>
      </c>
      <c r="D12" s="121"/>
      <c r="E12" s="122">
        <v>2024</v>
      </c>
      <c r="F12" s="25"/>
    </row>
    <row r="13" spans="2:6" x14ac:dyDescent="0.25">
      <c r="B13" s="26"/>
      <c r="C13" s="26"/>
      <c r="D13" s="26"/>
      <c r="E13" s="26"/>
    </row>
    <row r="14" spans="2:6" x14ac:dyDescent="0.25">
      <c r="C14"/>
    </row>
    <row r="15" spans="2:6" ht="15.75" thickBot="1" x14ac:dyDescent="0.3"/>
    <row r="16" spans="2:6" ht="18.75" thickBot="1" x14ac:dyDescent="0.3">
      <c r="B16" s="27" t="s">
        <v>165</v>
      </c>
      <c r="E16" s="25"/>
    </row>
    <row r="17" spans="2:8" ht="15.75" x14ac:dyDescent="0.25">
      <c r="B17" s="123"/>
      <c r="C17" s="48"/>
      <c r="D17" s="49"/>
      <c r="E17" s="50"/>
      <c r="F17" s="31"/>
    </row>
    <row r="18" spans="2:8" ht="16.5" thickBot="1" x14ac:dyDescent="0.3">
      <c r="B18" s="32" t="s">
        <v>166</v>
      </c>
      <c r="C18" s="28"/>
      <c r="D18" s="29"/>
      <c r="E18" s="38">
        <v>199501459.18654427</v>
      </c>
      <c r="F18" s="31" t="s">
        <v>167</v>
      </c>
    </row>
    <row r="19" spans="2:8" ht="16.5" thickBot="1" x14ac:dyDescent="0.3">
      <c r="B19" s="53"/>
      <c r="C19" s="43"/>
      <c r="D19" s="44"/>
      <c r="E19" s="45"/>
      <c r="F19" s="31"/>
    </row>
    <row r="20" spans="2:8" ht="16.5" thickBot="1" x14ac:dyDescent="0.3">
      <c r="C20" s="28"/>
      <c r="D20" s="29"/>
      <c r="E20" s="67"/>
      <c r="F20" s="31"/>
    </row>
    <row r="21" spans="2:8" ht="18.75" thickBot="1" x14ac:dyDescent="0.3">
      <c r="B21" s="124" t="s">
        <v>168</v>
      </c>
      <c r="C21" s="125"/>
      <c r="D21" s="29"/>
      <c r="E21" s="67"/>
      <c r="F21" s="31"/>
    </row>
    <row r="22" spans="2:8" ht="15.75" x14ac:dyDescent="0.25">
      <c r="B22" s="123"/>
      <c r="C22" s="126" t="s">
        <v>169</v>
      </c>
      <c r="D22" s="127"/>
      <c r="E22" s="128" t="s">
        <v>170</v>
      </c>
      <c r="F22" s="31"/>
    </row>
    <row r="23" spans="2:8" x14ac:dyDescent="0.25">
      <c r="B23" s="129"/>
      <c r="C23" s="130"/>
      <c r="D23" s="131"/>
      <c r="E23" s="132" t="s">
        <v>171</v>
      </c>
      <c r="F23" s="177" t="s">
        <v>172</v>
      </c>
      <c r="G23" s="178"/>
      <c r="H23" s="178"/>
    </row>
    <row r="24" spans="2:8" x14ac:dyDescent="0.25">
      <c r="B24" s="129"/>
      <c r="C24" s="179"/>
      <c r="D24" s="179"/>
      <c r="E24" s="180"/>
      <c r="F24" s="177"/>
      <c r="G24" s="178"/>
      <c r="H24" s="178"/>
    </row>
    <row r="25" spans="2:8" ht="15.75" x14ac:dyDescent="0.25">
      <c r="B25" s="32" t="s">
        <v>173</v>
      </c>
      <c r="C25" s="67">
        <v>18243664.469999999</v>
      </c>
      <c r="D25" s="29"/>
      <c r="E25" s="67">
        <v>18243664.469999999</v>
      </c>
      <c r="F25" s="133" t="s">
        <v>141</v>
      </c>
    </row>
    <row r="26" spans="2:8" ht="15.75" x14ac:dyDescent="0.25">
      <c r="B26" s="32" t="s">
        <v>33</v>
      </c>
      <c r="C26" s="67">
        <f>C25/45</f>
        <v>405414.76599999995</v>
      </c>
      <c r="D26" s="29"/>
      <c r="E26" s="37">
        <f>E25/45</f>
        <v>405414.76599999995</v>
      </c>
      <c r="F26" s="31" t="s">
        <v>51</v>
      </c>
    </row>
    <row r="27" spans="2:8" ht="16.5" thickBot="1" x14ac:dyDescent="0.3">
      <c r="B27" s="42" t="s">
        <v>174</v>
      </c>
      <c r="C27" s="134">
        <f>C25*8%</f>
        <v>1459493.1576</v>
      </c>
      <c r="D27" s="44"/>
      <c r="E27" s="45">
        <f>E25*8%</f>
        <v>1459493.1576</v>
      </c>
      <c r="F27" s="31" t="s">
        <v>153</v>
      </c>
    </row>
    <row r="30" spans="2:8" ht="18" x14ac:dyDescent="0.25">
      <c r="B30" s="24"/>
      <c r="F30" s="25"/>
    </row>
    <row r="31" spans="2:8" ht="18.75" x14ac:dyDescent="0.3">
      <c r="B31" s="176" t="s">
        <v>140</v>
      </c>
      <c r="C31" s="176"/>
      <c r="D31" s="176"/>
      <c r="E31" s="176"/>
      <c r="F31" s="176"/>
    </row>
    <row r="32" spans="2:8" ht="15.75" thickBot="1" x14ac:dyDescent="0.3">
      <c r="C32"/>
    </row>
    <row r="33" spans="2:6" ht="18.75" thickBot="1" x14ac:dyDescent="0.3">
      <c r="B33" s="47" t="s">
        <v>31</v>
      </c>
      <c r="C33" s="28"/>
      <c r="D33" s="29"/>
      <c r="E33" s="30"/>
      <c r="F33" s="31"/>
    </row>
    <row r="34" spans="2:6" ht="15.75" x14ac:dyDescent="0.25">
      <c r="B34" s="32" t="s">
        <v>32</v>
      </c>
      <c r="C34" s="33"/>
      <c r="D34" s="34"/>
      <c r="E34" s="35">
        <f>E25</f>
        <v>18243664.469999999</v>
      </c>
      <c r="F34" s="31" t="s">
        <v>141</v>
      </c>
    </row>
    <row r="35" spans="2:6" ht="15.75" x14ac:dyDescent="0.25">
      <c r="B35" s="32" t="s">
        <v>33</v>
      </c>
      <c r="C35" s="28"/>
      <c r="D35" s="36"/>
      <c r="E35" s="37">
        <f>E26</f>
        <v>405414.76599999995</v>
      </c>
      <c r="F35" s="31" t="s">
        <v>51</v>
      </c>
    </row>
    <row r="36" spans="2:6" ht="16.5" thickBot="1" x14ac:dyDescent="0.3">
      <c r="B36" s="32" t="s">
        <v>34</v>
      </c>
      <c r="C36" s="28"/>
      <c r="D36" s="36"/>
      <c r="E36" s="38">
        <f>((E34)+(E34-E35))/2</f>
        <v>18040957.086999997</v>
      </c>
      <c r="F36" s="31" t="s">
        <v>142</v>
      </c>
    </row>
    <row r="37" spans="2:6" ht="15.75" x14ac:dyDescent="0.25">
      <c r="B37" s="32"/>
      <c r="C37" s="28"/>
      <c r="D37" s="36"/>
      <c r="E37" s="37"/>
      <c r="F37" s="31"/>
    </row>
    <row r="38" spans="2:6" ht="15.75" x14ac:dyDescent="0.25">
      <c r="B38" s="32" t="s">
        <v>35</v>
      </c>
      <c r="C38" s="39">
        <v>0.04</v>
      </c>
      <c r="D38" s="36" t="s">
        <v>36</v>
      </c>
      <c r="E38" s="37">
        <f>E36*C38</f>
        <v>721638.28347999987</v>
      </c>
      <c r="F38" s="31" t="s">
        <v>143</v>
      </c>
    </row>
    <row r="39" spans="2:6" ht="15.75" x14ac:dyDescent="0.25">
      <c r="B39" s="32" t="s">
        <v>37</v>
      </c>
      <c r="C39" s="39">
        <v>0.56000000000000005</v>
      </c>
      <c r="D39" s="36" t="s">
        <v>38</v>
      </c>
      <c r="E39" s="37">
        <f>E36*C39</f>
        <v>10102935.96872</v>
      </c>
      <c r="F39" s="31" t="s">
        <v>144</v>
      </c>
    </row>
    <row r="40" spans="2:6" ht="15.75" x14ac:dyDescent="0.25">
      <c r="B40" s="32"/>
      <c r="C40" s="40"/>
      <c r="D40" s="36"/>
      <c r="E40" s="37"/>
      <c r="F40" s="31"/>
    </row>
    <row r="41" spans="2:6" ht="15.75" x14ac:dyDescent="0.25">
      <c r="B41" s="32" t="s">
        <v>39</v>
      </c>
      <c r="C41" s="41">
        <v>1.7600000000000001E-2</v>
      </c>
      <c r="D41" s="36" t="s">
        <v>40</v>
      </c>
      <c r="E41" s="37">
        <f>E38*C41</f>
        <v>12700.833789247998</v>
      </c>
      <c r="F41" s="31" t="s">
        <v>145</v>
      </c>
    </row>
    <row r="42" spans="2:6" ht="15.75" x14ac:dyDescent="0.25">
      <c r="B42" s="32" t="s">
        <v>41</v>
      </c>
      <c r="C42" s="41">
        <v>3.8825037148941706E-2</v>
      </c>
      <c r="D42" s="36" t="s">
        <v>42</v>
      </c>
      <c r="E42" s="37">
        <f>E39*C42</f>
        <v>392246.86429893336</v>
      </c>
      <c r="F42" s="31" t="s">
        <v>146</v>
      </c>
    </row>
    <row r="43" spans="2:6" ht="15.75" x14ac:dyDescent="0.25">
      <c r="B43" s="32"/>
      <c r="C43" s="28"/>
      <c r="D43" s="36"/>
      <c r="E43" s="37"/>
      <c r="F43" s="31"/>
    </row>
    <row r="44" spans="2:6" ht="16.5" thickBot="1" x14ac:dyDescent="0.3">
      <c r="B44" s="32" t="s">
        <v>43</v>
      </c>
      <c r="C44" s="28"/>
      <c r="D44" s="36"/>
      <c r="E44" s="38">
        <f>SUM(E41:E42)</f>
        <v>404947.69808818138</v>
      </c>
      <c r="F44" s="31" t="s">
        <v>147</v>
      </c>
    </row>
    <row r="45" spans="2:6" ht="15.75" x14ac:dyDescent="0.25">
      <c r="B45" s="32"/>
      <c r="C45" s="28"/>
      <c r="D45" s="36"/>
      <c r="E45" s="37"/>
      <c r="F45" s="31"/>
    </row>
    <row r="46" spans="2:6" ht="15.75" x14ac:dyDescent="0.25">
      <c r="B46" s="32"/>
      <c r="C46" s="28"/>
      <c r="D46" s="36"/>
      <c r="E46" s="37"/>
      <c r="F46" s="31"/>
    </row>
    <row r="47" spans="2:6" ht="15.75" x14ac:dyDescent="0.25">
      <c r="B47" s="32" t="s">
        <v>44</v>
      </c>
      <c r="C47" s="41">
        <v>0.39999999999999991</v>
      </c>
      <c r="D47" s="36" t="s">
        <v>45</v>
      </c>
      <c r="E47" s="37">
        <f>E36*C47</f>
        <v>7216382.8347999975</v>
      </c>
      <c r="F47" s="31" t="s">
        <v>148</v>
      </c>
    </row>
    <row r="48" spans="2:6" ht="15.75" x14ac:dyDescent="0.25">
      <c r="B48" s="32"/>
      <c r="C48" s="28"/>
      <c r="D48" s="36"/>
      <c r="E48" s="37"/>
      <c r="F48" s="31"/>
    </row>
    <row r="49" spans="2:6" ht="15.75" x14ac:dyDescent="0.25">
      <c r="B49" s="32" t="s">
        <v>46</v>
      </c>
      <c r="C49" s="41">
        <v>8.7800000000000003E-2</v>
      </c>
      <c r="D49" s="36" t="s">
        <v>47</v>
      </c>
      <c r="E49" s="37">
        <f>E47*C49</f>
        <v>633598.41289543977</v>
      </c>
      <c r="F49" s="31" t="s">
        <v>149</v>
      </c>
    </row>
    <row r="50" spans="2:6" ht="15.75" x14ac:dyDescent="0.25">
      <c r="B50" s="32"/>
      <c r="C50" s="28"/>
      <c r="D50" s="29"/>
      <c r="E50" s="37"/>
      <c r="F50" s="31"/>
    </row>
    <row r="51" spans="2:6" ht="16.5" thickBot="1" x14ac:dyDescent="0.3">
      <c r="B51" s="32" t="s">
        <v>48</v>
      </c>
      <c r="C51" s="28"/>
      <c r="D51" s="29"/>
      <c r="E51" s="38">
        <f>E44+E49</f>
        <v>1038546.1109836211</v>
      </c>
      <c r="F51" s="31" t="s">
        <v>150</v>
      </c>
    </row>
    <row r="52" spans="2:6" ht="16.5" thickBot="1" x14ac:dyDescent="0.3">
      <c r="B52" s="42"/>
      <c r="C52" s="43"/>
      <c r="D52" s="44"/>
      <c r="E52" s="45"/>
      <c r="F52" s="31"/>
    </row>
    <row r="53" spans="2:6" ht="15.75" x14ac:dyDescent="0.25">
      <c r="C53" s="28"/>
      <c r="D53" s="29"/>
      <c r="E53" s="30"/>
      <c r="F53" s="31"/>
    </row>
    <row r="54" spans="2:6" ht="16.5" thickBot="1" x14ac:dyDescent="0.3">
      <c r="E54" s="46"/>
      <c r="F54" s="31"/>
    </row>
    <row r="55" spans="2:6" ht="18.75" thickBot="1" x14ac:dyDescent="0.3">
      <c r="B55" s="47" t="s">
        <v>49</v>
      </c>
      <c r="C55" s="48"/>
      <c r="D55" s="49"/>
      <c r="E55" s="50"/>
      <c r="F55" s="31"/>
    </row>
    <row r="56" spans="2:6" ht="18" x14ac:dyDescent="0.25">
      <c r="B56" s="51"/>
      <c r="E56" s="52"/>
      <c r="F56" s="31"/>
    </row>
    <row r="57" spans="2:6" ht="15.75" x14ac:dyDescent="0.25">
      <c r="B57" s="32" t="s">
        <v>50</v>
      </c>
      <c r="D57" s="31" t="s">
        <v>51</v>
      </c>
      <c r="E57" s="37">
        <f>E35</f>
        <v>405414.76599999995</v>
      </c>
      <c r="F57" s="31" t="s">
        <v>55</v>
      </c>
    </row>
    <row r="58" spans="2:6" ht="16.5" thickBot="1" x14ac:dyDescent="0.3">
      <c r="B58" s="53"/>
      <c r="C58" s="54"/>
      <c r="D58" s="55"/>
      <c r="E58" s="45"/>
      <c r="F58" s="31"/>
    </row>
    <row r="59" spans="2:6" ht="16.5" thickBot="1" x14ac:dyDescent="0.3">
      <c r="E59" s="30"/>
      <c r="F59" s="31"/>
    </row>
    <row r="60" spans="2:6" ht="18.75" thickBot="1" x14ac:dyDescent="0.3">
      <c r="B60" s="27" t="s">
        <v>52</v>
      </c>
      <c r="C60" s="48"/>
      <c r="D60" s="49"/>
      <c r="E60" s="35"/>
      <c r="F60" s="31"/>
    </row>
    <row r="61" spans="2:6" ht="18" x14ac:dyDescent="0.25">
      <c r="B61" s="56"/>
      <c r="E61" s="37"/>
      <c r="F61" s="31"/>
    </row>
    <row r="62" spans="2:6" ht="15.75" x14ac:dyDescent="0.25">
      <c r="B62" s="32" t="s">
        <v>53</v>
      </c>
      <c r="D62" s="31" t="s">
        <v>47</v>
      </c>
      <c r="E62" s="37">
        <f>E49</f>
        <v>633598.41289543977</v>
      </c>
      <c r="F62" s="31" t="s">
        <v>151</v>
      </c>
    </row>
    <row r="63" spans="2:6" ht="15.75" x14ac:dyDescent="0.25">
      <c r="B63" s="32"/>
      <c r="E63" s="37"/>
      <c r="F63" s="31"/>
    </row>
    <row r="64" spans="2:6" ht="15.75" x14ac:dyDescent="0.25">
      <c r="B64" s="32" t="s">
        <v>54</v>
      </c>
      <c r="D64" s="31" t="s">
        <v>55</v>
      </c>
      <c r="E64" s="37">
        <f>E57</f>
        <v>405414.76599999995</v>
      </c>
      <c r="F64" s="31" t="s">
        <v>152</v>
      </c>
    </row>
    <row r="65" spans="2:6" ht="15.75" x14ac:dyDescent="0.25">
      <c r="B65" s="32"/>
      <c r="E65" s="37"/>
      <c r="F65" s="31"/>
    </row>
    <row r="66" spans="2:6" ht="15.75" x14ac:dyDescent="0.25">
      <c r="B66" s="32" t="s">
        <v>56</v>
      </c>
      <c r="D66" s="31"/>
      <c r="E66" s="37">
        <f>E27</f>
        <v>1459493.1576</v>
      </c>
      <c r="F66" s="31" t="s">
        <v>153</v>
      </c>
    </row>
    <row r="67" spans="2:6" ht="15.75" x14ac:dyDescent="0.25">
      <c r="B67" s="32"/>
      <c r="D67" s="31"/>
      <c r="E67" s="37"/>
      <c r="F67" s="31"/>
    </row>
    <row r="68" spans="2:6" ht="16.5" thickBot="1" x14ac:dyDescent="0.3">
      <c r="B68" s="32" t="s">
        <v>57</v>
      </c>
      <c r="D68" s="31"/>
      <c r="E68" s="38">
        <f>E62+E64-E66</f>
        <v>-420479.97870456032</v>
      </c>
      <c r="F68" s="31" t="s">
        <v>154</v>
      </c>
    </row>
    <row r="69" spans="2:6" ht="15.75" x14ac:dyDescent="0.25">
      <c r="B69" s="32"/>
      <c r="D69" s="31"/>
      <c r="E69" s="52"/>
      <c r="F69" s="31"/>
    </row>
    <row r="70" spans="2:6" ht="15.75" x14ac:dyDescent="0.25">
      <c r="B70" s="32" t="s">
        <v>58</v>
      </c>
      <c r="C70" s="57">
        <v>0.26500000000000001</v>
      </c>
      <c r="D70" s="31" t="s">
        <v>59</v>
      </c>
      <c r="E70" s="52"/>
      <c r="F70" s="31"/>
    </row>
    <row r="71" spans="2:6" ht="15.75" x14ac:dyDescent="0.25">
      <c r="B71" s="32"/>
      <c r="E71" s="52"/>
      <c r="F71" s="31"/>
    </row>
    <row r="72" spans="2:6" ht="15.75" x14ac:dyDescent="0.25">
      <c r="B72" s="32" t="s">
        <v>60</v>
      </c>
      <c r="E72" s="37">
        <f>E68*C70</f>
        <v>-111427.1943567085</v>
      </c>
      <c r="F72" s="31" t="s">
        <v>155</v>
      </c>
    </row>
    <row r="73" spans="2:6" ht="15.75" x14ac:dyDescent="0.25">
      <c r="B73" s="32"/>
      <c r="E73" s="37"/>
      <c r="F73" s="31"/>
    </row>
    <row r="74" spans="2:6" ht="15.75" x14ac:dyDescent="0.25">
      <c r="B74" s="32" t="s">
        <v>61</v>
      </c>
      <c r="E74" s="37">
        <f>E72/(1-C70)</f>
        <v>-151601.62497511361</v>
      </c>
      <c r="F74" s="31" t="s">
        <v>156</v>
      </c>
    </row>
    <row r="75" spans="2:6" ht="16.5" thickBot="1" x14ac:dyDescent="0.3">
      <c r="B75" s="42"/>
      <c r="C75" s="54"/>
      <c r="D75" s="55"/>
      <c r="E75" s="58"/>
      <c r="F75" s="31"/>
    </row>
    <row r="76" spans="2:6" ht="15.75" hidden="1" x14ac:dyDescent="0.25">
      <c r="E76" s="46"/>
      <c r="F76" s="31"/>
    </row>
    <row r="77" spans="2:6" ht="18" hidden="1" x14ac:dyDescent="0.25">
      <c r="B77" s="27" t="s">
        <v>62</v>
      </c>
      <c r="E77" s="46"/>
      <c r="F77" s="31"/>
    </row>
    <row r="78" spans="2:6" ht="15.75" hidden="1" x14ac:dyDescent="0.25">
      <c r="B78" s="32" t="s">
        <v>63</v>
      </c>
      <c r="C78" s="48"/>
      <c r="D78" s="49"/>
      <c r="E78" s="35"/>
      <c r="F78" s="31" t="s">
        <v>157</v>
      </c>
    </row>
    <row r="79" spans="2:6" ht="15.75" hidden="1" x14ac:dyDescent="0.25">
      <c r="B79" s="32"/>
      <c r="E79" s="52"/>
      <c r="F79" s="31"/>
    </row>
    <row r="80" spans="2:6" ht="15.75" hidden="1" x14ac:dyDescent="0.25">
      <c r="B80" s="32" t="s">
        <v>64</v>
      </c>
      <c r="E80" s="59"/>
      <c r="F80" s="31" t="s">
        <v>158</v>
      </c>
    </row>
    <row r="81" spans="2:6" ht="15.75" hidden="1" x14ac:dyDescent="0.25">
      <c r="B81" s="32"/>
      <c r="E81" s="52"/>
      <c r="F81" s="31"/>
    </row>
    <row r="82" spans="2:6" ht="15.75" hidden="1" x14ac:dyDescent="0.25">
      <c r="B82" s="32" t="s">
        <v>65</v>
      </c>
      <c r="E82" s="60"/>
      <c r="F82" s="31" t="s">
        <v>159</v>
      </c>
    </row>
    <row r="83" spans="2:6" ht="15.75" hidden="1" x14ac:dyDescent="0.25">
      <c r="B83" s="32"/>
      <c r="E83" s="52"/>
      <c r="F83" s="31"/>
    </row>
    <row r="84" spans="2:6" ht="15.75" hidden="1" x14ac:dyDescent="0.25">
      <c r="B84" s="32" t="s">
        <v>66</v>
      </c>
      <c r="C84" s="57"/>
      <c r="D84" s="31" t="s">
        <v>67</v>
      </c>
      <c r="E84" s="52"/>
      <c r="F84" s="31"/>
    </row>
    <row r="85" spans="2:6" ht="15.75" hidden="1" x14ac:dyDescent="0.25">
      <c r="B85" s="61"/>
      <c r="E85" s="52"/>
      <c r="F85" s="31"/>
    </row>
    <row r="86" spans="2:6" ht="16.5" hidden="1" thickBot="1" x14ac:dyDescent="0.3">
      <c r="B86" s="32" t="s">
        <v>68</v>
      </c>
      <c r="E86" s="38"/>
      <c r="F86" s="31" t="s">
        <v>160</v>
      </c>
    </row>
    <row r="87" spans="2:6" ht="16.5" hidden="1" thickBot="1" x14ac:dyDescent="0.3">
      <c r="B87" s="42"/>
      <c r="C87" s="54"/>
      <c r="D87" s="55"/>
      <c r="E87" s="58"/>
      <c r="F87" s="31"/>
    </row>
    <row r="88" spans="2:6" ht="16.5" thickBot="1" x14ac:dyDescent="0.3">
      <c r="E88" s="46"/>
      <c r="F88" s="31"/>
    </row>
    <row r="89" spans="2:6" ht="18.75" thickBot="1" x14ac:dyDescent="0.3">
      <c r="B89" s="27" t="s">
        <v>69</v>
      </c>
      <c r="E89" s="46"/>
      <c r="F89" s="31"/>
    </row>
    <row r="90" spans="2:6" ht="15.75" x14ac:dyDescent="0.25">
      <c r="B90" s="62" t="s">
        <v>48</v>
      </c>
      <c r="C90" s="48"/>
      <c r="D90" s="63" t="s">
        <v>70</v>
      </c>
      <c r="E90" s="64">
        <f>E51</f>
        <v>1038546.1109836211</v>
      </c>
      <c r="F90" s="31" t="s">
        <v>157</v>
      </c>
    </row>
    <row r="91" spans="2:6" ht="15.75" x14ac:dyDescent="0.25">
      <c r="B91" s="32" t="s">
        <v>71</v>
      </c>
      <c r="D91" s="31"/>
      <c r="E91" s="65">
        <f>E57</f>
        <v>405414.76599999995</v>
      </c>
      <c r="F91" s="31" t="s">
        <v>158</v>
      </c>
    </row>
    <row r="92" spans="2:6" ht="15.75" x14ac:dyDescent="0.25">
      <c r="B92" s="32" t="s">
        <v>61</v>
      </c>
      <c r="D92" s="31" t="s">
        <v>72</v>
      </c>
      <c r="E92" s="65">
        <f>E74</f>
        <v>-151601.62497511361</v>
      </c>
      <c r="F92" s="31" t="s">
        <v>161</v>
      </c>
    </row>
    <row r="93" spans="2:6" ht="15.75" x14ac:dyDescent="0.25">
      <c r="B93" s="32"/>
      <c r="D93" s="31"/>
      <c r="E93" s="52"/>
      <c r="F93" s="31"/>
    </row>
    <row r="94" spans="2:6" ht="15.75" x14ac:dyDescent="0.25">
      <c r="B94" s="32"/>
      <c r="E94" s="52"/>
      <c r="F94" s="31"/>
    </row>
    <row r="95" spans="2:6" ht="16.5" thickBot="1" x14ac:dyDescent="0.3">
      <c r="B95" s="32" t="s">
        <v>69</v>
      </c>
      <c r="E95" s="66">
        <f>SUM(E90:E93)</f>
        <v>1292359.2520085075</v>
      </c>
      <c r="F95" s="31" t="s">
        <v>162</v>
      </c>
    </row>
    <row r="96" spans="2:6" ht="16.5" thickBot="1" x14ac:dyDescent="0.3">
      <c r="B96" s="42"/>
      <c r="C96" s="54"/>
      <c r="D96" s="55"/>
      <c r="E96" s="58"/>
      <c r="F96" s="31"/>
    </row>
    <row r="97" spans="5:5" ht="15.75" x14ac:dyDescent="0.25">
      <c r="E97" s="25"/>
    </row>
    <row r="98" spans="5:5" ht="15.75" x14ac:dyDescent="0.25">
      <c r="E98" s="25"/>
    </row>
  </sheetData>
  <mergeCells count="3">
    <mergeCell ref="B31:F31"/>
    <mergeCell ref="F23:H24"/>
    <mergeCell ref="C24:E24"/>
  </mergeCells>
  <pageMargins left="0.70866141732283472" right="0.70866141732283472" top="0.74803149606299213" bottom="0.74803149606299213" header="0.31496062992125984" footer="0.31496062992125984"/>
  <pageSetup scale="52" orientation="portrait" r:id="rId1"/>
  <headerFooter>
    <oddFooter>&amp;C&amp;A</oddFooter>
  </headerFooter>
  <rowBreaks count="1" manualBreakCount="1">
    <brk id="2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0F008-9C44-454B-8EAB-A6B941791937}">
  <sheetPr>
    <pageSetUpPr fitToPage="1"/>
  </sheetPr>
  <dimension ref="A12:W26"/>
  <sheetViews>
    <sheetView showGridLines="0" view="pageBreakPreview" zoomScale="80" zoomScaleNormal="80" zoomScaleSheetLayoutView="80" workbookViewId="0">
      <selection activeCell="P16" sqref="P16"/>
    </sheetView>
  </sheetViews>
  <sheetFormatPr defaultColWidth="8.85546875" defaultRowHeight="15" x14ac:dyDescent="0.25"/>
  <cols>
    <col min="1" max="1" width="54.28515625" customWidth="1"/>
    <col min="3" max="3" width="12.7109375" customWidth="1"/>
    <col min="4" max="4" width="20" customWidth="1"/>
    <col min="5" max="5" width="20.28515625" customWidth="1"/>
    <col min="6" max="6" width="15.42578125" customWidth="1"/>
    <col min="7" max="7" width="14" customWidth="1"/>
    <col min="8" max="8" width="14.28515625" customWidth="1"/>
    <col min="9" max="9" width="12" customWidth="1"/>
    <col min="10" max="10" width="2.140625" customWidth="1"/>
    <col min="11" max="11" width="13.85546875" customWidth="1"/>
    <col min="12" max="13" width="14.28515625" bestFit="1" customWidth="1"/>
    <col min="14" max="14" width="4.5703125" customWidth="1"/>
    <col min="15" max="15" width="17.140625" customWidth="1"/>
    <col min="16" max="16" width="14.5703125" customWidth="1"/>
    <col min="17" max="17" width="14" customWidth="1"/>
    <col min="18" max="18" width="10.85546875" bestFit="1" customWidth="1"/>
  </cols>
  <sheetData>
    <row r="12" spans="1:17" ht="15.75" thickBot="1" x14ac:dyDescent="0.3"/>
    <row r="13" spans="1:17" ht="22.5" thickTop="1" thickBot="1" x14ac:dyDescent="0.3">
      <c r="A13" s="181" t="s">
        <v>138</v>
      </c>
      <c r="B13" s="181"/>
      <c r="C13" s="181"/>
      <c r="D13" s="181"/>
      <c r="E13" s="138" t="s">
        <v>139</v>
      </c>
      <c r="F13" s="139"/>
    </row>
    <row r="15" spans="1:17" x14ac:dyDescent="0.25">
      <c r="I15" s="88"/>
    </row>
    <row r="16" spans="1:17" ht="78.75" x14ac:dyDescent="0.25">
      <c r="A16" s="1" t="s">
        <v>30</v>
      </c>
      <c r="B16" s="2"/>
      <c r="C16" s="2" t="s">
        <v>0</v>
      </c>
      <c r="D16" s="2" t="s">
        <v>1</v>
      </c>
      <c r="E16" s="2" t="s">
        <v>2</v>
      </c>
      <c r="F16" s="2" t="s">
        <v>3</v>
      </c>
      <c r="G16" s="2" t="s">
        <v>4</v>
      </c>
      <c r="H16" s="2" t="s">
        <v>5</v>
      </c>
      <c r="I16" s="2" t="s">
        <v>6</v>
      </c>
      <c r="J16" s="2"/>
      <c r="K16" s="2" t="s">
        <v>7</v>
      </c>
      <c r="L16" s="2" t="s">
        <v>8</v>
      </c>
      <c r="M16" s="2" t="s">
        <v>9</v>
      </c>
      <c r="N16" s="2"/>
      <c r="O16" s="2" t="s">
        <v>10</v>
      </c>
      <c r="P16" s="2" t="s">
        <v>11</v>
      </c>
      <c r="Q16" s="2" t="s">
        <v>12</v>
      </c>
    </row>
    <row r="17" spans="1:23" ht="13.9" customHeight="1" x14ac:dyDescent="0.25">
      <c r="A17" s="2"/>
      <c r="B17" s="2"/>
      <c r="C17" s="3" t="s">
        <v>13</v>
      </c>
      <c r="D17" s="3" t="s">
        <v>13</v>
      </c>
      <c r="E17" s="3" t="s">
        <v>13</v>
      </c>
      <c r="F17" s="4" t="s">
        <v>14</v>
      </c>
      <c r="G17" s="4" t="s">
        <v>15</v>
      </c>
      <c r="H17" s="4" t="s">
        <v>16</v>
      </c>
      <c r="I17" s="5" t="s">
        <v>17</v>
      </c>
      <c r="J17" s="6"/>
      <c r="K17" s="3" t="s">
        <v>18</v>
      </c>
      <c r="L17" s="3" t="s">
        <v>18</v>
      </c>
      <c r="M17" s="3" t="s">
        <v>18</v>
      </c>
      <c r="N17" s="6"/>
      <c r="O17" s="4" t="s">
        <v>19</v>
      </c>
      <c r="P17" s="4" t="s">
        <v>20</v>
      </c>
      <c r="Q17" s="4" t="s">
        <v>21</v>
      </c>
    </row>
    <row r="18" spans="1:23" ht="13.9" customHeight="1" x14ac:dyDescent="0.25">
      <c r="A18" s="7" t="s">
        <v>22</v>
      </c>
      <c r="B18" s="7"/>
      <c r="C18" s="8">
        <v>0.55340499368831875</v>
      </c>
      <c r="D18" s="8">
        <v>0</v>
      </c>
      <c r="E18" s="8">
        <v>0</v>
      </c>
      <c r="F18" s="9">
        <f>C18*$I$26</f>
        <v>715198.06370080844</v>
      </c>
      <c r="G18" s="9">
        <f>D18*$I$26</f>
        <v>0</v>
      </c>
      <c r="H18" s="9">
        <f>E18*$I$26</f>
        <v>0</v>
      </c>
      <c r="I18" s="9">
        <f t="shared" ref="I18:I24" si="0">SUM(F18:H18)</f>
        <v>715198.06370080844</v>
      </c>
      <c r="J18" s="10"/>
      <c r="K18" s="11">
        <v>342946</v>
      </c>
      <c r="L18" s="11">
        <v>2962781846.0444794</v>
      </c>
      <c r="M18" s="11">
        <v>0</v>
      </c>
      <c r="N18" s="10"/>
      <c r="O18" s="12">
        <f>ROUND(F18/K18/12,2)</f>
        <v>0.17</v>
      </c>
      <c r="P18" s="13">
        <f>ROUND(IF(ISERROR(G18/L18),0,G18/L18),4)</f>
        <v>0</v>
      </c>
      <c r="Q18" s="13">
        <f>ROUND(IF(ISERROR(H18/M18),0,H18/M18),4)</f>
        <v>0</v>
      </c>
      <c r="R18" s="135"/>
    </row>
    <row r="19" spans="1:23" ht="13.9" customHeight="1" x14ac:dyDescent="0.25">
      <c r="A19" s="14" t="s">
        <v>23</v>
      </c>
      <c r="B19" s="14"/>
      <c r="C19" s="8">
        <v>5.6506809939978656E-2</v>
      </c>
      <c r="D19" s="8">
        <v>8.4868935083519476E-2</v>
      </c>
      <c r="E19" s="8">
        <v>0</v>
      </c>
      <c r="F19" s="9">
        <f t="shared" ref="F19:H24" si="1">C19*$I$26</f>
        <v>73027.098627417712</v>
      </c>
      <c r="G19" s="9">
        <f t="shared" si="1"/>
        <v>109681.15346329581</v>
      </c>
      <c r="H19" s="9">
        <f t="shared" si="1"/>
        <v>0</v>
      </c>
      <c r="I19" s="9">
        <f t="shared" si="0"/>
        <v>182708.25209071353</v>
      </c>
      <c r="J19" s="15"/>
      <c r="K19" s="11">
        <v>33352</v>
      </c>
      <c r="L19" s="11">
        <v>941632609.40931571</v>
      </c>
      <c r="M19" s="11">
        <v>0</v>
      </c>
      <c r="N19" s="15"/>
      <c r="O19" s="12">
        <f t="shared" ref="O19:O24" si="2">ROUND(F19/K19/12,2)</f>
        <v>0.18</v>
      </c>
      <c r="P19" s="13">
        <f t="shared" ref="P19:Q24" si="3">ROUND(IF(ISERROR(G19/L19),0,G19/L19),4)</f>
        <v>1E-4</v>
      </c>
      <c r="Q19" s="13">
        <f t="shared" si="3"/>
        <v>0</v>
      </c>
      <c r="R19" s="135"/>
    </row>
    <row r="20" spans="1:23" ht="13.9" customHeight="1" x14ac:dyDescent="0.25">
      <c r="A20" s="14" t="s">
        <v>28</v>
      </c>
      <c r="B20" s="14"/>
      <c r="C20" s="8">
        <v>4.3409272773984604E-2</v>
      </c>
      <c r="D20" s="8">
        <v>0</v>
      </c>
      <c r="E20" s="8">
        <v>0.24557862393127911</v>
      </c>
      <c r="F20" s="9">
        <f t="shared" si="1"/>
        <v>56100.375292420009</v>
      </c>
      <c r="G20" s="9">
        <f t="shared" si="1"/>
        <v>0</v>
      </c>
      <c r="H20" s="9">
        <f t="shared" si="1"/>
        <v>317375.80673310644</v>
      </c>
      <c r="I20" s="9">
        <f t="shared" si="0"/>
        <v>373476.18202552642</v>
      </c>
      <c r="J20" s="15"/>
      <c r="K20" s="11">
        <v>5224</v>
      </c>
      <c r="L20" s="11">
        <v>4521404349.879323</v>
      </c>
      <c r="M20" s="11">
        <v>11893964.702738624</v>
      </c>
      <c r="N20" s="15"/>
      <c r="O20" s="12">
        <f t="shared" si="2"/>
        <v>0.89</v>
      </c>
      <c r="P20" s="13">
        <f t="shared" si="3"/>
        <v>0</v>
      </c>
      <c r="Q20" s="13">
        <f t="shared" si="3"/>
        <v>2.6700000000000002E-2</v>
      </c>
      <c r="R20" s="135"/>
    </row>
    <row r="21" spans="1:23" ht="13.9" customHeight="1" x14ac:dyDescent="0.25">
      <c r="A21" s="14" t="s">
        <v>24</v>
      </c>
      <c r="B21" s="14"/>
      <c r="C21" s="8">
        <v>7.1598491795809389E-4</v>
      </c>
      <c r="D21" s="8">
        <v>0</v>
      </c>
      <c r="E21" s="8">
        <v>1.8042286391972253E-3</v>
      </c>
      <c r="F21" s="9">
        <f t="shared" si="1"/>
        <v>925.3097330216948</v>
      </c>
      <c r="G21" s="9">
        <f t="shared" si="1"/>
        <v>0</v>
      </c>
      <c r="H21" s="9">
        <f t="shared" si="1"/>
        <v>2331.7115746052532</v>
      </c>
      <c r="I21" s="9">
        <f t="shared" si="0"/>
        <v>3257.0213076269479</v>
      </c>
      <c r="J21" s="15"/>
      <c r="K21" s="11">
        <v>2</v>
      </c>
      <c r="L21" s="11">
        <v>91936942.341270775</v>
      </c>
      <c r="M21" s="11">
        <v>163834.89846817023</v>
      </c>
      <c r="N21" s="15"/>
      <c r="O21" s="12">
        <f t="shared" si="2"/>
        <v>38.549999999999997</v>
      </c>
      <c r="P21" s="13">
        <f t="shared" si="3"/>
        <v>0</v>
      </c>
      <c r="Q21" s="13">
        <f t="shared" si="3"/>
        <v>1.4200000000000001E-2</v>
      </c>
      <c r="R21" s="135"/>
    </row>
    <row r="22" spans="1:23" ht="13.9" customHeight="1" x14ac:dyDescent="0.25">
      <c r="A22" s="14" t="s">
        <v>25</v>
      </c>
      <c r="B22" s="14"/>
      <c r="C22" s="8">
        <v>1.6189333384679929E-3</v>
      </c>
      <c r="D22" s="8">
        <v>1.3344977227296312E-3</v>
      </c>
      <c r="E22" s="8">
        <v>0</v>
      </c>
      <c r="F22" s="9">
        <f t="shared" si="1"/>
        <v>2092.2434783541312</v>
      </c>
      <c r="G22" s="9">
        <f t="shared" si="1"/>
        <v>1724.6504787539227</v>
      </c>
      <c r="H22" s="9">
        <f t="shared" si="1"/>
        <v>0</v>
      </c>
      <c r="I22" s="9">
        <f t="shared" si="0"/>
        <v>3816.8939571080537</v>
      </c>
      <c r="J22" s="15"/>
      <c r="K22" s="11">
        <v>3195</v>
      </c>
      <c r="L22" s="11">
        <v>13968337.151869085</v>
      </c>
      <c r="M22" s="11">
        <v>0</v>
      </c>
      <c r="N22" s="15"/>
      <c r="O22" s="12">
        <f t="shared" si="2"/>
        <v>0.05</v>
      </c>
      <c r="P22" s="13">
        <f t="shared" si="3"/>
        <v>1E-4</v>
      </c>
      <c r="Q22" s="13">
        <f t="shared" si="3"/>
        <v>0</v>
      </c>
      <c r="R22" s="135"/>
    </row>
    <row r="23" spans="1:23" ht="13.9" customHeight="1" x14ac:dyDescent="0.25">
      <c r="A23" s="14" t="s">
        <v>29</v>
      </c>
      <c r="B23" s="14"/>
      <c r="C23" s="8">
        <v>3.7482361399095605E-5</v>
      </c>
      <c r="D23" s="8">
        <v>0</v>
      </c>
      <c r="E23" s="8">
        <v>3.4845330555313003E-5</v>
      </c>
      <c r="F23" s="9">
        <f t="shared" si="1"/>
        <v>48.440676541247747</v>
      </c>
      <c r="G23" s="9">
        <f t="shared" si="1"/>
        <v>0</v>
      </c>
      <c r="H23" s="9">
        <f t="shared" si="1"/>
        <v>45.032685332453504</v>
      </c>
      <c r="I23" s="9">
        <f t="shared" si="0"/>
        <v>93.473361873701251</v>
      </c>
      <c r="J23" s="15"/>
      <c r="K23" s="11">
        <v>152</v>
      </c>
      <c r="L23" s="11">
        <v>262056.04225040582</v>
      </c>
      <c r="M23" s="11">
        <v>718.81338092105022</v>
      </c>
      <c r="N23" s="15"/>
      <c r="O23" s="12">
        <f t="shared" si="2"/>
        <v>0.03</v>
      </c>
      <c r="P23" s="13">
        <f t="shared" si="3"/>
        <v>0</v>
      </c>
      <c r="Q23" s="13">
        <f t="shared" si="3"/>
        <v>6.2600000000000003E-2</v>
      </c>
      <c r="R23" s="135"/>
    </row>
    <row r="24" spans="1:23" ht="13.9" customHeight="1" x14ac:dyDescent="0.25">
      <c r="A24" s="14" t="s">
        <v>26</v>
      </c>
      <c r="B24" s="14"/>
      <c r="C24" s="8">
        <v>6.5215399014006883E-3</v>
      </c>
      <c r="D24" s="8">
        <v>0</v>
      </c>
      <c r="E24" s="8">
        <v>4.1638523712115381E-3</v>
      </c>
      <c r="F24" s="9">
        <f t="shared" si="1"/>
        <v>8428.1724289178292</v>
      </c>
      <c r="G24" s="9">
        <f t="shared" si="1"/>
        <v>0</v>
      </c>
      <c r="H24" s="9">
        <f t="shared" si="1"/>
        <v>5381.1931359327937</v>
      </c>
      <c r="I24" s="9">
        <f t="shared" si="0"/>
        <v>13809.365564850623</v>
      </c>
      <c r="J24" s="15"/>
      <c r="K24" s="11">
        <v>93485</v>
      </c>
      <c r="L24" s="11">
        <v>47642169.371743225</v>
      </c>
      <c r="M24" s="11">
        <v>134089.48219659959</v>
      </c>
      <c r="N24" s="15"/>
      <c r="O24" s="12">
        <f t="shared" si="2"/>
        <v>0.01</v>
      </c>
      <c r="P24" s="13">
        <f t="shared" si="3"/>
        <v>0</v>
      </c>
      <c r="Q24" s="13">
        <f t="shared" si="3"/>
        <v>4.0099999999999997E-2</v>
      </c>
      <c r="R24" s="135"/>
    </row>
    <row r="25" spans="1:23" ht="13.9" customHeight="1" x14ac:dyDescent="0.25">
      <c r="A25" s="16" t="s">
        <v>27</v>
      </c>
      <c r="B25" s="16"/>
      <c r="C25" s="17">
        <f t="shared" ref="C25:I25" si="4">SUM(C18:C24)</f>
        <v>0.66221501692150797</v>
      </c>
      <c r="D25" s="17">
        <f t="shared" si="4"/>
        <v>8.6203432806249106E-2</v>
      </c>
      <c r="E25" s="17">
        <f t="shared" si="4"/>
        <v>0.25158155027224316</v>
      </c>
      <c r="F25" s="18">
        <f t="shared" si="4"/>
        <v>855819.70393748116</v>
      </c>
      <c r="G25" s="18">
        <f t="shared" si="4"/>
        <v>111405.80394204972</v>
      </c>
      <c r="H25" s="18">
        <f t="shared" si="4"/>
        <v>325133.74412897695</v>
      </c>
      <c r="I25" s="18">
        <f t="shared" si="4"/>
        <v>1292359.2520085077</v>
      </c>
      <c r="J25" s="19"/>
      <c r="K25" s="18">
        <f>SUM(K18:K24)</f>
        <v>478356</v>
      </c>
      <c r="L25" s="18">
        <f>SUM(L18:L24)</f>
        <v>8579628310.2402515</v>
      </c>
      <c r="M25" s="18">
        <f>SUM(M18:M24)</f>
        <v>12192607.896784315</v>
      </c>
      <c r="N25" s="19"/>
      <c r="O25" s="19"/>
      <c r="P25" s="19"/>
      <c r="Q25" s="19"/>
      <c r="R25" s="20"/>
      <c r="S25" s="20"/>
      <c r="T25" s="20"/>
      <c r="U25" s="20"/>
      <c r="V25" s="20"/>
      <c r="W25" s="20"/>
    </row>
    <row r="26" spans="1:23" ht="13.9" customHeight="1" x14ac:dyDescent="0.25">
      <c r="C26" s="22"/>
      <c r="D26" s="22"/>
      <c r="E26" s="22"/>
      <c r="F26" s="22"/>
      <c r="G26" s="22"/>
      <c r="H26" s="22"/>
      <c r="I26" s="21">
        <f>'10. Incremental Capital Adj.'!E95</f>
        <v>1292359.2520085075</v>
      </c>
      <c r="J26" s="22"/>
      <c r="K26" s="22"/>
      <c r="L26" s="22"/>
      <c r="M26" s="22"/>
      <c r="N26" s="22"/>
      <c r="O26" s="22"/>
      <c r="P26" s="22"/>
      <c r="Q26" s="22"/>
    </row>
  </sheetData>
  <mergeCells count="2">
    <mergeCell ref="A13:D13"/>
    <mergeCell ref="E13:F13"/>
  </mergeCells>
  <dataValidations count="1">
    <dataValidation type="list" allowBlank="1" showInputMessage="1" showErrorMessage="1" sqref="E13:F13" xr:uid="{F5939E0D-EFDE-418B-B66B-3389934FA63E}">
      <formula1>"Fixed and Variable Rate Riders, Variable Only Rate Rider, Fixed Only Rate Rider"</formula1>
    </dataValidation>
  </dataValidations>
  <pageMargins left="0.70866141732283472" right="0.70866141732283472" top="0.74803149606299213" bottom="0.74803149606299213" header="0.31496062992125984" footer="0.31496062992125984"/>
  <pageSetup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1. Information Sheet</vt:lpstr>
      <vt:lpstr>8. Threshold Test</vt:lpstr>
      <vt:lpstr>10. Incremental Capital Adj.</vt:lpstr>
      <vt:lpstr>11. Rate Rider Calc</vt:lpstr>
      <vt:lpstr>'8. Threshold Test'!d</vt:lpstr>
      <vt:lpstr>'8. Threshold Test'!g</vt:lpstr>
      <vt:lpstr>'8. Threshold Test'!PCI</vt:lpstr>
      <vt:lpstr>'1. Information Sheet'!Print_Area</vt:lpstr>
      <vt:lpstr>'8. Threshold Test'!RB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Wells</dc:creator>
  <cp:lastModifiedBy>Angela Yan</cp:lastModifiedBy>
  <cp:lastPrinted>2022-05-13T02:13:27Z</cp:lastPrinted>
  <dcterms:created xsi:type="dcterms:W3CDTF">2022-04-07T13:19:26Z</dcterms:created>
  <dcterms:modified xsi:type="dcterms:W3CDTF">2022-05-13T17:49:06Z</dcterms:modified>
</cp:coreProperties>
</file>