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12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JRAP/Undertakings/Undertaking Responses - June 2022/"/>
    </mc:Choice>
  </mc:AlternateContent>
  <xr:revisionPtr revIDLastSave="9" documentId="13_ncr:1_{A7E2CBCF-1D02-46A1-8E22-A52C028E1360}" xr6:coauthVersionLast="47" xr6:coauthVersionMax="47" xr10:uidLastSave="{C83514A7-118A-4641-ACBE-6402A73C0AE1}"/>
  <bookViews>
    <workbookView xWindow="28680" yWindow="-120" windowWidth="29040" windowHeight="15840" xr2:uid="{00000000-000D-0000-FFFF-FFFF00000000}"/>
  </bookViews>
  <sheets>
    <sheet name="Sheet1" sheetId="2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2" l="1"/>
  <c r="J16" i="2"/>
  <c r="K5" i="2"/>
  <c r="I5" i="2"/>
  <c r="I7" i="2"/>
  <c r="J7" i="2"/>
  <c r="J5" i="2"/>
  <c r="H17" i="2"/>
  <c r="G17" i="2"/>
  <c r="E17" i="2"/>
  <c r="D17" i="2"/>
  <c r="K16" i="2"/>
  <c r="I16" i="2"/>
  <c r="K14" i="2"/>
  <c r="J14" i="2"/>
  <c r="I14" i="2"/>
  <c r="H8" i="2"/>
  <c r="G8" i="2"/>
  <c r="F8" i="2"/>
  <c r="E8" i="2"/>
  <c r="D8" i="2"/>
  <c r="I8" i="2" s="1"/>
  <c r="K7" i="2"/>
  <c r="I17" i="2" l="1"/>
</calcChain>
</file>

<file path=xl/sharedStrings.xml><?xml version="1.0" encoding="utf-8"?>
<sst xmlns="http://schemas.openxmlformats.org/spreadsheetml/2006/main" count="39" uniqueCount="24">
  <si>
    <r>
      <t xml:space="preserve">Table </t>
    </r>
    <r>
      <rPr>
        <b/>
        <sz val="11"/>
        <color rgb="FF000000"/>
        <rFont val="Calibri"/>
        <family val="2"/>
      </rPr>
      <t>1</t>
    </r>
    <r>
      <rPr>
        <b/>
        <sz val="11"/>
        <rFont val="Calibri"/>
        <family val="2"/>
      </rPr>
      <t xml:space="preserve"> - Transmission Deferred Revenue Requirement from Inflation Update, 2023-2027 ($M) </t>
    </r>
  </si>
  <si>
    <t>Description </t>
  </si>
  <si>
    <r>
      <t xml:space="preserve">OEB Approved </t>
    </r>
    <r>
      <rPr>
        <b/>
        <vertAlign val="superscript"/>
        <sz val="10"/>
        <rFont val="Calibri"/>
        <family val="2"/>
      </rPr>
      <t>[3]</t>
    </r>
  </si>
  <si>
    <t>Forecast Period</t>
  </si>
  <si>
    <t>2023 </t>
  </si>
  <si>
    <t>2024 </t>
  </si>
  <si>
    <t>2025 </t>
  </si>
  <si>
    <t>2026 </t>
  </si>
  <si>
    <t>2027 </t>
  </si>
  <si>
    <t>5-Year Total
(2023-2027)</t>
  </si>
  <si>
    <t>CAGR
(2023-2027)</t>
  </si>
  <si>
    <r>
      <t xml:space="preserve">6 year CAGR </t>
    </r>
    <r>
      <rPr>
        <b/>
        <vertAlign val="superscript"/>
        <sz val="10"/>
        <rFont val="Calibri"/>
        <family val="2"/>
      </rPr>
      <t>[4]</t>
    </r>
  </si>
  <si>
    <t>Transmission Revenue Requirement  </t>
  </si>
  <si>
    <r>
      <t>(As-Filed Evidence)</t>
    </r>
    <r>
      <rPr>
        <vertAlign val="superscript"/>
        <sz val="10"/>
        <rFont val="Calibri"/>
        <family val="2"/>
      </rPr>
      <t xml:space="preserve"> [1]</t>
    </r>
  </si>
  <si>
    <r>
      <t xml:space="preserve">Transmission Revenue Requirement (Inflation Update) </t>
    </r>
    <r>
      <rPr>
        <vertAlign val="superscript"/>
        <sz val="10"/>
        <rFont val="Calibri"/>
        <family val="2"/>
      </rPr>
      <t>[2]</t>
    </r>
  </si>
  <si>
    <r>
      <t>Variance </t>
    </r>
    <r>
      <rPr>
        <sz val="10"/>
        <rFont val="Calibri"/>
        <family val="2"/>
      </rPr>
      <t> </t>
    </r>
  </si>
  <si>
    <r>
      <t>(Incremental Revenue Requirement Due to Inflation)</t>
    </r>
    <r>
      <rPr>
        <sz val="10"/>
        <rFont val="Calibri"/>
        <family val="2"/>
      </rPr>
      <t> </t>
    </r>
  </si>
  <si>
    <r>
      <t xml:space="preserve">Table </t>
    </r>
    <r>
      <rPr>
        <b/>
        <sz val="11"/>
        <color rgb="FF000000"/>
        <rFont val="Calibri"/>
        <family val="2"/>
      </rPr>
      <t>2</t>
    </r>
    <r>
      <rPr>
        <b/>
        <sz val="11"/>
        <rFont val="Calibri"/>
        <family val="2"/>
      </rPr>
      <t xml:space="preserve"> - Distribution Deferred Revenue Requirement from Inflation Update, 2023-2027 ($M) </t>
    </r>
  </si>
  <si>
    <t>Distribution Revenue Requirement  </t>
  </si>
  <si>
    <t>Explanatory Notes</t>
  </si>
  <si>
    <t>[1] As- Filed Evidence includes a CPI assumption of 2% per year for both Transmission and Distribution from 2023 to 2027</t>
  </si>
  <si>
    <t>[2] Inflation Update includes a CPI assumption of 3.5% in 2021, 4.5% in 2022, 3.3% in 2023, and 2% from 2024 to 2027</t>
  </si>
  <si>
    <t>[3] For the 2022 OEB-approved Transmission and Distribution revenue requirements, see Tables 16 and 17 in Exhibit O-01-02</t>
  </si>
  <si>
    <t>[4] 6-year CAGR is included for context to show the compounded annual growth rate since the last OEB-approved revenue requirement amounts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</si>
</sst>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0.0%"/>
    <numFmt numFmtId="166" formatCode="_(* #,##0.0_);_(* \(#,##0.0\);_(* &quot;-&quot;??_);_(@_)"/>
  </numFmts>
  <fonts count="9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vertAlign val="superscript"/>
      <sz val="10"/>
      <name val="Calibri"/>
      <family val="2"/>
    </font>
    <font>
      <vertAlign val="superscript"/>
      <sz val="10"/>
      <name val="Calibri"/>
      <family val="2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/>
      <top style="thin">
        <color indexed="64"/>
      </top>
      <bottom style="medium">
        <color rgb="FFBFBFBF"/>
      </bottom>
      <diagonal/>
    </border>
    <border>
      <left/>
      <right style="thin">
        <color indexed="64"/>
      </right>
      <top style="thin">
        <color indexed="64"/>
      </top>
      <bottom style="medium">
        <color rgb="FFBFBFBF"/>
      </bottom>
      <diagonal/>
    </border>
    <border>
      <left style="thin">
        <color indexed="64"/>
      </left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thin">
        <color indexed="64"/>
      </right>
      <top style="medium">
        <color rgb="FFBFBFBF"/>
      </top>
      <bottom style="medium">
        <color rgb="FFBFBFBF"/>
      </bottom>
      <diagonal/>
    </border>
    <border>
      <left style="thin">
        <color indexed="64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thin">
        <color indexed="64"/>
      </right>
      <top style="medium">
        <color rgb="FFBFBFBF"/>
      </top>
      <bottom/>
      <diagonal/>
    </border>
    <border>
      <left style="thin">
        <color indexed="64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BFBFBF"/>
      </right>
      <top/>
      <bottom style="thin">
        <color indexed="64"/>
      </bottom>
      <diagonal/>
    </border>
    <border>
      <left style="medium">
        <color rgb="FFBFBFBF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BFBFBF"/>
      </bottom>
      <diagonal/>
    </border>
    <border>
      <left style="thin">
        <color indexed="64"/>
      </left>
      <right/>
      <top style="medium">
        <color rgb="FFBFBFBF"/>
      </top>
      <bottom/>
      <diagonal/>
    </border>
    <border>
      <left style="thin">
        <color indexed="64"/>
      </left>
      <right/>
      <top style="medium">
        <color rgb="FFBFBFBF"/>
      </top>
      <bottom style="medium">
        <color rgb="FFBFBFBF"/>
      </bottom>
      <diagonal/>
    </border>
    <border>
      <left style="thin">
        <color indexed="64"/>
      </left>
      <right/>
      <top style="thin">
        <color indexed="64"/>
      </top>
      <bottom style="medium">
        <color rgb="FFBFBFBF"/>
      </bottom>
      <diagonal/>
    </border>
    <border>
      <left style="thin">
        <color indexed="64"/>
      </left>
      <right style="thin">
        <color indexed="64"/>
      </right>
      <top style="medium">
        <color rgb="FFBFBFBF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BFBFB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BFBFBF"/>
      </bottom>
      <diagonal/>
    </border>
    <border>
      <left style="medium">
        <color rgb="FFBFBFBF"/>
      </left>
      <right style="thin">
        <color indexed="64"/>
      </right>
      <top style="thin">
        <color indexed="64"/>
      </top>
      <bottom style="medium">
        <color rgb="FFBFBFBF"/>
      </bottom>
      <diagonal/>
    </border>
    <border>
      <left/>
      <right/>
      <top style="medium">
        <color rgb="FFBFBFBF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BFBFBF"/>
      </left>
      <right style="thin">
        <color indexed="64"/>
      </right>
      <top/>
      <bottom style="medium">
        <color rgb="FFBFBFBF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166" fontId="4" fillId="2" borderId="6" xfId="2" applyNumberFormat="1" applyFont="1" applyFill="1" applyBorder="1" applyAlignment="1">
      <alignment horizontal="center" vertical="center" wrapText="1"/>
    </xf>
    <xf numFmtId="166" fontId="4" fillId="2" borderId="6" xfId="2" applyNumberFormat="1" applyFont="1" applyFill="1" applyBorder="1" applyAlignment="1">
      <alignment vertical="center" wrapText="1"/>
    </xf>
    <xf numFmtId="166" fontId="4" fillId="2" borderId="17" xfId="2" applyNumberFormat="1" applyFont="1" applyFill="1" applyBorder="1" applyAlignment="1">
      <alignment vertical="center" wrapText="1"/>
    </xf>
    <xf numFmtId="165" fontId="4" fillId="2" borderId="17" xfId="1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164" fontId="4" fillId="2" borderId="22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164" fontId="4" fillId="2" borderId="23" xfId="0" applyNumberFormat="1" applyFont="1" applyFill="1" applyBorder="1" applyAlignment="1">
      <alignment horizontal="center" vertical="center" wrapText="1"/>
    </xf>
    <xf numFmtId="166" fontId="4" fillId="2" borderId="17" xfId="2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166" fontId="4" fillId="2" borderId="6" xfId="2" applyNumberFormat="1" applyFont="1" applyFill="1" applyBorder="1" applyAlignment="1">
      <alignment horizontal="center" vertical="center" wrapText="1"/>
    </xf>
    <xf numFmtId="166" fontId="4" fillId="2" borderId="4" xfId="2" applyNumberFormat="1" applyFont="1" applyFill="1" applyBorder="1" applyAlignment="1">
      <alignment horizontal="center" vertical="center" wrapText="1"/>
    </xf>
    <xf numFmtId="165" fontId="4" fillId="2" borderId="7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  <xf numFmtId="165" fontId="4" fillId="2" borderId="17" xfId="1" applyNumberFormat="1" applyFont="1" applyFill="1" applyBorder="1" applyAlignment="1">
      <alignment horizontal="center" vertical="center" wrapText="1"/>
    </xf>
    <xf numFmtId="165" fontId="4" fillId="2" borderId="18" xfId="1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6" fontId="4" fillId="2" borderId="10" xfId="2" applyNumberFormat="1" applyFont="1" applyFill="1" applyBorder="1" applyAlignment="1">
      <alignment horizontal="center" vertical="center" wrapText="1"/>
    </xf>
    <xf numFmtId="166" fontId="4" fillId="2" borderId="17" xfId="2" applyNumberFormat="1" applyFont="1" applyFill="1" applyBorder="1" applyAlignment="1">
      <alignment horizontal="center" vertical="center" wrapText="1"/>
    </xf>
    <xf numFmtId="166" fontId="4" fillId="2" borderId="19" xfId="2" applyNumberFormat="1" applyFont="1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6" fontId="4" fillId="2" borderId="18" xfId="2" applyNumberFormat="1" applyFont="1" applyFill="1" applyBorder="1" applyAlignment="1">
      <alignment horizontal="center" vertical="center" wrapText="1"/>
    </xf>
    <xf numFmtId="166" fontId="4" fillId="2" borderId="6" xfId="2" applyNumberFormat="1" applyFont="1" applyFill="1" applyBorder="1" applyAlignment="1">
      <alignment vertical="center" wrapText="1"/>
    </xf>
    <xf numFmtId="166" fontId="4" fillId="2" borderId="4" xfId="2" applyNumberFormat="1" applyFont="1" applyFill="1" applyBorder="1" applyAlignment="1">
      <alignment vertical="center" wrapText="1"/>
    </xf>
    <xf numFmtId="166" fontId="4" fillId="2" borderId="10" xfId="2" applyNumberFormat="1" applyFont="1" applyFill="1" applyBorder="1" applyAlignment="1">
      <alignment vertical="center" wrapText="1"/>
    </xf>
    <xf numFmtId="166" fontId="4" fillId="2" borderId="17" xfId="2" applyNumberFormat="1" applyFont="1" applyFill="1" applyBorder="1" applyAlignment="1">
      <alignment vertical="center" wrapText="1"/>
    </xf>
    <xf numFmtId="166" fontId="4" fillId="2" borderId="19" xfId="2" applyNumberFormat="1" applyFont="1" applyFill="1" applyBorder="1" applyAlignment="1">
      <alignment vertical="center" wrapText="1"/>
    </xf>
    <xf numFmtId="164" fontId="4" fillId="2" borderId="17" xfId="0" applyNumberFormat="1" applyFont="1" applyFill="1" applyBorder="1" applyAlignment="1">
      <alignment vertical="center" wrapText="1"/>
    </xf>
    <xf numFmtId="164" fontId="4" fillId="2" borderId="19" xfId="0" applyNumberFormat="1" applyFont="1" applyFill="1" applyBorder="1" applyAlignment="1">
      <alignment vertical="center" wrapText="1"/>
    </xf>
    <xf numFmtId="166" fontId="4" fillId="2" borderId="18" xfId="2" applyNumberFormat="1" applyFont="1" applyFill="1" applyBorder="1" applyAlignment="1">
      <alignment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EFE35-2080-45B4-A456-161ED3EBF4CF}">
  <dimension ref="B2:K24"/>
  <sheetViews>
    <sheetView tabSelected="1" zoomScale="115" zoomScaleNormal="115" zoomScaleSheetLayoutView="115" workbookViewId="0">
      <selection activeCell="B12" sqref="B12:B13"/>
    </sheetView>
  </sheetViews>
  <sheetFormatPr defaultColWidth="8.85546875" defaultRowHeight="14.45"/>
  <cols>
    <col min="1" max="1" width="8.85546875" style="1"/>
    <col min="2" max="2" width="59.85546875" style="1" customWidth="1"/>
    <col min="3" max="3" width="11.42578125" style="1" customWidth="1"/>
    <col min="4" max="8" width="8.85546875" style="1"/>
    <col min="9" max="9" width="12.28515625" style="1" customWidth="1"/>
    <col min="10" max="10" width="11.28515625" style="1" customWidth="1"/>
    <col min="11" max="11" width="13.5703125" style="1" customWidth="1"/>
    <col min="12" max="16384" width="8.85546875" style="1"/>
  </cols>
  <sheetData>
    <row r="2" spans="2:11">
      <c r="B2" s="2" t="s">
        <v>0</v>
      </c>
    </row>
    <row r="3" spans="2:11" ht="27.95" thickBot="1">
      <c r="B3" s="35" t="s">
        <v>1</v>
      </c>
      <c r="C3" s="3" t="s">
        <v>2</v>
      </c>
      <c r="D3" s="37" t="s">
        <v>3</v>
      </c>
      <c r="E3" s="38"/>
      <c r="F3" s="38"/>
      <c r="G3" s="38"/>
      <c r="H3" s="39"/>
    </row>
    <row r="4" spans="2:11" ht="26.45" thickBot="1">
      <c r="B4" s="36"/>
      <c r="C4" s="4">
        <v>2022</v>
      </c>
      <c r="D4" s="4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8" t="s">
        <v>10</v>
      </c>
      <c r="K4" s="8" t="s">
        <v>11</v>
      </c>
    </row>
    <row r="5" spans="2:11">
      <c r="B5" s="9" t="s">
        <v>12</v>
      </c>
      <c r="C5" s="22">
        <v>1816.2</v>
      </c>
      <c r="D5" s="41">
        <v>1823.2018373791157</v>
      </c>
      <c r="E5" s="41">
        <v>1937.8215665320383</v>
      </c>
      <c r="F5" s="41">
        <v>2027.5062335604707</v>
      </c>
      <c r="G5" s="41">
        <v>2140.2820944952095</v>
      </c>
      <c r="H5" s="44">
        <v>2219.0426674956234</v>
      </c>
      <c r="I5" s="41">
        <f>SUM(D5:H6)</f>
        <v>20295.708798924919</v>
      </c>
      <c r="J5" s="26">
        <f>RATE(4,0,-D5,H5)</f>
        <v>5.0346822027906156E-2</v>
      </c>
      <c r="K5" s="26">
        <f>RATE(5,0,-C5,H5)</f>
        <v>4.0879358751770491E-2</v>
      </c>
    </row>
    <row r="6" spans="2:11" ht="15" thickBot="1">
      <c r="B6" s="14" t="s">
        <v>13</v>
      </c>
      <c r="C6" s="23"/>
      <c r="D6" s="42">
        <v>1823.2018373791157</v>
      </c>
      <c r="E6" s="42">
        <v>1937.8215665320383</v>
      </c>
      <c r="F6" s="42">
        <v>2027.5062335604707</v>
      </c>
      <c r="G6" s="42">
        <v>2140.2820944952095</v>
      </c>
      <c r="H6" s="48">
        <v>2219.0426674956234</v>
      </c>
      <c r="I6" s="42"/>
      <c r="J6" s="27"/>
      <c r="K6" s="27"/>
    </row>
    <row r="7" spans="2:11" ht="15" thickBot="1">
      <c r="B7" s="15" t="s">
        <v>14</v>
      </c>
      <c r="C7" s="10">
        <v>1816.2</v>
      </c>
      <c r="D7" s="11">
        <v>1849.3025089843072</v>
      </c>
      <c r="E7" s="11">
        <v>1968.1845756022958</v>
      </c>
      <c r="F7" s="11">
        <v>2063.034995444732</v>
      </c>
      <c r="G7" s="11">
        <v>2182.4668332357351</v>
      </c>
      <c r="H7" s="12">
        <v>2266.6283363191424</v>
      </c>
      <c r="I7" s="11">
        <f>SUM(D7:H7)</f>
        <v>10329.617249586212</v>
      </c>
      <c r="J7" s="13">
        <f>RATE(4,0,-D7,H7)</f>
        <v>5.2187380471939458E-2</v>
      </c>
      <c r="K7" s="13">
        <f>RATE(5,0,-C7,H7)</f>
        <v>4.5305723841727222E-2</v>
      </c>
    </row>
    <row r="8" spans="2:11">
      <c r="B8" s="16" t="s">
        <v>15</v>
      </c>
      <c r="C8" s="28"/>
      <c r="D8" s="41">
        <f>D7-D5</f>
        <v>26.100671605191565</v>
      </c>
      <c r="E8" s="41">
        <f>E7-E5</f>
        <v>30.363009070257476</v>
      </c>
      <c r="F8" s="41">
        <f>F7-F5</f>
        <v>35.528761884261257</v>
      </c>
      <c r="G8" s="41">
        <f>G7-G5</f>
        <v>42.184738740525518</v>
      </c>
      <c r="H8" s="44">
        <f>H7-H5</f>
        <v>47.585668823518972</v>
      </c>
      <c r="I8" s="46">
        <f>SUM(D8:H9)</f>
        <v>181.76285012375479</v>
      </c>
      <c r="J8" s="17"/>
      <c r="K8" s="33"/>
    </row>
    <row r="9" spans="2:11">
      <c r="B9" s="18" t="s">
        <v>16</v>
      </c>
      <c r="C9" s="29"/>
      <c r="D9" s="43"/>
      <c r="E9" s="43"/>
      <c r="F9" s="43"/>
      <c r="G9" s="43"/>
      <c r="H9" s="45"/>
      <c r="I9" s="47"/>
      <c r="J9" s="19"/>
      <c r="K9" s="34"/>
    </row>
    <row r="11" spans="2:11">
      <c r="B11" s="2" t="s">
        <v>17</v>
      </c>
    </row>
    <row r="12" spans="2:11" ht="27.95" thickBot="1">
      <c r="B12" s="35" t="s">
        <v>1</v>
      </c>
      <c r="C12" s="3" t="s">
        <v>2</v>
      </c>
      <c r="D12" s="37" t="s">
        <v>3</v>
      </c>
      <c r="E12" s="38"/>
      <c r="F12" s="38"/>
      <c r="G12" s="38"/>
      <c r="H12" s="39"/>
    </row>
    <row r="13" spans="2:11" ht="26.45" thickBot="1">
      <c r="B13" s="36"/>
      <c r="C13" s="4">
        <v>2022</v>
      </c>
      <c r="D13" s="4" t="s">
        <v>4</v>
      </c>
      <c r="E13" s="5" t="s">
        <v>5</v>
      </c>
      <c r="F13" s="5" t="s">
        <v>6</v>
      </c>
      <c r="G13" s="5" t="s">
        <v>7</v>
      </c>
      <c r="H13" s="6" t="s">
        <v>8</v>
      </c>
      <c r="I13" s="7" t="s">
        <v>9</v>
      </c>
      <c r="J13" s="8" t="s">
        <v>10</v>
      </c>
      <c r="K13" s="8" t="s">
        <v>11</v>
      </c>
    </row>
    <row r="14" spans="2:11">
      <c r="B14" s="9" t="s">
        <v>18</v>
      </c>
      <c r="C14" s="22">
        <v>1692.1</v>
      </c>
      <c r="D14" s="22">
        <v>1632.3764733643675</v>
      </c>
      <c r="E14" s="22">
        <v>1711.2929870298399</v>
      </c>
      <c r="F14" s="22">
        <v>1785.0817407771617</v>
      </c>
      <c r="G14" s="22">
        <v>1881.1422562073226</v>
      </c>
      <c r="H14" s="31">
        <v>1964.9554399527474</v>
      </c>
      <c r="I14" s="22">
        <f>SUM(D14:H15)</f>
        <v>16317.32132129851</v>
      </c>
      <c r="J14" s="24">
        <f>RATE(4,0,-D14,H14)</f>
        <v>4.7449502496924395E-2</v>
      </c>
      <c r="K14" s="26">
        <f>RATE(5,0,-C14,H14)</f>
        <v>3.0351330260867313E-2</v>
      </c>
    </row>
    <row r="15" spans="2:11" ht="15" thickBot="1">
      <c r="B15" s="14" t="s">
        <v>13</v>
      </c>
      <c r="C15" s="23"/>
      <c r="D15" s="23"/>
      <c r="E15" s="23">
        <v>1711.2929870298399</v>
      </c>
      <c r="F15" s="23">
        <v>1785.0817407771617</v>
      </c>
      <c r="G15" s="23">
        <v>1881.1422562073226</v>
      </c>
      <c r="H15" s="40">
        <v>1964.9554399527474</v>
      </c>
      <c r="I15" s="23"/>
      <c r="J15" s="25"/>
      <c r="K15" s="27"/>
    </row>
    <row r="16" spans="2:11" ht="15" thickBot="1">
      <c r="B16" s="15" t="s">
        <v>14</v>
      </c>
      <c r="C16" s="10">
        <v>1692.1</v>
      </c>
      <c r="D16" s="10">
        <v>1669.0579754061669</v>
      </c>
      <c r="E16" s="10">
        <v>1753.3344047289593</v>
      </c>
      <c r="F16" s="10">
        <v>1832.2394223972015</v>
      </c>
      <c r="G16" s="10">
        <v>1934.8303463577747</v>
      </c>
      <c r="H16" s="20">
        <v>2024.6332002859251</v>
      </c>
      <c r="I16" s="10">
        <f>SUM(D16:H16)</f>
        <v>9214.0953491760265</v>
      </c>
      <c r="J16" s="13">
        <f>RATE(4,0,-D16,H16)</f>
        <v>4.9466869562479164E-2</v>
      </c>
      <c r="K16" s="13">
        <f>RATE(5,0,-C16,H16)</f>
        <v>3.6535225622158808E-2</v>
      </c>
    </row>
    <row r="17" spans="2:11">
      <c r="B17" s="16" t="s">
        <v>15</v>
      </c>
      <c r="C17" s="28"/>
      <c r="D17" s="22">
        <f>D16-D14</f>
        <v>36.681502041799376</v>
      </c>
      <c r="E17" s="22">
        <f>E16-E14</f>
        <v>42.041417699119393</v>
      </c>
      <c r="F17" s="22">
        <f>F16-F14</f>
        <v>47.157681620039739</v>
      </c>
      <c r="G17" s="22">
        <f>G16-G14</f>
        <v>53.688090150452126</v>
      </c>
      <c r="H17" s="31">
        <f>H16-H14</f>
        <v>59.67776033317773</v>
      </c>
      <c r="I17" s="22">
        <f>SUM(D17:H18)</f>
        <v>239.24645184458836</v>
      </c>
      <c r="J17" s="17"/>
      <c r="K17" s="33"/>
    </row>
    <row r="18" spans="2:11">
      <c r="B18" s="18" t="s">
        <v>16</v>
      </c>
      <c r="C18" s="29"/>
      <c r="D18" s="30"/>
      <c r="E18" s="30"/>
      <c r="F18" s="30"/>
      <c r="G18" s="30"/>
      <c r="H18" s="32"/>
      <c r="I18" s="30"/>
      <c r="J18" s="19"/>
      <c r="K18" s="34"/>
    </row>
    <row r="20" spans="2:11">
      <c r="B20" s="21" t="s">
        <v>19</v>
      </c>
    </row>
    <row r="21" spans="2:11">
      <c r="B21" s="1" t="s">
        <v>20</v>
      </c>
    </row>
    <row r="22" spans="2:11">
      <c r="B22" s="1" t="s">
        <v>21</v>
      </c>
    </row>
    <row r="23" spans="2:11">
      <c r="B23" s="1" t="s">
        <v>22</v>
      </c>
    </row>
    <row r="24" spans="2:11">
      <c r="B24" s="1" t="s">
        <v>23</v>
      </c>
    </row>
  </sheetData>
  <mergeCells count="38">
    <mergeCell ref="B3:B4"/>
    <mergeCell ref="D3:H3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C8:C9"/>
    <mergeCell ref="D8:D9"/>
    <mergeCell ref="E8:E9"/>
    <mergeCell ref="F8:F9"/>
    <mergeCell ref="G8:G9"/>
    <mergeCell ref="H8:H9"/>
    <mergeCell ref="I8:I9"/>
    <mergeCell ref="K8:K9"/>
    <mergeCell ref="B12:B13"/>
    <mergeCell ref="D12:H12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C17:C18"/>
    <mergeCell ref="D17:D18"/>
    <mergeCell ref="E17:E18"/>
    <mergeCell ref="F17:F18"/>
    <mergeCell ref="G17:G18"/>
    <mergeCell ref="H17:H18"/>
    <mergeCell ref="I17:I18"/>
    <mergeCell ref="K17:K18"/>
  </mergeCells>
  <pageMargins left="0.7" right="0.7" top="0.75" bottom="0.75" header="0.3" footer="0.3"/>
  <pageSetup scale="5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nal xmlns="d454e6a4-d51b-4c9b-8c34-1205141c0c62">No</Internal>
    <ConfidentialFlag xmlns="d454e6a4-d51b-4c9b-8c34-1205141c0c62">false</ConfidentialFlag>
    <RAApproved xmlns="d454e6a4-d51b-4c9b-8c34-1205141c0c62">true</RAApproved>
    <Panel xmlns="d454e6a4-d51b-4c9b-8c34-1205141c0c62" xsi:nil="true"/>
    <Exhibit xmlns="d454e6a4-d51b-4c9b-8c34-1205141c0c62">JTU-2.16</Exhibit>
    <PDFCreated xmlns="d454e6a4-d51b-4c9b-8c34-1205141c0c62">false</PDFCreated>
    <IntervenorAcronym xmlns="d454e6a4-d51b-4c9b-8c34-1205141c0c62">Energy Probe</IntervenorAcronym>
    <FormattingComplete xmlns="d454e6a4-d51b-4c9b-8c34-1205141c0c62">true</FormattingComplete>
    <Witness_x0020__x0028_SharePoint_x0020_Filter_x0029_ xmlns="d454e6a4-d51b-4c9b-8c34-1205141c0c62">
      <UserInfo>
        <DisplayName>Joel.Jodoin@HydroOne.com</DisplayName>
        <AccountId>89</AccountId>
        <AccountType/>
      </UserInfo>
    </Witness_x0020__x0028_SharePoint_x0020_Filter_x0029_>
    <RA xmlns="d454e6a4-d51b-4c9b-8c34-1205141c0c62">
      <UserInfo>
        <DisplayName>Uri.Akselrud@HydroOne.com</DisplayName>
        <AccountId>28</AccountId>
        <AccountType/>
      </UserInfo>
      <UserInfo>
        <DisplayName>Judy.BUT@HydroOne.com</DisplayName>
        <AccountId>44</AccountId>
        <AccountType/>
      </UserInfo>
    </RA>
    <RegDirectorApproved xmlns="d454e6a4-d51b-4c9b-8c34-1205141c0c62">true</RegDirectorApproved>
    <WitnessApproved xmlns="d454e6a4-d51b-4c9b-8c34-1205141c0c62">Approved</WitnessApproved>
    <IssueDate xmlns="d454e6a4-d51b-4c9b-8c34-1205141c0c62">2022-06-16T04:00:00+00:00</IssueDate>
    <UTAuthors xmlns="d454e6a4-d51b-4c9b-8c34-1205141c0c62">
      <UserInfo>
        <DisplayName>Anthony.NAVA@HydroOne.com</DisplayName>
        <AccountId>104</AccountId>
        <AccountType/>
      </UserInfo>
    </UTAuthors>
    <DraftReady xmlns="d454e6a4-d51b-4c9b-8c34-1205141c0c62">Ready</DraftReady>
    <Witness xmlns="d454e6a4-d51b-4c9b-8c34-1205141c0c62">JODOIN Joel</Witness>
    <Strategic xmlns="d454e6a4-d51b-4c9b-8c34-1205141c0c62" xsi:nil="true"/>
    <TSW xmlns="d454e6a4-d51b-4c9b-8c34-1205141c0c62" xsi:nil="true"/>
    <Refusal xmlns="d454e6a4-d51b-4c9b-8c34-1205141c0c62" xsi:nil="true"/>
    <Expert xmlns="d454e6a4-d51b-4c9b-8c34-1205141c0c6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C4BB61EEAF3B4A8732D0B879E2D18F" ma:contentTypeVersion="30" ma:contentTypeDescription="Create a new document." ma:contentTypeScope="" ma:versionID="df0690562132f5d763e4e3cdab8f27b3">
  <xsd:schema xmlns:xsd="http://www.w3.org/2001/XMLSchema" xmlns:xs="http://www.w3.org/2001/XMLSchema" xmlns:p="http://schemas.microsoft.com/office/2006/metadata/properties" xmlns:ns2="d454e6a4-d51b-4c9b-8c34-1205141c0c62" xmlns:ns3="00b55595-d4eb-41d0-b489-5e4082844449" targetNamespace="http://schemas.microsoft.com/office/2006/metadata/properties" ma:root="true" ma:fieldsID="0303aea09e124689dbb6df9615d78548" ns2:_="" ns3:_="">
    <xsd:import namespace="d454e6a4-d51b-4c9b-8c34-1205141c0c62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Internal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Witness" minOccurs="0"/>
                <xsd:element ref="ns2:IssueDate" minOccurs="0"/>
                <xsd:element ref="ns2:Exhibit" minOccurs="0"/>
                <xsd:element ref="ns2:UTAuthors" minOccurs="0"/>
                <xsd:element ref="ns2:IntervenorAcronym" minOccurs="0"/>
                <xsd:element ref="ns2:Panel" minOccurs="0"/>
                <xsd:element ref="ns2:RA" minOccurs="0"/>
                <xsd:element ref="ns3:SharedWithUsers" minOccurs="0"/>
                <xsd:element ref="ns3:SharedWithDetails" minOccurs="0"/>
                <xsd:element ref="ns2:DraftReady" minOccurs="0"/>
                <xsd:element ref="ns2:WitnessApproved" minOccurs="0"/>
                <xsd:element ref="ns2:RAApproved" minOccurs="0"/>
                <xsd:element ref="ns2:RegDirectorApproved" minOccurs="0"/>
                <xsd:element ref="ns2:ConfidentialFlag" minOccurs="0"/>
                <xsd:element ref="ns2:TSW" minOccurs="0"/>
                <xsd:element ref="ns2:FormattingComplete" minOccurs="0"/>
                <xsd:element ref="ns2:Strategic" minOccurs="0"/>
                <xsd:element ref="ns2:Refusal" minOccurs="0"/>
                <xsd:element ref="ns2:Expert" minOccurs="0"/>
                <xsd:element ref="ns2:PDFCreated" minOccurs="0"/>
                <xsd:element ref="ns2:Witness_x0020__x0028_SharePoint_x0020_Filter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4e6a4-d51b-4c9b-8c34-1205141c0c62" elementFormDefault="qualified">
    <xsd:import namespace="http://schemas.microsoft.com/office/2006/documentManagement/types"/>
    <xsd:import namespace="http://schemas.microsoft.com/office/infopath/2007/PartnerControls"/>
    <xsd:element name="Internal" ma:index="8" nillable="true" ma:displayName="Internal" ma:default="No" ma:format="Dropdown" ma:internalName="Internal">
      <xsd:simpleType>
        <xsd:restriction base="dms:Choice">
          <xsd:enumeration value="Ready"/>
          <xsd:enumeration value="Almost"/>
          <xsd:enumeration value="No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Witness" ma:index="13" nillable="true" ma:displayName="Witness" ma:format="Dropdown" ma:internalName="Witness">
      <xsd:simpleType>
        <xsd:restriction base="dms:Text">
          <xsd:maxLength value="255"/>
        </xsd:restriction>
      </xsd:simpleType>
    </xsd:element>
    <xsd:element name="IssueDate" ma:index="14" nillable="true" ma:displayName="Issue Date" ma:format="DateOnly" ma:internalName="IssueDate">
      <xsd:simpleType>
        <xsd:restriction base="dms:DateTime"/>
      </xsd:simpleType>
    </xsd:element>
    <xsd:element name="Exhibit" ma:index="15" nillable="true" ma:displayName="Exhibit" ma:format="Dropdown" ma:internalName="Exhibit">
      <xsd:simpleType>
        <xsd:restriction base="dms:Text">
          <xsd:maxLength value="255"/>
        </xsd:restriction>
      </xsd:simpleType>
    </xsd:element>
    <xsd:element name="UTAuthors" ma:index="16" nillable="true" ma:displayName="UT Authors" ma:format="Dropdown" ma:list="UserInfo" ma:SharePointGroup="0" ma:internalName="UTAutho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tervenorAcronym" ma:index="17" nillable="true" ma:displayName="Intervenor Acronym" ma:format="Dropdown" ma:internalName="IntervenorAcronym">
      <xsd:simpleType>
        <xsd:restriction base="dms:Choice">
          <xsd:enumeration value="Staff"/>
          <xsd:enumeration value="AMPCO"/>
          <xsd:enumeration value="Anwaatin"/>
          <xsd:enumeration value="CME"/>
          <xsd:enumeration value="DRC"/>
          <xsd:enumeration value="PP"/>
          <xsd:enumeration value="PWU"/>
          <xsd:enumeration value="SEC"/>
          <xsd:enumeration value="VECC"/>
          <xsd:enumeration value="ED"/>
          <xsd:enumeration value="SUP"/>
          <xsd:enumeration value="OSEA"/>
          <xsd:enumeration value="Energy Probe"/>
        </xsd:restriction>
      </xsd:simpleType>
    </xsd:element>
    <xsd:element name="Panel" ma:index="18" nillable="true" ma:displayName="Panel" ma:format="Dropdown" ma:internalName="Panel">
      <xsd:simpleType>
        <xsd:restriction base="dms:Choice">
          <xsd:enumeration value="1 - Tx/CE"/>
          <xsd:enumeration value="2 - Dx/GP"/>
          <xsd:enumeration value="3 - Rates &amp; Custom IR"/>
          <xsd:enumeration value="4 - Finance &amp; Comp"/>
        </xsd:restriction>
      </xsd:simpleType>
    </xsd:element>
    <xsd:element name="RA" ma:index="19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default="No" ma:format="Dropdown" ma:internalName="DraftReady">
      <xsd:simpleType>
        <xsd:restriction base="dms:Choice">
          <xsd:enumeration value="Ready"/>
          <xsd:enumeration value="No"/>
          <xsd:enumeration value="Almost"/>
        </xsd:restriction>
      </xsd:simpleType>
    </xsd:element>
    <xsd:element name="WitnessApproved" ma:index="23" nillable="true" ma:displayName="Witness Approved" ma:format="Dropdown" ma:internalName="WitnessApproved">
      <xsd:simpleType>
        <xsd:restriction base="dms:Choice">
          <xsd:enumeration value="No"/>
          <xsd:enumeration value="Approved"/>
          <xsd:enumeration value="Ready"/>
        </xsd:restriction>
      </xsd:simpleType>
    </xsd:element>
    <xsd:element name="RAApproved" ma:index="24" nillable="true" ma:displayName="RA Approved" ma:default="0" ma:format="Dropdown" ma:internalName="RAApproved">
      <xsd:simpleType>
        <xsd:restriction base="dms:Boolean"/>
      </xsd:simpleType>
    </xsd:element>
    <xsd:element name="RegDirectorApproved" ma:index="25" nillable="true" ma:displayName="Reg Director Approved" ma:default="0" ma:format="Dropdown" ma:internalName="RegDirectorApproved">
      <xsd:simpleType>
        <xsd:restriction base="dms:Boolean"/>
      </xsd:simpleType>
    </xsd:element>
    <xsd:element name="ConfidentialFlag" ma:index="27" nillable="true" ma:displayName="Confidential Flag" ma:default="0" ma:format="Dropdown" ma:internalName="ConfidentialFlag">
      <xsd:simpleType>
        <xsd:restriction base="dms:Boolean"/>
      </xsd:simpleType>
    </xsd:element>
    <xsd:element name="TSW" ma:index="28" nillable="true" ma:displayName="TSW" ma:format="Dropdown" ma:internalName="TSW">
      <xsd:simpleType>
        <xsd:restriction base="dms:Choice">
          <xsd:enumeration value="No"/>
          <xsd:enumeration value="Approved"/>
          <xsd:enumeration value="Ready"/>
        </xsd:restriction>
      </xsd:simpleType>
    </xsd:element>
    <xsd:element name="FormattingComplete" ma:index="29" nillable="true" ma:displayName="Formatting Complete" ma:default="0" ma:format="Dropdown" ma:internalName="FormattingComplete">
      <xsd:simpleType>
        <xsd:restriction base="dms:Boolean"/>
      </xsd:simpleType>
    </xsd:element>
    <xsd:element name="Strategic" ma:index="30" nillable="true" ma:displayName="Strategic" ma:internalName="Strategic">
      <xsd:simpleType>
        <xsd:restriction base="dms:Text">
          <xsd:maxLength value="255"/>
        </xsd:restriction>
      </xsd:simpleType>
    </xsd:element>
    <xsd:element name="Refusal" ma:index="31" nillable="true" ma:displayName="Refusal" ma:internalName="Refusal">
      <xsd:simpleType>
        <xsd:restriction base="dms:Text">
          <xsd:maxLength value="255"/>
        </xsd:restriction>
      </xsd:simpleType>
    </xsd:element>
    <xsd:element name="Expert" ma:index="32" nillable="true" ma:displayName="Expert" ma:internalName="Expert">
      <xsd:simpleType>
        <xsd:restriction base="dms:Text">
          <xsd:maxLength value="255"/>
        </xsd:restriction>
      </xsd:simpleType>
    </xsd:element>
    <xsd:element name="PDFCreated" ma:index="33" nillable="true" ma:displayName="PDF Created" ma:default="0" ma:format="Dropdown" ma:internalName="PDFCreated">
      <xsd:simpleType>
        <xsd:restriction base="dms:Boolean"/>
      </xsd:simpleType>
    </xsd:element>
    <xsd:element name="Witness_x0020__x0028_SharePoint_x0020_Filter_x0029_" ma:index="34" nillable="true" ma:displayName="Witness (SharePoint Filter)" ma:description="This column was created to enable quickly searching of internal witnesses" ma:format="Dropdown" ma:list="UserInfo" ma:SharePointGroup="0" ma:internalName="Witness_x0020__x0028_SharePoint_x0020_Filter_x0029_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4F55B9-10E8-486F-A744-8EDC7D51DC71}"/>
</file>

<file path=customXml/itemProps2.xml><?xml version="1.0" encoding="utf-8"?>
<ds:datastoreItem xmlns:ds="http://schemas.openxmlformats.org/officeDocument/2006/customXml" ds:itemID="{47B986AA-75EB-4570-AD4C-D822FB8D66FF}"/>
</file>

<file path=customXml/itemProps3.xml><?xml version="1.0" encoding="utf-8"?>
<ds:datastoreItem xmlns:ds="http://schemas.openxmlformats.org/officeDocument/2006/customXml" ds:itemID="{6952DF63-1FE4-41BB-85DE-D479F6BF15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UNDERTAKING JTU-2.16 - Attachment 1</dc:title>
  <dc:subject/>
  <dc:creator>JODOIN Joel</dc:creator>
  <cp:keywords/>
  <dc:description/>
  <cp:lastModifiedBy>BUT Judy</cp:lastModifiedBy>
  <cp:revision/>
  <dcterms:created xsi:type="dcterms:W3CDTF">2015-06-05T18:17:20Z</dcterms:created>
  <dcterms:modified xsi:type="dcterms:W3CDTF">2022-06-16T14:16:15Z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0x0101004DC4BB61EEAF3B4A8732D0B879E2D18F</vt:lpwstr>
  </property>
</Properties>
</file>