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3 EDR Application\0. Application and Adjudication Process\C. Interrogatories\6. Final for Filing (FFF)\OEB STAFF\"/>
    </mc:Choice>
  </mc:AlternateContent>
  <xr:revisionPtr revIDLastSave="0" documentId="13_ncr:1_{7C1E1696-F59B-405B-9349-433F7B0B9014}" xr6:coauthVersionLast="47" xr6:coauthVersionMax="47" xr10:uidLastSave="{00000000-0000-0000-0000-000000000000}"/>
  <bookViews>
    <workbookView xWindow="-120" yWindow="-120" windowWidth="19440" windowHeight="10440" xr2:uid="{781A8252-D5C7-4AFD-88FD-6EDB5DC2FA58}"/>
  </bookViews>
  <sheets>
    <sheet name="1-Staff-16" sheetId="1" r:id="rId1"/>
  </sheets>
  <definedNames>
    <definedName name="d">'1-Staff-16'!$E$63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29" i="1"/>
  <c r="L41" i="1"/>
  <c r="H13" i="1" l="1"/>
  <c r="J35" i="1" l="1"/>
  <c r="H35" i="1"/>
  <c r="H11" i="1"/>
  <c r="J13" i="1" l="1"/>
  <c r="H38" i="1"/>
  <c r="J38" i="1" s="1"/>
  <c r="H26" i="1" l="1"/>
  <c r="J26" i="1" s="1"/>
  <c r="H24" i="1" l="1"/>
  <c r="J24" i="1" s="1"/>
  <c r="H14" i="1" l="1"/>
  <c r="J14" i="1" s="1"/>
  <c r="H23" i="1" l="1"/>
  <c r="J23" i="1" s="1"/>
  <c r="J11" i="1" l="1"/>
</calcChain>
</file>

<file path=xl/sharedStrings.xml><?xml version="1.0" encoding="utf-8"?>
<sst xmlns="http://schemas.openxmlformats.org/spreadsheetml/2006/main" count="51" uniqueCount="29">
  <si>
    <t>Year</t>
  </si>
  <si>
    <t>EB-2015-0065</t>
  </si>
  <si>
    <t>ACM</t>
  </si>
  <si>
    <t>Utility</t>
  </si>
  <si>
    <t>Enersource Hydro Mississauga</t>
  </si>
  <si>
    <t>Total Capex</t>
  </si>
  <si>
    <t>Materiality Threshold</t>
  </si>
  <si>
    <t>Maximum Allowable ICM Funding</t>
  </si>
  <si>
    <t>Project Capex</t>
  </si>
  <si>
    <t>Eligible ICM capex for project</t>
  </si>
  <si>
    <t>ICM Revenue Requirement</t>
  </si>
  <si>
    <t>Annual Depreciation Expense of ICM RR</t>
  </si>
  <si>
    <t>EB-2017-0024</t>
  </si>
  <si>
    <t>ICM</t>
  </si>
  <si>
    <t>Alectra Utilities</t>
  </si>
  <si>
    <t>Case Number</t>
  </si>
  <si>
    <t>EB-2018-0016</t>
  </si>
  <si>
    <t>Additional depreciation expense recovered annually through ACM/ICM rate riders</t>
  </si>
  <si>
    <t>ACM/ICM Model Tab 10/9</t>
  </si>
  <si>
    <t>ACM/ICM Model Tab 9/8</t>
  </si>
  <si>
    <t>ACM/ICM Model Tab 11/10</t>
  </si>
  <si>
    <t>EB-2020-0002</t>
  </si>
  <si>
    <t>Enersource Rate Zone (last rebased 2013)</t>
  </si>
  <si>
    <t>Brampton Rate Zone (last rebased 2015)</t>
  </si>
  <si>
    <t>Horizon Rate Zone (final year of last Custom IR 2019)</t>
  </si>
  <si>
    <t>PowerStream Rate Zone (last rebased 2017)</t>
  </si>
  <si>
    <t>Guelph Rate Zone (last rebased 2016)</t>
  </si>
  <si>
    <t>ICM/ACM Approved for Alectra Utilities and Predecessor LDCs up to 2022</t>
  </si>
  <si>
    <r>
      <t xml:space="preserve">1-Staff-16 / Attachment 1 </t>
    </r>
    <r>
      <rPr>
        <b/>
        <sz val="9"/>
        <color rgb="FFFF0000"/>
        <rFont val="Calibri"/>
        <family val="2"/>
      </rPr>
      <t>(Alectra Utilities Update)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</si>
</sst>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-&quot;$&quot;* #,##0_-;\-&quot;$&quot;* #,##0_-;_-&quot;$&quot;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8" fontId="18" fillId="0" borderId="0"/>
    <xf numFmtId="169" fontId="18" fillId="0" borderId="0"/>
    <xf numFmtId="170" fontId="18" fillId="0" borderId="0"/>
    <xf numFmtId="171" fontId="18" fillId="0" borderId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38" fontId="19" fillId="34" borderId="0" applyNumberFormat="0" applyBorder="0" applyAlignment="0" applyProtection="0"/>
    <xf numFmtId="10" fontId="19" fillId="35" borderId="10" applyNumberFormat="0" applyBorder="0" applyAlignment="0" applyProtection="0"/>
    <xf numFmtId="172" fontId="18" fillId="0" borderId="0"/>
    <xf numFmtId="173" fontId="18" fillId="0" borderId="0"/>
    <xf numFmtId="174" fontId="18" fillId="0" borderId="0"/>
    <xf numFmtId="10" fontId="18" fillId="0" borderId="0" applyFont="0" applyFill="0" applyBorder="0" applyAlignment="0" applyProtection="0"/>
    <xf numFmtId="168" fontId="18" fillId="0" borderId="0"/>
    <xf numFmtId="172" fontId="18" fillId="0" borderId="0"/>
    <xf numFmtId="43" fontId="1" fillId="0" borderId="0" applyFont="0" applyFill="0" applyBorder="0" applyAlignment="0" applyProtection="0"/>
    <xf numFmtId="168" fontId="18" fillId="0" borderId="0"/>
    <xf numFmtId="172" fontId="18" fillId="0" borderId="0"/>
    <xf numFmtId="0" fontId="18" fillId="0" borderId="0"/>
    <xf numFmtId="168" fontId="18" fillId="0" borderId="0"/>
    <xf numFmtId="170" fontId="18" fillId="0" borderId="0"/>
    <xf numFmtId="172" fontId="18" fillId="0" borderId="0"/>
    <xf numFmtId="168" fontId="18" fillId="0" borderId="0"/>
    <xf numFmtId="172" fontId="18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6" fillId="3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5" borderId="4" applyNumberFormat="0" applyAlignment="0" applyProtection="0"/>
    <xf numFmtId="0" fontId="10" fillId="0" borderId="6" applyNumberFormat="0" applyFill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8" fillId="6" borderId="5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168" fontId="18" fillId="0" borderId="0"/>
    <xf numFmtId="172" fontId="18" fillId="0" borderId="0"/>
    <xf numFmtId="168" fontId="18" fillId="0" borderId="0"/>
    <xf numFmtId="172" fontId="18" fillId="0" borderId="0"/>
    <xf numFmtId="168" fontId="18" fillId="0" borderId="0"/>
    <xf numFmtId="172" fontId="18" fillId="0" borderId="0"/>
    <xf numFmtId="0" fontId="16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14" fillId="0" borderId="11" xfId="0" applyFont="1" applyBorder="1"/>
    <xf numFmtId="0" fontId="14" fillId="0" borderId="12" xfId="0" applyFont="1" applyBorder="1"/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4" xfId="0" applyFont="1" applyBorder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7" fillId="0" borderId="14" xfId="0" applyFont="1" applyBorder="1"/>
    <xf numFmtId="0" fontId="0" fillId="0" borderId="15" xfId="0" applyBorder="1"/>
    <xf numFmtId="0" fontId="17" fillId="33" borderId="0" xfId="0" applyFont="1" applyFill="1" applyBorder="1"/>
    <xf numFmtId="167" fontId="17" fillId="33" borderId="15" xfId="0" applyNumberFormat="1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7" fillId="0" borderId="0" xfId="0" applyFont="1" applyFill="1" applyBorder="1"/>
    <xf numFmtId="167" fontId="17" fillId="0" borderId="15" xfId="0" applyNumberFormat="1" applyFont="1" applyFill="1" applyBorder="1"/>
    <xf numFmtId="0" fontId="0" fillId="0" borderId="10" xfId="0" applyBorder="1"/>
    <xf numFmtId="0" fontId="0" fillId="0" borderId="10" xfId="0" applyBorder="1" applyAlignment="1">
      <alignment wrapText="1"/>
    </xf>
    <xf numFmtId="166" fontId="0" fillId="0" borderId="10" xfId="1" applyNumberFormat="1" applyFont="1" applyBorder="1"/>
    <xf numFmtId="166" fontId="0" fillId="0" borderId="10" xfId="0" applyNumberFormat="1" applyBorder="1"/>
    <xf numFmtId="0" fontId="17" fillId="0" borderId="19" xfId="0" applyFont="1" applyBorder="1"/>
    <xf numFmtId="0" fontId="0" fillId="0" borderId="20" xfId="0" applyBorder="1" applyAlignment="1">
      <alignment wrapText="1"/>
    </xf>
    <xf numFmtId="0" fontId="0" fillId="0" borderId="19" xfId="0" applyBorder="1"/>
    <xf numFmtId="167" fontId="0" fillId="0" borderId="20" xfId="1" applyNumberFormat="1" applyFont="1" applyFill="1" applyBorder="1" applyProtection="1">
      <protection locked="0"/>
    </xf>
    <xf numFmtId="166" fontId="0" fillId="0" borderId="20" xfId="1" applyNumberFormat="1" applyFont="1" applyBorder="1"/>
    <xf numFmtId="0" fontId="0" fillId="0" borderId="20" xfId="0" applyBorder="1"/>
    <xf numFmtId="175" fontId="0" fillId="0" borderId="0" xfId="87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175" fontId="0" fillId="0" borderId="0" xfId="87" applyNumberFormat="1" applyFont="1" applyFill="1"/>
    <xf numFmtId="0" fontId="0" fillId="0" borderId="10" xfId="0" applyFill="1" applyBorder="1"/>
    <xf numFmtId="0" fontId="14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75" fontId="0" fillId="0" borderId="0" xfId="0" applyNumberFormat="1" applyFill="1"/>
    <xf numFmtId="0" fontId="0" fillId="0" borderId="10" xfId="0" applyFill="1" applyBorder="1" applyAlignment="1">
      <alignment wrapText="1"/>
    </xf>
    <xf numFmtId="0" fontId="0" fillId="0" borderId="20" xfId="0" applyFill="1" applyBorder="1" applyAlignment="1">
      <alignment wrapText="1"/>
    </xf>
    <xf numFmtId="166" fontId="0" fillId="0" borderId="10" xfId="1" applyNumberFormat="1" applyFont="1" applyFill="1" applyBorder="1"/>
    <xf numFmtId="166" fontId="0" fillId="0" borderId="10" xfId="0" applyNumberFormat="1" applyFill="1" applyBorder="1"/>
    <xf numFmtId="166" fontId="0" fillId="0" borderId="20" xfId="1" applyNumberFormat="1" applyFont="1" applyFill="1" applyBorder="1"/>
    <xf numFmtId="0" fontId="0" fillId="0" borderId="20" xfId="0" applyFill="1" applyBorder="1"/>
    <xf numFmtId="0" fontId="0" fillId="37" borderId="19" xfId="0" applyFill="1" applyBorder="1"/>
    <xf numFmtId="0" fontId="0" fillId="37" borderId="10" xfId="0" applyFill="1" applyBorder="1"/>
    <xf numFmtId="166" fontId="0" fillId="37" borderId="10" xfId="0" applyNumberFormat="1" applyFill="1" applyBorder="1"/>
    <xf numFmtId="166" fontId="0" fillId="37" borderId="20" xfId="1" applyNumberFormat="1" applyFont="1" applyFill="1" applyBorder="1"/>
    <xf numFmtId="0" fontId="22" fillId="36" borderId="14" xfId="0" applyFont="1" applyFill="1" applyBorder="1" applyAlignment="1">
      <alignment horizontal="center"/>
    </xf>
    <xf numFmtId="0" fontId="22" fillId="36" borderId="0" xfId="0" applyFont="1" applyFill="1" applyBorder="1" applyAlignment="1">
      <alignment horizontal="center"/>
    </xf>
    <xf numFmtId="0" fontId="22" fillId="36" borderId="15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36" borderId="0" xfId="0" applyFont="1" applyFill="1" applyAlignment="1">
      <alignment horizontal="center"/>
    </xf>
  </cellXfs>
  <cellStyles count="88">
    <cellStyle name="$" xfId="3" xr:uid="{F75ED777-F4A3-4E19-9AE5-1E0FB5ED1750}"/>
    <cellStyle name="$.00" xfId="4" xr:uid="{D43F4515-BDE9-45D1-A3B9-2E4F8F4C32E9}"/>
    <cellStyle name="$_9. Rev2Cost_GDPIPI" xfId="23" xr:uid="{BF567536-E053-44F6-B998-6DBC50747A89}"/>
    <cellStyle name="$_9. Rev2Cost_GDPIPI 2" xfId="81" xr:uid="{37DDB37B-168A-4EE7-B4F3-D41EFCC73A5C}"/>
    <cellStyle name="$_lists" xfId="17" xr:uid="{01B2EC70-4835-4972-847F-5B80A8E4E3FE}"/>
    <cellStyle name="$_lists 2" xfId="79" xr:uid="{5C16121E-CC89-43E5-8C00-C2CE857F9B77}"/>
    <cellStyle name="$_lists_4. Current Monthly Fixed Charge" xfId="20" xr:uid="{B5CDFB81-6183-4BD7-A43F-A734A66960E4}"/>
    <cellStyle name="$_Sheet4" xfId="26" xr:uid="{0D5FE712-A962-41E3-8452-E9D170711E19}"/>
    <cellStyle name="$_Sheet4 2" xfId="83" xr:uid="{B88AB687-A04B-463B-9903-56E6B521981F}"/>
    <cellStyle name="$M" xfId="5" xr:uid="{6CF6A341-85B1-4577-ADF2-5A6C395BDD82}"/>
    <cellStyle name="$M.00" xfId="6" xr:uid="{2E305A22-97D2-43CC-BD94-9F3B9FD31C39}"/>
    <cellStyle name="$M_9. Rev2Cost_GDPIPI" xfId="24" xr:uid="{190FFC0B-9A14-460C-A98C-F5F0D153FD42}"/>
    <cellStyle name="20% - Accent1 2" xfId="31" xr:uid="{773850ED-3D2D-42BC-BF7D-09D77616E794}"/>
    <cellStyle name="20% - Accent2 2" xfId="32" xr:uid="{BCFB29A4-9AAA-4F90-A5A9-5A36D60DCB9C}"/>
    <cellStyle name="20% - Accent3 2" xfId="33" xr:uid="{A3399522-1A77-4022-BEA0-5BCB223737FF}"/>
    <cellStyle name="20% - Accent4 2" xfId="34" xr:uid="{D311EB45-BDA8-4A50-85F9-4009E794DE66}"/>
    <cellStyle name="20% - Accent5 2" xfId="35" xr:uid="{9EBD3494-EF47-4DE4-A9F0-DA6DCB9BD897}"/>
    <cellStyle name="20% - Accent6 2" xfId="36" xr:uid="{60BB49D7-F8B6-428E-9B66-EB4C2374F985}"/>
    <cellStyle name="40% - Accent1 2" xfId="37" xr:uid="{41A99D5B-ADF6-4925-A229-94A1C13C96ED}"/>
    <cellStyle name="40% - Accent2 2" xfId="38" xr:uid="{83F384E7-42AE-426B-A9F3-7F46E0BC5237}"/>
    <cellStyle name="40% - Accent3 2" xfId="39" xr:uid="{7F7C487F-C9B5-484E-976D-C2829AE497BC}"/>
    <cellStyle name="40% - Accent4 2" xfId="40" xr:uid="{702456EA-09A7-4D7A-9E95-EE137AC84B50}"/>
    <cellStyle name="40% - Accent5 2" xfId="41" xr:uid="{3DA01768-54CB-4602-95CF-93619D97AF55}"/>
    <cellStyle name="40% - Accent6 2" xfId="42" xr:uid="{529DA8B6-2853-48CF-BCF9-A48CDDB28C0D}"/>
    <cellStyle name="60% - Accent1 2" xfId="43" xr:uid="{88DF9D16-2B78-4A9B-AF4B-A0F850437800}"/>
    <cellStyle name="60% - Accent2 2" xfId="44" xr:uid="{247EF529-B129-4DE4-9C89-26C15B48C549}"/>
    <cellStyle name="60% - Accent3 2" xfId="45" xr:uid="{D440BAE2-5AF7-4A74-9875-B2172AE59F77}"/>
    <cellStyle name="60% - Accent4 2" xfId="46" xr:uid="{EA652B2A-CA6A-48E4-8391-409EE5EDEB1D}"/>
    <cellStyle name="60% - Accent5 2" xfId="47" xr:uid="{F45699AF-B3EB-42FE-9F55-CF9CEF7A1EA1}"/>
    <cellStyle name="60% - Accent6 2" xfId="48" xr:uid="{8D5ECE82-32DF-4267-AF1C-893386C2D256}"/>
    <cellStyle name="Accent1 2" xfId="49" xr:uid="{15BB4362-DC18-43CD-B8EC-6568066DF07F}"/>
    <cellStyle name="Accent2 2" xfId="50" xr:uid="{3A16E26E-4732-44DF-8A40-9D527D71E347}"/>
    <cellStyle name="Accent3 2" xfId="51" xr:uid="{EA44C519-1AD9-4531-9D6F-44ED649C4127}"/>
    <cellStyle name="Accent4 2" xfId="52" xr:uid="{A0EDCD97-6FD8-4F99-9544-2A66452F0D26}"/>
    <cellStyle name="Accent5 2" xfId="53" xr:uid="{A020F981-6446-4A57-9BDA-020003A46A47}"/>
    <cellStyle name="Accent6 2" xfId="54" xr:uid="{DF56BFA1-3CFF-4144-973E-A8DED63537D4}"/>
    <cellStyle name="Bad 2" xfId="55" xr:uid="{D5B63E41-4480-4C02-940B-D18156ECB0EB}"/>
    <cellStyle name="Calculation 2" xfId="56" xr:uid="{422E3AD7-C12E-44AD-B9FF-DE270A350F5A}"/>
    <cellStyle name="Check Cell 2" xfId="57" xr:uid="{12C49EA7-7119-4AE8-8487-3F000FB35BC3}"/>
    <cellStyle name="Comma" xfId="87" builtinId="3"/>
    <cellStyle name="Comma 2" xfId="58" xr:uid="{F6285672-6C49-439F-9ABB-CEA745DB821A}"/>
    <cellStyle name="Comma 3" xfId="59" xr:uid="{78AF4A04-8AF0-4CC2-88C7-10789548053B}"/>
    <cellStyle name="Comma 4" xfId="78" xr:uid="{69C7EA34-4B27-472C-8CA3-74FE143D03A3}"/>
    <cellStyle name="Comma 5" xfId="19" xr:uid="{6B449FCD-C5C6-47FB-B847-C76BABD6F63A}"/>
    <cellStyle name="Comma0" xfId="7" xr:uid="{355DDD60-CE33-4E0A-87CE-7E913361D4C5}"/>
    <cellStyle name="Currency" xfId="1" builtinId="4"/>
    <cellStyle name="Currency 2" xfId="29" xr:uid="{C0BAB01F-16DD-40B0-9162-095A66B03DBC}"/>
    <cellStyle name="Currency 3" xfId="2" xr:uid="{A4C5612E-E941-4336-8859-FD3B4E704462}"/>
    <cellStyle name="Currency 4" xfId="28" xr:uid="{4904DA35-EAFA-4B1F-B30B-A57CCC1F114A}"/>
    <cellStyle name="Currency0" xfId="8" xr:uid="{720BF2FF-1FF9-4DF4-9D2B-B504E7ACC9CD}"/>
    <cellStyle name="Date" xfId="9" xr:uid="{D173B049-0220-4F8F-9C94-CF73F2BB84A4}"/>
    <cellStyle name="Explanatory Text 2" xfId="60" xr:uid="{12EE2607-FD1E-4030-9804-94A0D19F224F}"/>
    <cellStyle name="Fixed" xfId="10" xr:uid="{54C94E25-E848-4C57-A5EE-883B919B8A96}"/>
    <cellStyle name="Good 2" xfId="61" xr:uid="{779971CB-939E-474C-9836-5B3FE8AE74EE}"/>
    <cellStyle name="Grey" xfId="11" xr:uid="{785BF29E-3A0D-4B25-99A1-C83DA4758656}"/>
    <cellStyle name="Heading 1 2" xfId="62" xr:uid="{BD42DB43-055E-4F1A-BF4F-CCB67324362D}"/>
    <cellStyle name="Heading 2 2" xfId="63" xr:uid="{C19E9E24-2CCE-45E0-9770-CE850D46B865}"/>
    <cellStyle name="Heading 3 2" xfId="64" xr:uid="{F0D69558-85B4-4AFB-B5B9-E43213CC6512}"/>
    <cellStyle name="Heading 4 2" xfId="65" xr:uid="{CB42F7DC-D613-4933-B912-F205EED906A7}"/>
    <cellStyle name="Input [yellow]" xfId="12" xr:uid="{55B1E3A3-4D21-4186-A51C-F336F6AEB800}"/>
    <cellStyle name="Input 2" xfId="66" xr:uid="{3F58CA90-8279-4FAA-BCE3-0116EBEEDA29}"/>
    <cellStyle name="Linked Cell 2" xfId="67" xr:uid="{C850B86D-9FFF-468B-9697-E0C3535200B7}"/>
    <cellStyle name="M" xfId="13" xr:uid="{D96D4998-67EF-4A20-B372-DFC1F80D3AE0}"/>
    <cellStyle name="M.00" xfId="14" xr:uid="{3D6DF79E-62ED-42C0-997D-48A25EC44527}"/>
    <cellStyle name="M_9. Rev2Cost_GDPIPI" xfId="25" xr:uid="{939C7C94-D04C-4028-9F3E-E55575F62053}"/>
    <cellStyle name="M_9. Rev2Cost_GDPIPI 2" xfId="82" xr:uid="{9561C3C5-8167-4E94-A4B1-C4BB4D6EE85F}"/>
    <cellStyle name="M_lists" xfId="18" xr:uid="{36064D8A-D2D5-4098-AC6B-5F8BD25AE95D}"/>
    <cellStyle name="M_lists 2" xfId="80" xr:uid="{62C52DD3-F1FE-40C4-9838-A33D38B04268}"/>
    <cellStyle name="M_lists_4. Current Monthly Fixed Charge" xfId="21" xr:uid="{C355EA2A-BE2F-4D04-A08A-7E3340C0336C}"/>
    <cellStyle name="M_Sheet4" xfId="27" xr:uid="{D225ADE7-C9E3-4623-BA5C-71924D39C27F}"/>
    <cellStyle name="M_Sheet4 2" xfId="84" xr:uid="{43C998A0-F401-4325-AA2D-8111BE8D745A}"/>
    <cellStyle name="Neutral 2" xfId="68" xr:uid="{2B580C72-FBDF-463E-8FB7-B2491BD4D5C2}"/>
    <cellStyle name="Normal" xfId="0" builtinId="0"/>
    <cellStyle name="Normal - Style1" xfId="15" xr:uid="{687472D0-D6FF-4428-9938-03EAA42C909E}"/>
    <cellStyle name="Normal 2" xfId="22" xr:uid="{93945400-7E51-43D1-B093-6D7BCDE43948}"/>
    <cellStyle name="Normal 3" xfId="69" xr:uid="{C55B52A4-4FBC-4A60-B172-15524ABDCCA3}"/>
    <cellStyle name="Normal 4" xfId="70" xr:uid="{61381A13-84B9-41D7-B1B2-CACA8B4072C1}"/>
    <cellStyle name="Normal 5" xfId="71" xr:uid="{4C8129A6-A5CC-496D-A5E3-66D528EED63B}"/>
    <cellStyle name="Normal 6" xfId="85" xr:uid="{D8566230-1BC2-40C4-969F-9166CD7A2754}"/>
    <cellStyle name="Note 2" xfId="72" xr:uid="{0406EC1B-5FB1-4B73-BD0E-58CB9D819B07}"/>
    <cellStyle name="Output 2" xfId="73" xr:uid="{2C974270-C7D9-47E1-8010-8733321A8400}"/>
    <cellStyle name="Percent [2]" xfId="16" xr:uid="{B8BB7B2F-25D9-440A-A659-976287F12E2F}"/>
    <cellStyle name="Percent 2" xfId="30" xr:uid="{B36FE4CB-2AAF-4919-BC8F-AB5BD4915D8A}"/>
    <cellStyle name="Percent 3" xfId="74" xr:uid="{A065C4F4-9104-4E40-A893-79B5D59A3337}"/>
    <cellStyle name="Percent 4" xfId="86" xr:uid="{64AF051C-ABE8-431F-9826-0052A5036470}"/>
    <cellStyle name="Title 2" xfId="75" xr:uid="{01B68A92-6D82-41CC-935E-34F9DBB1FB1D}"/>
    <cellStyle name="Total 2" xfId="76" xr:uid="{D454DE43-049A-4384-ACCE-37EC3C0404BE}"/>
    <cellStyle name="Warning Text 2" xfId="77" xr:uid="{A43BAAF6-B427-44C5-B184-F6761C11D772}"/>
  </cellStyles>
  <dxfs count="0"/>
  <tableStyles count="0" defaultTableStyle="TableStyleMedium2" defaultPivotStyle="PivotStyleLight16"/>
  <colors>
    <mruColors>
      <color rgb="FFFFC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9C14-BDEC-45D3-81AF-CB1BB948558D}">
  <dimension ref="B1:U60"/>
  <sheetViews>
    <sheetView showGridLines="0" tabSelected="1" view="pageBreakPreview" zoomScale="60" zoomScaleNormal="115" workbookViewId="0">
      <selection activeCell="I11" sqref="I11"/>
    </sheetView>
  </sheetViews>
  <sheetFormatPr defaultRowHeight="15" x14ac:dyDescent="0.25"/>
  <cols>
    <col min="1" max="1" width="2.140625" customWidth="1"/>
    <col min="2" max="2" width="28" bestFit="1" customWidth="1"/>
    <col min="3" max="3" width="10" customWidth="1"/>
    <col min="4" max="4" width="13.7109375" bestFit="1" customWidth="1"/>
    <col min="5" max="5" width="5" customWidth="1"/>
    <col min="6" max="6" width="14.85546875" customWidth="1"/>
    <col min="7" max="7" width="15.28515625" customWidth="1"/>
    <col min="8" max="8" width="14.85546875" customWidth="1"/>
    <col min="9" max="9" width="15" customWidth="1"/>
    <col min="10" max="10" width="13.7109375" customWidth="1"/>
    <col min="11" max="11" width="13" customWidth="1"/>
    <col min="12" max="12" width="15.5703125" customWidth="1"/>
    <col min="18" max="18" width="15.7109375" bestFit="1" customWidth="1"/>
    <col min="19" max="19" width="22.42578125" customWidth="1"/>
    <col min="20" max="20" width="21.7109375" style="39" customWidth="1"/>
  </cols>
  <sheetData>
    <row r="1" spans="2:20" s="1" customFormat="1" ht="15.75" x14ac:dyDescent="0.25">
      <c r="B1" s="55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T1" s="39"/>
    </row>
    <row r="3" spans="2:20" s="1" customFormat="1" x14ac:dyDescent="0.25">
      <c r="B3" s="56" t="s">
        <v>27</v>
      </c>
      <c r="C3" s="56"/>
      <c r="D3" s="56"/>
      <c r="E3" s="56"/>
      <c r="F3" s="56"/>
      <c r="G3" s="56"/>
      <c r="H3" s="56"/>
      <c r="I3" s="56"/>
      <c r="J3" s="56"/>
      <c r="K3" s="56"/>
      <c r="L3" s="56"/>
      <c r="T3" s="39"/>
    </row>
    <row r="4" spans="2:20" ht="15.75" thickBot="1" x14ac:dyDescent="0.3"/>
    <row r="5" spans="2:20" ht="60" x14ac:dyDescent="0.25">
      <c r="B5" s="2" t="s">
        <v>3</v>
      </c>
      <c r="C5" s="3" t="s">
        <v>0</v>
      </c>
      <c r="D5" s="3" t="s">
        <v>15</v>
      </c>
      <c r="E5" s="3"/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</row>
    <row r="6" spans="2:20" ht="45" x14ac:dyDescent="0.25">
      <c r="B6" s="6"/>
      <c r="C6" s="7"/>
      <c r="D6" s="7"/>
      <c r="E6" s="7"/>
      <c r="F6" s="8" t="s">
        <v>18</v>
      </c>
      <c r="G6" s="8" t="s">
        <v>19</v>
      </c>
      <c r="H6" s="8" t="s">
        <v>18</v>
      </c>
      <c r="I6" s="8" t="s">
        <v>18</v>
      </c>
      <c r="J6" s="8" t="s">
        <v>18</v>
      </c>
      <c r="K6" s="8" t="s">
        <v>20</v>
      </c>
      <c r="L6" s="9" t="s">
        <v>18</v>
      </c>
    </row>
    <row r="7" spans="2:20" x14ac:dyDescent="0.25">
      <c r="B7" s="10"/>
      <c r="C7" s="11"/>
      <c r="D7" s="11"/>
      <c r="E7" s="11"/>
      <c r="F7" s="12"/>
      <c r="G7" s="12"/>
      <c r="H7" s="12"/>
      <c r="I7" s="12"/>
      <c r="J7" s="12"/>
      <c r="K7" s="12"/>
      <c r="L7" s="13"/>
    </row>
    <row r="8" spans="2:20" x14ac:dyDescent="0.25">
      <c r="B8" s="52" t="s">
        <v>22</v>
      </c>
      <c r="C8" s="53"/>
      <c r="D8" s="53"/>
      <c r="E8" s="53"/>
      <c r="F8" s="53"/>
      <c r="G8" s="53"/>
      <c r="H8" s="53"/>
      <c r="I8" s="53"/>
      <c r="J8" s="53"/>
      <c r="K8" s="53"/>
      <c r="L8" s="54"/>
    </row>
    <row r="9" spans="2:20" s="1" customFormat="1" x14ac:dyDescent="0.25">
      <c r="B9" s="27"/>
      <c r="C9" s="23">
        <v>2014</v>
      </c>
      <c r="D9" s="23"/>
      <c r="E9" s="23"/>
      <c r="F9" s="24"/>
      <c r="G9" s="24"/>
      <c r="H9" s="24"/>
      <c r="I9" s="24"/>
      <c r="J9" s="24"/>
      <c r="K9" s="24"/>
      <c r="L9" s="28"/>
      <c r="T9" s="39"/>
    </row>
    <row r="10" spans="2:20" s="1" customFormat="1" x14ac:dyDescent="0.25">
      <c r="B10" s="27"/>
      <c r="C10" s="23">
        <v>2015</v>
      </c>
      <c r="D10" s="23"/>
      <c r="E10" s="23"/>
      <c r="F10" s="42"/>
      <c r="G10" s="42"/>
      <c r="H10" s="42"/>
      <c r="I10" s="42"/>
      <c r="J10" s="42"/>
      <c r="K10" s="42"/>
      <c r="L10" s="43"/>
      <c r="T10" s="39"/>
    </row>
    <row r="11" spans="2:20" x14ac:dyDescent="0.25">
      <c r="B11" s="29" t="s">
        <v>4</v>
      </c>
      <c r="C11" s="37">
        <v>2016</v>
      </c>
      <c r="D11" s="37" t="s">
        <v>1</v>
      </c>
      <c r="E11" s="37" t="s">
        <v>2</v>
      </c>
      <c r="F11" s="44">
        <v>115425661.28999999</v>
      </c>
      <c r="G11" s="44">
        <v>47160842.305608504</v>
      </c>
      <c r="H11" s="45">
        <f>MAX(0,F11-G11)</f>
        <v>68264818.984391481</v>
      </c>
      <c r="I11" s="44">
        <v>40478700</v>
      </c>
      <c r="J11" s="45">
        <f>MIN(H11,I11)</f>
        <v>40478700</v>
      </c>
      <c r="K11" s="44">
        <v>3285412.6197211673</v>
      </c>
      <c r="L11" s="30">
        <v>1011967.5</v>
      </c>
    </row>
    <row r="12" spans="2:20" s="1" customFormat="1" x14ac:dyDescent="0.25">
      <c r="B12" s="29"/>
      <c r="C12" s="23">
        <v>2017</v>
      </c>
      <c r="D12" s="23"/>
      <c r="E12" s="23"/>
      <c r="F12" s="44"/>
      <c r="G12" s="44"/>
      <c r="H12" s="45"/>
      <c r="I12" s="44"/>
      <c r="J12" s="45"/>
      <c r="K12" s="44"/>
      <c r="L12" s="30"/>
      <c r="T12" s="39"/>
    </row>
    <row r="13" spans="2:20" x14ac:dyDescent="0.25">
      <c r="B13" s="29" t="s">
        <v>14</v>
      </c>
      <c r="C13" s="23">
        <v>2018</v>
      </c>
      <c r="D13" s="23" t="s">
        <v>12</v>
      </c>
      <c r="E13" s="23" t="s">
        <v>13</v>
      </c>
      <c r="F13" s="44">
        <v>72682772</v>
      </c>
      <c r="G13" s="44">
        <v>38693759.882720381</v>
      </c>
      <c r="H13" s="45">
        <f>MAX(0,F13-G13)</f>
        <v>33989012.117279619</v>
      </c>
      <c r="I13" s="44">
        <v>10653230.766703179</v>
      </c>
      <c r="J13" s="45">
        <f>MIN(H13,I13)</f>
        <v>10653230.766703179</v>
      </c>
      <c r="K13" s="44">
        <v>872841.91922321904</v>
      </c>
      <c r="L13" s="46">
        <v>260325.72817374999</v>
      </c>
    </row>
    <row r="14" spans="2:20" x14ac:dyDescent="0.25">
      <c r="B14" s="29" t="s">
        <v>14</v>
      </c>
      <c r="C14" s="23">
        <v>2019</v>
      </c>
      <c r="D14" s="23" t="s">
        <v>16</v>
      </c>
      <c r="E14" s="23" t="s">
        <v>13</v>
      </c>
      <c r="F14" s="44">
        <v>74315117.514651895</v>
      </c>
      <c r="G14" s="44">
        <v>37654292.07880687</v>
      </c>
      <c r="H14" s="45">
        <f>MAX(0,F14-G14)</f>
        <v>36660825.435845025</v>
      </c>
      <c r="I14" s="44">
        <v>7500000</v>
      </c>
      <c r="J14" s="45">
        <f>MIN(H14,I14)</f>
        <v>7500000</v>
      </c>
      <c r="K14" s="44">
        <v>630556.05413624237</v>
      </c>
      <c r="L14" s="46">
        <v>198490</v>
      </c>
    </row>
    <row r="15" spans="2:20" x14ac:dyDescent="0.25">
      <c r="B15" s="29"/>
      <c r="C15" s="23">
        <v>2020</v>
      </c>
      <c r="D15" s="23"/>
      <c r="E15" s="23"/>
      <c r="F15" s="37"/>
      <c r="G15" s="37"/>
      <c r="H15" s="37"/>
      <c r="I15" s="37"/>
      <c r="J15" s="37"/>
      <c r="K15" s="37"/>
      <c r="L15" s="47"/>
    </row>
    <row r="16" spans="2:20" s="1" customFormat="1" x14ac:dyDescent="0.25">
      <c r="B16" s="29"/>
      <c r="C16" s="23">
        <v>2021</v>
      </c>
      <c r="D16" s="23"/>
      <c r="E16" s="23"/>
      <c r="F16" s="23"/>
      <c r="G16" s="23"/>
      <c r="H16" s="23"/>
      <c r="I16" s="23"/>
      <c r="J16" s="23"/>
      <c r="K16" s="23"/>
      <c r="L16" s="32"/>
      <c r="T16" s="39"/>
    </row>
    <row r="17" spans="2:21" s="1" customFormat="1" x14ac:dyDescent="0.25">
      <c r="B17" s="29"/>
      <c r="C17" s="23">
        <v>2022</v>
      </c>
      <c r="D17" s="23"/>
      <c r="E17" s="23"/>
      <c r="F17" s="23"/>
      <c r="G17" s="23"/>
      <c r="H17" s="23"/>
      <c r="I17" s="23"/>
      <c r="J17" s="23"/>
      <c r="K17" s="23"/>
      <c r="L17" s="32"/>
      <c r="T17" s="39"/>
    </row>
    <row r="18" spans="2:21" s="1" customFormat="1" x14ac:dyDescent="0.25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5"/>
      <c r="T18" s="39"/>
    </row>
    <row r="19" spans="2:21" x14ac:dyDescent="0.25">
      <c r="B19" s="10"/>
      <c r="C19" s="11"/>
      <c r="D19" s="11"/>
      <c r="E19" s="11"/>
      <c r="F19" s="11"/>
      <c r="G19" s="16" t="s">
        <v>17</v>
      </c>
      <c r="H19" s="16"/>
      <c r="I19" s="16"/>
      <c r="J19" s="16"/>
      <c r="K19" s="16"/>
      <c r="L19" s="17">
        <f>SUM(L11:L16)</f>
        <v>1470783.22817375</v>
      </c>
    </row>
    <row r="20" spans="2:21" x14ac:dyDescent="0.2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5"/>
    </row>
    <row r="21" spans="2:21" x14ac:dyDescent="0.25">
      <c r="B21" s="52" t="s">
        <v>25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2:21" s="1" customFormat="1" x14ac:dyDescent="0.25">
      <c r="B22" s="14"/>
      <c r="C22" s="11"/>
      <c r="D22" s="11"/>
      <c r="E22" s="11"/>
      <c r="F22" s="11"/>
      <c r="G22" s="11"/>
      <c r="H22" s="11"/>
      <c r="I22" s="11"/>
      <c r="J22" s="11"/>
      <c r="K22" s="11"/>
      <c r="L22" s="15"/>
      <c r="R22" s="35"/>
      <c r="S22" s="35"/>
      <c r="T22" s="40"/>
    </row>
    <row r="23" spans="2:21" x14ac:dyDescent="0.25">
      <c r="B23" s="29" t="s">
        <v>14</v>
      </c>
      <c r="C23" s="23">
        <v>2018</v>
      </c>
      <c r="D23" s="23" t="s">
        <v>12</v>
      </c>
      <c r="E23" s="23" t="s">
        <v>13</v>
      </c>
      <c r="F23" s="44">
        <v>109773500</v>
      </c>
      <c r="G23" s="44">
        <v>76239665.387356907</v>
      </c>
      <c r="H23" s="45">
        <f>MAX(0,F23-G23)</f>
        <v>33533834.612643093</v>
      </c>
      <c r="I23" s="44">
        <v>11243529.789999999</v>
      </c>
      <c r="J23" s="45">
        <f>MIN(H23,I23)</f>
        <v>11243529.789999999</v>
      </c>
      <c r="K23" s="44">
        <v>808885.2834896578</v>
      </c>
      <c r="L23" s="46">
        <v>266271.29064259888</v>
      </c>
      <c r="M23" s="1"/>
      <c r="R23" s="33"/>
      <c r="S23" s="34"/>
      <c r="T23" s="41"/>
    </row>
    <row r="24" spans="2:21" x14ac:dyDescent="0.25">
      <c r="B24" s="29" t="s">
        <v>14</v>
      </c>
      <c r="C24" s="23">
        <v>2019</v>
      </c>
      <c r="D24" s="23" t="s">
        <v>16</v>
      </c>
      <c r="E24" s="23" t="s">
        <v>13</v>
      </c>
      <c r="F24" s="44">
        <v>102074174</v>
      </c>
      <c r="G24" s="44">
        <v>83289657.87376596</v>
      </c>
      <c r="H24" s="45">
        <f>MAX(0,F24-G24)</f>
        <v>18784516.12623404</v>
      </c>
      <c r="I24" s="44">
        <v>18772246</v>
      </c>
      <c r="J24" s="45">
        <f>MIN(H24,I24)</f>
        <v>18772246</v>
      </c>
      <c r="K24" s="44">
        <v>1355702.5039553363</v>
      </c>
      <c r="L24" s="46">
        <v>436701.20268814248</v>
      </c>
      <c r="M24" s="1"/>
      <c r="R24" s="33"/>
      <c r="S24" s="34"/>
      <c r="T24" s="36"/>
    </row>
    <row r="25" spans="2:21" x14ac:dyDescent="0.25">
      <c r="B25" s="29"/>
      <c r="C25" s="23">
        <v>2020</v>
      </c>
      <c r="D25" s="23"/>
      <c r="E25" s="23"/>
      <c r="F25" s="37"/>
      <c r="G25" s="37"/>
      <c r="H25" s="37"/>
      <c r="I25" s="37"/>
      <c r="J25" s="37"/>
      <c r="K25" s="37"/>
      <c r="L25" s="47"/>
      <c r="R25" s="33"/>
      <c r="S25" s="34"/>
      <c r="T25" s="36"/>
    </row>
    <row r="26" spans="2:21" x14ac:dyDescent="0.25">
      <c r="B26" s="29" t="s">
        <v>14</v>
      </c>
      <c r="C26" s="23">
        <v>2021</v>
      </c>
      <c r="D26" s="23" t="s">
        <v>21</v>
      </c>
      <c r="E26" s="23" t="s">
        <v>13</v>
      </c>
      <c r="F26" s="44">
        <v>101754413.47818375</v>
      </c>
      <c r="G26" s="44">
        <v>81758272.101812676</v>
      </c>
      <c r="H26" s="45">
        <f>MAX(0,F26-G26)</f>
        <v>19996141.376371071</v>
      </c>
      <c r="I26" s="44">
        <v>2885573.7599999988</v>
      </c>
      <c r="J26" s="45">
        <f>MIN(H26,I26)</f>
        <v>2885573.7599999988</v>
      </c>
      <c r="K26" s="44">
        <v>204410.57509149506</v>
      </c>
      <c r="L26" s="46">
        <v>64123.861333333305</v>
      </c>
      <c r="M26" s="1"/>
    </row>
    <row r="27" spans="2:21" s="1" customFormat="1" x14ac:dyDescent="0.25">
      <c r="B27" s="29"/>
      <c r="C27" s="23">
        <v>2022</v>
      </c>
      <c r="D27" s="23"/>
      <c r="E27" s="23"/>
      <c r="F27" s="44"/>
      <c r="G27" s="44"/>
      <c r="H27" s="45"/>
      <c r="I27" s="44"/>
      <c r="J27" s="45"/>
      <c r="K27" s="44"/>
      <c r="L27" s="46"/>
      <c r="T27" s="39"/>
    </row>
    <row r="28" spans="2:21" x14ac:dyDescent="0.25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5"/>
    </row>
    <row r="29" spans="2:21" x14ac:dyDescent="0.25">
      <c r="B29" s="10"/>
      <c r="C29" s="11"/>
      <c r="D29" s="11"/>
      <c r="E29" s="11"/>
      <c r="F29" s="11"/>
      <c r="G29" s="16" t="s">
        <v>17</v>
      </c>
      <c r="H29" s="16"/>
      <c r="I29" s="16"/>
      <c r="J29" s="16"/>
      <c r="K29" s="16"/>
      <c r="L29" s="17">
        <f>SUM(L23:L26)</f>
        <v>767096.35466407461</v>
      </c>
      <c r="Q29" s="1"/>
      <c r="R29" s="1"/>
      <c r="S29" s="1"/>
    </row>
    <row r="30" spans="2:21" s="1" customFormat="1" x14ac:dyDescent="0.25">
      <c r="B30" s="10"/>
      <c r="C30" s="11"/>
      <c r="D30" s="11"/>
      <c r="E30" s="11"/>
      <c r="F30" s="11"/>
      <c r="G30" s="21"/>
      <c r="H30" s="21"/>
      <c r="I30" s="21"/>
      <c r="J30" s="21"/>
      <c r="K30" s="21"/>
      <c r="L30" s="22"/>
      <c r="T30" s="39"/>
    </row>
    <row r="31" spans="2:21" x14ac:dyDescent="0.25">
      <c r="B31" s="52" t="s">
        <v>23</v>
      </c>
      <c r="C31" s="53"/>
      <c r="D31" s="53"/>
      <c r="E31" s="53"/>
      <c r="F31" s="53"/>
      <c r="G31" s="53"/>
      <c r="H31" s="53"/>
      <c r="I31" s="53"/>
      <c r="J31" s="53"/>
      <c r="K31" s="53"/>
      <c r="L31" s="54"/>
      <c r="Q31" s="1"/>
      <c r="R31" s="35"/>
      <c r="S31" s="35"/>
      <c r="T31" s="40"/>
    </row>
    <row r="32" spans="2:21" x14ac:dyDescent="0.25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5"/>
      <c r="Q32" s="1"/>
      <c r="R32" s="33"/>
      <c r="S32" s="34"/>
      <c r="T32" s="41"/>
      <c r="U32" s="1"/>
    </row>
    <row r="33" spans="2:20" s="1" customFormat="1" x14ac:dyDescent="0.25">
      <c r="B33" s="29"/>
      <c r="C33" s="23">
        <v>2016</v>
      </c>
      <c r="D33" s="23"/>
      <c r="E33" s="23"/>
      <c r="F33" s="23"/>
      <c r="G33" s="23"/>
      <c r="H33" s="23"/>
      <c r="I33" s="23"/>
      <c r="J33" s="23"/>
      <c r="K33" s="23"/>
      <c r="L33" s="32"/>
      <c r="R33" s="33"/>
      <c r="S33" s="34"/>
      <c r="T33" s="36"/>
    </row>
    <row r="34" spans="2:20" x14ac:dyDescent="0.25">
      <c r="B34" s="29"/>
      <c r="C34" s="23">
        <v>2017</v>
      </c>
      <c r="D34" s="23"/>
      <c r="E34" s="23"/>
      <c r="F34" s="23"/>
      <c r="G34" s="23"/>
      <c r="H34" s="23"/>
      <c r="I34" s="23"/>
      <c r="J34" s="23"/>
      <c r="K34" s="23"/>
      <c r="L34" s="32"/>
      <c r="Q34" s="1"/>
      <c r="R34" s="33"/>
      <c r="S34" s="34"/>
      <c r="T34" s="36"/>
    </row>
    <row r="35" spans="2:20" x14ac:dyDescent="0.25">
      <c r="B35" s="48" t="s">
        <v>14</v>
      </c>
      <c r="C35" s="49">
        <v>2018</v>
      </c>
      <c r="D35" s="49" t="s">
        <v>12</v>
      </c>
      <c r="E35" s="49" t="s">
        <v>13</v>
      </c>
      <c r="F35" s="50">
        <v>38069480</v>
      </c>
      <c r="G35" s="50">
        <v>27730883.613370612</v>
      </c>
      <c r="H35" s="50">
        <f>MAX(0,F35-G35)</f>
        <v>10338596.386629388</v>
      </c>
      <c r="I35" s="50">
        <v>6800377.2599626649</v>
      </c>
      <c r="J35" s="50">
        <f>MIN(H35,I35)</f>
        <v>6800377.2599626649</v>
      </c>
      <c r="K35" s="50">
        <v>706793.78411098325</v>
      </c>
      <c r="L35" s="51">
        <v>226679.24199875549</v>
      </c>
      <c r="M35" s="1"/>
    </row>
    <row r="36" spans="2:20" x14ac:dyDescent="0.25">
      <c r="B36" s="29"/>
      <c r="C36" s="23">
        <v>2019</v>
      </c>
      <c r="D36" s="23"/>
      <c r="E36" s="23"/>
      <c r="F36" s="23"/>
      <c r="G36" s="23"/>
      <c r="H36" s="23"/>
      <c r="I36" s="23"/>
      <c r="J36" s="23"/>
      <c r="K36" s="23"/>
      <c r="L36" s="32"/>
    </row>
    <row r="37" spans="2:20" x14ac:dyDescent="0.25">
      <c r="B37" s="29"/>
      <c r="C37" s="23">
        <v>2020</v>
      </c>
      <c r="D37" s="23"/>
      <c r="E37" s="23"/>
      <c r="F37" s="23"/>
      <c r="G37" s="23"/>
      <c r="H37" s="23"/>
      <c r="I37" s="23"/>
      <c r="J37" s="23"/>
      <c r="K37" s="23"/>
      <c r="L37" s="32"/>
    </row>
    <row r="38" spans="2:20" x14ac:dyDescent="0.25">
      <c r="B38" s="29" t="s">
        <v>14</v>
      </c>
      <c r="C38" s="23">
        <v>2021</v>
      </c>
      <c r="D38" s="23" t="s">
        <v>21</v>
      </c>
      <c r="E38" s="23" t="s">
        <v>13</v>
      </c>
      <c r="F38" s="44">
        <v>47021053.666425191</v>
      </c>
      <c r="G38" s="44">
        <v>32611320.395930149</v>
      </c>
      <c r="H38" s="45">
        <f>MAX(0,F38-G38)</f>
        <v>14409733.270495042</v>
      </c>
      <c r="I38" s="44">
        <v>7772417.3200000003</v>
      </c>
      <c r="J38" s="45">
        <f>MIN(H38,I38)</f>
        <v>7772417.3200000003</v>
      </c>
      <c r="K38" s="44">
        <v>715963.10305004206</v>
      </c>
      <c r="L38" s="46">
        <v>188504.3298888889</v>
      </c>
    </row>
    <row r="39" spans="2:20" s="1" customFormat="1" x14ac:dyDescent="0.25">
      <c r="B39" s="29"/>
      <c r="C39" s="23">
        <v>2022</v>
      </c>
      <c r="D39" s="23"/>
      <c r="E39" s="23"/>
      <c r="F39" s="25"/>
      <c r="G39" s="25"/>
      <c r="H39" s="26"/>
      <c r="I39" s="25"/>
      <c r="J39" s="26"/>
      <c r="K39" s="25"/>
      <c r="L39" s="31"/>
      <c r="T39" s="39"/>
    </row>
    <row r="40" spans="2:20" x14ac:dyDescent="0.2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5"/>
    </row>
    <row r="41" spans="2:20" x14ac:dyDescent="0.25">
      <c r="B41" s="10"/>
      <c r="C41" s="11"/>
      <c r="D41" s="11"/>
      <c r="E41" s="11"/>
      <c r="F41" s="11"/>
      <c r="G41" s="16" t="s">
        <v>17</v>
      </c>
      <c r="H41" s="16"/>
      <c r="I41" s="16"/>
      <c r="J41" s="16"/>
      <c r="K41" s="16"/>
      <c r="L41" s="17">
        <f>SUM(L33:L38)</f>
        <v>415183.57188764436</v>
      </c>
    </row>
    <row r="42" spans="2:20" x14ac:dyDescent="0.25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5"/>
    </row>
    <row r="43" spans="2:20" x14ac:dyDescent="0.25">
      <c r="B43" s="52" t="s">
        <v>24</v>
      </c>
      <c r="C43" s="53"/>
      <c r="D43" s="53"/>
      <c r="E43" s="53"/>
      <c r="F43" s="53"/>
      <c r="G43" s="53"/>
      <c r="H43" s="53"/>
      <c r="I43" s="53"/>
      <c r="J43" s="53"/>
      <c r="K43" s="53"/>
      <c r="L43" s="54"/>
    </row>
    <row r="44" spans="2:20" x14ac:dyDescent="0.2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5"/>
      <c r="Q44" s="38"/>
    </row>
    <row r="45" spans="2:20" x14ac:dyDescent="0.25">
      <c r="B45" s="29"/>
      <c r="C45" s="23">
        <v>2020</v>
      </c>
      <c r="D45" s="23"/>
      <c r="E45" s="23"/>
      <c r="F45" s="23"/>
      <c r="G45" s="23"/>
      <c r="H45" s="23"/>
      <c r="I45" s="23"/>
      <c r="J45" s="23"/>
      <c r="K45" s="23"/>
      <c r="L45" s="32"/>
    </row>
    <row r="46" spans="2:20" x14ac:dyDescent="0.25">
      <c r="B46" s="29"/>
      <c r="C46" s="23">
        <v>2021</v>
      </c>
      <c r="D46" s="23"/>
      <c r="E46" s="23"/>
      <c r="F46" s="23"/>
      <c r="G46" s="23"/>
      <c r="H46" s="23"/>
      <c r="I46" s="23"/>
      <c r="J46" s="23"/>
      <c r="K46" s="23"/>
      <c r="L46" s="32"/>
    </row>
    <row r="47" spans="2:20" s="1" customFormat="1" x14ac:dyDescent="0.25">
      <c r="B47" s="29"/>
      <c r="C47" s="23">
        <v>2022</v>
      </c>
      <c r="D47" s="23"/>
      <c r="E47" s="23"/>
      <c r="F47" s="23"/>
      <c r="G47" s="23"/>
      <c r="H47" s="23"/>
      <c r="I47" s="23"/>
      <c r="J47" s="23"/>
      <c r="K47" s="23"/>
      <c r="L47" s="32"/>
      <c r="T47" s="39"/>
    </row>
    <row r="48" spans="2:20" x14ac:dyDescent="0.25"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5"/>
    </row>
    <row r="49" spans="2:12" x14ac:dyDescent="0.25"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5"/>
    </row>
    <row r="50" spans="2:12" x14ac:dyDescent="0.25"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5"/>
    </row>
    <row r="51" spans="2:12" x14ac:dyDescent="0.25">
      <c r="B51" s="52" t="s">
        <v>26</v>
      </c>
      <c r="C51" s="53"/>
      <c r="D51" s="53"/>
      <c r="E51" s="53"/>
      <c r="F51" s="53"/>
      <c r="G51" s="53"/>
      <c r="H51" s="53"/>
      <c r="I51" s="53"/>
      <c r="J51" s="53"/>
      <c r="K51" s="53"/>
      <c r="L51" s="54"/>
    </row>
    <row r="52" spans="2:12" x14ac:dyDescent="0.25"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5"/>
    </row>
    <row r="53" spans="2:12" x14ac:dyDescent="0.25">
      <c r="B53" s="29"/>
      <c r="C53" s="23">
        <v>2017</v>
      </c>
      <c r="D53" s="23"/>
      <c r="E53" s="23"/>
      <c r="F53" s="23"/>
      <c r="G53" s="23"/>
      <c r="H53" s="23"/>
      <c r="I53" s="23"/>
      <c r="J53" s="23"/>
      <c r="K53" s="23"/>
      <c r="L53" s="32"/>
    </row>
    <row r="54" spans="2:12" x14ac:dyDescent="0.25">
      <c r="B54" s="29"/>
      <c r="C54" s="23">
        <v>2018</v>
      </c>
      <c r="D54" s="23"/>
      <c r="E54" s="23"/>
      <c r="F54" s="23"/>
      <c r="G54" s="23"/>
      <c r="H54" s="23"/>
      <c r="I54" s="23"/>
      <c r="J54" s="23"/>
      <c r="K54" s="23"/>
      <c r="L54" s="32"/>
    </row>
    <row r="55" spans="2:12" x14ac:dyDescent="0.25">
      <c r="B55" s="29"/>
      <c r="C55" s="23">
        <v>2019</v>
      </c>
      <c r="D55" s="23"/>
      <c r="E55" s="23"/>
      <c r="F55" s="23"/>
      <c r="G55" s="23"/>
      <c r="H55" s="23"/>
      <c r="I55" s="23"/>
      <c r="J55" s="23"/>
      <c r="K55" s="23"/>
      <c r="L55" s="32"/>
    </row>
    <row r="56" spans="2:12" x14ac:dyDescent="0.25">
      <c r="B56" s="29"/>
      <c r="C56" s="23">
        <v>2020</v>
      </c>
      <c r="D56" s="23"/>
      <c r="E56" s="23"/>
      <c r="F56" s="23"/>
      <c r="G56" s="23"/>
      <c r="H56" s="23"/>
      <c r="I56" s="23"/>
      <c r="J56" s="23"/>
      <c r="K56" s="23"/>
      <c r="L56" s="32"/>
    </row>
    <row r="57" spans="2:12" x14ac:dyDescent="0.25">
      <c r="B57" s="29"/>
      <c r="C57" s="23">
        <v>2021</v>
      </c>
      <c r="D57" s="23"/>
      <c r="E57" s="23"/>
      <c r="F57" s="23"/>
      <c r="G57" s="23"/>
      <c r="H57" s="23"/>
      <c r="I57" s="23"/>
      <c r="J57" s="23"/>
      <c r="K57" s="23"/>
      <c r="L57" s="32"/>
    </row>
    <row r="58" spans="2:12" x14ac:dyDescent="0.25">
      <c r="B58" s="29"/>
      <c r="C58" s="23">
        <v>2022</v>
      </c>
      <c r="D58" s="23"/>
      <c r="E58" s="23"/>
      <c r="F58" s="23"/>
      <c r="G58" s="23"/>
      <c r="H58" s="23"/>
      <c r="I58" s="23"/>
      <c r="J58" s="23"/>
      <c r="K58" s="23"/>
      <c r="L58" s="32"/>
    </row>
    <row r="59" spans="2:12" x14ac:dyDescent="0.25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5"/>
    </row>
    <row r="60" spans="2:12" ht="15.75" thickBot="1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20"/>
    </row>
  </sheetData>
  <mergeCells count="7">
    <mergeCell ref="B43:L43"/>
    <mergeCell ref="B51:L51"/>
    <mergeCell ref="B1:L1"/>
    <mergeCell ref="B3:L3"/>
    <mergeCell ref="B8:L8"/>
    <mergeCell ref="B21:L21"/>
    <mergeCell ref="B31:L31"/>
  </mergeCells>
  <pageMargins left="0.7" right="0.7" top="0.75" bottom="0.75" header="0.3" footer="0.3"/>
  <pageSetup scale="75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78F7F09862044BEECDBB4FA022B93" ma:contentTypeVersion="6" ma:contentTypeDescription="Create a new document." ma:contentTypeScope="" ma:versionID="13618a005158ef533f7846c962a1cbc7">
  <xsd:schema xmlns:xsd="http://www.w3.org/2001/XMLSchema" xmlns:xs="http://www.w3.org/2001/XMLSchema" xmlns:p="http://schemas.microsoft.com/office/2006/metadata/properties" xmlns:ns2="3f392b62-fb91-42ea-881d-7f6444ae94c3" xmlns:ns3="8ec2fab8-ea01-44d1-accf-f676846409d6" targetNamespace="http://schemas.microsoft.com/office/2006/metadata/properties" ma:root="true" ma:fieldsID="07bacf7e27ac5c3c34f9b7f069d79869" ns2:_="" ns3:_="">
    <xsd:import namespace="3f392b62-fb91-42ea-881d-7f6444ae94c3"/>
    <xsd:import namespace="8ec2fab8-ea01-44d1-accf-f67684640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2b62-fb91-42ea-881d-7f6444ae9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2C39A1-5508-4D51-A7D8-63651300B0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A8926A-7FD2-43F4-B815-C9E011D34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92b62-fb91-42ea-881d-7f6444ae94c3"/>
    <ds:schemaRef ds:uri="8ec2fab8-ea01-44d1-accf-f67684640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D4A67-60C5-4AED-B5DB-FF5CF6D6A7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1-Staff-16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Sharon du Quesnay</cp:lastModifiedBy>
  <cp:lastPrinted>2022-07-27T20:06:11Z</cp:lastPrinted>
  <dcterms:created xsi:type="dcterms:W3CDTF">2022-06-02T12:28:32Z</dcterms:created>
  <dcterms:modified xsi:type="dcterms:W3CDTF">2022-07-27T20:06:17Z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0x010100D1378F7F09862044BEECDBB4FA022B93</vt:lpwstr>
  </property>
</Properties>
</file>