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EPCOR Collingwood\IRs\"/>
    </mc:Choice>
  </mc:AlternateContent>
  <xr:revisionPtr revIDLastSave="0" documentId="13_ncr:1_{93A23659-5DCE-4C64-B8E6-5E4F0A72B7E3}" xr6:coauthVersionLast="47" xr6:coauthVersionMax="47" xr10:uidLastSave="{00000000-0000-0000-0000-000000000000}"/>
  <bookViews>
    <workbookView xWindow="28680" yWindow="-120" windowWidth="29040" windowHeight="15840" xr2:uid="{D069EA30-8A79-4E04-A8AC-4D81C3A7EDC7}"/>
  </bookViews>
  <sheets>
    <sheet name="2019 Base Year (Reference)" sheetId="1" r:id="rId1"/>
    <sheet name="i. 2020 Base Year" sheetId="4" r:id="rId2"/>
    <sheet name="ii. 2021 Base Year" sheetId="5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9" i="5" l="1"/>
  <c r="K70" i="5" s="1"/>
  <c r="H69" i="5"/>
  <c r="H70" i="5" s="1"/>
  <c r="G69" i="5"/>
  <c r="G70" i="5" s="1"/>
  <c r="K68" i="5"/>
  <c r="I68" i="5"/>
  <c r="I69" i="5" s="1"/>
  <c r="I70" i="5" s="1"/>
  <c r="H68" i="5"/>
  <c r="G68" i="5"/>
  <c r="L68" i="5"/>
  <c r="L69" i="5" s="1"/>
  <c r="L70" i="5" s="1"/>
  <c r="J68" i="5"/>
  <c r="J69" i="5" s="1"/>
  <c r="J70" i="5" s="1"/>
  <c r="K63" i="5"/>
  <c r="K64" i="5" s="1"/>
  <c r="H63" i="5"/>
  <c r="H64" i="5" s="1"/>
  <c r="G63" i="5"/>
  <c r="G64" i="5" s="1"/>
  <c r="K62" i="5"/>
  <c r="I62" i="5"/>
  <c r="I63" i="5" s="1"/>
  <c r="I64" i="5" s="1"/>
  <c r="H62" i="5"/>
  <c r="G62" i="5"/>
  <c r="L62" i="5"/>
  <c r="L63" i="5" s="1"/>
  <c r="L64" i="5" s="1"/>
  <c r="J62" i="5"/>
  <c r="J63" i="5" s="1"/>
  <c r="J64" i="5" s="1"/>
  <c r="K57" i="5"/>
  <c r="H57" i="5"/>
  <c r="H58" i="5" s="1"/>
  <c r="H53" i="5" s="1"/>
  <c r="G57" i="5"/>
  <c r="K56" i="5"/>
  <c r="I56" i="5"/>
  <c r="I57" i="5" s="1"/>
  <c r="I58" i="5" s="1"/>
  <c r="H56" i="5"/>
  <c r="G56" i="5"/>
  <c r="L56" i="5"/>
  <c r="W53" i="5"/>
  <c r="V53" i="5"/>
  <c r="U53" i="5"/>
  <c r="T53" i="5"/>
  <c r="S53" i="5"/>
  <c r="R53" i="5"/>
  <c r="Q53" i="5"/>
  <c r="P53" i="5"/>
  <c r="O53" i="5"/>
  <c r="N53" i="5"/>
  <c r="M53" i="5"/>
  <c r="I50" i="5"/>
  <c r="K49" i="5"/>
  <c r="K50" i="5" s="1"/>
  <c r="I49" i="5"/>
  <c r="H49" i="5"/>
  <c r="H50" i="5" s="1"/>
  <c r="G49" i="5"/>
  <c r="G50" i="5" s="1"/>
  <c r="K45" i="5"/>
  <c r="H45" i="5"/>
  <c r="G45" i="5"/>
  <c r="K44" i="5"/>
  <c r="I44" i="5"/>
  <c r="I45" i="5" s="1"/>
  <c r="H44" i="5"/>
  <c r="G44" i="5"/>
  <c r="I40" i="5"/>
  <c r="K39" i="5"/>
  <c r="K40" i="5" s="1"/>
  <c r="I39" i="5"/>
  <c r="H39" i="5"/>
  <c r="H40" i="5" s="1"/>
  <c r="G39" i="5"/>
  <c r="G40" i="5" s="1"/>
  <c r="W34" i="5"/>
  <c r="V34" i="5"/>
  <c r="U34" i="5"/>
  <c r="T34" i="5"/>
  <c r="S34" i="5"/>
  <c r="R34" i="5"/>
  <c r="Q34" i="5"/>
  <c r="P34" i="5"/>
  <c r="O34" i="5"/>
  <c r="N34" i="5"/>
  <c r="M34" i="5"/>
  <c r="D39" i="4"/>
  <c r="K68" i="4"/>
  <c r="K69" i="4" s="1"/>
  <c r="K70" i="4" s="1"/>
  <c r="I68" i="4"/>
  <c r="I69" i="4" s="1"/>
  <c r="I70" i="4" s="1"/>
  <c r="H68" i="4"/>
  <c r="H69" i="4" s="1"/>
  <c r="H70" i="4" s="1"/>
  <c r="G68" i="4"/>
  <c r="G69" i="4" s="1"/>
  <c r="G70" i="4" s="1"/>
  <c r="L68" i="4"/>
  <c r="L69" i="4" s="1"/>
  <c r="L70" i="4" s="1"/>
  <c r="J68" i="4"/>
  <c r="J69" i="4" s="1"/>
  <c r="J70" i="4" s="1"/>
  <c r="K63" i="4"/>
  <c r="K64" i="4" s="1"/>
  <c r="K62" i="4"/>
  <c r="I62" i="4"/>
  <c r="I63" i="4" s="1"/>
  <c r="I64" i="4" s="1"/>
  <c r="H62" i="4"/>
  <c r="H63" i="4" s="1"/>
  <c r="H64" i="4" s="1"/>
  <c r="G62" i="4"/>
  <c r="G63" i="4" s="1"/>
  <c r="G64" i="4" s="1"/>
  <c r="L62" i="4"/>
  <c r="L63" i="4" s="1"/>
  <c r="L64" i="4" s="1"/>
  <c r="J62" i="4"/>
  <c r="J63" i="4" s="1"/>
  <c r="J64" i="4" s="1"/>
  <c r="K57" i="4"/>
  <c r="K56" i="4"/>
  <c r="I56" i="4"/>
  <c r="I57" i="4" s="1"/>
  <c r="I58" i="4" s="1"/>
  <c r="H56" i="4"/>
  <c r="H57" i="4" s="1"/>
  <c r="H58" i="4" s="1"/>
  <c r="H53" i="4" s="1"/>
  <c r="G56" i="4"/>
  <c r="G57" i="4" s="1"/>
  <c r="L56" i="4"/>
  <c r="W53" i="4"/>
  <c r="V53" i="4"/>
  <c r="U53" i="4"/>
  <c r="T53" i="4"/>
  <c r="S53" i="4"/>
  <c r="R53" i="4"/>
  <c r="Q53" i="4"/>
  <c r="P53" i="4"/>
  <c r="O53" i="4"/>
  <c r="N53" i="4"/>
  <c r="M53" i="4"/>
  <c r="I50" i="4"/>
  <c r="K49" i="4"/>
  <c r="K50" i="4" s="1"/>
  <c r="I49" i="4"/>
  <c r="H49" i="4"/>
  <c r="H50" i="4" s="1"/>
  <c r="G49" i="4"/>
  <c r="G50" i="4" s="1"/>
  <c r="K45" i="4"/>
  <c r="K44" i="4"/>
  <c r="I44" i="4"/>
  <c r="I45" i="4" s="1"/>
  <c r="I34" i="4" s="1"/>
  <c r="H44" i="4"/>
  <c r="H45" i="4" s="1"/>
  <c r="G44" i="4"/>
  <c r="G45" i="4" s="1"/>
  <c r="I40" i="4"/>
  <c r="D40" i="4"/>
  <c r="K39" i="4"/>
  <c r="K40" i="4" s="1"/>
  <c r="I39" i="4"/>
  <c r="H39" i="4"/>
  <c r="H40" i="4" s="1"/>
  <c r="G39" i="4"/>
  <c r="G40" i="4" s="1"/>
  <c r="W34" i="4"/>
  <c r="V34" i="4"/>
  <c r="U34" i="4"/>
  <c r="T34" i="4"/>
  <c r="S34" i="4"/>
  <c r="R34" i="4"/>
  <c r="Q34" i="4"/>
  <c r="P34" i="4"/>
  <c r="O34" i="4"/>
  <c r="N34" i="4"/>
  <c r="M34" i="4"/>
  <c r="K68" i="1"/>
  <c r="K69" i="1" s="1"/>
  <c r="K70" i="1" s="1"/>
  <c r="I68" i="1"/>
  <c r="I69" i="1" s="1"/>
  <c r="I70" i="1" s="1"/>
  <c r="H68" i="1"/>
  <c r="H69" i="1" s="1"/>
  <c r="H70" i="1" s="1"/>
  <c r="G68" i="1"/>
  <c r="G69" i="1" s="1"/>
  <c r="G70" i="1" s="1"/>
  <c r="L68" i="1"/>
  <c r="L69" i="1" s="1"/>
  <c r="L70" i="1" s="1"/>
  <c r="J68" i="1"/>
  <c r="J69" i="1" s="1"/>
  <c r="J70" i="1" s="1"/>
  <c r="K62" i="1"/>
  <c r="K63" i="1" s="1"/>
  <c r="K64" i="1" s="1"/>
  <c r="I62" i="1"/>
  <c r="I63" i="1" s="1"/>
  <c r="I64" i="1" s="1"/>
  <c r="H62" i="1"/>
  <c r="H63" i="1" s="1"/>
  <c r="H64" i="1" s="1"/>
  <c r="G62" i="1"/>
  <c r="G63" i="1" s="1"/>
  <c r="G64" i="1" s="1"/>
  <c r="L62" i="1"/>
  <c r="L63" i="1" s="1"/>
  <c r="L64" i="1" s="1"/>
  <c r="J62" i="1"/>
  <c r="J63" i="1" s="1"/>
  <c r="J64" i="1" s="1"/>
  <c r="K56" i="1"/>
  <c r="K57" i="1" s="1"/>
  <c r="I56" i="1"/>
  <c r="I57" i="1" s="1"/>
  <c r="H56" i="1"/>
  <c r="H57" i="1" s="1"/>
  <c r="G56" i="1"/>
  <c r="G57" i="1" s="1"/>
  <c r="L56" i="1"/>
  <c r="J56" i="1"/>
  <c r="W53" i="1"/>
  <c r="V53" i="1"/>
  <c r="U53" i="1"/>
  <c r="T53" i="1"/>
  <c r="S53" i="1"/>
  <c r="R53" i="1"/>
  <c r="Q53" i="1"/>
  <c r="P53" i="1"/>
  <c r="O53" i="1"/>
  <c r="N53" i="1"/>
  <c r="M53" i="1"/>
  <c r="K49" i="1"/>
  <c r="K50" i="1" s="1"/>
  <c r="I49" i="1"/>
  <c r="I50" i="1" s="1"/>
  <c r="H49" i="1"/>
  <c r="H50" i="1" s="1"/>
  <c r="G49" i="1"/>
  <c r="G50" i="1" s="1"/>
  <c r="K44" i="1"/>
  <c r="K45" i="1" s="1"/>
  <c r="I44" i="1"/>
  <c r="I45" i="1" s="1"/>
  <c r="H44" i="1"/>
  <c r="H45" i="1" s="1"/>
  <c r="G44" i="1"/>
  <c r="G45" i="1" s="1"/>
  <c r="K39" i="1"/>
  <c r="K40" i="1" s="1"/>
  <c r="K34" i="1" s="1"/>
  <c r="I39" i="1"/>
  <c r="I40" i="1" s="1"/>
  <c r="I34" i="1" s="1"/>
  <c r="H39" i="1"/>
  <c r="H40" i="1" s="1"/>
  <c r="H34" i="1" s="1"/>
  <c r="G39" i="1"/>
  <c r="G40" i="1" s="1"/>
  <c r="G34" i="1" s="1"/>
  <c r="W34" i="1"/>
  <c r="V34" i="1"/>
  <c r="U34" i="1"/>
  <c r="T34" i="1"/>
  <c r="S34" i="1"/>
  <c r="R34" i="1"/>
  <c r="Q34" i="1"/>
  <c r="P34" i="1"/>
  <c r="O34" i="1"/>
  <c r="N34" i="1"/>
  <c r="M34" i="1"/>
  <c r="I34" i="5" l="1"/>
  <c r="L57" i="5"/>
  <c r="L58" i="5" s="1"/>
  <c r="G34" i="5"/>
  <c r="K34" i="5"/>
  <c r="I53" i="5"/>
  <c r="J56" i="5"/>
  <c r="J57" i="5" s="1"/>
  <c r="J58" i="5" s="1"/>
  <c r="H34" i="5"/>
  <c r="G58" i="5"/>
  <c r="G53" i="5" s="1"/>
  <c r="K58" i="5"/>
  <c r="K53" i="5" s="1"/>
  <c r="K53" i="4"/>
  <c r="L57" i="4"/>
  <c r="L58" i="4" s="1"/>
  <c r="I53" i="4"/>
  <c r="J56" i="4"/>
  <c r="J57" i="4" s="1"/>
  <c r="J58" i="4" s="1"/>
  <c r="G34" i="4"/>
  <c r="K34" i="4"/>
  <c r="G58" i="4"/>
  <c r="G53" i="4" s="1"/>
  <c r="K58" i="4"/>
  <c r="H34" i="4"/>
  <c r="G58" i="1"/>
  <c r="G53" i="1" s="1"/>
  <c r="H58" i="1"/>
  <c r="H53" i="1" s="1"/>
  <c r="J57" i="1"/>
  <c r="J58" i="1" s="1"/>
  <c r="I58" i="1"/>
  <c r="I53" i="1" s="1"/>
  <c r="L57" i="1"/>
  <c r="L58" i="1" s="1"/>
  <c r="K58" i="1"/>
  <c r="K53" i="1" s="1"/>
  <c r="J53" i="5" l="1"/>
  <c r="L53" i="5"/>
  <c r="J53" i="4"/>
  <c r="L53" i="4"/>
  <c r="L53" i="1"/>
  <c r="J53" i="1"/>
  <c r="F64" i="5" l="1"/>
  <c r="F62" i="5"/>
  <c r="F58" i="5" l="1"/>
  <c r="F56" i="5"/>
  <c r="F70" i="5"/>
  <c r="F68" i="5"/>
  <c r="F64" i="4"/>
  <c r="F62" i="4"/>
  <c r="F70" i="1"/>
  <c r="F68" i="1"/>
  <c r="F64" i="1"/>
  <c r="F62" i="1"/>
  <c r="F58" i="1"/>
  <c r="F56" i="1"/>
  <c r="F53" i="5" l="1"/>
  <c r="F58" i="4"/>
  <c r="F56" i="4"/>
  <c r="F70" i="4"/>
  <c r="F68" i="4"/>
  <c r="F53" i="1"/>
  <c r="F53" i="4" l="1"/>
  <c r="E68" i="5" l="1"/>
  <c r="E69" i="5" s="1"/>
  <c r="E70" i="5" s="1"/>
  <c r="E62" i="5"/>
  <c r="E63" i="5" s="1"/>
  <c r="E64" i="5" s="1"/>
  <c r="E56" i="5" l="1"/>
  <c r="E57" i="5" s="1"/>
  <c r="E58" i="5" s="1"/>
  <c r="E68" i="4"/>
  <c r="E69" i="4" s="1"/>
  <c r="E70" i="4" s="1"/>
  <c r="E62" i="4"/>
  <c r="E63" i="4" s="1"/>
  <c r="E64" i="4" s="1"/>
  <c r="E68" i="1"/>
  <c r="E69" i="1" s="1"/>
  <c r="E70" i="1" s="1"/>
  <c r="E62" i="1"/>
  <c r="E63" i="1" s="1"/>
  <c r="E64" i="1" s="1"/>
  <c r="E53" i="5" l="1"/>
  <c r="E39" i="4"/>
  <c r="E53" i="4"/>
  <c r="E56" i="4"/>
  <c r="E57" i="4" s="1"/>
  <c r="E58" i="4" s="1"/>
  <c r="C38" i="4"/>
  <c r="D56" i="1"/>
  <c r="C55" i="1"/>
  <c r="E56" i="1"/>
  <c r="E57" i="1" s="1"/>
  <c r="E58" i="1" s="1"/>
  <c r="D62" i="1"/>
  <c r="C61" i="1"/>
  <c r="E53" i="1" l="1"/>
  <c r="L39" i="4"/>
  <c r="L40" i="4" s="1"/>
  <c r="J39" i="4"/>
  <c r="J40" i="4" s="1"/>
  <c r="F39" i="4"/>
  <c r="F40" i="4" s="1"/>
  <c r="F44" i="4"/>
  <c r="F45" i="4" s="1"/>
  <c r="E44" i="4"/>
  <c r="E45" i="4" s="1"/>
  <c r="E40" i="4"/>
  <c r="C40" i="4" s="1"/>
  <c r="D62" i="4"/>
  <c r="C61" i="4"/>
  <c r="D56" i="4"/>
  <c r="C55" i="4"/>
  <c r="J44" i="4"/>
  <c r="J45" i="4" s="1"/>
  <c r="L44" i="4"/>
  <c r="L45" i="4" s="1"/>
  <c r="D68" i="4"/>
  <c r="C67" i="4"/>
  <c r="C56" i="1"/>
  <c r="D57" i="1"/>
  <c r="C62" i="1"/>
  <c r="D63" i="1"/>
  <c r="D68" i="1"/>
  <c r="C67" i="1"/>
  <c r="J44" i="1"/>
  <c r="J45" i="1" s="1"/>
  <c r="E44" i="1"/>
  <c r="E45" i="1" s="1"/>
  <c r="C39" i="4" l="1"/>
  <c r="D44" i="4"/>
  <c r="C43" i="4"/>
  <c r="C56" i="4"/>
  <c r="D57" i="4"/>
  <c r="J49" i="4"/>
  <c r="J50" i="4" s="1"/>
  <c r="L49" i="4"/>
  <c r="L50" i="4" s="1"/>
  <c r="C68" i="4"/>
  <c r="D69" i="4"/>
  <c r="C62" i="4"/>
  <c r="D63" i="4"/>
  <c r="J49" i="1"/>
  <c r="J50" i="1" s="1"/>
  <c r="F49" i="1"/>
  <c r="F50" i="1" s="1"/>
  <c r="L49" i="1"/>
  <c r="L50" i="1" s="1"/>
  <c r="E49" i="1"/>
  <c r="E50" i="1" s="1"/>
  <c r="D64" i="1"/>
  <c r="C64" i="1" s="1"/>
  <c r="C63" i="1"/>
  <c r="L44" i="1"/>
  <c r="L45" i="1" s="1"/>
  <c r="F44" i="1"/>
  <c r="F45" i="1" s="1"/>
  <c r="C68" i="1"/>
  <c r="D69" i="1"/>
  <c r="D58" i="1"/>
  <c r="C58" i="1" s="1"/>
  <c r="C57" i="1"/>
  <c r="D44" i="1"/>
  <c r="C43" i="1"/>
  <c r="D58" i="4" l="1"/>
  <c r="C58" i="4" s="1"/>
  <c r="C57" i="4"/>
  <c r="D70" i="4"/>
  <c r="C70" i="4" s="1"/>
  <c r="C69" i="4"/>
  <c r="C48" i="4"/>
  <c r="D49" i="4"/>
  <c r="L34" i="4"/>
  <c r="C44" i="4"/>
  <c r="D45" i="4"/>
  <c r="J34" i="4"/>
  <c r="F49" i="4"/>
  <c r="F50" i="4" s="1"/>
  <c r="D64" i="4"/>
  <c r="C64" i="4" s="1"/>
  <c r="C63" i="4"/>
  <c r="E49" i="4"/>
  <c r="E50" i="4" s="1"/>
  <c r="F39" i="1"/>
  <c r="F40" i="1" s="1"/>
  <c r="F34" i="1"/>
  <c r="E39" i="1"/>
  <c r="E40" i="1" s="1"/>
  <c r="E34" i="1"/>
  <c r="D70" i="1"/>
  <c r="C69" i="1"/>
  <c r="L39" i="1"/>
  <c r="L40" i="1" s="1"/>
  <c r="C48" i="1"/>
  <c r="D49" i="1"/>
  <c r="J39" i="1"/>
  <c r="J40" i="1" s="1"/>
  <c r="C38" i="1"/>
  <c r="D39" i="1"/>
  <c r="C44" i="1"/>
  <c r="D45" i="1"/>
  <c r="C45" i="1" s="1"/>
  <c r="D50" i="4" l="1"/>
  <c r="C50" i="4" s="1"/>
  <c r="C49" i="4"/>
  <c r="D53" i="4"/>
  <c r="C45" i="4"/>
  <c r="D34" i="4"/>
  <c r="E34" i="4"/>
  <c r="F34" i="4"/>
  <c r="J34" i="1"/>
  <c r="L34" i="1"/>
  <c r="D40" i="1"/>
  <c r="C40" i="1" s="1"/>
  <c r="C39" i="1"/>
  <c r="D50" i="1"/>
  <c r="C50" i="1" s="1"/>
  <c r="C49" i="1"/>
  <c r="C70" i="1"/>
  <c r="D53" i="1"/>
  <c r="D34" i="1" l="1"/>
  <c r="F39" i="5" l="1"/>
  <c r="F40" i="5" s="1"/>
  <c r="D56" i="5"/>
  <c r="C55" i="5"/>
  <c r="J39" i="5"/>
  <c r="J40" i="5" s="1"/>
  <c r="E39" i="5"/>
  <c r="E40" i="5" s="1"/>
  <c r="D62" i="5"/>
  <c r="C61" i="5"/>
  <c r="L39" i="5"/>
  <c r="L40" i="5" s="1"/>
  <c r="C38" i="5"/>
  <c r="D39" i="5"/>
  <c r="J44" i="5"/>
  <c r="J45" i="5" s="1"/>
  <c r="L44" i="5"/>
  <c r="L45" i="5" s="1"/>
  <c r="F44" i="5"/>
  <c r="F45" i="5" s="1"/>
  <c r="E44" i="5"/>
  <c r="E45" i="5" s="1"/>
  <c r="D44" i="5" l="1"/>
  <c r="C43" i="5"/>
  <c r="D68" i="5"/>
  <c r="C67" i="5"/>
  <c r="C62" i="5"/>
  <c r="D63" i="5"/>
  <c r="C56" i="5"/>
  <c r="D57" i="5"/>
  <c r="D40" i="5"/>
  <c r="C39" i="5"/>
  <c r="C40" i="5" l="1"/>
  <c r="D64" i="5"/>
  <c r="C64" i="5" s="1"/>
  <c r="C63" i="5"/>
  <c r="C68" i="5"/>
  <c r="D69" i="5"/>
  <c r="D58" i="5"/>
  <c r="C58" i="5" s="1"/>
  <c r="C57" i="5"/>
  <c r="C44" i="5"/>
  <c r="D45" i="5"/>
  <c r="C45" i="5" s="1"/>
  <c r="D70" i="5" l="1"/>
  <c r="C69" i="5"/>
  <c r="J49" i="5"/>
  <c r="J50" i="5" s="1"/>
  <c r="J34" i="5"/>
  <c r="L49" i="5"/>
  <c r="L50" i="5" s="1"/>
  <c r="L34" i="5"/>
  <c r="E49" i="5"/>
  <c r="E50" i="5" s="1"/>
  <c r="C48" i="5"/>
  <c r="D49" i="5"/>
  <c r="F49" i="5"/>
  <c r="F50" i="5" s="1"/>
  <c r="D50" i="5" l="1"/>
  <c r="C50" i="5" s="1"/>
  <c r="C49" i="5"/>
  <c r="F34" i="5"/>
  <c r="E34" i="5"/>
  <c r="D34" i="5"/>
  <c r="C70" i="5"/>
  <c r="D53" i="5"/>
</calcChain>
</file>

<file path=xl/sharedStrings.xml><?xml version="1.0" encoding="utf-8"?>
<sst xmlns="http://schemas.openxmlformats.org/spreadsheetml/2006/main" count="300" uniqueCount="75">
  <si>
    <t>CP TEST RESULTS</t>
  </si>
  <si>
    <t>NCP TEST RESULTS</t>
  </si>
  <si>
    <t>Co-incident Peak</t>
  </si>
  <si>
    <t>Indicator</t>
  </si>
  <si>
    <t>1  CP</t>
  </si>
  <si>
    <t>CP 1</t>
  </si>
  <si>
    <t>4 CP</t>
  </si>
  <si>
    <t>CP 4</t>
  </si>
  <si>
    <t>12 CP</t>
  </si>
  <si>
    <t>CP 12</t>
  </si>
  <si>
    <t>4 NCP</t>
  </si>
  <si>
    <t>NCP 4</t>
  </si>
  <si>
    <t>12 NCP</t>
  </si>
  <si>
    <t>NCP 12</t>
  </si>
  <si>
    <t>Non-co-incident Peak</t>
  </si>
  <si>
    <t>1 NCP</t>
  </si>
  <si>
    <t xml:space="preserve">NCP 1 </t>
  </si>
  <si>
    <t>Customer Classes</t>
  </si>
  <si>
    <t>Total</t>
  </si>
  <si>
    <t>Residential</t>
  </si>
  <si>
    <t>GS&gt; 50-TOU</t>
  </si>
  <si>
    <t>GS &gt;50-Intermediate</t>
  </si>
  <si>
    <t>Large Use &gt;5MW</t>
  </si>
  <si>
    <t>Sentinel</t>
  </si>
  <si>
    <t>Unmetered Scattered Load</t>
  </si>
  <si>
    <t>CP
Sanity Check</t>
  </si>
  <si>
    <t>CO-INCIDENT PEAK</t>
  </si>
  <si>
    <t>1 CP</t>
  </si>
  <si>
    <t>Transformation CP</t>
  </si>
  <si>
    <t>TCP1</t>
  </si>
  <si>
    <t>Bulk Delivery CP</t>
  </si>
  <si>
    <t>BCP1</t>
  </si>
  <si>
    <t xml:space="preserve">Total Sytem CP </t>
  </si>
  <si>
    <t>DCP1</t>
  </si>
  <si>
    <t>TCP4</t>
  </si>
  <si>
    <t>BCP4</t>
  </si>
  <si>
    <t>DCP4</t>
  </si>
  <si>
    <t>TCP12</t>
  </si>
  <si>
    <t>BCP12</t>
  </si>
  <si>
    <t>DCP12</t>
  </si>
  <si>
    <t>NON CO_INCIDENT PEAK</t>
  </si>
  <si>
    <t>NCP
Sanity Check</t>
  </si>
  <si>
    <t>Classification NCP from 
 Load Data Provider</t>
  </si>
  <si>
    <t>DNCP1</t>
  </si>
  <si>
    <t>Primary NCP</t>
  </si>
  <si>
    <t>PNCP1</t>
  </si>
  <si>
    <t xml:space="preserve"> Line Transformer NCP</t>
  </si>
  <si>
    <t>LTNCP1</t>
  </si>
  <si>
    <t>Secondary NCP</t>
  </si>
  <si>
    <t>SNCP1</t>
  </si>
  <si>
    <t>DNCP4</t>
  </si>
  <si>
    <t>PNCP4</t>
  </si>
  <si>
    <t>LTNCP4</t>
  </si>
  <si>
    <t>SNCP4</t>
  </si>
  <si>
    <t>DNCP12</t>
  </si>
  <si>
    <t>PNCP12</t>
  </si>
  <si>
    <t>LTNCP12</t>
  </si>
  <si>
    <t>SNCP12</t>
  </si>
  <si>
    <t>EB-2021-XXXX</t>
  </si>
  <si>
    <t xml:space="preserve">Sheet I8 Demand Data Worksheet  -  </t>
  </si>
  <si>
    <t>GS &lt;50</t>
  </si>
  <si>
    <t>GS&gt;50-Regular</t>
  </si>
  <si>
    <t>Street Light</t>
  </si>
  <si>
    <t>Embedded Distributor</t>
  </si>
  <si>
    <t>Back-up/Standby Power</t>
  </si>
  <si>
    <t>Rate Class 1</t>
  </si>
  <si>
    <t>Rate class 2</t>
  </si>
  <si>
    <t>Rate class 3</t>
  </si>
  <si>
    <t>Rate class 4</t>
  </si>
  <si>
    <t>Rate class 5</t>
  </si>
  <si>
    <t>Rate class 6</t>
  </si>
  <si>
    <t>Rate class 7</t>
  </si>
  <si>
    <t>Rate class 8</t>
  </si>
  <si>
    <t>Rate class 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</si>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</sst>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_-"/>
    <numFmt numFmtId="167" formatCode="_-* #,##0.00000000000_-;\-* #,##0.00000000000_-;_-* &quot;-&quot;_-;_-@_-"/>
  </numFmts>
  <fonts count="18" x14ac:knownFonts="1"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sz val="10"/>
      <name val="Arial"/>
      <family val="2"/>
    </font>
    <font>
      <sz val="8"/>
      <color indexed="21"/>
      <name val="Arial"/>
      <family val="2"/>
    </font>
    <font>
      <b/>
      <u/>
      <sz val="14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 vertical="top" wrapText="1" indent="10"/>
    </xf>
    <xf numFmtId="0" fontId="2" fillId="2" borderId="0" xfId="0" applyFont="1" applyFill="1"/>
    <xf numFmtId="0" fontId="3" fillId="2" borderId="0" xfId="0" applyFont="1" applyFill="1" applyAlignment="1">
      <alignment horizontal="left" indent="10"/>
    </xf>
    <xf numFmtId="0" fontId="4" fillId="2" borderId="0" xfId="0" applyFont="1" applyFill="1" applyAlignment="1">
      <alignment horizontal="left" wrapText="1" indent="10"/>
    </xf>
    <xf numFmtId="0" fontId="5" fillId="2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horizontal="left" indent="10"/>
    </xf>
    <xf numFmtId="0" fontId="6" fillId="2" borderId="0" xfId="0" applyFont="1" applyFill="1" applyAlignment="1">
      <alignment horizontal="left" indent="10"/>
    </xf>
    <xf numFmtId="0" fontId="2" fillId="2" borderId="0" xfId="0" applyFont="1" applyFill="1" applyAlignment="1">
      <alignment horizontal="left" indent="10"/>
    </xf>
    <xf numFmtId="0" fontId="2" fillId="2" borderId="0" xfId="0" applyFont="1" applyFill="1" applyAlignment="1">
      <alignment horizontal="left" indent="5"/>
    </xf>
    <xf numFmtId="0" fontId="7" fillId="2" borderId="0" xfId="0" applyFont="1" applyFill="1" applyAlignment="1">
      <alignment horizontal="left" indent="5"/>
    </xf>
    <xf numFmtId="0" fontId="2" fillId="3" borderId="0" xfId="0" applyFont="1" applyFill="1"/>
    <xf numFmtId="0" fontId="2" fillId="2" borderId="0" xfId="0" applyFont="1" applyFill="1" applyAlignment="1">
      <alignment horizontal="left"/>
    </xf>
    <xf numFmtId="165" fontId="8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center"/>
    </xf>
    <xf numFmtId="165" fontId="14" fillId="2" borderId="1" xfId="0" applyNumberFormat="1" applyFont="1" applyFill="1" applyBorder="1" applyAlignment="1">
      <alignment horizontal="center" wrapText="1"/>
    </xf>
    <xf numFmtId="165" fontId="14" fillId="2" borderId="1" xfId="0" applyNumberFormat="1" applyFont="1" applyFill="1" applyBorder="1" applyAlignment="1">
      <alignment horizontal="center" wrapText="1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6" xfId="0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 wrapText="1"/>
    </xf>
    <xf numFmtId="165" fontId="16" fillId="2" borderId="9" xfId="0" applyNumberFormat="1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5" fontId="17" fillId="2" borderId="9" xfId="0" applyNumberFormat="1" applyFont="1" applyFill="1" applyBorder="1" applyAlignment="1">
      <alignment horizontal="center" wrapText="1"/>
    </xf>
    <xf numFmtId="165" fontId="8" fillId="2" borderId="14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2" borderId="13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left"/>
    </xf>
    <xf numFmtId="165" fontId="8" fillId="2" borderId="13" xfId="0" applyNumberFormat="1" applyFont="1" applyFill="1" applyBorder="1" applyAlignment="1">
      <alignment horizontal="left" wrapText="1"/>
    </xf>
    <xf numFmtId="165" fontId="14" fillId="2" borderId="14" xfId="0" applyNumberFormat="1" applyFont="1" applyFill="1" applyBorder="1" applyAlignment="1">
      <alignment horizontal="left"/>
    </xf>
    <xf numFmtId="165" fontId="8" fillId="2" borderId="21" xfId="0" applyNumberFormat="1" applyFont="1" applyFill="1" applyBorder="1" applyAlignment="1">
      <alignment horizontal="left"/>
    </xf>
    <xf numFmtId="165" fontId="8" fillId="2" borderId="22" xfId="0" applyNumberFormat="1" applyFont="1" applyFill="1" applyBorder="1" applyAlignment="1">
      <alignment horizontal="left" wrapText="1"/>
    </xf>
    <xf numFmtId="165" fontId="17" fillId="2" borderId="21" xfId="0" applyNumberFormat="1" applyFont="1" applyFill="1" applyBorder="1" applyAlignment="1">
      <alignment horizontal="center" wrapText="1"/>
    </xf>
    <xf numFmtId="165" fontId="8" fillId="5" borderId="16" xfId="0" applyNumberFormat="1" applyFont="1" applyFill="1" applyBorder="1" applyAlignment="1" applyProtection="1">
      <alignment horizontal="center" wrapText="1"/>
      <protection locked="0"/>
    </xf>
    <xf numFmtId="165" fontId="8" fillId="5" borderId="1" xfId="0" applyNumberFormat="1" applyFont="1" applyFill="1" applyBorder="1" applyAlignment="1" applyProtection="1">
      <alignment horizontal="center"/>
      <protection locked="0"/>
    </xf>
    <xf numFmtId="165" fontId="8" fillId="5" borderId="1" xfId="0" applyNumberFormat="1" applyFont="1" applyFill="1" applyBorder="1" applyAlignment="1" applyProtection="1">
      <alignment horizontal="center" wrapText="1"/>
      <protection locked="0"/>
    </xf>
    <xf numFmtId="165" fontId="8" fillId="5" borderId="23" xfId="0" applyNumberFormat="1" applyFont="1" applyFill="1" applyBorder="1" applyAlignment="1" applyProtection="1">
      <alignment horizontal="center" wrapText="1"/>
      <protection locked="0"/>
    </xf>
    <xf numFmtId="165" fontId="8" fillId="5" borderId="18" xfId="0" applyNumberFormat="1" applyFont="1" applyFill="1" applyBorder="1" applyAlignment="1" applyProtection="1">
      <alignment horizontal="center"/>
      <protection locked="0"/>
    </xf>
    <xf numFmtId="165" fontId="8" fillId="5" borderId="24" xfId="0" applyNumberFormat="1" applyFont="1" applyFill="1" applyBorder="1" applyAlignment="1" applyProtection="1">
      <alignment horizontal="center"/>
      <protection locked="0"/>
    </xf>
    <xf numFmtId="165" fontId="8" fillId="2" borderId="14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left"/>
    </xf>
    <xf numFmtId="165" fontId="8" fillId="2" borderId="25" xfId="0" applyNumberFormat="1" applyFont="1" applyFill="1" applyBorder="1" applyAlignment="1">
      <alignment horizontal="left" wrapText="1"/>
    </xf>
    <xf numFmtId="165" fontId="17" fillId="2" borderId="15" xfId="0" applyNumberFormat="1" applyFont="1" applyFill="1" applyBorder="1" applyAlignment="1">
      <alignment horizontal="center" wrapText="1"/>
    </xf>
    <xf numFmtId="165" fontId="17" fillId="2" borderId="14" xfId="0" applyNumberFormat="1" applyFont="1" applyFill="1" applyBorder="1" applyAlignment="1">
      <alignment horizontal="center" wrapText="1"/>
    </xf>
    <xf numFmtId="165" fontId="8" fillId="2" borderId="13" xfId="0" applyNumberFormat="1" applyFont="1" applyFill="1" applyBorder="1" applyAlignment="1">
      <alignment horizontal="left"/>
    </xf>
    <xf numFmtId="165" fontId="17" fillId="2" borderId="14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 wrapText="1"/>
    </xf>
    <xf numFmtId="165" fontId="8" fillId="2" borderId="21" xfId="0" applyNumberFormat="1" applyFont="1" applyFill="1" applyBorder="1" applyAlignment="1">
      <alignment horizontal="left" wrapText="1"/>
    </xf>
    <xf numFmtId="165" fontId="8" fillId="5" borderId="23" xfId="0" applyNumberFormat="1" applyFont="1" applyFill="1" applyBorder="1" applyAlignment="1" applyProtection="1">
      <alignment horizontal="center"/>
      <protection locked="0"/>
    </xf>
    <xf numFmtId="165" fontId="8" fillId="5" borderId="25" xfId="0" applyNumberFormat="1" applyFont="1" applyFill="1" applyBorder="1" applyAlignment="1" applyProtection="1">
      <alignment horizontal="center"/>
      <protection locked="0"/>
    </xf>
    <xf numFmtId="165" fontId="8" fillId="2" borderId="26" xfId="0" applyNumberFormat="1" applyFont="1" applyFill="1" applyBorder="1" applyAlignment="1">
      <alignment horizontal="left"/>
    </xf>
    <xf numFmtId="165" fontId="8" fillId="2" borderId="27" xfId="0" applyNumberFormat="1" applyFont="1" applyFill="1" applyBorder="1" applyAlignment="1">
      <alignment horizontal="left" wrapText="1"/>
    </xf>
    <xf numFmtId="165" fontId="17" fillId="2" borderId="28" xfId="0" applyNumberFormat="1" applyFont="1" applyFill="1" applyBorder="1" applyAlignment="1">
      <alignment horizontal="center" wrapText="1"/>
    </xf>
    <xf numFmtId="165" fontId="8" fillId="5" borderId="29" xfId="0" applyNumberFormat="1" applyFont="1" applyFill="1" applyBorder="1" applyAlignment="1" applyProtection="1">
      <alignment horizontal="center" wrapText="1"/>
      <protection locked="0"/>
    </xf>
    <xf numFmtId="165" fontId="8" fillId="5" borderId="30" xfId="0" applyNumberFormat="1" applyFont="1" applyFill="1" applyBorder="1" applyAlignment="1" applyProtection="1">
      <alignment horizontal="center"/>
      <protection locked="0"/>
    </xf>
    <xf numFmtId="165" fontId="8" fillId="5" borderId="30" xfId="0" applyNumberFormat="1" applyFont="1" applyFill="1" applyBorder="1" applyAlignment="1" applyProtection="1">
      <alignment horizontal="center" wrapText="1"/>
      <protection locked="0"/>
    </xf>
    <xf numFmtId="165" fontId="8" fillId="5" borderId="31" xfId="0" applyNumberFormat="1" applyFont="1" applyFill="1" applyBorder="1" applyAlignment="1" applyProtection="1">
      <alignment horizontal="center" wrapText="1"/>
      <protection locked="0"/>
    </xf>
    <xf numFmtId="165" fontId="8" fillId="5" borderId="32" xfId="0" applyNumberFormat="1" applyFont="1" applyFill="1" applyBorder="1" applyAlignment="1" applyProtection="1">
      <alignment horizontal="center"/>
      <protection locked="0"/>
    </xf>
    <xf numFmtId="167" fontId="2" fillId="2" borderId="0" xfId="0" applyNumberFormat="1" applyFont="1" applyFill="1" applyAlignment="1">
      <alignment horizontal="center"/>
    </xf>
    <xf numFmtId="0" fontId="2" fillId="6" borderId="0" xfId="0" applyFont="1" applyFill="1"/>
    <xf numFmtId="165" fontId="2" fillId="6" borderId="0" xfId="0" applyNumberFormat="1" applyFont="1" applyFill="1" applyAlignment="1">
      <alignment horizontal="center"/>
    </xf>
    <xf numFmtId="0" fontId="0" fillId="6" borderId="0" xfId="0" applyFill="1"/>
    <xf numFmtId="165" fontId="8" fillId="6" borderId="0" xfId="0" applyNumberFormat="1" applyFont="1" applyFill="1" applyAlignment="1">
      <alignment horizontal="center"/>
    </xf>
  </cellXfs>
  <cellStyles count="3">
    <cellStyle name="Normal" xfId="0" builtinId="0"/>
    <cellStyle name="Normal 3" xfId="1" xr:uid="{515EF1DC-6787-47C0-9391-10518640DF8F}"/>
    <cellStyle name="Normal 3 2" xfId="2" xr:uid="{8138F223-720E-4CDC-B288-1AA0EB9C8E59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1241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0C5A1DD-852F-4732-940E-25C90E1A6AFF}"/>
            </a:ext>
          </a:extLst>
        </xdr:cNvPr>
        <xdr:cNvGrpSpPr/>
      </xdr:nvGrpSpPr>
      <xdr:grpSpPr>
        <a:xfrm>
          <a:off x="0" y="0"/>
          <a:ext cx="6619875" cy="915641"/>
          <a:chOff x="95249" y="1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EE3C7F25-74CD-5012-3C8D-BFD3EFD1DC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9" y="1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1AFB056-4A83-43DE-56EE-94E3DF30101B}"/>
              </a:ext>
            </a:extLst>
          </xdr:cNvPr>
          <xdr:cNvSpPr/>
        </xdr:nvSpPr>
        <xdr:spPr>
          <a:xfrm>
            <a:off x="146735" y="720612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fld id="{0D0FCA68-2476-43CD-BA70-DDF49943D723}" type="TxLink">
              <a:rPr lang="en-US" sz="3600" b="1" i="0" u="none" strike="noStrike" cap="none" spc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rgbClr val="000000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Calibri"/>
                <a:cs typeface="Calibri"/>
              </a:rPr>
              <a:pPr algn="ctr" rtl="0"/>
              <a:t>2022 Cost Allocation Model</a:t>
            </a:fld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060F16F-24AF-CD90-D6D8-B1F532EE9C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95541C33-001B-8023-D1C0-63ABF8BE4452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1241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79BFD10-95BF-44FE-BC83-CCA233182D4A}"/>
            </a:ext>
          </a:extLst>
        </xdr:cNvPr>
        <xdr:cNvGrpSpPr/>
      </xdr:nvGrpSpPr>
      <xdr:grpSpPr>
        <a:xfrm>
          <a:off x="0" y="0"/>
          <a:ext cx="6619875" cy="915641"/>
          <a:chOff x="95249" y="1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BBAEF66-4B0A-1E35-35EB-840DCFD940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9" y="1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C744F5F-07C8-E3F0-737B-F337CD4AE7C9}"/>
              </a:ext>
            </a:extLst>
          </xdr:cNvPr>
          <xdr:cNvSpPr/>
        </xdr:nvSpPr>
        <xdr:spPr>
          <a:xfrm>
            <a:off x="146735" y="720612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fld id="{0D0FCA68-2476-43CD-BA70-DDF49943D723}" type="TxLink">
              <a:rPr lang="en-US" sz="3600" b="1" i="0" u="none" strike="noStrike" cap="none" spc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rgbClr val="000000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Calibri"/>
                <a:cs typeface="Calibri"/>
              </a:rPr>
              <a:pPr algn="ctr" rtl="0"/>
              <a:t>2022 Cost Allocation Model</a:t>
            </a:fld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2D15E97-F969-30C7-6B0C-9BF6A10810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A49823B-A5C9-903F-0008-37355CD03441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1241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9D092AA-0498-40ED-8006-0F1DB8A4EA22}"/>
            </a:ext>
          </a:extLst>
        </xdr:cNvPr>
        <xdr:cNvGrpSpPr/>
      </xdr:nvGrpSpPr>
      <xdr:grpSpPr>
        <a:xfrm>
          <a:off x="0" y="0"/>
          <a:ext cx="6619875" cy="915641"/>
          <a:chOff x="95249" y="1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70DD315-031C-E400-0779-3F9B33BBF4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9" y="1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5DAA73F-454B-3B2D-0045-532C7D94D6CD}"/>
              </a:ext>
            </a:extLst>
          </xdr:cNvPr>
          <xdr:cNvSpPr/>
        </xdr:nvSpPr>
        <xdr:spPr>
          <a:xfrm>
            <a:off x="146735" y="720612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fld id="{0D0FCA68-2476-43CD-BA70-DDF49943D723}" type="TxLink">
              <a:rPr lang="en-US" sz="3600" b="1" i="0" u="none" strike="noStrike" cap="none" spc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rgbClr val="000000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Calibri"/>
                <a:cs typeface="Calibri"/>
              </a:rPr>
              <a:pPr algn="ctr" rtl="0"/>
              <a:t>2022 Cost Allocation Model</a:t>
            </a:fld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234C524-BC11-FE11-48B7-280BCF9EF5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1CC04D1-C872-87B1-1B0F-C022496EE84B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F5BCE-1000-4146-BAA3-63AF440A7D4B}">
  <dimension ref="A1:AL74"/>
  <sheetViews>
    <sheetView tabSelected="1" workbookViewId="0">
      <selection activeCell="E44" sqref="E44"/>
    </sheetView>
  </sheetViews>
  <sheetFormatPr defaultColWidth="8.42578125" defaultRowHeight="15" x14ac:dyDescent="0.25"/>
  <cols>
    <col min="1" max="1" width="23.85546875" style="16" customWidth="1"/>
    <col min="2" max="2" width="12.5703125" style="16" customWidth="1"/>
    <col min="3" max="6" width="15.7109375" style="14" customWidth="1"/>
    <col min="7" max="9" width="15.7109375" style="14" hidden="1" customWidth="1"/>
    <col min="10" max="10" width="15.7109375" style="14" customWidth="1"/>
    <col min="11" max="11" width="15.7109375" style="14" hidden="1" customWidth="1"/>
    <col min="12" max="12" width="15.7109375" style="14" customWidth="1"/>
    <col min="13" max="23" width="15.7109375" style="14" hidden="1" customWidth="1"/>
    <col min="24" max="26" width="8.42578125" style="14"/>
    <col min="27" max="38" width="8.42578125" style="93"/>
    <col min="39" max="16384" width="8.42578125" style="14"/>
  </cols>
  <sheetData>
    <row r="1" spans="1:38" s="2" customFormat="1" ht="21.75" x14ac:dyDescent="0.2">
      <c r="A1" s="1"/>
      <c r="B1" s="1"/>
      <c r="C1" s="1"/>
      <c r="D1" s="1"/>
      <c r="E1" s="1"/>
      <c r="F1" s="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s="2" customFormat="1" ht="20.25" x14ac:dyDescent="0.3">
      <c r="A2" s="3"/>
      <c r="B2" s="3"/>
      <c r="C2" s="3"/>
      <c r="D2" s="3"/>
      <c r="E2" s="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s="2" customFormat="1" ht="30" x14ac:dyDescent="0.25">
      <c r="A3" s="4"/>
      <c r="B3" s="4"/>
      <c r="C3" s="4"/>
      <c r="D3" s="4"/>
      <c r="E3" s="4"/>
      <c r="G3" s="5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s="2" customFormat="1" ht="18" x14ac:dyDescent="0.25">
      <c r="A4" s="6" t="s">
        <v>58</v>
      </c>
      <c r="B4" s="6"/>
      <c r="C4" s="6"/>
      <c r="D4" s="6"/>
      <c r="E4" s="6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s="2" customFormat="1" ht="20.25" x14ac:dyDescent="0.3">
      <c r="A5" s="7" t="s">
        <v>59</v>
      </c>
      <c r="B5" s="8"/>
      <c r="C5" s="8"/>
      <c r="D5" s="9"/>
      <c r="E5" s="1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2" customFormat="1" ht="11.2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x14ac:dyDescent="0.25">
      <c r="A7" s="12"/>
      <c r="B7" s="13"/>
      <c r="C7" s="13"/>
      <c r="D7" s="13"/>
      <c r="E7" s="13"/>
      <c r="F7" s="13"/>
      <c r="G7" s="13"/>
    </row>
    <row r="8" spans="1:38" hidden="1" x14ac:dyDescent="0.25">
      <c r="A8" s="15"/>
    </row>
    <row r="9" spans="1:38" hidden="1" x14ac:dyDescent="0.25"/>
    <row r="10" spans="1:38" hidden="1" x14ac:dyDescent="0.25">
      <c r="A10" s="15"/>
    </row>
    <row r="11" spans="1:38" hidden="1" x14ac:dyDescent="0.25"/>
    <row r="12" spans="1:38" ht="18" hidden="1" x14ac:dyDescent="0.25">
      <c r="A12" s="17"/>
    </row>
    <row r="13" spans="1:38" hidden="1" x14ac:dyDescent="0.25"/>
    <row r="14" spans="1:38" hidden="1" x14ac:dyDescent="0.25">
      <c r="A14" s="18" t="s">
        <v>0</v>
      </c>
      <c r="B14" s="18"/>
      <c r="C14" s="19" t="s">
        <v>74</v>
      </c>
    </row>
    <row r="15" spans="1:38" ht="15.75" hidden="1" x14ac:dyDescent="0.25">
      <c r="A15" s="18" t="s">
        <v>1</v>
      </c>
      <c r="B15" s="18"/>
      <c r="C15" s="20" t="s">
        <v>74</v>
      </c>
      <c r="I15" s="21"/>
      <c r="J15" s="21"/>
      <c r="K15" s="21"/>
    </row>
    <row r="16" spans="1:38" hidden="1" x14ac:dyDescent="0.25">
      <c r="A16" s="22"/>
      <c r="C16" s="23"/>
    </row>
    <row r="17" spans="1:23" hidden="1" x14ac:dyDescent="0.25">
      <c r="A17" s="24" t="s">
        <v>2</v>
      </c>
      <c r="B17" s="24"/>
      <c r="C17" s="25" t="s">
        <v>3</v>
      </c>
    </row>
    <row r="18" spans="1:23" hidden="1" x14ac:dyDescent="0.25">
      <c r="A18" s="24" t="s">
        <v>4</v>
      </c>
      <c r="B18" s="24"/>
      <c r="C18" s="25" t="s">
        <v>5</v>
      </c>
    </row>
    <row r="19" spans="1:23" hidden="1" x14ac:dyDescent="0.25">
      <c r="A19" s="24" t="s">
        <v>6</v>
      </c>
      <c r="B19" s="24"/>
      <c r="C19" s="25" t="s">
        <v>7</v>
      </c>
    </row>
    <row r="20" spans="1:23" hidden="1" x14ac:dyDescent="0.25">
      <c r="A20" s="24" t="s">
        <v>8</v>
      </c>
      <c r="B20" s="24"/>
      <c r="C20" s="25" t="s">
        <v>9</v>
      </c>
    </row>
    <row r="21" spans="1:23" hidden="1" x14ac:dyDescent="0.25">
      <c r="A21" s="22"/>
      <c r="C21" s="23"/>
    </row>
    <row r="22" spans="1:23" hidden="1" x14ac:dyDescent="0.25">
      <c r="A22" s="26" t="s">
        <v>10</v>
      </c>
      <c r="C22" s="27" t="s">
        <v>11</v>
      </c>
    </row>
    <row r="23" spans="1:23" hidden="1" x14ac:dyDescent="0.25">
      <c r="A23" s="26" t="s">
        <v>12</v>
      </c>
      <c r="C23" s="27" t="s">
        <v>13</v>
      </c>
    </row>
    <row r="24" spans="1:23" hidden="1" x14ac:dyDescent="0.25">
      <c r="A24" s="28" t="s">
        <v>14</v>
      </c>
      <c r="B24" s="28"/>
      <c r="C24" s="29" t="s">
        <v>3</v>
      </c>
    </row>
    <row r="25" spans="1:23" hidden="1" x14ac:dyDescent="0.25">
      <c r="A25" s="30" t="s">
        <v>15</v>
      </c>
      <c r="B25" s="30"/>
      <c r="C25" s="31" t="s">
        <v>16</v>
      </c>
    </row>
    <row r="26" spans="1:23" hidden="1" x14ac:dyDescent="0.25">
      <c r="A26" s="30" t="s">
        <v>10</v>
      </c>
      <c r="B26" s="30"/>
      <c r="C26" s="31" t="s">
        <v>11</v>
      </c>
    </row>
    <row r="27" spans="1:23" hidden="1" x14ac:dyDescent="0.25">
      <c r="A27" s="30" t="s">
        <v>12</v>
      </c>
      <c r="B27" s="30"/>
      <c r="C27" s="31" t="s">
        <v>13</v>
      </c>
    </row>
    <row r="28" spans="1:23" hidden="1" x14ac:dyDescent="0.25">
      <c r="A28" s="14"/>
      <c r="B28" s="14"/>
    </row>
    <row r="29" spans="1:23" ht="15.75" thickBot="1" x14ac:dyDescent="0.3"/>
    <row r="30" spans="1:23" ht="15.75" thickBot="1" x14ac:dyDescent="0.3">
      <c r="D30" s="32">
        <v>1</v>
      </c>
      <c r="E30" s="33">
        <v>2</v>
      </c>
      <c r="F30" s="33">
        <v>3</v>
      </c>
      <c r="G30" s="33">
        <v>4</v>
      </c>
      <c r="H30" s="33">
        <v>5</v>
      </c>
      <c r="I30" s="33">
        <v>6</v>
      </c>
      <c r="J30" s="33">
        <v>7</v>
      </c>
      <c r="K30" s="33">
        <v>8</v>
      </c>
      <c r="L30" s="33">
        <v>9</v>
      </c>
      <c r="M30" s="33">
        <v>10</v>
      </c>
      <c r="N30" s="33">
        <v>11</v>
      </c>
      <c r="O30" s="33">
        <v>12</v>
      </c>
      <c r="P30" s="33">
        <v>13</v>
      </c>
      <c r="Q30" s="33">
        <v>14</v>
      </c>
      <c r="R30" s="33">
        <v>15</v>
      </c>
      <c r="S30" s="33">
        <v>16</v>
      </c>
      <c r="T30" s="33">
        <v>17</v>
      </c>
      <c r="U30" s="33">
        <v>18</v>
      </c>
      <c r="V30" s="33">
        <v>19</v>
      </c>
      <c r="W30" s="34">
        <v>20</v>
      </c>
    </row>
    <row r="31" spans="1:23" ht="39" thickBot="1" x14ac:dyDescent="0.3">
      <c r="A31" s="35" t="s">
        <v>17</v>
      </c>
      <c r="B31" s="35"/>
      <c r="C31" s="36" t="s">
        <v>18</v>
      </c>
      <c r="D31" s="37" t="s">
        <v>19</v>
      </c>
      <c r="E31" s="38" t="s">
        <v>60</v>
      </c>
      <c r="F31" s="38" t="s">
        <v>61</v>
      </c>
      <c r="G31" s="38" t="s">
        <v>20</v>
      </c>
      <c r="H31" s="38" t="s">
        <v>21</v>
      </c>
      <c r="I31" s="38" t="s">
        <v>22</v>
      </c>
      <c r="J31" s="38" t="s">
        <v>62</v>
      </c>
      <c r="K31" s="38" t="s">
        <v>23</v>
      </c>
      <c r="L31" s="38" t="s">
        <v>24</v>
      </c>
      <c r="M31" s="38" t="s">
        <v>63</v>
      </c>
      <c r="N31" s="38" t="s">
        <v>64</v>
      </c>
      <c r="O31" s="38" t="s">
        <v>65</v>
      </c>
      <c r="P31" s="38" t="s">
        <v>66</v>
      </c>
      <c r="Q31" s="38" t="s">
        <v>67</v>
      </c>
      <c r="R31" s="38" t="s">
        <v>68</v>
      </c>
      <c r="S31" s="38" t="s">
        <v>69</v>
      </c>
      <c r="T31" s="38" t="s">
        <v>70</v>
      </c>
      <c r="U31" s="38" t="s">
        <v>71</v>
      </c>
      <c r="V31" s="38" t="s">
        <v>72</v>
      </c>
      <c r="W31" s="39" t="s">
        <v>73</v>
      </c>
    </row>
    <row r="32" spans="1:23" x14ac:dyDescent="0.25">
      <c r="C32" s="40"/>
      <c r="D32" s="41"/>
      <c r="E32" s="42"/>
      <c r="F32" s="42"/>
      <c r="G32" s="42"/>
      <c r="H32" s="42"/>
      <c r="I32" s="42"/>
      <c r="J32" s="42"/>
      <c r="K32" s="42"/>
      <c r="L32" s="43"/>
      <c r="W32" s="44"/>
    </row>
    <row r="33" spans="1:38" x14ac:dyDescent="0.25">
      <c r="B33" s="45"/>
      <c r="C33" s="46"/>
      <c r="D33" s="47"/>
      <c r="F33" s="48"/>
      <c r="H33" s="48"/>
      <c r="J33" s="48"/>
      <c r="K33" s="48"/>
      <c r="L33" s="44"/>
      <c r="W33" s="44"/>
    </row>
    <row r="34" spans="1:38" ht="27" thickBot="1" x14ac:dyDescent="0.3">
      <c r="B34" s="45"/>
      <c r="C34" s="49" t="s">
        <v>25</v>
      </c>
      <c r="D34" s="50" t="str">
        <f>IF(MAX(D38,D39,D40)&gt;D55,"Check 1 CP",IF(MAX(D43,D44,D45)&gt;D61,"Check 4 CP",IF(MAX(D48,D49,D50)&gt;D67,"Check 12 CP","Pass")))</f>
        <v>Pass</v>
      </c>
      <c r="E34" s="50" t="str">
        <f>IF(MAX(E38,E39,E40)&gt;E55,"Check 1 CP",IF(MAX(E43,E44,E45)&gt;E61,"Check 4 CP",IF(MAX(E48,E49,E50)&gt;E67,"Check 12 CP","Pass")))</f>
        <v>Pass</v>
      </c>
      <c r="F34" s="50" t="str">
        <f>IF(MAX(F38,F39,F40)&gt;F55,"Check 1 CP",IF(MAX(F43,F44,F45)&gt;F61,"Check 4 CP",IF(MAX(F48,F49,F50)&gt;F67,"Check 12 CP","Pass")))</f>
        <v>Pass</v>
      </c>
      <c r="G34" s="50" t="str">
        <f>IF(MAX(G38,G39,G40)&gt;G55,"Check 1 CP",IF(MAX(G43,G44,G45)&gt;G61,"Check 4 CP",IF(MAX(G48,G49,G50)&gt;G67,"Check 12 CP","Pass")))</f>
        <v>Pass</v>
      </c>
      <c r="H34" s="50" t="str">
        <f>IF(MAX(H38,H39,H40)&gt;H55,"Check 1 CP",IF(MAX(H43,H44,H45)&gt;H61,"Check 4 CP",IF(MAX(H48,H49,H50)&gt;H67,"Check 12 CP","Pass")))</f>
        <v>Pass</v>
      </c>
      <c r="I34" s="50" t="str">
        <f>IF(MAX(I38,I39,I40)&gt;I55,"Check 1 CP",IF(MAX(I43,I44,I45)&gt;I61,"Check 4 CP",IF(MAX(I48,I49,I50)&gt;I67,"Check 12 CP","Pass")))</f>
        <v>Pass</v>
      </c>
      <c r="J34" s="50" t="str">
        <f>IF(MAX(J38,J39,J40)&gt;J55,"Check 1 CP",IF(MAX(J43,J44,J45)&gt;J61,"Check 4 CP",IF(MAX(J48,J49,J50)&gt;J67,"Check 12 CP","Pass")))</f>
        <v>Pass</v>
      </c>
      <c r="K34" s="50" t="str">
        <f>IF(MAX(K38,K39,K40)&gt;K55,"Check 1 CP",IF(MAX(K43,K44,K45)&gt;K61,"Check 4 CP",IF(MAX(K48,K49,K50)&gt;K67,"Check 12 CP","Pass")))</f>
        <v>Pass</v>
      </c>
      <c r="L34" s="51" t="str">
        <f>IF(MAX(L38,L39,L40)&gt;L55,"Check 1 CP",IF(MAX(L43,L44,L45)&gt;L61,"Check 4 CP",IF(MAX(L48,L49,L50)&gt;L67,"Check 12 CP","Pass")))</f>
        <v>Pass</v>
      </c>
      <c r="M34" s="52" t="str">
        <f>IF(MAX(M38,M39,M40)&gt;M55,"Check 1 CP",IF(MAX(M43,M44,M45)&gt;M61,"Check 4 CP",IF(MAX(M48,M49,M50)&gt;M67,"Check 12 CP","Pass")))</f>
        <v>Pass</v>
      </c>
      <c r="N34" s="50" t="str">
        <f>IF(MAX(N38,N39,N40)&gt;N55,"Check 1 CP",IF(MAX(N43,N44,N45)&gt;N61,"Check 4 CP",IF(MAX(N48,N49,N50)&gt;N67,"Check 12 CP","Pass")))</f>
        <v>Pass</v>
      </c>
      <c r="O34" s="50" t="str">
        <f>IF(MAX(O38,O39,O40)&gt;O55,"Check 1 CP",IF(MAX(O43,O44,O45)&gt;O61,"Check 4 CP",IF(MAX(O48,O49,O50)&gt;O67,"Check 12 CP","Pass")))</f>
        <v>Pass</v>
      </c>
      <c r="P34" s="50" t="str">
        <f>IF(MAX(P38,P39,P40)&gt;P55,"Check 1 CP",IF(MAX(P43,P44,P45)&gt;P61,"Check 4 CP",IF(MAX(P48,P49,P50)&gt;P67,"Check 12 CP","Pass")))</f>
        <v>Pass</v>
      </c>
      <c r="Q34" s="50" t="str">
        <f>IF(MAX(Q38,Q39,Q40)&gt;Q55,"Check 1 CP",IF(MAX(Q43,Q44,Q45)&gt;Q61,"Check 4 CP",IF(MAX(Q48,Q49,Q50)&gt;Q67,"Check 12 CP","Pass")))</f>
        <v>Pass</v>
      </c>
      <c r="R34" s="50" t="str">
        <f>IF(MAX(R38,R39,R40)&gt;R55,"Check 1 CP",IF(MAX(R43,R44,R45)&gt;R61,"Check 4 CP",IF(MAX(R48,R49,R50)&gt;R67,"Check 12 CP","Pass")))</f>
        <v>Pass</v>
      </c>
      <c r="S34" s="50" t="str">
        <f>IF(MAX(S38,S39,S40)&gt;S55,"Check 1 CP",IF(MAX(S43,S44,S45)&gt;S61,"Check 4 CP",IF(MAX(S48,S49,S50)&gt;S67,"Check 12 CP","Pass")))</f>
        <v>Pass</v>
      </c>
      <c r="T34" s="50" t="str">
        <f>IF(MAX(T38,T39,T40)&gt;T55,"Check 1 CP",IF(MAX(T43,T44,T45)&gt;T61,"Check 4 CP",IF(MAX(T48,T49,T50)&gt;T67,"Check 12 CP","Pass")))</f>
        <v>Pass</v>
      </c>
      <c r="U34" s="50" t="str">
        <f>IF(MAX(U38,U39,U40)&gt;U55,"Check 1 CP",IF(MAX(U43,U44,U45)&gt;U61,"Check 4 CP",IF(MAX(U48,U49,U50)&gt;U67,"Check 12 CP","Pass")))</f>
        <v>Pass</v>
      </c>
      <c r="V34" s="50" t="str">
        <f>IF(MAX(V38,V39,V40)&gt;V55,"Check 1 CP",IF(MAX(V43,V44,V45)&gt;V61,"Check 4 CP",IF(MAX(V48,V49,V50)&gt;V67,"Check 12 CP","Pass")))</f>
        <v>Pass</v>
      </c>
      <c r="W34" s="50" t="str">
        <f>IF(MAX(W38,W39,W40)&gt;W55,"Check 1 CP",IF(MAX(W43,W44,W45)&gt;W61,"Check 4 CP",IF(MAX(W48,W49,W50)&gt;W67,"Check 12 CP","Pass")))</f>
        <v>Pass</v>
      </c>
    </row>
    <row r="35" spans="1:38" s="23" customFormat="1" ht="14.25" thickTop="1" thickBot="1" x14ac:dyDescent="0.25">
      <c r="A35" s="53" t="s">
        <v>26</v>
      </c>
      <c r="B35" s="54"/>
      <c r="C35" s="55"/>
      <c r="D35" s="56"/>
      <c r="F35" s="57"/>
      <c r="H35" s="57"/>
      <c r="J35" s="57"/>
      <c r="K35" s="57"/>
      <c r="L35" s="58"/>
      <c r="W35" s="58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</row>
    <row r="36" spans="1:38" s="23" customFormat="1" ht="13.5" thickTop="1" x14ac:dyDescent="0.2">
      <c r="A36" s="59"/>
      <c r="B36" s="60"/>
      <c r="C36" s="55"/>
      <c r="D36" s="56"/>
      <c r="F36" s="57"/>
      <c r="H36" s="57"/>
      <c r="J36" s="57"/>
      <c r="K36" s="57"/>
      <c r="L36" s="58"/>
      <c r="W36" s="58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</row>
    <row r="37" spans="1:38" s="23" customFormat="1" ht="12.75" x14ac:dyDescent="0.2">
      <c r="A37" s="61" t="s">
        <v>27</v>
      </c>
      <c r="B37" s="60"/>
      <c r="C37" s="55"/>
      <c r="D37" s="56"/>
      <c r="F37" s="57"/>
      <c r="H37" s="57"/>
      <c r="J37" s="57"/>
      <c r="K37" s="57"/>
      <c r="L37" s="58"/>
      <c r="W37" s="58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</row>
    <row r="38" spans="1:38" s="23" customFormat="1" ht="12.75" x14ac:dyDescent="0.2">
      <c r="A38" s="62" t="s">
        <v>28</v>
      </c>
      <c r="B38" s="63" t="s">
        <v>29</v>
      </c>
      <c r="C38" s="64">
        <f>SUM(D38:W38)</f>
        <v>54279.562438555084</v>
      </c>
      <c r="D38" s="65">
        <v>28507.264103405636</v>
      </c>
      <c r="E38" s="66">
        <v>8339.4512089078144</v>
      </c>
      <c r="F38" s="67">
        <v>17114.348790019401</v>
      </c>
      <c r="G38" s="66"/>
      <c r="H38" s="67"/>
      <c r="I38" s="66"/>
      <c r="J38" s="67">
        <v>275.45464157768208</v>
      </c>
      <c r="K38" s="67"/>
      <c r="L38" s="68">
        <v>43.043694644556865</v>
      </c>
      <c r="M38" s="69"/>
      <c r="N38" s="66"/>
      <c r="O38" s="66"/>
      <c r="P38" s="66"/>
      <c r="Q38" s="66"/>
      <c r="R38" s="66"/>
      <c r="S38" s="66"/>
      <c r="T38" s="66"/>
      <c r="U38" s="66"/>
      <c r="V38" s="66"/>
      <c r="W38" s="70"/>
      <c r="X38" s="71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</row>
    <row r="39" spans="1:38" s="23" customFormat="1" ht="12.75" x14ac:dyDescent="0.2">
      <c r="A39" s="72" t="s">
        <v>30</v>
      </c>
      <c r="B39" s="73" t="s">
        <v>31</v>
      </c>
      <c r="C39" s="74">
        <f>SUM(D39:W39)</f>
        <v>54279.562438555084</v>
      </c>
      <c r="D39" s="65">
        <f>D38</f>
        <v>28507.264103405636</v>
      </c>
      <c r="E39" s="66">
        <f>E38</f>
        <v>8339.4512089078144</v>
      </c>
      <c r="F39" s="67">
        <f>F38</f>
        <v>17114.348790019401</v>
      </c>
      <c r="G39" s="66">
        <f>G38</f>
        <v>0</v>
      </c>
      <c r="H39" s="67">
        <f>H38</f>
        <v>0</v>
      </c>
      <c r="I39" s="66">
        <f>I38</f>
        <v>0</v>
      </c>
      <c r="J39" s="67">
        <f>J38</f>
        <v>275.45464157768208</v>
      </c>
      <c r="K39" s="67">
        <f>K38</f>
        <v>0</v>
      </c>
      <c r="L39" s="68">
        <f>L38</f>
        <v>43.043694644556865</v>
      </c>
      <c r="M39" s="69"/>
      <c r="N39" s="66"/>
      <c r="O39" s="66"/>
      <c r="P39" s="66"/>
      <c r="Q39" s="66"/>
      <c r="R39" s="66"/>
      <c r="S39" s="66"/>
      <c r="T39" s="66"/>
      <c r="U39" s="66"/>
      <c r="V39" s="66"/>
      <c r="W39" s="70"/>
      <c r="X39" s="71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</row>
    <row r="40" spans="1:38" s="23" customFormat="1" ht="12.75" x14ac:dyDescent="0.2">
      <c r="A40" s="72" t="s">
        <v>32</v>
      </c>
      <c r="B40" s="73" t="s">
        <v>33</v>
      </c>
      <c r="C40" s="74">
        <f>SUM(D40:W40)</f>
        <v>54279.562438555084</v>
      </c>
      <c r="D40" s="65">
        <f>D39</f>
        <v>28507.264103405636</v>
      </c>
      <c r="E40" s="66">
        <f>E39</f>
        <v>8339.4512089078144</v>
      </c>
      <c r="F40" s="67">
        <f>F39</f>
        <v>17114.348790019401</v>
      </c>
      <c r="G40" s="66">
        <f>G39</f>
        <v>0</v>
      </c>
      <c r="H40" s="67">
        <f>H39</f>
        <v>0</v>
      </c>
      <c r="I40" s="66">
        <f>I39</f>
        <v>0</v>
      </c>
      <c r="J40" s="67">
        <f>J39</f>
        <v>275.45464157768208</v>
      </c>
      <c r="K40" s="67">
        <f>K39</f>
        <v>0</v>
      </c>
      <c r="L40" s="68">
        <f>L39</f>
        <v>43.043694644556865</v>
      </c>
      <c r="M40" s="69"/>
      <c r="N40" s="66"/>
      <c r="O40" s="66"/>
      <c r="P40" s="66"/>
      <c r="Q40" s="66"/>
      <c r="R40" s="66"/>
      <c r="S40" s="66"/>
      <c r="T40" s="66"/>
      <c r="U40" s="66"/>
      <c r="V40" s="66"/>
      <c r="W40" s="70"/>
      <c r="X40" s="71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</row>
    <row r="41" spans="1:38" s="23" customFormat="1" ht="12.75" x14ac:dyDescent="0.2">
      <c r="A41" s="59"/>
      <c r="B41" s="60"/>
      <c r="C41" s="75"/>
      <c r="D41" s="56"/>
      <c r="F41" s="57"/>
      <c r="H41" s="57"/>
      <c r="J41" s="57"/>
      <c r="K41" s="57"/>
      <c r="L41" s="58"/>
      <c r="X41" s="71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</row>
    <row r="42" spans="1:38" s="23" customFormat="1" ht="12.75" x14ac:dyDescent="0.2">
      <c r="A42" s="61" t="s">
        <v>6</v>
      </c>
      <c r="B42" s="60"/>
      <c r="C42" s="75"/>
      <c r="D42" s="56"/>
      <c r="F42" s="57"/>
      <c r="H42" s="57"/>
      <c r="J42" s="57"/>
      <c r="K42" s="57"/>
      <c r="L42" s="58"/>
      <c r="X42" s="71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</row>
    <row r="43" spans="1:38" s="23" customFormat="1" ht="12.75" x14ac:dyDescent="0.2">
      <c r="A43" s="62" t="s">
        <v>28</v>
      </c>
      <c r="B43" s="63" t="s">
        <v>34</v>
      </c>
      <c r="C43" s="64">
        <f>SUM(D43:W43)</f>
        <v>213217.57218187678</v>
      </c>
      <c r="D43" s="65">
        <v>105596.16273679851</v>
      </c>
      <c r="E43" s="66">
        <v>33850.927246225503</v>
      </c>
      <c r="F43" s="67">
        <v>73039.37784021144</v>
      </c>
      <c r="G43" s="66"/>
      <c r="H43" s="67"/>
      <c r="I43" s="66"/>
      <c r="J43" s="67">
        <v>550.90928315536416</v>
      </c>
      <c r="K43" s="67"/>
      <c r="L43" s="68">
        <v>180.19507548595746</v>
      </c>
      <c r="M43" s="69"/>
      <c r="N43" s="66"/>
      <c r="O43" s="66"/>
      <c r="P43" s="66"/>
      <c r="Q43" s="66"/>
      <c r="R43" s="66"/>
      <c r="S43" s="66"/>
      <c r="T43" s="66"/>
      <c r="U43" s="66"/>
      <c r="V43" s="66"/>
      <c r="W43" s="70"/>
      <c r="X43" s="71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</row>
    <row r="44" spans="1:38" s="23" customFormat="1" ht="12.75" x14ac:dyDescent="0.2">
      <c r="A44" s="72" t="s">
        <v>30</v>
      </c>
      <c r="B44" s="73" t="s">
        <v>35</v>
      </c>
      <c r="C44" s="74">
        <f>SUM(D44:W44)</f>
        <v>213217.57218187678</v>
      </c>
      <c r="D44" s="65">
        <f>D43</f>
        <v>105596.16273679851</v>
      </c>
      <c r="E44" s="66">
        <f>E43</f>
        <v>33850.927246225503</v>
      </c>
      <c r="F44" s="67">
        <f>F43</f>
        <v>73039.37784021144</v>
      </c>
      <c r="G44" s="66">
        <f>G43</f>
        <v>0</v>
      </c>
      <c r="H44" s="67">
        <f>H43</f>
        <v>0</v>
      </c>
      <c r="I44" s="66">
        <f>I43</f>
        <v>0</v>
      </c>
      <c r="J44" s="67">
        <f>J43</f>
        <v>550.90928315536416</v>
      </c>
      <c r="K44" s="67">
        <f>K43</f>
        <v>0</v>
      </c>
      <c r="L44" s="68">
        <f>L43</f>
        <v>180.19507548595746</v>
      </c>
      <c r="M44" s="69"/>
      <c r="N44" s="66"/>
      <c r="O44" s="66"/>
      <c r="P44" s="66"/>
      <c r="Q44" s="66"/>
      <c r="R44" s="66"/>
      <c r="S44" s="66"/>
      <c r="T44" s="66"/>
      <c r="U44" s="66"/>
      <c r="V44" s="66"/>
      <c r="W44" s="70"/>
      <c r="X44" s="71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</row>
    <row r="45" spans="1:38" s="23" customFormat="1" ht="12.75" x14ac:dyDescent="0.2">
      <c r="A45" s="72" t="s">
        <v>32</v>
      </c>
      <c r="B45" s="73" t="s">
        <v>36</v>
      </c>
      <c r="C45" s="74">
        <f>SUM(D45:W45)</f>
        <v>213217.57218187678</v>
      </c>
      <c r="D45" s="65">
        <f>D44</f>
        <v>105596.16273679851</v>
      </c>
      <c r="E45" s="66">
        <f>E44</f>
        <v>33850.927246225503</v>
      </c>
      <c r="F45" s="67">
        <f>F44</f>
        <v>73039.37784021144</v>
      </c>
      <c r="G45" s="66">
        <f>G44</f>
        <v>0</v>
      </c>
      <c r="H45" s="67">
        <f>H44</f>
        <v>0</v>
      </c>
      <c r="I45" s="66">
        <f>I44</f>
        <v>0</v>
      </c>
      <c r="J45" s="67">
        <f>J44</f>
        <v>550.90928315536416</v>
      </c>
      <c r="K45" s="67">
        <f>K44</f>
        <v>0</v>
      </c>
      <c r="L45" s="68">
        <f>L44</f>
        <v>180.19507548595746</v>
      </c>
      <c r="M45" s="69"/>
      <c r="N45" s="66"/>
      <c r="O45" s="66"/>
      <c r="P45" s="66"/>
      <c r="Q45" s="66"/>
      <c r="R45" s="66"/>
      <c r="S45" s="66"/>
      <c r="T45" s="66"/>
      <c r="U45" s="66"/>
      <c r="V45" s="66"/>
      <c r="W45" s="70"/>
      <c r="X45" s="71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</row>
    <row r="46" spans="1:38" s="23" customFormat="1" ht="12.75" x14ac:dyDescent="0.2">
      <c r="A46" s="59"/>
      <c r="B46" s="60"/>
      <c r="C46" s="75"/>
      <c r="D46" s="56"/>
      <c r="F46" s="57"/>
      <c r="H46" s="57"/>
      <c r="J46" s="57"/>
      <c r="K46" s="57"/>
      <c r="L46" s="58"/>
      <c r="X46" s="71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</row>
    <row r="47" spans="1:38" s="23" customFormat="1" ht="12.75" x14ac:dyDescent="0.2">
      <c r="A47" s="61" t="s">
        <v>8</v>
      </c>
      <c r="B47" s="76"/>
      <c r="C47" s="75"/>
      <c r="D47" s="56"/>
      <c r="F47" s="57"/>
      <c r="H47" s="57"/>
      <c r="J47" s="57"/>
      <c r="K47" s="57"/>
      <c r="L47" s="58"/>
      <c r="X47" s="71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</row>
    <row r="48" spans="1:38" s="23" customFormat="1" ht="12.75" x14ac:dyDescent="0.2">
      <c r="A48" s="62" t="s">
        <v>28</v>
      </c>
      <c r="B48" s="63" t="s">
        <v>37</v>
      </c>
      <c r="C48" s="64">
        <f>SUM(D48:W48)</f>
        <v>584045.14938967535</v>
      </c>
      <c r="D48" s="65">
        <v>271802.19574495847</v>
      </c>
      <c r="E48" s="66">
        <v>88636.349011986676</v>
      </c>
      <c r="F48" s="67">
        <v>221410.81717794933</v>
      </c>
      <c r="G48" s="66"/>
      <c r="H48" s="67"/>
      <c r="I48" s="66"/>
      <c r="J48" s="67">
        <v>1652.7278494660927</v>
      </c>
      <c r="K48" s="67"/>
      <c r="L48" s="68">
        <v>543.05960531469725</v>
      </c>
      <c r="M48" s="69"/>
      <c r="N48" s="66"/>
      <c r="O48" s="66"/>
      <c r="P48" s="66"/>
      <c r="Q48" s="66"/>
      <c r="R48" s="66"/>
      <c r="S48" s="66"/>
      <c r="T48" s="66"/>
      <c r="U48" s="66"/>
      <c r="V48" s="66"/>
      <c r="W48" s="70"/>
      <c r="X48" s="71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</row>
    <row r="49" spans="1:38" s="23" customFormat="1" ht="12.75" x14ac:dyDescent="0.2">
      <c r="A49" s="72" t="s">
        <v>30</v>
      </c>
      <c r="B49" s="73" t="s">
        <v>38</v>
      </c>
      <c r="C49" s="74">
        <f>SUM(D49:W49)</f>
        <v>584045.14938967535</v>
      </c>
      <c r="D49" s="65">
        <f>D48</f>
        <v>271802.19574495847</v>
      </c>
      <c r="E49" s="66">
        <f>E48</f>
        <v>88636.349011986676</v>
      </c>
      <c r="F49" s="67">
        <f>F48</f>
        <v>221410.81717794933</v>
      </c>
      <c r="G49" s="66">
        <f>G48</f>
        <v>0</v>
      </c>
      <c r="H49" s="67">
        <f>H48</f>
        <v>0</v>
      </c>
      <c r="I49" s="66">
        <f>I48</f>
        <v>0</v>
      </c>
      <c r="J49" s="67">
        <f>J48</f>
        <v>1652.7278494660927</v>
      </c>
      <c r="K49" s="67">
        <f>K48</f>
        <v>0</v>
      </c>
      <c r="L49" s="68">
        <f>L48</f>
        <v>543.05960531469725</v>
      </c>
      <c r="M49" s="69"/>
      <c r="N49" s="66"/>
      <c r="O49" s="66"/>
      <c r="P49" s="66"/>
      <c r="Q49" s="66"/>
      <c r="R49" s="66"/>
      <c r="S49" s="66"/>
      <c r="T49" s="66"/>
      <c r="U49" s="66"/>
      <c r="V49" s="66"/>
      <c r="W49" s="70"/>
      <c r="X49" s="71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</row>
    <row r="50" spans="1:38" s="23" customFormat="1" ht="12.75" x14ac:dyDescent="0.2">
      <c r="A50" s="72" t="s">
        <v>32</v>
      </c>
      <c r="B50" s="73" t="s">
        <v>39</v>
      </c>
      <c r="C50" s="74">
        <f>SUM(D50:W50)</f>
        <v>584045.14938967535</v>
      </c>
      <c r="D50" s="65">
        <f>D49</f>
        <v>271802.19574495847</v>
      </c>
      <c r="E50" s="66">
        <f>E49</f>
        <v>88636.349011986676</v>
      </c>
      <c r="F50" s="67">
        <f>F49</f>
        <v>221410.81717794933</v>
      </c>
      <c r="G50" s="66">
        <f>G49</f>
        <v>0</v>
      </c>
      <c r="H50" s="67">
        <f>H49</f>
        <v>0</v>
      </c>
      <c r="I50" s="66">
        <f>I49</f>
        <v>0</v>
      </c>
      <c r="J50" s="67">
        <f>J49</f>
        <v>1652.7278494660927</v>
      </c>
      <c r="K50" s="67">
        <f>K49</f>
        <v>0</v>
      </c>
      <c r="L50" s="68">
        <f>L49</f>
        <v>543.05960531469725</v>
      </c>
      <c r="M50" s="69"/>
      <c r="N50" s="66"/>
      <c r="O50" s="66"/>
      <c r="P50" s="66"/>
      <c r="Q50" s="66"/>
      <c r="R50" s="66"/>
      <c r="S50" s="66"/>
      <c r="T50" s="66"/>
      <c r="U50" s="66"/>
      <c r="V50" s="66"/>
      <c r="W50" s="70"/>
      <c r="X50" s="71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</row>
    <row r="51" spans="1:38" s="23" customFormat="1" ht="13.5" thickBot="1" x14ac:dyDescent="0.25">
      <c r="A51" s="59"/>
      <c r="B51" s="76"/>
      <c r="C51" s="77"/>
      <c r="D51" s="71"/>
      <c r="L51" s="58"/>
      <c r="X51" s="71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</row>
    <row r="52" spans="1:38" s="23" customFormat="1" ht="14.25" thickTop="1" thickBot="1" x14ac:dyDescent="0.25">
      <c r="A52" s="53" t="s">
        <v>40</v>
      </c>
      <c r="B52" s="54"/>
      <c r="C52" s="77"/>
      <c r="D52" s="71"/>
      <c r="L52" s="58"/>
      <c r="X52" s="71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</row>
    <row r="53" spans="1:38" s="23" customFormat="1" ht="26.25" thickTop="1" x14ac:dyDescent="0.2">
      <c r="A53" s="61"/>
      <c r="B53" s="76"/>
      <c r="C53" s="51" t="s">
        <v>41</v>
      </c>
      <c r="D53" s="50" t="str">
        <f>IF(OR(D55*4&lt;D61,D56*4&lt;D62,D57*4&lt;D63,D58*4&lt;D64),IF(OR(D55*12&lt;D67,D56*12&lt;D68,D57*12&lt;D69,D58*12&lt;D70),"Check 4 NCP and 12 NCP","Check 4 NCP"),IF(OR(D55*12&lt;D67,D56*12&lt;D68,D57*12&lt;D69,D58*12&lt;D70),"Check 12 NCP","Pass"))</f>
        <v>Pass</v>
      </c>
      <c r="E53" s="52" t="str">
        <f>IF(OR(E55*4&lt;E61,E56*4&lt;E62,E57*4&lt;E63,E58*4&lt;E64),IF(OR(E55*12&lt;E67,E56*12&lt;E68,E57*12&lt;E69,E58*12&lt;E70),"Check 4 NCP and 12 NCP","Check 4 NCP"),IF(OR(E55*12&lt;E67,E56*12&lt;E68,E57*12&lt;E69,E58*12&lt;E70),"Check 12 NCP","Pass"))</f>
        <v>Pass</v>
      </c>
      <c r="F53" s="52" t="str">
        <f>IF(OR(F55*4&lt;F61,F56*4&lt;F62,F57*4&lt;F63,F58*4&lt;F64),IF(OR(F55*12&lt;F67,F56*12&lt;F68,F57*12&lt;F69,F58*12&lt;F70),"Check 4 NCP and 12 NCP","Check 4 NCP"),IF(OR(F55*12&lt;F67,F56*12&lt;F68,F57*12&lt;F69,F58*12&lt;F70),"Check 12 NCP","Pass"))</f>
        <v>Pass</v>
      </c>
      <c r="G53" s="52" t="str">
        <f>IF(OR(G55*4&lt;G61,G56*4&lt;G62,G57*4&lt;G63,G58*4&lt;G64),IF(OR(G55*12&lt;G67,G56*12&lt;G68,G57*12&lt;G69,G58*12&lt;G70),"Check 4 NCP and 12 NCP","Check 4 NCP"),IF(OR(G55*12&lt;G67,G56*12&lt;G68,G57*12&lt;G69,G58*12&lt;G70),"Check 12 NCP","Pass"))</f>
        <v>Pass</v>
      </c>
      <c r="H53" s="52" t="str">
        <f>IF(OR(H55*4&lt;H61,H56*4&lt;H62,H57*4&lt;H63,H58*4&lt;H64),IF(OR(H55*12&lt;H67,H56*12&lt;H68,H57*12&lt;H69,H58*12&lt;H70),"Check 4 NCP and 12 NCP","Check 4 NCP"),IF(OR(H55*12&lt;H67,H56*12&lt;H68,H57*12&lt;H69,H58*12&lt;H70),"Check 12 NCP","Pass"))</f>
        <v>Pass</v>
      </c>
      <c r="I53" s="52" t="str">
        <f>IF(OR(I55*4&lt;I61,I56*4&lt;I62,I57*4&lt;I63,I58*4&lt;I64),IF(OR(I55*12&lt;I67,I56*12&lt;I68,I57*12&lt;I69,I58*12&lt;I70),"Check 4 NCP and 12 NCP","Check 4 NCP"),IF(OR(I55*12&lt;I67,I56*12&lt;I68,I57*12&lt;I69,I58*12&lt;I70),"Check 12 NCP","Pass"))</f>
        <v>Pass</v>
      </c>
      <c r="J53" s="52" t="str">
        <f>IF(OR(J55*4&lt;J61,J56*4&lt;J62,J57*4&lt;J63,J58*4&lt;J64),IF(OR(J55*12&lt;J67,J56*12&lt;J68,J57*12&lt;J69,J58*12&lt;J70),"Check 4 NCP and 12 NCP","Check 4 NCP"),IF(OR(J55*12&lt;J67,J56*12&lt;J68,J57*12&lt;J69,J58*12&lt;J70),"Check 12 NCP","Pass"))</f>
        <v>Pass</v>
      </c>
      <c r="K53" s="52" t="str">
        <f>IF(OR(K55*4&lt;K61,K56*4&lt;K62,K57*4&lt;K63,K58*4&lt;K64),IF(OR(K55*12&lt;K67,K56*12&lt;K68,K57*12&lt;K69,K58*12&lt;K70),"Check 4 NCP and 12 NCP","Check 4 NCP"),IF(OR(K55*12&lt;K67,K56*12&lt;K68,K57*12&lt;K69,K58*12&lt;K70),"Check 12 NCP","Pass"))</f>
        <v>Pass</v>
      </c>
      <c r="L53" s="78" t="str">
        <f>IF(OR(L55*4&lt;L61,L56*4&lt;L62,L57*4&lt;L63,L58*4&lt;L64),IF(OR(L55*12&lt;L67,L56*12&lt;L68,L57*12&lt;L69,L58*12&lt;L70),"Check 4 NCP and 12 NCP","Check 4 NCP"),IF(OR(L55*12&lt;L67,L56*12&lt;L68,L57*12&lt;L69,L58*12&lt;L70),"Check 12 NCP","Pass"))</f>
        <v>Pass</v>
      </c>
      <c r="M53" s="52" t="str">
        <f>IF(OR(M55*4&lt;M61,M56*4&lt;M62,M57*4&lt;M63,M58*4&lt;M64),IF(OR(M55*12&lt;M67,M56*12&lt;M68,M57*12&lt;M69,M58*12&lt;M70),"Check 4 NCP and 12 NCP","Check 4 NCP"),IF(OR(M55*12&lt;M67,M56*12&lt;M68,M57*12&lt;M69,M58*12&lt;M70),"Check 12 NCP","Pass"))</f>
        <v>Pass</v>
      </c>
      <c r="N53" s="52" t="str">
        <f>IF(OR(N55*4&lt;N61,N56*4&lt;N62,N57*4&lt;N63,N58*4&lt;N64),IF(OR(N55*12&lt;N67,N56*12&lt;N68,N57*12&lt;N69,N58*12&lt;N70),"Check 4 NCP and 12 NCP","Check 4 NCP"),IF(OR(N55*12&lt;N67,N56*12&lt;N68,N57*12&lt;N69,N58*12&lt;N70),"Check 12 NCP","Pass"))</f>
        <v>Pass</v>
      </c>
      <c r="O53" s="52" t="str">
        <f>IF(OR(O55*4&lt;O61,O56*4&lt;O62,O57*4&lt;O63,O58*4&lt;O64),IF(OR(O55*12&lt;O67,O56*12&lt;O68,O57*12&lt;O69,O58*12&lt;O70),"Check 4 NCP and 12 NCP","Check 4 NCP"),IF(OR(O55*12&lt;O67,O56*12&lt;O68,O57*12&lt;O69,O58*12&lt;O70),"Check 12 NCP","Pass"))</f>
        <v>Pass</v>
      </c>
      <c r="P53" s="52" t="str">
        <f>IF(OR(P55*4&lt;P61,P56*4&lt;P62,P57*4&lt;P63,P58*4&lt;P64),IF(OR(P55*12&lt;P67,P56*12&lt;P68,P57*12&lt;P69,P58*12&lt;P70),"Check 4 NCP and 12 NCP","Check 4 NCP"),IF(OR(P55*12&lt;P67,P56*12&lt;P68,P57*12&lt;P69,P58*12&lt;P70),"Check 12 NCP","Pass"))</f>
        <v>Pass</v>
      </c>
      <c r="Q53" s="52" t="str">
        <f>IF(OR(Q55*4&lt;Q61,Q56*4&lt;Q62,Q57*4&lt;Q63,Q58*4&lt;Q64),IF(OR(Q55*12&lt;Q67,Q56*12&lt;Q68,Q57*12&lt;Q69,Q58*12&lt;Q70),"Check 4 NCP and 12 NCP","Check 4 NCP"),IF(OR(Q55*12&lt;Q67,Q56*12&lt;Q68,Q57*12&lt;Q69,Q58*12&lt;Q70),"Check 12 NCP","Pass"))</f>
        <v>Pass</v>
      </c>
      <c r="R53" s="52" t="str">
        <f>IF(OR(R55*4&lt;R61,R56*4&lt;R62,R57*4&lt;R63,R58*4&lt;R64),IF(OR(R55*12&lt;R67,R56*12&lt;R68,R57*12&lt;R69,R58*12&lt;R70),"Check 4 NCP and 12 NCP","Check 4 NCP"),IF(OR(R55*12&lt;R67,R56*12&lt;R68,R57*12&lt;R69,R58*12&lt;R70),"Check 12 NCP","Pass"))</f>
        <v>Pass</v>
      </c>
      <c r="S53" s="52" t="str">
        <f>IF(OR(S55*4&lt;S61,S56*4&lt;S62,S57*4&lt;S63,S58*4&lt;S64),IF(OR(S55*12&lt;S67,S56*12&lt;S68,S57*12&lt;S69,S58*12&lt;S70),"Check 4 NCP and 12 NCP","Check 4 NCP"),IF(OR(S55*12&lt;S67,S56*12&lt;S68,S57*12&lt;S69,S58*12&lt;S70),"Check 12 NCP","Pass"))</f>
        <v>Pass</v>
      </c>
      <c r="T53" s="52" t="str">
        <f>IF(OR(T55*4&lt;T61,T56*4&lt;T62,T57*4&lt;T63,T58*4&lt;T64),IF(OR(T55*12&lt;T67,T56*12&lt;T68,T57*12&lt;T69,T58*12&lt;T70),"Check 4 NCP and 12 NCP","Check 4 NCP"),IF(OR(T55*12&lt;T67,T56*12&lt;T68,T57*12&lt;T69,T58*12&lt;T70),"Check 12 NCP","Pass"))</f>
        <v>Pass</v>
      </c>
      <c r="U53" s="52" t="str">
        <f>IF(OR(U55*4&lt;U61,U56*4&lt;U62,U57*4&lt;U63,U58*4&lt;U64),IF(OR(U55*12&lt;U67,U56*12&lt;U68,U57*12&lt;U69,U58*12&lt;U70),"Check 4 NCP and 12 NCP","Check 4 NCP"),IF(OR(U55*12&lt;U67,U56*12&lt;U68,U57*12&lt;U69,U58*12&lt;U70),"Check 12 NCP","Pass"))</f>
        <v>Pass</v>
      </c>
      <c r="V53" s="52" t="str">
        <f>IF(OR(V55*4&lt;V61,V56*4&lt;V62,V57*4&lt;V63,V58*4&lt;V64),IF(OR(V55*12&lt;V67,V56*12&lt;V68,V57*12&lt;V69,V58*12&lt;V70),"Check 4 NCP and 12 NCP","Check 4 NCP"),IF(OR(V55*12&lt;V67,V56*12&lt;V68,V57*12&lt;V69,V58*12&lt;V70),"Check 12 NCP","Pass"))</f>
        <v>Pass</v>
      </c>
      <c r="W53" s="52" t="str">
        <f>IF(OR(W55*4&lt;W61,W56*4&lt;W62,W57*4&lt;W63,W58*4&lt;W64),IF(OR(W55*12&lt;W67,W56*12&lt;W68,W57*12&lt;W69,W58*12&lt;W70),"Check 4 NCP and 12 NCP","Check 4 NCP"),IF(OR(W55*12&lt;W67,W56*12&lt;W68,W57*12&lt;W69,W58*12&lt;W70),"Check 12 NCP","Pass"))</f>
        <v>Pass</v>
      </c>
      <c r="X53" s="71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</row>
    <row r="54" spans="1:38" s="23" customFormat="1" ht="12.75" x14ac:dyDescent="0.2">
      <c r="A54" s="61" t="s">
        <v>15</v>
      </c>
      <c r="B54" s="76"/>
      <c r="C54" s="77"/>
      <c r="D54" s="71"/>
      <c r="L54" s="58"/>
      <c r="X54" s="71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</row>
    <row r="55" spans="1:38" s="23" customFormat="1" ht="25.5" x14ac:dyDescent="0.2">
      <c r="A55" s="79" t="s">
        <v>42</v>
      </c>
      <c r="B55" s="63" t="s">
        <v>43</v>
      </c>
      <c r="C55" s="64">
        <f>SUM(D55:W55)</f>
        <v>59753.655948054198</v>
      </c>
      <c r="D55" s="65">
        <v>28507.264103405636</v>
      </c>
      <c r="E55" s="66">
        <v>9331.3735569023302</v>
      </c>
      <c r="F55" s="67">
        <v>21591.96793595768</v>
      </c>
      <c r="G55" s="66"/>
      <c r="H55" s="67"/>
      <c r="I55" s="66"/>
      <c r="J55" s="67">
        <v>275.45464157768208</v>
      </c>
      <c r="K55" s="67"/>
      <c r="L55" s="68">
        <v>47.595710210866827</v>
      </c>
      <c r="M55" s="69"/>
      <c r="N55" s="66"/>
      <c r="O55" s="66"/>
      <c r="P55" s="66"/>
      <c r="Q55" s="66"/>
      <c r="R55" s="66"/>
      <c r="S55" s="66"/>
      <c r="T55" s="66"/>
      <c r="U55" s="66"/>
      <c r="V55" s="66"/>
      <c r="W55" s="70"/>
      <c r="X55" s="71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</row>
    <row r="56" spans="1:38" s="23" customFormat="1" ht="12.75" x14ac:dyDescent="0.2">
      <c r="A56" s="72" t="s">
        <v>44</v>
      </c>
      <c r="B56" s="73" t="s">
        <v>45</v>
      </c>
      <c r="C56" s="74">
        <f>SUM(D56:W56)</f>
        <v>59753.655948054198</v>
      </c>
      <c r="D56" s="65">
        <f>D55</f>
        <v>28507.264103405636</v>
      </c>
      <c r="E56" s="66">
        <f>E55</f>
        <v>9331.3735569023302</v>
      </c>
      <c r="F56" s="67">
        <f>F55</f>
        <v>21591.96793595768</v>
      </c>
      <c r="G56" s="66">
        <f>G55</f>
        <v>0</v>
      </c>
      <c r="H56" s="67">
        <f>H55</f>
        <v>0</v>
      </c>
      <c r="I56" s="66">
        <f>I55</f>
        <v>0</v>
      </c>
      <c r="J56" s="67">
        <f>J55</f>
        <v>275.45464157768208</v>
      </c>
      <c r="K56" s="67">
        <f>K55</f>
        <v>0</v>
      </c>
      <c r="L56" s="68">
        <f>L55</f>
        <v>47.595710210866827</v>
      </c>
      <c r="M56" s="69"/>
      <c r="N56" s="66"/>
      <c r="O56" s="66"/>
      <c r="P56" s="66"/>
      <c r="Q56" s="66"/>
      <c r="R56" s="66"/>
      <c r="S56" s="66"/>
      <c r="T56" s="66"/>
      <c r="U56" s="66"/>
      <c r="V56" s="66"/>
      <c r="W56" s="70"/>
      <c r="X56" s="71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</row>
    <row r="57" spans="1:38" s="23" customFormat="1" ht="12.75" x14ac:dyDescent="0.2">
      <c r="A57" s="72" t="s">
        <v>46</v>
      </c>
      <c r="B57" s="73" t="s">
        <v>47</v>
      </c>
      <c r="C57" s="74">
        <f>SUM(D57:W57)</f>
        <v>46941.636689672734</v>
      </c>
      <c r="D57" s="65">
        <f>D56</f>
        <v>28507.264103405636</v>
      </c>
      <c r="E57" s="66">
        <f>E56</f>
        <v>9331.3735569023302</v>
      </c>
      <c r="F57" s="67">
        <v>8779.9486775762234</v>
      </c>
      <c r="G57" s="66">
        <f>G56</f>
        <v>0</v>
      </c>
      <c r="H57" s="67">
        <f>H56</f>
        <v>0</v>
      </c>
      <c r="I57" s="66">
        <f>I56</f>
        <v>0</v>
      </c>
      <c r="J57" s="67">
        <f>J56</f>
        <v>275.45464157768208</v>
      </c>
      <c r="K57" s="67">
        <f>K56</f>
        <v>0</v>
      </c>
      <c r="L57" s="68">
        <f>L56</f>
        <v>47.595710210866827</v>
      </c>
      <c r="M57" s="69"/>
      <c r="N57" s="66"/>
      <c r="O57" s="66"/>
      <c r="P57" s="66"/>
      <c r="Q57" s="66"/>
      <c r="R57" s="66"/>
      <c r="S57" s="66"/>
      <c r="T57" s="66"/>
      <c r="U57" s="66"/>
      <c r="V57" s="66"/>
      <c r="W57" s="70"/>
      <c r="X57" s="71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</row>
    <row r="58" spans="1:38" s="23" customFormat="1" ht="12.75" x14ac:dyDescent="0.2">
      <c r="A58" s="72" t="s">
        <v>48</v>
      </c>
      <c r="B58" s="73" t="s">
        <v>49</v>
      </c>
      <c r="C58" s="74">
        <f>SUM(D58:W58)</f>
        <v>46941.636689672734</v>
      </c>
      <c r="D58" s="65">
        <f>D57</f>
        <v>28507.264103405636</v>
      </c>
      <c r="E58" s="66">
        <f>E57</f>
        <v>9331.3735569023302</v>
      </c>
      <c r="F58" s="67">
        <f>F57</f>
        <v>8779.9486775762234</v>
      </c>
      <c r="G58" s="66">
        <f>G57</f>
        <v>0</v>
      </c>
      <c r="H58" s="67">
        <f>H57</f>
        <v>0</v>
      </c>
      <c r="I58" s="66">
        <f>I57</f>
        <v>0</v>
      </c>
      <c r="J58" s="67">
        <f>J57</f>
        <v>275.45464157768208</v>
      </c>
      <c r="K58" s="67">
        <f>K57</f>
        <v>0</v>
      </c>
      <c r="L58" s="68">
        <f>L57</f>
        <v>47.595710210866827</v>
      </c>
      <c r="M58" s="69"/>
      <c r="N58" s="66"/>
      <c r="O58" s="66"/>
      <c r="P58" s="66"/>
      <c r="Q58" s="66"/>
      <c r="R58" s="66"/>
      <c r="S58" s="66"/>
      <c r="T58" s="66"/>
      <c r="U58" s="66"/>
      <c r="V58" s="66"/>
      <c r="W58" s="70"/>
      <c r="X58" s="71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</row>
    <row r="59" spans="1:38" s="23" customFormat="1" ht="12.75" x14ac:dyDescent="0.2">
      <c r="A59" s="59"/>
      <c r="B59" s="60"/>
      <c r="C59" s="77"/>
      <c r="D59" s="56"/>
      <c r="F59" s="57"/>
      <c r="H59" s="57"/>
      <c r="J59" s="57"/>
      <c r="K59" s="57"/>
      <c r="L59" s="58"/>
      <c r="W59" s="58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</row>
    <row r="60" spans="1:38" s="23" customFormat="1" ht="12.75" x14ac:dyDescent="0.2">
      <c r="A60" s="61" t="s">
        <v>10</v>
      </c>
      <c r="B60" s="76"/>
      <c r="C60" s="77"/>
      <c r="D60" s="56"/>
      <c r="F60" s="57"/>
      <c r="H60" s="57"/>
      <c r="J60" s="57"/>
      <c r="K60" s="57"/>
      <c r="L60" s="58"/>
      <c r="W60" s="58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1:38" s="23" customFormat="1" ht="25.5" x14ac:dyDescent="0.2">
      <c r="A61" s="79" t="s">
        <v>42</v>
      </c>
      <c r="B61" s="63" t="s">
        <v>50</v>
      </c>
      <c r="C61" s="64">
        <f>SUM(D61:W61)</f>
        <v>227633.2839370248</v>
      </c>
      <c r="D61" s="65">
        <v>107784.22780631977</v>
      </c>
      <c r="E61" s="66">
        <v>34960.686074177065</v>
      </c>
      <c r="F61" s="67">
        <v>83598.373516112159</v>
      </c>
      <c r="G61" s="66"/>
      <c r="H61" s="67"/>
      <c r="I61" s="66"/>
      <c r="J61" s="67">
        <v>1101.8185663107283</v>
      </c>
      <c r="K61" s="67"/>
      <c r="L61" s="68">
        <v>188.17797410507492</v>
      </c>
      <c r="M61" s="69"/>
      <c r="N61" s="66"/>
      <c r="O61" s="66"/>
      <c r="P61" s="66"/>
      <c r="Q61" s="66"/>
      <c r="R61" s="66"/>
      <c r="S61" s="66"/>
      <c r="T61" s="66"/>
      <c r="U61" s="66"/>
      <c r="V61" s="66"/>
      <c r="W61" s="80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1:38" s="23" customFormat="1" ht="12.75" x14ac:dyDescent="0.2">
      <c r="A62" s="72" t="s">
        <v>44</v>
      </c>
      <c r="B62" s="73" t="s">
        <v>51</v>
      </c>
      <c r="C62" s="74">
        <f>SUM(D62:W62)</f>
        <v>227633.2839370248</v>
      </c>
      <c r="D62" s="65">
        <f>D61</f>
        <v>107784.22780631977</v>
      </c>
      <c r="E62" s="66">
        <f>E61</f>
        <v>34960.686074177065</v>
      </c>
      <c r="F62" s="67">
        <f>F61</f>
        <v>83598.373516112159</v>
      </c>
      <c r="G62" s="66">
        <f>G61</f>
        <v>0</v>
      </c>
      <c r="H62" s="67">
        <f>H61</f>
        <v>0</v>
      </c>
      <c r="I62" s="66">
        <f>I61</f>
        <v>0</v>
      </c>
      <c r="J62" s="67">
        <f>J61</f>
        <v>1101.8185663107283</v>
      </c>
      <c r="K62" s="67">
        <f>K61</f>
        <v>0</v>
      </c>
      <c r="L62" s="68">
        <f>L61</f>
        <v>188.17797410507492</v>
      </c>
      <c r="M62" s="69"/>
      <c r="N62" s="66"/>
      <c r="O62" s="66"/>
      <c r="P62" s="66"/>
      <c r="Q62" s="66"/>
      <c r="R62" s="66"/>
      <c r="S62" s="66"/>
      <c r="T62" s="66"/>
      <c r="U62" s="66"/>
      <c r="V62" s="66"/>
      <c r="W62" s="81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</row>
    <row r="63" spans="1:38" s="23" customFormat="1" ht="12.75" x14ac:dyDescent="0.2">
      <c r="A63" s="72" t="s">
        <v>46</v>
      </c>
      <c r="B63" s="73" t="s">
        <v>52</v>
      </c>
      <c r="C63" s="74">
        <f>SUM(D63:W63)</f>
        <v>178028.54320034912</v>
      </c>
      <c r="D63" s="65">
        <f>D62</f>
        <v>107784.22780631977</v>
      </c>
      <c r="E63" s="66">
        <f>E62</f>
        <v>34960.686074177065</v>
      </c>
      <c r="F63" s="67">
        <v>33993.63277943647</v>
      </c>
      <c r="G63" s="66">
        <f>G62</f>
        <v>0</v>
      </c>
      <c r="H63" s="67">
        <f>H62</f>
        <v>0</v>
      </c>
      <c r="I63" s="66">
        <f>I62</f>
        <v>0</v>
      </c>
      <c r="J63" s="67">
        <f>J62</f>
        <v>1101.8185663107283</v>
      </c>
      <c r="K63" s="67">
        <f>K62</f>
        <v>0</v>
      </c>
      <c r="L63" s="68">
        <f>L62</f>
        <v>188.17797410507492</v>
      </c>
      <c r="M63" s="69"/>
      <c r="N63" s="66"/>
      <c r="O63" s="66"/>
      <c r="P63" s="66"/>
      <c r="Q63" s="66"/>
      <c r="R63" s="66"/>
      <c r="S63" s="66"/>
      <c r="T63" s="66"/>
      <c r="U63" s="66"/>
      <c r="V63" s="66"/>
      <c r="W63" s="81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</row>
    <row r="64" spans="1:38" s="23" customFormat="1" ht="12.75" x14ac:dyDescent="0.2">
      <c r="A64" s="72" t="s">
        <v>48</v>
      </c>
      <c r="B64" s="73" t="s">
        <v>53</v>
      </c>
      <c r="C64" s="74">
        <f>SUM(D64:W64)</f>
        <v>178028.54320034912</v>
      </c>
      <c r="D64" s="65">
        <f>D63</f>
        <v>107784.22780631977</v>
      </c>
      <c r="E64" s="66">
        <f>E63</f>
        <v>34960.686074177065</v>
      </c>
      <c r="F64" s="67">
        <f>F63</f>
        <v>33993.63277943647</v>
      </c>
      <c r="G64" s="66">
        <f>G63</f>
        <v>0</v>
      </c>
      <c r="H64" s="67">
        <f>H63</f>
        <v>0</v>
      </c>
      <c r="I64" s="66">
        <f>I63</f>
        <v>0</v>
      </c>
      <c r="J64" s="67">
        <f>J63</f>
        <v>1101.8185663107283</v>
      </c>
      <c r="K64" s="67">
        <f>K63</f>
        <v>0</v>
      </c>
      <c r="L64" s="68">
        <f>L63</f>
        <v>188.17797410507492</v>
      </c>
      <c r="M64" s="69"/>
      <c r="N64" s="66"/>
      <c r="O64" s="66"/>
      <c r="P64" s="66"/>
      <c r="Q64" s="66"/>
      <c r="R64" s="66"/>
      <c r="S64" s="66"/>
      <c r="T64" s="66"/>
      <c r="U64" s="66"/>
      <c r="V64" s="66"/>
      <c r="W64" s="81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</row>
    <row r="65" spans="1:38" s="23" customFormat="1" ht="12.75" x14ac:dyDescent="0.2">
      <c r="A65" s="59"/>
      <c r="B65" s="60"/>
      <c r="C65" s="77"/>
      <c r="D65" s="56"/>
      <c r="F65" s="57"/>
      <c r="H65" s="57"/>
      <c r="J65" s="57"/>
      <c r="K65" s="57"/>
      <c r="L65" s="58"/>
      <c r="W65" s="58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</row>
    <row r="66" spans="1:38" s="23" customFormat="1" ht="12.75" x14ac:dyDescent="0.2">
      <c r="A66" s="61" t="s">
        <v>12</v>
      </c>
      <c r="B66" s="76"/>
      <c r="C66" s="77"/>
      <c r="D66" s="56"/>
      <c r="F66" s="57"/>
      <c r="H66" s="57"/>
      <c r="J66" s="57"/>
      <c r="K66" s="57"/>
      <c r="L66" s="58"/>
      <c r="W66" s="58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</row>
    <row r="67" spans="1:38" s="23" customFormat="1" ht="25.5" x14ac:dyDescent="0.2">
      <c r="A67" s="79" t="s">
        <v>42</v>
      </c>
      <c r="B67" s="63" t="s">
        <v>54</v>
      </c>
      <c r="C67" s="64">
        <f>SUM(D67:W67)</f>
        <v>620957.993162898</v>
      </c>
      <c r="D67" s="65">
        <v>283805.05920792546</v>
      </c>
      <c r="E67" s="66">
        <v>92882.990692050575</v>
      </c>
      <c r="F67" s="67">
        <v>240421.42805867508</v>
      </c>
      <c r="G67" s="66"/>
      <c r="H67" s="67"/>
      <c r="I67" s="66"/>
      <c r="J67" s="67">
        <v>3305.4555989321857</v>
      </c>
      <c r="K67" s="67"/>
      <c r="L67" s="68">
        <v>543.05960531469725</v>
      </c>
      <c r="M67" s="69"/>
      <c r="N67" s="66"/>
      <c r="O67" s="66"/>
      <c r="P67" s="66"/>
      <c r="Q67" s="66"/>
      <c r="R67" s="66"/>
      <c r="S67" s="66"/>
      <c r="T67" s="66"/>
      <c r="U67" s="66"/>
      <c r="V67" s="66"/>
      <c r="W67" s="80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</row>
    <row r="68" spans="1:38" s="23" customFormat="1" ht="12.75" x14ac:dyDescent="0.2">
      <c r="A68" s="62" t="s">
        <v>44</v>
      </c>
      <c r="B68" s="63" t="s">
        <v>55</v>
      </c>
      <c r="C68" s="74">
        <f>SUM(D68:W68)</f>
        <v>620957.993162898</v>
      </c>
      <c r="D68" s="65">
        <f>D67</f>
        <v>283805.05920792546</v>
      </c>
      <c r="E68" s="66">
        <f>E67</f>
        <v>92882.990692050575</v>
      </c>
      <c r="F68" s="67">
        <f>F67</f>
        <v>240421.42805867508</v>
      </c>
      <c r="G68" s="66">
        <f>G67</f>
        <v>0</v>
      </c>
      <c r="H68" s="67">
        <f>H67</f>
        <v>0</v>
      </c>
      <c r="I68" s="66">
        <f>I67</f>
        <v>0</v>
      </c>
      <c r="J68" s="67">
        <f>J67</f>
        <v>3305.4555989321857</v>
      </c>
      <c r="K68" s="67">
        <f>K67</f>
        <v>0</v>
      </c>
      <c r="L68" s="68">
        <f>L67</f>
        <v>543.05960531469725</v>
      </c>
      <c r="M68" s="69"/>
      <c r="N68" s="66"/>
      <c r="O68" s="66"/>
      <c r="P68" s="66"/>
      <c r="Q68" s="66"/>
      <c r="R68" s="66"/>
      <c r="S68" s="66"/>
      <c r="T68" s="66"/>
      <c r="U68" s="66"/>
      <c r="V68" s="66"/>
      <c r="W68" s="80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</row>
    <row r="69" spans="1:38" s="23" customFormat="1" ht="12.75" x14ac:dyDescent="0.2">
      <c r="A69" s="62" t="s">
        <v>46</v>
      </c>
      <c r="B69" s="63" t="s">
        <v>56</v>
      </c>
      <c r="C69" s="74">
        <f>SUM(D69:W69)</f>
        <v>478299.20561970054</v>
      </c>
      <c r="D69" s="65">
        <f>D68</f>
        <v>283805.05920792546</v>
      </c>
      <c r="E69" s="66">
        <f>E68</f>
        <v>92882.990692050575</v>
      </c>
      <c r="F69" s="67">
        <v>97762.640515477688</v>
      </c>
      <c r="G69" s="66">
        <f>G68</f>
        <v>0</v>
      </c>
      <c r="H69" s="67">
        <f>H68</f>
        <v>0</v>
      </c>
      <c r="I69" s="66">
        <f>I68</f>
        <v>0</v>
      </c>
      <c r="J69" s="67">
        <f>J68</f>
        <v>3305.4555989321857</v>
      </c>
      <c r="K69" s="67">
        <f>K68</f>
        <v>0</v>
      </c>
      <c r="L69" s="68">
        <f>L68</f>
        <v>543.05960531469725</v>
      </c>
      <c r="M69" s="69"/>
      <c r="N69" s="66"/>
      <c r="O69" s="66"/>
      <c r="P69" s="66"/>
      <c r="Q69" s="66"/>
      <c r="R69" s="66"/>
      <c r="S69" s="66"/>
      <c r="T69" s="66"/>
      <c r="U69" s="66"/>
      <c r="V69" s="66"/>
      <c r="W69" s="80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</row>
    <row r="70" spans="1:38" s="23" customFormat="1" ht="13.5" thickBot="1" x14ac:dyDescent="0.25">
      <c r="A70" s="82" t="s">
        <v>48</v>
      </c>
      <c r="B70" s="83" t="s">
        <v>57</v>
      </c>
      <c r="C70" s="84">
        <f>SUM(D70:W70)</f>
        <v>478299.20561970054</v>
      </c>
      <c r="D70" s="85">
        <f>D69</f>
        <v>283805.05920792546</v>
      </c>
      <c r="E70" s="86">
        <f>E69</f>
        <v>92882.990692050575</v>
      </c>
      <c r="F70" s="87">
        <f>F69</f>
        <v>97762.640515477688</v>
      </c>
      <c r="G70" s="86">
        <f>G69</f>
        <v>0</v>
      </c>
      <c r="H70" s="87">
        <f>H69</f>
        <v>0</v>
      </c>
      <c r="I70" s="86">
        <f>I69</f>
        <v>0</v>
      </c>
      <c r="J70" s="87">
        <f>J69</f>
        <v>3305.4555989321857</v>
      </c>
      <c r="K70" s="87">
        <f>K69</f>
        <v>0</v>
      </c>
      <c r="L70" s="88">
        <f>L69</f>
        <v>543.05960531469725</v>
      </c>
      <c r="M70" s="69"/>
      <c r="N70" s="66"/>
      <c r="O70" s="66"/>
      <c r="P70" s="66"/>
      <c r="Q70" s="66"/>
      <c r="R70" s="66"/>
      <c r="S70" s="66"/>
      <c r="T70" s="66"/>
      <c r="U70" s="66"/>
      <c r="V70" s="66"/>
      <c r="W70" s="89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</row>
    <row r="74" spans="1:38" x14ac:dyDescent="0.25">
      <c r="J74" s="90"/>
    </row>
  </sheetData>
  <mergeCells count="17">
    <mergeCell ref="A52:B52"/>
    <mergeCell ref="A26:B26"/>
    <mergeCell ref="A27:B27"/>
    <mergeCell ref="A31:B31"/>
    <mergeCell ref="A35:B35"/>
    <mergeCell ref="A17:B17"/>
    <mergeCell ref="A18:B18"/>
    <mergeCell ref="A19:B19"/>
    <mergeCell ref="A20:B20"/>
    <mergeCell ref="A24:B24"/>
    <mergeCell ref="A25:B25"/>
    <mergeCell ref="A1:F1"/>
    <mergeCell ref="A2:E2"/>
    <mergeCell ref="A3:E3"/>
    <mergeCell ref="A4:E4"/>
    <mergeCell ref="A14:B14"/>
    <mergeCell ref="A15:B15"/>
  </mergeCells>
  <conditionalFormatting sqref="C34">
    <cfRule type="cellIs" dxfId="11" priority="4" stopIfTrue="1" operator="equal">
      <formula>"Error"</formula>
    </cfRule>
  </conditionalFormatting>
  <conditionalFormatting sqref="D34:W34">
    <cfRule type="cellIs" dxfId="10" priority="3" stopIfTrue="1" operator="equal">
      <formula>"Error"</formula>
    </cfRule>
  </conditionalFormatting>
  <conditionalFormatting sqref="C53">
    <cfRule type="cellIs" dxfId="9" priority="2" stopIfTrue="1" operator="equal">
      <formula>"Error"</formula>
    </cfRule>
  </conditionalFormatting>
  <conditionalFormatting sqref="D53:W53">
    <cfRule type="cellIs" dxfId="8" priority="1" stopIfTrue="1" operator="equal">
      <formula>"Error"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2EFC-976D-4CB8-B004-DBE61AFD4AD9}">
  <dimension ref="A1:AT74"/>
  <sheetViews>
    <sheetView workbookViewId="0">
      <selection activeCell="F8" sqref="A8:XFD28"/>
    </sheetView>
  </sheetViews>
  <sheetFormatPr defaultColWidth="8.42578125" defaultRowHeight="15" x14ac:dyDescent="0.25"/>
  <cols>
    <col min="1" max="1" width="23.85546875" style="16" customWidth="1"/>
    <col min="2" max="2" width="12.5703125" style="16" customWidth="1"/>
    <col min="3" max="6" width="15.7109375" style="14" customWidth="1"/>
    <col min="7" max="9" width="15.7109375" style="14" hidden="1" customWidth="1"/>
    <col min="10" max="10" width="15.7109375" style="14" customWidth="1"/>
    <col min="11" max="11" width="15.7109375" style="14" hidden="1" customWidth="1"/>
    <col min="12" max="12" width="15.7109375" style="14" customWidth="1"/>
    <col min="13" max="23" width="15.7109375" style="14" hidden="1" customWidth="1"/>
    <col min="24" max="26" width="8.42578125" style="14"/>
    <col min="27" max="38" width="8.42578125" style="93"/>
    <col min="39" max="46" width="8.42578125" style="92"/>
    <col min="47" max="16384" width="8.42578125" style="14"/>
  </cols>
  <sheetData>
    <row r="1" spans="1:46" s="2" customFormat="1" ht="21.75" x14ac:dyDescent="0.2">
      <c r="A1" s="1"/>
      <c r="B1" s="1"/>
      <c r="C1" s="1"/>
      <c r="D1" s="1"/>
      <c r="E1" s="1"/>
      <c r="F1" s="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</row>
    <row r="2" spans="1:46" s="2" customFormat="1" ht="20.25" x14ac:dyDescent="0.3">
      <c r="A2" s="3"/>
      <c r="B2" s="3"/>
      <c r="C2" s="3"/>
      <c r="D2" s="3"/>
      <c r="E2" s="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</row>
    <row r="3" spans="1:46" s="2" customFormat="1" ht="30" x14ac:dyDescent="0.25">
      <c r="A3" s="4"/>
      <c r="B3" s="4"/>
      <c r="C3" s="4"/>
      <c r="D3" s="4"/>
      <c r="E3" s="4"/>
      <c r="G3" s="5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1:46" s="2" customFormat="1" ht="18" x14ac:dyDescent="0.25">
      <c r="A4" s="6" t="s">
        <v>58</v>
      </c>
      <c r="B4" s="6"/>
      <c r="C4" s="6"/>
      <c r="D4" s="6"/>
      <c r="E4" s="6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6" s="2" customFormat="1" ht="20.25" x14ac:dyDescent="0.3">
      <c r="A5" s="7" t="s">
        <v>59</v>
      </c>
      <c r="B5" s="8"/>
      <c r="C5" s="8"/>
      <c r="D5" s="9"/>
      <c r="E5" s="1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1:46" s="2" customFormat="1" ht="11.2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</row>
    <row r="7" spans="1:46" ht="12.75" x14ac:dyDescent="0.2">
      <c r="A7" s="12"/>
      <c r="B7" s="13"/>
      <c r="C7" s="13"/>
      <c r="D7" s="13"/>
      <c r="E7" s="13"/>
      <c r="F7" s="13"/>
      <c r="G7" s="13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1:46" ht="11.25" hidden="1" x14ac:dyDescent="0.2">
      <c r="A8" s="15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1:46" hidden="1" x14ac:dyDescent="0.25"/>
    <row r="10" spans="1:46" ht="11.25" hidden="1" x14ac:dyDescent="0.2">
      <c r="A10" s="15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1:46" hidden="1" x14ac:dyDescent="0.25"/>
    <row r="12" spans="1:46" ht="18" hidden="1" x14ac:dyDescent="0.2">
      <c r="A12" s="17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1:46" hidden="1" x14ac:dyDescent="0.25"/>
    <row r="14" spans="1:46" ht="12.75" hidden="1" x14ac:dyDescent="0.2">
      <c r="A14" s="18" t="s">
        <v>0</v>
      </c>
      <c r="B14" s="18"/>
      <c r="C14" s="19" t="s">
        <v>74</v>
      </c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1:46" hidden="1" x14ac:dyDescent="0.2">
      <c r="A15" s="18" t="s">
        <v>1</v>
      </c>
      <c r="B15" s="18"/>
      <c r="C15" s="20" t="s">
        <v>74</v>
      </c>
      <c r="I15" s="21"/>
      <c r="J15" s="21"/>
      <c r="K15" s="21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1:46" ht="12.75" hidden="1" x14ac:dyDescent="0.2">
      <c r="A16" s="22"/>
      <c r="C16" s="23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:38" ht="12.75" hidden="1" x14ac:dyDescent="0.2">
      <c r="A17" s="24" t="s">
        <v>2</v>
      </c>
      <c r="B17" s="24"/>
      <c r="C17" s="25" t="s">
        <v>3</v>
      </c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1:38" ht="12.75" hidden="1" x14ac:dyDescent="0.2">
      <c r="A18" s="24" t="s">
        <v>4</v>
      </c>
      <c r="B18" s="24"/>
      <c r="C18" s="25" t="s">
        <v>5</v>
      </c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ht="12.75" hidden="1" x14ac:dyDescent="0.2">
      <c r="A19" s="24" t="s">
        <v>6</v>
      </c>
      <c r="B19" s="24"/>
      <c r="C19" s="25" t="s">
        <v>7</v>
      </c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:38" ht="12.75" hidden="1" x14ac:dyDescent="0.2">
      <c r="A20" s="24" t="s">
        <v>8</v>
      </c>
      <c r="B20" s="24"/>
      <c r="C20" s="25" t="s">
        <v>9</v>
      </c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1:38" ht="12.75" hidden="1" x14ac:dyDescent="0.2">
      <c r="A21" s="22"/>
      <c r="C21" s="23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1:38" ht="12.75" hidden="1" x14ac:dyDescent="0.2">
      <c r="A22" s="26" t="s">
        <v>10</v>
      </c>
      <c r="C22" s="27" t="s">
        <v>11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1:38" ht="12.75" hidden="1" x14ac:dyDescent="0.2">
      <c r="A23" s="26" t="s">
        <v>12</v>
      </c>
      <c r="C23" s="27" t="s">
        <v>13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1:38" ht="12.75" hidden="1" x14ac:dyDescent="0.2">
      <c r="A24" s="28" t="s">
        <v>14</v>
      </c>
      <c r="B24" s="28"/>
      <c r="C24" s="29" t="s">
        <v>3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ht="12.75" hidden="1" x14ac:dyDescent="0.2">
      <c r="A25" s="30" t="s">
        <v>15</v>
      </c>
      <c r="B25" s="30"/>
      <c r="C25" s="31" t="s">
        <v>16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1:38" ht="12.75" hidden="1" x14ac:dyDescent="0.2">
      <c r="A26" s="30" t="s">
        <v>10</v>
      </c>
      <c r="B26" s="30"/>
      <c r="C26" s="31" t="s">
        <v>11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38" ht="12.75" hidden="1" x14ac:dyDescent="0.2">
      <c r="A27" s="30" t="s">
        <v>12</v>
      </c>
      <c r="B27" s="30"/>
      <c r="C27" s="31" t="s">
        <v>13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1:38" ht="11.25" hidden="1" x14ac:dyDescent="0.2">
      <c r="A28" s="14"/>
      <c r="B28" s="14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38" ht="12" thickBot="1" x14ac:dyDescent="0.25"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1:38" ht="13.5" thickBot="1" x14ac:dyDescent="0.25">
      <c r="D30" s="32">
        <v>1</v>
      </c>
      <c r="E30" s="33">
        <v>2</v>
      </c>
      <c r="F30" s="33">
        <v>3</v>
      </c>
      <c r="G30" s="33">
        <v>4</v>
      </c>
      <c r="H30" s="33">
        <v>5</v>
      </c>
      <c r="I30" s="33">
        <v>6</v>
      </c>
      <c r="J30" s="33">
        <v>7</v>
      </c>
      <c r="K30" s="33">
        <v>8</v>
      </c>
      <c r="L30" s="33">
        <v>9</v>
      </c>
      <c r="M30" s="33">
        <v>10</v>
      </c>
      <c r="N30" s="33">
        <v>11</v>
      </c>
      <c r="O30" s="33">
        <v>12</v>
      </c>
      <c r="P30" s="33">
        <v>13</v>
      </c>
      <c r="Q30" s="33">
        <v>14</v>
      </c>
      <c r="R30" s="33">
        <v>15</v>
      </c>
      <c r="S30" s="33">
        <v>16</v>
      </c>
      <c r="T30" s="33">
        <v>17</v>
      </c>
      <c r="U30" s="33">
        <v>18</v>
      </c>
      <c r="V30" s="33">
        <v>19</v>
      </c>
      <c r="W30" s="34">
        <v>20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38" ht="39" thickBot="1" x14ac:dyDescent="0.3">
      <c r="A31" s="35" t="s">
        <v>17</v>
      </c>
      <c r="B31" s="35"/>
      <c r="C31" s="36" t="s">
        <v>18</v>
      </c>
      <c r="D31" s="37" t="s">
        <v>19</v>
      </c>
      <c r="E31" s="38" t="s">
        <v>60</v>
      </c>
      <c r="F31" s="38" t="s">
        <v>61</v>
      </c>
      <c r="G31" s="38" t="s">
        <v>20</v>
      </c>
      <c r="H31" s="38" t="s">
        <v>21</v>
      </c>
      <c r="I31" s="38" t="s">
        <v>22</v>
      </c>
      <c r="J31" s="38" t="s">
        <v>62</v>
      </c>
      <c r="K31" s="38" t="s">
        <v>23</v>
      </c>
      <c r="L31" s="38" t="s">
        <v>24</v>
      </c>
      <c r="M31" s="38" t="s">
        <v>63</v>
      </c>
      <c r="N31" s="38" t="s">
        <v>64</v>
      </c>
      <c r="O31" s="38" t="s">
        <v>65</v>
      </c>
      <c r="P31" s="38" t="s">
        <v>66</v>
      </c>
      <c r="Q31" s="38" t="s">
        <v>67</v>
      </c>
      <c r="R31" s="38" t="s">
        <v>68</v>
      </c>
      <c r="S31" s="38" t="s">
        <v>69</v>
      </c>
      <c r="T31" s="38" t="s">
        <v>70</v>
      </c>
      <c r="U31" s="38" t="s">
        <v>71</v>
      </c>
      <c r="V31" s="38" t="s">
        <v>72</v>
      </c>
      <c r="W31" s="39" t="s">
        <v>73</v>
      </c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:38" ht="11.25" x14ac:dyDescent="0.2">
      <c r="C32" s="40"/>
      <c r="D32" s="41"/>
      <c r="E32" s="42"/>
      <c r="F32" s="42"/>
      <c r="G32" s="42"/>
      <c r="H32" s="42"/>
      <c r="I32" s="42"/>
      <c r="J32" s="42"/>
      <c r="K32" s="42"/>
      <c r="L32" s="43"/>
      <c r="W32" s="44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1:46" ht="11.25" x14ac:dyDescent="0.2">
      <c r="B33" s="45"/>
      <c r="C33" s="46"/>
      <c r="D33" s="47"/>
      <c r="F33" s="48"/>
      <c r="H33" s="48"/>
      <c r="J33" s="48"/>
      <c r="K33" s="48"/>
      <c r="L33" s="44"/>
      <c r="W33" s="44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1:46" ht="26.25" thickBot="1" x14ac:dyDescent="0.25">
      <c r="B34" s="45"/>
      <c r="C34" s="49" t="s">
        <v>25</v>
      </c>
      <c r="D34" s="50" t="str">
        <f>IF(MAX(D38,D39,D40)&gt;D55,"Check 1 CP",IF(MAX(D43,D44,D45)&gt;D61,"Check 4 CP",IF(MAX(D48,D49,D50)&gt;D67,"Check 12 CP","Pass")))</f>
        <v>Pass</v>
      </c>
      <c r="E34" s="50" t="str">
        <f>IF(MAX(E38,E39,E40)&gt;E55,"Check 1 CP",IF(MAX(E43,E44,E45)&gt;E61,"Check 4 CP",IF(MAX(E48,E49,E50)&gt;E67,"Check 12 CP","Pass")))</f>
        <v>Pass</v>
      </c>
      <c r="F34" s="50" t="str">
        <f>IF(MAX(F38,F39,F40)&gt;F55,"Check 1 CP",IF(MAX(F43,F44,F45)&gt;F61,"Check 4 CP",IF(MAX(F48,F49,F50)&gt;F67,"Check 12 CP","Pass")))</f>
        <v>Pass</v>
      </c>
      <c r="G34" s="50" t="str">
        <f>IF(MAX(G38,G39,G40)&gt;G55,"Check 1 CP",IF(MAX(G43,G44,G45)&gt;G61,"Check 4 CP",IF(MAX(G48,G49,G50)&gt;G67,"Check 12 CP","Pass")))</f>
        <v>Pass</v>
      </c>
      <c r="H34" s="50" t="str">
        <f>IF(MAX(H38,H39,H40)&gt;H55,"Check 1 CP",IF(MAX(H43,H44,H45)&gt;H61,"Check 4 CP",IF(MAX(H48,H49,H50)&gt;H67,"Check 12 CP","Pass")))</f>
        <v>Pass</v>
      </c>
      <c r="I34" s="50" t="str">
        <f>IF(MAX(I38,I39,I40)&gt;I55,"Check 1 CP",IF(MAX(I43,I44,I45)&gt;I61,"Check 4 CP",IF(MAX(I48,I49,I50)&gt;I67,"Check 12 CP","Pass")))</f>
        <v>Pass</v>
      </c>
      <c r="J34" s="50" t="str">
        <f>IF(MAX(J38,J39,J40)&gt;J55,"Check 1 CP",IF(MAX(J43,J44,J45)&gt;J61,"Check 4 CP",IF(MAX(J48,J49,J50)&gt;J67,"Check 12 CP","Pass")))</f>
        <v>Pass</v>
      </c>
      <c r="K34" s="50" t="str">
        <f>IF(MAX(K38,K39,K40)&gt;K55,"Check 1 CP",IF(MAX(K43,K44,K45)&gt;K61,"Check 4 CP",IF(MAX(K48,K49,K50)&gt;K67,"Check 12 CP","Pass")))</f>
        <v>Pass</v>
      </c>
      <c r="L34" s="51" t="str">
        <f>IF(MAX(L38,L39,L40)&gt;L55,"Check 1 CP",IF(MAX(L43,L44,L45)&gt;L61,"Check 4 CP",IF(MAX(L48,L49,L50)&gt;L67,"Check 12 CP","Pass")))</f>
        <v>Pass</v>
      </c>
      <c r="M34" s="52" t="str">
        <f>IF(MAX(M38,M39,M40)&gt;M55,"Check 1 CP",IF(MAX(M43,M44,M45)&gt;M61,"Check 4 CP",IF(MAX(M48,M49,M50)&gt;M67,"Check 12 CP","Pass")))</f>
        <v>Pass</v>
      </c>
      <c r="N34" s="50" t="str">
        <f>IF(MAX(N38,N39,N40)&gt;N55,"Check 1 CP",IF(MAX(N43,N44,N45)&gt;N61,"Check 4 CP",IF(MAX(N48,N49,N50)&gt;N67,"Check 12 CP","Pass")))</f>
        <v>Pass</v>
      </c>
      <c r="O34" s="50" t="str">
        <f>IF(MAX(O38,O39,O40)&gt;O55,"Check 1 CP",IF(MAX(O43,O44,O45)&gt;O61,"Check 4 CP",IF(MAX(O48,O49,O50)&gt;O67,"Check 12 CP","Pass")))</f>
        <v>Pass</v>
      </c>
      <c r="P34" s="50" t="str">
        <f>IF(MAX(P38,P39,P40)&gt;P55,"Check 1 CP",IF(MAX(P43,P44,P45)&gt;P61,"Check 4 CP",IF(MAX(P48,P49,P50)&gt;P67,"Check 12 CP","Pass")))</f>
        <v>Pass</v>
      </c>
      <c r="Q34" s="50" t="str">
        <f>IF(MAX(Q38,Q39,Q40)&gt;Q55,"Check 1 CP",IF(MAX(Q43,Q44,Q45)&gt;Q61,"Check 4 CP",IF(MAX(Q48,Q49,Q50)&gt;Q67,"Check 12 CP","Pass")))</f>
        <v>Pass</v>
      </c>
      <c r="R34" s="50" t="str">
        <f>IF(MAX(R38,R39,R40)&gt;R55,"Check 1 CP",IF(MAX(R43,R44,R45)&gt;R61,"Check 4 CP",IF(MAX(R48,R49,R50)&gt;R67,"Check 12 CP","Pass")))</f>
        <v>Pass</v>
      </c>
      <c r="S34" s="50" t="str">
        <f>IF(MAX(S38,S39,S40)&gt;S55,"Check 1 CP",IF(MAX(S43,S44,S45)&gt;S61,"Check 4 CP",IF(MAX(S48,S49,S50)&gt;S67,"Check 12 CP","Pass")))</f>
        <v>Pass</v>
      </c>
      <c r="T34" s="50" t="str">
        <f>IF(MAX(T38,T39,T40)&gt;T55,"Check 1 CP",IF(MAX(T43,T44,T45)&gt;T61,"Check 4 CP",IF(MAX(T48,T49,T50)&gt;T67,"Check 12 CP","Pass")))</f>
        <v>Pass</v>
      </c>
      <c r="U34" s="50" t="str">
        <f>IF(MAX(U38,U39,U40)&gt;U55,"Check 1 CP",IF(MAX(U43,U44,U45)&gt;U61,"Check 4 CP",IF(MAX(U48,U49,U50)&gt;U67,"Check 12 CP","Pass")))</f>
        <v>Pass</v>
      </c>
      <c r="V34" s="50" t="str">
        <f>IF(MAX(V38,V39,V40)&gt;V55,"Check 1 CP",IF(MAX(V43,V44,V45)&gt;V61,"Check 4 CP",IF(MAX(V48,V49,V50)&gt;V67,"Check 12 CP","Pass")))</f>
        <v>Pass</v>
      </c>
      <c r="W34" s="50" t="str">
        <f>IF(MAX(W38,W39,W40)&gt;W55,"Check 1 CP",IF(MAX(W43,W44,W45)&gt;W61,"Check 4 CP",IF(MAX(W48,W49,W50)&gt;W67,"Check 12 CP","Pass")))</f>
        <v>Pass</v>
      </c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1:46" s="23" customFormat="1" ht="14.25" thickTop="1" thickBot="1" x14ac:dyDescent="0.25">
      <c r="A35" s="53" t="s">
        <v>26</v>
      </c>
      <c r="B35" s="54"/>
      <c r="C35" s="55"/>
      <c r="D35" s="56"/>
      <c r="F35" s="57"/>
      <c r="H35" s="57"/>
      <c r="J35" s="57"/>
      <c r="K35" s="57"/>
      <c r="L35" s="58"/>
      <c r="W35" s="58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</row>
    <row r="36" spans="1:46" s="23" customFormat="1" ht="13.5" thickTop="1" x14ac:dyDescent="0.2">
      <c r="A36" s="59"/>
      <c r="B36" s="60"/>
      <c r="C36" s="55"/>
      <c r="D36" s="56"/>
      <c r="F36" s="57"/>
      <c r="H36" s="57"/>
      <c r="J36" s="57"/>
      <c r="K36" s="57"/>
      <c r="L36" s="58"/>
      <c r="W36" s="58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</row>
    <row r="37" spans="1:46" s="23" customFormat="1" ht="12.75" x14ac:dyDescent="0.2">
      <c r="A37" s="61" t="s">
        <v>27</v>
      </c>
      <c r="B37" s="60"/>
      <c r="C37" s="55"/>
      <c r="D37" s="56"/>
      <c r="F37" s="57"/>
      <c r="H37" s="57"/>
      <c r="J37" s="57"/>
      <c r="K37" s="57"/>
      <c r="L37" s="58"/>
      <c r="W37" s="58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</row>
    <row r="38" spans="1:46" s="23" customFormat="1" ht="12.75" x14ac:dyDescent="0.2">
      <c r="A38" s="62" t="s">
        <v>28</v>
      </c>
      <c r="B38" s="63" t="s">
        <v>29</v>
      </c>
      <c r="C38" s="64">
        <f>SUM(D38:W38)</f>
        <v>54715.005777888284</v>
      </c>
      <c r="D38" s="65">
        <v>26289.139867727066</v>
      </c>
      <c r="E38" s="66">
        <v>8026.1850117071544</v>
      </c>
      <c r="F38" s="67">
        <v>20355.25059224902</v>
      </c>
      <c r="G38" s="66"/>
      <c r="H38" s="67"/>
      <c r="I38" s="66"/>
      <c r="J38" s="67">
        <v>0</v>
      </c>
      <c r="K38" s="67"/>
      <c r="L38" s="68">
        <v>44.43030620503913</v>
      </c>
      <c r="M38" s="69"/>
      <c r="N38" s="66"/>
      <c r="O38" s="66"/>
      <c r="P38" s="66"/>
      <c r="Q38" s="66"/>
      <c r="R38" s="66"/>
      <c r="S38" s="66"/>
      <c r="T38" s="66"/>
      <c r="U38" s="66"/>
      <c r="V38" s="66"/>
      <c r="W38" s="70"/>
      <c r="X38" s="71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</row>
    <row r="39" spans="1:46" s="23" customFormat="1" ht="12.75" x14ac:dyDescent="0.2">
      <c r="A39" s="72" t="s">
        <v>30</v>
      </c>
      <c r="B39" s="73" t="s">
        <v>31</v>
      </c>
      <c r="C39" s="74">
        <f>SUM(D39:W39)</f>
        <v>54715.005777888284</v>
      </c>
      <c r="D39" s="65">
        <f>D38</f>
        <v>26289.139867727066</v>
      </c>
      <c r="E39" s="66">
        <f>E38</f>
        <v>8026.1850117071544</v>
      </c>
      <c r="F39" s="67">
        <f>F38</f>
        <v>20355.25059224902</v>
      </c>
      <c r="G39" s="66">
        <f>G38</f>
        <v>0</v>
      </c>
      <c r="H39" s="67">
        <f>H38</f>
        <v>0</v>
      </c>
      <c r="I39" s="66">
        <f>I38</f>
        <v>0</v>
      </c>
      <c r="J39" s="67">
        <f>J38</f>
        <v>0</v>
      </c>
      <c r="K39" s="67">
        <f>K38</f>
        <v>0</v>
      </c>
      <c r="L39" s="68">
        <f>L38</f>
        <v>44.43030620503913</v>
      </c>
      <c r="M39" s="69"/>
      <c r="N39" s="66"/>
      <c r="O39" s="66"/>
      <c r="P39" s="66"/>
      <c r="Q39" s="66"/>
      <c r="R39" s="66"/>
      <c r="S39" s="66"/>
      <c r="T39" s="66"/>
      <c r="U39" s="66"/>
      <c r="V39" s="66"/>
      <c r="W39" s="70"/>
      <c r="X39" s="71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</row>
    <row r="40" spans="1:46" s="23" customFormat="1" ht="12.75" x14ac:dyDescent="0.2">
      <c r="A40" s="72" t="s">
        <v>32</v>
      </c>
      <c r="B40" s="73" t="s">
        <v>33</v>
      </c>
      <c r="C40" s="74">
        <f>SUM(D40:W40)</f>
        <v>54715.005777888284</v>
      </c>
      <c r="D40" s="65">
        <f>D39</f>
        <v>26289.139867727066</v>
      </c>
      <c r="E40" s="66">
        <f>E39</f>
        <v>8026.1850117071544</v>
      </c>
      <c r="F40" s="67">
        <f>F39</f>
        <v>20355.25059224902</v>
      </c>
      <c r="G40" s="66">
        <f>G39</f>
        <v>0</v>
      </c>
      <c r="H40" s="67">
        <f>H39</f>
        <v>0</v>
      </c>
      <c r="I40" s="66">
        <f>I39</f>
        <v>0</v>
      </c>
      <c r="J40" s="67">
        <f>J39</f>
        <v>0</v>
      </c>
      <c r="K40" s="67">
        <f>K39</f>
        <v>0</v>
      </c>
      <c r="L40" s="68">
        <f>L39</f>
        <v>44.43030620503913</v>
      </c>
      <c r="M40" s="69"/>
      <c r="N40" s="66"/>
      <c r="O40" s="66"/>
      <c r="P40" s="66"/>
      <c r="Q40" s="66"/>
      <c r="R40" s="66"/>
      <c r="S40" s="66"/>
      <c r="T40" s="66"/>
      <c r="U40" s="66"/>
      <c r="V40" s="66"/>
      <c r="W40" s="70"/>
      <c r="X40" s="71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</row>
    <row r="41" spans="1:46" s="23" customFormat="1" ht="12.75" x14ac:dyDescent="0.2">
      <c r="A41" s="59"/>
      <c r="B41" s="60"/>
      <c r="C41" s="75"/>
      <c r="D41" s="56"/>
      <c r="F41" s="57"/>
      <c r="H41" s="57"/>
      <c r="J41" s="57"/>
      <c r="K41" s="57"/>
      <c r="L41" s="58"/>
      <c r="X41" s="71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</row>
    <row r="42" spans="1:46" s="23" customFormat="1" ht="12.75" x14ac:dyDescent="0.2">
      <c r="A42" s="61" t="s">
        <v>6</v>
      </c>
      <c r="B42" s="60"/>
      <c r="C42" s="75"/>
      <c r="D42" s="56"/>
      <c r="F42" s="57"/>
      <c r="H42" s="57"/>
      <c r="J42" s="57"/>
      <c r="K42" s="57"/>
      <c r="L42" s="58"/>
      <c r="X42" s="71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</row>
    <row r="43" spans="1:46" s="23" customFormat="1" ht="12.75" x14ac:dyDescent="0.2">
      <c r="A43" s="62" t="s">
        <v>28</v>
      </c>
      <c r="B43" s="63" t="s">
        <v>34</v>
      </c>
      <c r="C43" s="64">
        <f>SUM(D43:W43)</f>
        <v>216327.46288470109</v>
      </c>
      <c r="D43" s="65">
        <v>102732.73168011774</v>
      </c>
      <c r="E43" s="66">
        <v>33375.243143787076</v>
      </c>
      <c r="F43" s="67">
        <v>79765.809427792745</v>
      </c>
      <c r="G43" s="66"/>
      <c r="H43" s="67"/>
      <c r="I43" s="66"/>
      <c r="J43" s="67">
        <v>274.62274914631234</v>
      </c>
      <c r="K43" s="67"/>
      <c r="L43" s="68">
        <v>179.05588385725025</v>
      </c>
      <c r="M43" s="69"/>
      <c r="N43" s="66"/>
      <c r="O43" s="66"/>
      <c r="P43" s="66"/>
      <c r="Q43" s="66"/>
      <c r="R43" s="66"/>
      <c r="S43" s="66"/>
      <c r="T43" s="66"/>
      <c r="U43" s="66"/>
      <c r="V43" s="66"/>
      <c r="W43" s="70"/>
      <c r="X43" s="71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</row>
    <row r="44" spans="1:46" s="23" customFormat="1" ht="12.75" x14ac:dyDescent="0.2">
      <c r="A44" s="72" t="s">
        <v>30</v>
      </c>
      <c r="B44" s="73" t="s">
        <v>35</v>
      </c>
      <c r="C44" s="74">
        <f>SUM(D44:W44)</f>
        <v>216327.46288470109</v>
      </c>
      <c r="D44" s="65">
        <f>D43</f>
        <v>102732.73168011774</v>
      </c>
      <c r="E44" s="66">
        <f>E43</f>
        <v>33375.243143787076</v>
      </c>
      <c r="F44" s="67">
        <f>F43</f>
        <v>79765.809427792745</v>
      </c>
      <c r="G44" s="66">
        <f>G43</f>
        <v>0</v>
      </c>
      <c r="H44" s="67">
        <f>H43</f>
        <v>0</v>
      </c>
      <c r="I44" s="66">
        <f>I43</f>
        <v>0</v>
      </c>
      <c r="J44" s="67">
        <f>J43</f>
        <v>274.62274914631234</v>
      </c>
      <c r="K44" s="67">
        <f>K43</f>
        <v>0</v>
      </c>
      <c r="L44" s="68">
        <f>L43</f>
        <v>179.05588385725025</v>
      </c>
      <c r="M44" s="69"/>
      <c r="N44" s="66"/>
      <c r="O44" s="66"/>
      <c r="P44" s="66"/>
      <c r="Q44" s="66"/>
      <c r="R44" s="66"/>
      <c r="S44" s="66"/>
      <c r="T44" s="66"/>
      <c r="U44" s="66"/>
      <c r="V44" s="66"/>
      <c r="W44" s="70"/>
      <c r="X44" s="71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</row>
    <row r="45" spans="1:46" s="23" customFormat="1" ht="12.75" x14ac:dyDescent="0.2">
      <c r="A45" s="72" t="s">
        <v>32</v>
      </c>
      <c r="B45" s="73" t="s">
        <v>36</v>
      </c>
      <c r="C45" s="74">
        <f>SUM(D45:W45)</f>
        <v>216327.46288470109</v>
      </c>
      <c r="D45" s="65">
        <f>D44</f>
        <v>102732.73168011774</v>
      </c>
      <c r="E45" s="66">
        <f>E44</f>
        <v>33375.243143787076</v>
      </c>
      <c r="F45" s="67">
        <f>F44</f>
        <v>79765.809427792745</v>
      </c>
      <c r="G45" s="66">
        <f>G44</f>
        <v>0</v>
      </c>
      <c r="H45" s="67">
        <f>H44</f>
        <v>0</v>
      </c>
      <c r="I45" s="66">
        <f>I44</f>
        <v>0</v>
      </c>
      <c r="J45" s="67">
        <f>J44</f>
        <v>274.62274914631234</v>
      </c>
      <c r="K45" s="67">
        <f>K44</f>
        <v>0</v>
      </c>
      <c r="L45" s="68">
        <f>L44</f>
        <v>179.05588385725025</v>
      </c>
      <c r="M45" s="69"/>
      <c r="N45" s="66"/>
      <c r="O45" s="66"/>
      <c r="P45" s="66"/>
      <c r="Q45" s="66"/>
      <c r="R45" s="66"/>
      <c r="S45" s="66"/>
      <c r="T45" s="66"/>
      <c r="U45" s="66"/>
      <c r="V45" s="66"/>
      <c r="W45" s="70"/>
      <c r="X45" s="71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</row>
    <row r="46" spans="1:46" s="23" customFormat="1" ht="12.75" x14ac:dyDescent="0.2">
      <c r="A46" s="59"/>
      <c r="B46" s="60"/>
      <c r="C46" s="75"/>
      <c r="D46" s="56"/>
      <c r="F46" s="57"/>
      <c r="H46" s="57"/>
      <c r="J46" s="57"/>
      <c r="K46" s="57"/>
      <c r="L46" s="58"/>
      <c r="X46" s="71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</row>
    <row r="47" spans="1:46" s="23" customFormat="1" ht="12.75" x14ac:dyDescent="0.2">
      <c r="A47" s="61" t="s">
        <v>8</v>
      </c>
      <c r="B47" s="76"/>
      <c r="C47" s="75"/>
      <c r="D47" s="56"/>
      <c r="F47" s="57"/>
      <c r="H47" s="57"/>
      <c r="J47" s="57"/>
      <c r="K47" s="57"/>
      <c r="L47" s="58"/>
      <c r="X47" s="71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</row>
    <row r="48" spans="1:46" s="23" customFormat="1" ht="12.75" x14ac:dyDescent="0.2">
      <c r="A48" s="62" t="s">
        <v>28</v>
      </c>
      <c r="B48" s="63" t="s">
        <v>37</v>
      </c>
      <c r="C48" s="64">
        <f>SUM(D48:W48)</f>
        <v>600516.02202378644</v>
      </c>
      <c r="D48" s="65">
        <v>284245.08538430149</v>
      </c>
      <c r="E48" s="66">
        <v>92520.599719890131</v>
      </c>
      <c r="F48" s="67">
        <v>221561.06344249097</v>
      </c>
      <c r="G48" s="66"/>
      <c r="H48" s="67"/>
      <c r="I48" s="66"/>
      <c r="J48" s="67">
        <v>1647.7364948778741</v>
      </c>
      <c r="K48" s="67"/>
      <c r="L48" s="68">
        <v>541.53698222594824</v>
      </c>
      <c r="M48" s="69"/>
      <c r="N48" s="66"/>
      <c r="O48" s="66"/>
      <c r="P48" s="66"/>
      <c r="Q48" s="66"/>
      <c r="R48" s="66"/>
      <c r="S48" s="66"/>
      <c r="T48" s="66"/>
      <c r="U48" s="66"/>
      <c r="V48" s="66"/>
      <c r="W48" s="70"/>
      <c r="X48" s="71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</row>
    <row r="49" spans="1:46" s="23" customFormat="1" ht="12.75" x14ac:dyDescent="0.2">
      <c r="A49" s="72" t="s">
        <v>30</v>
      </c>
      <c r="B49" s="73" t="s">
        <v>38</v>
      </c>
      <c r="C49" s="74">
        <f>SUM(D49:W49)</f>
        <v>600516.02202378644</v>
      </c>
      <c r="D49" s="65">
        <f>D48</f>
        <v>284245.08538430149</v>
      </c>
      <c r="E49" s="66">
        <f>E48</f>
        <v>92520.599719890131</v>
      </c>
      <c r="F49" s="67">
        <f>F48</f>
        <v>221561.06344249097</v>
      </c>
      <c r="G49" s="66">
        <f>G48</f>
        <v>0</v>
      </c>
      <c r="H49" s="67">
        <f>H48</f>
        <v>0</v>
      </c>
      <c r="I49" s="66">
        <f>I48</f>
        <v>0</v>
      </c>
      <c r="J49" s="67">
        <f>J48</f>
        <v>1647.7364948778741</v>
      </c>
      <c r="K49" s="67">
        <f>K48</f>
        <v>0</v>
      </c>
      <c r="L49" s="68">
        <f>L48</f>
        <v>541.53698222594824</v>
      </c>
      <c r="M49" s="69"/>
      <c r="N49" s="66"/>
      <c r="O49" s="66"/>
      <c r="P49" s="66"/>
      <c r="Q49" s="66"/>
      <c r="R49" s="66"/>
      <c r="S49" s="66"/>
      <c r="T49" s="66"/>
      <c r="U49" s="66"/>
      <c r="V49" s="66"/>
      <c r="W49" s="70"/>
      <c r="X49" s="71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</row>
    <row r="50" spans="1:46" s="23" customFormat="1" ht="12.75" x14ac:dyDescent="0.2">
      <c r="A50" s="72" t="s">
        <v>32</v>
      </c>
      <c r="B50" s="73" t="s">
        <v>39</v>
      </c>
      <c r="C50" s="74">
        <f>SUM(D50:W50)</f>
        <v>600516.02202378644</v>
      </c>
      <c r="D50" s="65">
        <f>D49</f>
        <v>284245.08538430149</v>
      </c>
      <c r="E50" s="66">
        <f>E49</f>
        <v>92520.599719890131</v>
      </c>
      <c r="F50" s="67">
        <f>F49</f>
        <v>221561.06344249097</v>
      </c>
      <c r="G50" s="66">
        <f>G49</f>
        <v>0</v>
      </c>
      <c r="H50" s="67">
        <f>H49</f>
        <v>0</v>
      </c>
      <c r="I50" s="66">
        <f>I49</f>
        <v>0</v>
      </c>
      <c r="J50" s="67">
        <f>J49</f>
        <v>1647.7364948778741</v>
      </c>
      <c r="K50" s="67">
        <f>K49</f>
        <v>0</v>
      </c>
      <c r="L50" s="68">
        <f>L49</f>
        <v>541.53698222594824</v>
      </c>
      <c r="M50" s="69"/>
      <c r="N50" s="66"/>
      <c r="O50" s="66"/>
      <c r="P50" s="66"/>
      <c r="Q50" s="66"/>
      <c r="R50" s="66"/>
      <c r="S50" s="66"/>
      <c r="T50" s="66"/>
      <c r="U50" s="66"/>
      <c r="V50" s="66"/>
      <c r="W50" s="70"/>
      <c r="X50" s="71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</row>
    <row r="51" spans="1:46" s="23" customFormat="1" ht="13.5" thickBot="1" x14ac:dyDescent="0.25">
      <c r="A51" s="59"/>
      <c r="B51" s="76"/>
      <c r="C51" s="77"/>
      <c r="D51" s="71"/>
      <c r="L51" s="58"/>
      <c r="X51" s="71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</row>
    <row r="52" spans="1:46" s="23" customFormat="1" ht="14.25" thickTop="1" thickBot="1" x14ac:dyDescent="0.25">
      <c r="A52" s="53" t="s">
        <v>40</v>
      </c>
      <c r="B52" s="54"/>
      <c r="C52" s="77"/>
      <c r="D52" s="71"/>
      <c r="L52" s="58"/>
      <c r="X52" s="71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</row>
    <row r="53" spans="1:46" s="23" customFormat="1" ht="26.25" thickTop="1" x14ac:dyDescent="0.2">
      <c r="A53" s="61"/>
      <c r="B53" s="76"/>
      <c r="C53" s="51" t="s">
        <v>41</v>
      </c>
      <c r="D53" s="50" t="str">
        <f>IF(OR(D55*4&lt;D61,D56*4&lt;D62,D57*4&lt;D63,D58*4&lt;D64),IF(OR(D55*12&lt;D67,D56*12&lt;D68,D57*12&lt;D69,D58*12&lt;D70),"Check 4 NCP and 12 NCP","Check 4 NCP"),IF(OR(D55*12&lt;D67,D56*12&lt;D68,D57*12&lt;D69,D58*12&lt;D70),"Check 12 NCP","Pass"))</f>
        <v>Pass</v>
      </c>
      <c r="E53" s="52" t="str">
        <f>IF(OR(E55*4&lt;E61,E56*4&lt;E62,E57*4&lt;E63,E58*4&lt;E64),IF(OR(E55*12&lt;E67,E56*12&lt;E68,E57*12&lt;E69,E58*12&lt;E70),"Check 4 NCP and 12 NCP","Check 4 NCP"),IF(OR(E55*12&lt;E67,E56*12&lt;E68,E57*12&lt;E69,E58*12&lt;E70),"Check 12 NCP","Pass"))</f>
        <v>Pass</v>
      </c>
      <c r="F53" s="52" t="str">
        <f>IF(OR(F55*4&lt;F61,F56*4&lt;F62,F57*4&lt;F63,F58*4&lt;F64),IF(OR(F55*12&lt;F67,F56*12&lt;F68,F57*12&lt;F69,F58*12&lt;F70),"Check 4 NCP and 12 NCP","Check 4 NCP"),IF(OR(F55*12&lt;F67,F56*12&lt;F68,F57*12&lt;F69,F58*12&lt;F70),"Check 12 NCP","Pass"))</f>
        <v>Pass</v>
      </c>
      <c r="G53" s="52" t="str">
        <f>IF(OR(G55*4&lt;G61,G56*4&lt;G62,G57*4&lt;G63,G58*4&lt;G64),IF(OR(G55*12&lt;G67,G56*12&lt;G68,G57*12&lt;G69,G58*12&lt;G70),"Check 4 NCP and 12 NCP","Check 4 NCP"),IF(OR(G55*12&lt;G67,G56*12&lt;G68,G57*12&lt;G69,G58*12&lt;G70),"Check 12 NCP","Pass"))</f>
        <v>Pass</v>
      </c>
      <c r="H53" s="52" t="str">
        <f>IF(OR(H55*4&lt;H61,H56*4&lt;H62,H57*4&lt;H63,H58*4&lt;H64),IF(OR(H55*12&lt;H67,H56*12&lt;H68,H57*12&lt;H69,H58*12&lt;H70),"Check 4 NCP and 12 NCP","Check 4 NCP"),IF(OR(H55*12&lt;H67,H56*12&lt;H68,H57*12&lt;H69,H58*12&lt;H70),"Check 12 NCP","Pass"))</f>
        <v>Pass</v>
      </c>
      <c r="I53" s="52" t="str">
        <f>IF(OR(I55*4&lt;I61,I56*4&lt;I62,I57*4&lt;I63,I58*4&lt;I64),IF(OR(I55*12&lt;I67,I56*12&lt;I68,I57*12&lt;I69,I58*12&lt;I70),"Check 4 NCP and 12 NCP","Check 4 NCP"),IF(OR(I55*12&lt;I67,I56*12&lt;I68,I57*12&lt;I69,I58*12&lt;I70),"Check 12 NCP","Pass"))</f>
        <v>Pass</v>
      </c>
      <c r="J53" s="52" t="str">
        <f>IF(OR(J55*4&lt;J61,J56*4&lt;J62,J57*4&lt;J63,J58*4&lt;J64),IF(OR(J55*12&lt;J67,J56*12&lt;J68,J57*12&lt;J69,J58*12&lt;J70),"Check 4 NCP and 12 NCP","Check 4 NCP"),IF(OR(J55*12&lt;J67,J56*12&lt;J68,J57*12&lt;J69,J58*12&lt;J70),"Check 12 NCP","Pass"))</f>
        <v>Pass</v>
      </c>
      <c r="K53" s="52" t="str">
        <f>IF(OR(K55*4&lt;K61,K56*4&lt;K62,K57*4&lt;K63,K58*4&lt;K64),IF(OR(K55*12&lt;K67,K56*12&lt;K68,K57*12&lt;K69,K58*12&lt;K70),"Check 4 NCP and 12 NCP","Check 4 NCP"),IF(OR(K55*12&lt;K67,K56*12&lt;K68,K57*12&lt;K69,K58*12&lt;K70),"Check 12 NCP","Pass"))</f>
        <v>Pass</v>
      </c>
      <c r="L53" s="78" t="str">
        <f>IF(OR(L55*4&lt;L61,L56*4&lt;L62,L57*4&lt;L63,L58*4&lt;L64),IF(OR(L55*12&lt;L67,L56*12&lt;L68,L57*12&lt;L69,L58*12&lt;L70),"Check 4 NCP and 12 NCP","Check 4 NCP"),IF(OR(L55*12&lt;L67,L56*12&lt;L68,L57*12&lt;L69,L58*12&lt;L70),"Check 12 NCP","Pass"))</f>
        <v>Pass</v>
      </c>
      <c r="M53" s="52" t="str">
        <f>IF(OR(M55*4&lt;M61,M56*4&lt;M62,M57*4&lt;M63,M58*4&lt;M64),IF(OR(M55*12&lt;M67,M56*12&lt;M68,M57*12&lt;M69,M58*12&lt;M70),"Check 4 NCP and 12 NCP","Check 4 NCP"),IF(OR(M55*12&lt;M67,M56*12&lt;M68,M57*12&lt;M69,M58*12&lt;M70),"Check 12 NCP","Pass"))</f>
        <v>Pass</v>
      </c>
      <c r="N53" s="52" t="str">
        <f>IF(OR(N55*4&lt;N61,N56*4&lt;N62,N57*4&lt;N63,N58*4&lt;N64),IF(OR(N55*12&lt;N67,N56*12&lt;N68,N57*12&lt;N69,N58*12&lt;N70),"Check 4 NCP and 12 NCP","Check 4 NCP"),IF(OR(N55*12&lt;N67,N56*12&lt;N68,N57*12&lt;N69,N58*12&lt;N70),"Check 12 NCP","Pass"))</f>
        <v>Pass</v>
      </c>
      <c r="O53" s="52" t="str">
        <f>IF(OR(O55*4&lt;O61,O56*4&lt;O62,O57*4&lt;O63,O58*4&lt;O64),IF(OR(O55*12&lt;O67,O56*12&lt;O68,O57*12&lt;O69,O58*12&lt;O70),"Check 4 NCP and 12 NCP","Check 4 NCP"),IF(OR(O55*12&lt;O67,O56*12&lt;O68,O57*12&lt;O69,O58*12&lt;O70),"Check 12 NCP","Pass"))</f>
        <v>Pass</v>
      </c>
      <c r="P53" s="52" t="str">
        <f>IF(OR(P55*4&lt;P61,P56*4&lt;P62,P57*4&lt;P63,P58*4&lt;P64),IF(OR(P55*12&lt;P67,P56*12&lt;P68,P57*12&lt;P69,P58*12&lt;P70),"Check 4 NCP and 12 NCP","Check 4 NCP"),IF(OR(P55*12&lt;P67,P56*12&lt;P68,P57*12&lt;P69,P58*12&lt;P70),"Check 12 NCP","Pass"))</f>
        <v>Pass</v>
      </c>
      <c r="Q53" s="52" t="str">
        <f>IF(OR(Q55*4&lt;Q61,Q56*4&lt;Q62,Q57*4&lt;Q63,Q58*4&lt;Q64),IF(OR(Q55*12&lt;Q67,Q56*12&lt;Q68,Q57*12&lt;Q69,Q58*12&lt;Q70),"Check 4 NCP and 12 NCP","Check 4 NCP"),IF(OR(Q55*12&lt;Q67,Q56*12&lt;Q68,Q57*12&lt;Q69,Q58*12&lt;Q70),"Check 12 NCP","Pass"))</f>
        <v>Pass</v>
      </c>
      <c r="R53" s="52" t="str">
        <f>IF(OR(R55*4&lt;R61,R56*4&lt;R62,R57*4&lt;R63,R58*4&lt;R64),IF(OR(R55*12&lt;R67,R56*12&lt;R68,R57*12&lt;R69,R58*12&lt;R70),"Check 4 NCP and 12 NCP","Check 4 NCP"),IF(OR(R55*12&lt;R67,R56*12&lt;R68,R57*12&lt;R69,R58*12&lt;R70),"Check 12 NCP","Pass"))</f>
        <v>Pass</v>
      </c>
      <c r="S53" s="52" t="str">
        <f>IF(OR(S55*4&lt;S61,S56*4&lt;S62,S57*4&lt;S63,S58*4&lt;S64),IF(OR(S55*12&lt;S67,S56*12&lt;S68,S57*12&lt;S69,S58*12&lt;S70),"Check 4 NCP and 12 NCP","Check 4 NCP"),IF(OR(S55*12&lt;S67,S56*12&lt;S68,S57*12&lt;S69,S58*12&lt;S70),"Check 12 NCP","Pass"))</f>
        <v>Pass</v>
      </c>
      <c r="T53" s="52" t="str">
        <f>IF(OR(T55*4&lt;T61,T56*4&lt;T62,T57*4&lt;T63,T58*4&lt;T64),IF(OR(T55*12&lt;T67,T56*12&lt;T68,T57*12&lt;T69,T58*12&lt;T70),"Check 4 NCP and 12 NCP","Check 4 NCP"),IF(OR(T55*12&lt;T67,T56*12&lt;T68,T57*12&lt;T69,T58*12&lt;T70),"Check 12 NCP","Pass"))</f>
        <v>Pass</v>
      </c>
      <c r="U53" s="52" t="str">
        <f>IF(OR(U55*4&lt;U61,U56*4&lt;U62,U57*4&lt;U63,U58*4&lt;U64),IF(OR(U55*12&lt;U67,U56*12&lt;U68,U57*12&lt;U69,U58*12&lt;U70),"Check 4 NCP and 12 NCP","Check 4 NCP"),IF(OR(U55*12&lt;U67,U56*12&lt;U68,U57*12&lt;U69,U58*12&lt;U70),"Check 12 NCP","Pass"))</f>
        <v>Pass</v>
      </c>
      <c r="V53" s="52" t="str">
        <f>IF(OR(V55*4&lt;V61,V56*4&lt;V62,V57*4&lt;V63,V58*4&lt;V64),IF(OR(V55*12&lt;V67,V56*12&lt;V68,V57*12&lt;V69,V58*12&lt;V70),"Check 4 NCP and 12 NCP","Check 4 NCP"),IF(OR(V55*12&lt;V67,V56*12&lt;V68,V57*12&lt;V69,V58*12&lt;V70),"Check 12 NCP","Pass"))</f>
        <v>Pass</v>
      </c>
      <c r="W53" s="52" t="str">
        <f>IF(OR(W55*4&lt;W61,W56*4&lt;W62,W57*4&lt;W63,W58*4&lt;W64),IF(OR(W55*12&lt;W67,W56*12&lt;W68,W57*12&lt;W69,W58*12&lt;W70),"Check 4 NCP and 12 NCP","Check 4 NCP"),IF(OR(W55*12&lt;W67,W56*12&lt;W68,W57*12&lt;W69,W58*12&lt;W70),"Check 12 NCP","Pass"))</f>
        <v>Pass</v>
      </c>
      <c r="X53" s="71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</row>
    <row r="54" spans="1:46" s="23" customFormat="1" ht="12.75" x14ac:dyDescent="0.2">
      <c r="A54" s="61" t="s">
        <v>15</v>
      </c>
      <c r="B54" s="76"/>
      <c r="C54" s="77"/>
      <c r="D54" s="71"/>
      <c r="L54" s="58"/>
      <c r="X54" s="71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1:46" s="23" customFormat="1" ht="25.5" x14ac:dyDescent="0.2">
      <c r="A55" s="79" t="s">
        <v>42</v>
      </c>
      <c r="B55" s="63" t="s">
        <v>43</v>
      </c>
      <c r="C55" s="64">
        <f>SUM(D55:W55)</f>
        <v>58458.755540601916</v>
      </c>
      <c r="D55" s="65">
        <v>27502.915720460031</v>
      </c>
      <c r="E55" s="66">
        <v>8992.6973259478127</v>
      </c>
      <c r="F55" s="67">
        <v>21641.181841422585</v>
      </c>
      <c r="G55" s="66"/>
      <c r="H55" s="67"/>
      <c r="I55" s="66"/>
      <c r="J55" s="67">
        <v>274.62274914631234</v>
      </c>
      <c r="K55" s="67"/>
      <c r="L55" s="68">
        <v>47.337903625173475</v>
      </c>
      <c r="M55" s="69"/>
      <c r="N55" s="66"/>
      <c r="O55" s="66"/>
      <c r="P55" s="66"/>
      <c r="Q55" s="66"/>
      <c r="R55" s="66"/>
      <c r="S55" s="66"/>
      <c r="T55" s="66"/>
      <c r="U55" s="66"/>
      <c r="V55" s="66"/>
      <c r="W55" s="70"/>
      <c r="X55" s="71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1:46" s="23" customFormat="1" ht="12.75" x14ac:dyDescent="0.2">
      <c r="A56" s="72" t="s">
        <v>44</v>
      </c>
      <c r="B56" s="73" t="s">
        <v>45</v>
      </c>
      <c r="C56" s="74">
        <f>SUM(D56:W56)</f>
        <v>58458.755540601916</v>
      </c>
      <c r="D56" s="65">
        <f>D55</f>
        <v>27502.915720460031</v>
      </c>
      <c r="E56" s="66">
        <f>E55</f>
        <v>8992.6973259478127</v>
      </c>
      <c r="F56" s="67">
        <f>F55</f>
        <v>21641.181841422585</v>
      </c>
      <c r="G56" s="66">
        <f>G55</f>
        <v>0</v>
      </c>
      <c r="H56" s="67">
        <f>H55</f>
        <v>0</v>
      </c>
      <c r="I56" s="66">
        <f>I55</f>
        <v>0</v>
      </c>
      <c r="J56" s="67">
        <f>J55</f>
        <v>274.62274914631234</v>
      </c>
      <c r="K56" s="67">
        <f>K55</f>
        <v>0</v>
      </c>
      <c r="L56" s="68">
        <f>L55</f>
        <v>47.337903625173475</v>
      </c>
      <c r="M56" s="69"/>
      <c r="N56" s="66"/>
      <c r="O56" s="66"/>
      <c r="P56" s="66"/>
      <c r="Q56" s="66"/>
      <c r="R56" s="66"/>
      <c r="S56" s="66"/>
      <c r="T56" s="66"/>
      <c r="U56" s="66"/>
      <c r="V56" s="66"/>
      <c r="W56" s="70"/>
      <c r="X56" s="71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1:46" s="23" customFormat="1" ht="12.75" x14ac:dyDescent="0.2">
      <c r="A57" s="72" t="s">
        <v>46</v>
      </c>
      <c r="B57" s="73" t="s">
        <v>47</v>
      </c>
      <c r="C57" s="74">
        <f>SUM(D57:W57)</f>
        <v>45617.534242532987</v>
      </c>
      <c r="D57" s="65">
        <f>D56</f>
        <v>27502.915720460031</v>
      </c>
      <c r="E57" s="66">
        <f>E56</f>
        <v>8992.6973259478127</v>
      </c>
      <c r="F57" s="67">
        <v>8799.9605433536544</v>
      </c>
      <c r="G57" s="66">
        <f>G56</f>
        <v>0</v>
      </c>
      <c r="H57" s="67">
        <f>H56</f>
        <v>0</v>
      </c>
      <c r="I57" s="66">
        <f>I56</f>
        <v>0</v>
      </c>
      <c r="J57" s="67">
        <f>J56</f>
        <v>274.62274914631234</v>
      </c>
      <c r="K57" s="67">
        <f>K56</f>
        <v>0</v>
      </c>
      <c r="L57" s="68">
        <f>L56</f>
        <v>47.337903625173475</v>
      </c>
      <c r="M57" s="69"/>
      <c r="N57" s="66"/>
      <c r="O57" s="66"/>
      <c r="P57" s="66"/>
      <c r="Q57" s="66"/>
      <c r="R57" s="66"/>
      <c r="S57" s="66"/>
      <c r="T57" s="66"/>
      <c r="U57" s="66"/>
      <c r="V57" s="66"/>
      <c r="W57" s="70"/>
      <c r="X57" s="71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</row>
    <row r="58" spans="1:46" s="23" customFormat="1" ht="12.75" x14ac:dyDescent="0.2">
      <c r="A58" s="72" t="s">
        <v>48</v>
      </c>
      <c r="B58" s="73" t="s">
        <v>49</v>
      </c>
      <c r="C58" s="74">
        <f>SUM(D58:W58)</f>
        <v>45617.534242532987</v>
      </c>
      <c r="D58" s="65">
        <f>D57</f>
        <v>27502.915720460031</v>
      </c>
      <c r="E58" s="66">
        <f>E57</f>
        <v>8992.6973259478127</v>
      </c>
      <c r="F58" s="67">
        <f>F57</f>
        <v>8799.9605433536544</v>
      </c>
      <c r="G58" s="66">
        <f>G57</f>
        <v>0</v>
      </c>
      <c r="H58" s="67">
        <f>H57</f>
        <v>0</v>
      </c>
      <c r="I58" s="66">
        <f>I57</f>
        <v>0</v>
      </c>
      <c r="J58" s="67">
        <f>J57</f>
        <v>274.62274914631234</v>
      </c>
      <c r="K58" s="67">
        <f>K57</f>
        <v>0</v>
      </c>
      <c r="L58" s="68">
        <f>L57</f>
        <v>47.337903625173475</v>
      </c>
      <c r="M58" s="69"/>
      <c r="N58" s="66"/>
      <c r="O58" s="66"/>
      <c r="P58" s="66"/>
      <c r="Q58" s="66"/>
      <c r="R58" s="66"/>
      <c r="S58" s="66"/>
      <c r="T58" s="66"/>
      <c r="U58" s="66"/>
      <c r="V58" s="66"/>
      <c r="W58" s="70"/>
      <c r="X58" s="71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</row>
    <row r="59" spans="1:46" s="23" customFormat="1" ht="12.75" x14ac:dyDescent="0.2">
      <c r="A59" s="59"/>
      <c r="B59" s="60"/>
      <c r="C59" s="77"/>
      <c r="D59" s="56"/>
      <c r="F59" s="57"/>
      <c r="H59" s="57"/>
      <c r="J59" s="57"/>
      <c r="K59" s="57"/>
      <c r="L59" s="58"/>
      <c r="W59" s="58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</row>
    <row r="60" spans="1:46" s="23" customFormat="1" ht="12.75" x14ac:dyDescent="0.2">
      <c r="A60" s="61" t="s">
        <v>10</v>
      </c>
      <c r="B60" s="76"/>
      <c r="C60" s="77"/>
      <c r="D60" s="56"/>
      <c r="F60" s="57"/>
      <c r="H60" s="57"/>
      <c r="J60" s="57"/>
      <c r="K60" s="57"/>
      <c r="L60" s="58"/>
      <c r="W60" s="58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</row>
    <row r="61" spans="1:46" s="23" customFormat="1" ht="25.5" x14ac:dyDescent="0.2">
      <c r="A61" s="79" t="s">
        <v>42</v>
      </c>
      <c r="B61" s="63" t="s">
        <v>50</v>
      </c>
      <c r="C61" s="64">
        <f>SUM(D61:W61)</f>
        <v>227345.54389222711</v>
      </c>
      <c r="D61" s="65">
        <v>105782.12540343325</v>
      </c>
      <c r="E61" s="66">
        <v>34946.267867336959</v>
      </c>
      <c r="F61" s="67">
        <v>85332.358440721975</v>
      </c>
      <c r="G61" s="66"/>
      <c r="H61" s="67"/>
      <c r="I61" s="66"/>
      <c r="J61" s="67">
        <v>1098.4909965852494</v>
      </c>
      <c r="K61" s="67"/>
      <c r="L61" s="68">
        <v>186.30118414966108</v>
      </c>
      <c r="M61" s="69"/>
      <c r="N61" s="66"/>
      <c r="O61" s="66"/>
      <c r="P61" s="66"/>
      <c r="Q61" s="66"/>
      <c r="R61" s="66"/>
      <c r="S61" s="66"/>
      <c r="T61" s="66"/>
      <c r="U61" s="66"/>
      <c r="V61" s="66"/>
      <c r="W61" s="80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</row>
    <row r="62" spans="1:46" s="23" customFormat="1" ht="12.75" x14ac:dyDescent="0.2">
      <c r="A62" s="72" t="s">
        <v>44</v>
      </c>
      <c r="B62" s="73" t="s">
        <v>51</v>
      </c>
      <c r="C62" s="74">
        <f>SUM(D62:W62)</f>
        <v>227345.54389222711</v>
      </c>
      <c r="D62" s="65">
        <f>D61</f>
        <v>105782.12540343325</v>
      </c>
      <c r="E62" s="66">
        <f>E61</f>
        <v>34946.267867336959</v>
      </c>
      <c r="F62" s="67">
        <f>F61</f>
        <v>85332.358440721975</v>
      </c>
      <c r="G62" s="66">
        <f>G61</f>
        <v>0</v>
      </c>
      <c r="H62" s="67">
        <f>H61</f>
        <v>0</v>
      </c>
      <c r="I62" s="66">
        <f>I61</f>
        <v>0</v>
      </c>
      <c r="J62" s="67">
        <f>J61</f>
        <v>1098.4909965852494</v>
      </c>
      <c r="K62" s="67">
        <f>K61</f>
        <v>0</v>
      </c>
      <c r="L62" s="68">
        <f>L61</f>
        <v>186.30118414966108</v>
      </c>
      <c r="M62" s="69"/>
      <c r="N62" s="66"/>
      <c r="O62" s="66"/>
      <c r="P62" s="66"/>
      <c r="Q62" s="66"/>
      <c r="R62" s="66"/>
      <c r="S62" s="66"/>
      <c r="T62" s="66"/>
      <c r="U62" s="66"/>
      <c r="V62" s="66"/>
      <c r="W62" s="81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</row>
    <row r="63" spans="1:46" s="23" customFormat="1" ht="12.75" x14ac:dyDescent="0.2">
      <c r="A63" s="72" t="s">
        <v>46</v>
      </c>
      <c r="B63" s="73" t="s">
        <v>52</v>
      </c>
      <c r="C63" s="74">
        <f>SUM(D63:W63)</f>
        <v>176711.90906337154</v>
      </c>
      <c r="D63" s="65">
        <f>D62</f>
        <v>105782.12540343325</v>
      </c>
      <c r="E63" s="66">
        <f>E62</f>
        <v>34946.267867336959</v>
      </c>
      <c r="F63" s="67">
        <v>34698.723611866408</v>
      </c>
      <c r="G63" s="66">
        <f>G62</f>
        <v>0</v>
      </c>
      <c r="H63" s="67">
        <f>H62</f>
        <v>0</v>
      </c>
      <c r="I63" s="66">
        <f>I62</f>
        <v>0</v>
      </c>
      <c r="J63" s="67">
        <f>J62</f>
        <v>1098.4909965852494</v>
      </c>
      <c r="K63" s="67">
        <f>K62</f>
        <v>0</v>
      </c>
      <c r="L63" s="68">
        <f>L62</f>
        <v>186.30118414966108</v>
      </c>
      <c r="M63" s="69"/>
      <c r="N63" s="66"/>
      <c r="O63" s="66"/>
      <c r="P63" s="66"/>
      <c r="Q63" s="66"/>
      <c r="R63" s="66"/>
      <c r="S63" s="66"/>
      <c r="T63" s="66"/>
      <c r="U63" s="66"/>
      <c r="V63" s="66"/>
      <c r="W63" s="81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</row>
    <row r="64" spans="1:46" s="23" customFormat="1" ht="12.75" x14ac:dyDescent="0.2">
      <c r="A64" s="72" t="s">
        <v>48</v>
      </c>
      <c r="B64" s="73" t="s">
        <v>53</v>
      </c>
      <c r="C64" s="74">
        <f>SUM(D64:W64)</f>
        <v>176711.90906337154</v>
      </c>
      <c r="D64" s="65">
        <f>D63</f>
        <v>105782.12540343325</v>
      </c>
      <c r="E64" s="66">
        <f>E63</f>
        <v>34946.267867336959</v>
      </c>
      <c r="F64" s="67">
        <f>F63</f>
        <v>34698.723611866408</v>
      </c>
      <c r="G64" s="66">
        <f>G63</f>
        <v>0</v>
      </c>
      <c r="H64" s="67">
        <f>H63</f>
        <v>0</v>
      </c>
      <c r="I64" s="66">
        <f>I63</f>
        <v>0</v>
      </c>
      <c r="J64" s="67">
        <f>J63</f>
        <v>1098.4909965852494</v>
      </c>
      <c r="K64" s="67">
        <f>K63</f>
        <v>0</v>
      </c>
      <c r="L64" s="68">
        <f>L63</f>
        <v>186.30118414966108</v>
      </c>
      <c r="M64" s="69"/>
      <c r="N64" s="66"/>
      <c r="O64" s="66"/>
      <c r="P64" s="66"/>
      <c r="Q64" s="66"/>
      <c r="R64" s="66"/>
      <c r="S64" s="66"/>
      <c r="T64" s="66"/>
      <c r="U64" s="66"/>
      <c r="V64" s="66"/>
      <c r="W64" s="81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</row>
    <row r="65" spans="1:46" s="23" customFormat="1" ht="12.75" x14ac:dyDescent="0.2">
      <c r="A65" s="59"/>
      <c r="B65" s="60"/>
      <c r="C65" s="77"/>
      <c r="D65" s="56"/>
      <c r="F65" s="57"/>
      <c r="H65" s="57"/>
      <c r="J65" s="57"/>
      <c r="K65" s="57"/>
      <c r="L65" s="58"/>
      <c r="W65" s="58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</row>
    <row r="66" spans="1:46" s="23" customFormat="1" ht="12.75" x14ac:dyDescent="0.2">
      <c r="A66" s="61" t="s">
        <v>12</v>
      </c>
      <c r="B66" s="76"/>
      <c r="C66" s="77"/>
      <c r="D66" s="56"/>
      <c r="F66" s="57"/>
      <c r="H66" s="57"/>
      <c r="J66" s="57"/>
      <c r="K66" s="57"/>
      <c r="L66" s="58"/>
      <c r="W66" s="58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</row>
    <row r="67" spans="1:46" s="23" customFormat="1" ht="25.5" x14ac:dyDescent="0.2">
      <c r="A67" s="79" t="s">
        <v>42</v>
      </c>
      <c r="B67" s="63" t="s">
        <v>54</v>
      </c>
      <c r="C67" s="64">
        <f>SUM(D67:W67)</f>
        <v>629409.66226080176</v>
      </c>
      <c r="D67" s="65">
        <v>289401.10065486556</v>
      </c>
      <c r="E67" s="66">
        <v>94807.471061319869</v>
      </c>
      <c r="F67" s="67">
        <v>241355.64683749172</v>
      </c>
      <c r="G67" s="66"/>
      <c r="H67" s="67"/>
      <c r="I67" s="66"/>
      <c r="J67" s="67">
        <v>3295.4728897557479</v>
      </c>
      <c r="K67" s="67"/>
      <c r="L67" s="68">
        <v>549.97081736886298</v>
      </c>
      <c r="M67" s="69"/>
      <c r="N67" s="66"/>
      <c r="O67" s="66"/>
      <c r="P67" s="66"/>
      <c r="Q67" s="66"/>
      <c r="R67" s="66"/>
      <c r="S67" s="66"/>
      <c r="T67" s="66"/>
      <c r="U67" s="66"/>
      <c r="V67" s="66"/>
      <c r="W67" s="80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</row>
    <row r="68" spans="1:46" s="23" customFormat="1" ht="12.75" x14ac:dyDescent="0.2">
      <c r="A68" s="62" t="s">
        <v>44</v>
      </c>
      <c r="B68" s="63" t="s">
        <v>55</v>
      </c>
      <c r="C68" s="74">
        <f>SUM(D68:W68)</f>
        <v>629409.66226080176</v>
      </c>
      <c r="D68" s="65">
        <f>D67</f>
        <v>289401.10065486556</v>
      </c>
      <c r="E68" s="66">
        <f>E67</f>
        <v>94807.471061319869</v>
      </c>
      <c r="F68" s="67">
        <f>F67</f>
        <v>241355.64683749172</v>
      </c>
      <c r="G68" s="66">
        <f>G67</f>
        <v>0</v>
      </c>
      <c r="H68" s="67">
        <f>H67</f>
        <v>0</v>
      </c>
      <c r="I68" s="66">
        <f>I67</f>
        <v>0</v>
      </c>
      <c r="J68" s="67">
        <f>J67</f>
        <v>3295.4728897557479</v>
      </c>
      <c r="K68" s="67">
        <f>K67</f>
        <v>0</v>
      </c>
      <c r="L68" s="68">
        <f>L67</f>
        <v>549.97081736886298</v>
      </c>
      <c r="M68" s="69"/>
      <c r="N68" s="66"/>
      <c r="O68" s="66"/>
      <c r="P68" s="66"/>
      <c r="Q68" s="66"/>
      <c r="R68" s="66"/>
      <c r="S68" s="66"/>
      <c r="T68" s="66"/>
      <c r="U68" s="66"/>
      <c r="V68" s="66"/>
      <c r="W68" s="80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</row>
    <row r="69" spans="1:46" s="23" customFormat="1" ht="12.75" x14ac:dyDescent="0.2">
      <c r="A69" s="62" t="s">
        <v>46</v>
      </c>
      <c r="B69" s="63" t="s">
        <v>56</v>
      </c>
      <c r="C69" s="74">
        <f>SUM(D69:W69)</f>
        <v>486196.53761311987</v>
      </c>
      <c r="D69" s="65">
        <f>D68</f>
        <v>289401.10065486556</v>
      </c>
      <c r="E69" s="66">
        <f>E68</f>
        <v>94807.471061319869</v>
      </c>
      <c r="F69" s="67">
        <v>98142.522189809853</v>
      </c>
      <c r="G69" s="66">
        <f>G68</f>
        <v>0</v>
      </c>
      <c r="H69" s="67">
        <f>H68</f>
        <v>0</v>
      </c>
      <c r="I69" s="66">
        <f>I68</f>
        <v>0</v>
      </c>
      <c r="J69" s="67">
        <f>J68</f>
        <v>3295.4728897557479</v>
      </c>
      <c r="K69" s="67">
        <f>K68</f>
        <v>0</v>
      </c>
      <c r="L69" s="68">
        <f>L68</f>
        <v>549.97081736886298</v>
      </c>
      <c r="M69" s="69"/>
      <c r="N69" s="66"/>
      <c r="O69" s="66"/>
      <c r="P69" s="66"/>
      <c r="Q69" s="66"/>
      <c r="R69" s="66"/>
      <c r="S69" s="66"/>
      <c r="T69" s="66"/>
      <c r="U69" s="66"/>
      <c r="V69" s="66"/>
      <c r="W69" s="80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1:46" s="23" customFormat="1" ht="13.5" thickBot="1" x14ac:dyDescent="0.25">
      <c r="A70" s="82" t="s">
        <v>48</v>
      </c>
      <c r="B70" s="83" t="s">
        <v>57</v>
      </c>
      <c r="C70" s="84">
        <f>SUM(D70:W70)</f>
        <v>486196.53761311987</v>
      </c>
      <c r="D70" s="85">
        <f>D69</f>
        <v>289401.10065486556</v>
      </c>
      <c r="E70" s="86">
        <f>E69</f>
        <v>94807.471061319869</v>
      </c>
      <c r="F70" s="87">
        <f>F69</f>
        <v>98142.522189809853</v>
      </c>
      <c r="G70" s="86">
        <f>G69</f>
        <v>0</v>
      </c>
      <c r="H70" s="87">
        <f>H69</f>
        <v>0</v>
      </c>
      <c r="I70" s="86">
        <f>I69</f>
        <v>0</v>
      </c>
      <c r="J70" s="87">
        <f>J69</f>
        <v>3295.4728897557479</v>
      </c>
      <c r="K70" s="87">
        <f>K69</f>
        <v>0</v>
      </c>
      <c r="L70" s="88">
        <f>L69</f>
        <v>549.97081736886298</v>
      </c>
      <c r="M70" s="69"/>
      <c r="N70" s="66"/>
      <c r="O70" s="66"/>
      <c r="P70" s="66"/>
      <c r="Q70" s="66"/>
      <c r="R70" s="66"/>
      <c r="S70" s="66"/>
      <c r="T70" s="66"/>
      <c r="U70" s="66"/>
      <c r="V70" s="66"/>
      <c r="W70" s="89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</row>
    <row r="74" spans="1:46" ht="11.25" x14ac:dyDescent="0.2">
      <c r="J74" s="90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</sheetData>
  <mergeCells count="17">
    <mergeCell ref="A52:B52"/>
    <mergeCell ref="A26:B26"/>
    <mergeCell ref="A27:B27"/>
    <mergeCell ref="A31:B31"/>
    <mergeCell ref="A35:B35"/>
    <mergeCell ref="A17:B17"/>
    <mergeCell ref="A18:B18"/>
    <mergeCell ref="A19:B19"/>
    <mergeCell ref="A20:B20"/>
    <mergeCell ref="A24:B24"/>
    <mergeCell ref="A25:B25"/>
    <mergeCell ref="A1:F1"/>
    <mergeCell ref="A2:E2"/>
    <mergeCell ref="A3:E3"/>
    <mergeCell ref="A4:E4"/>
    <mergeCell ref="A14:B14"/>
    <mergeCell ref="A15:B15"/>
  </mergeCells>
  <conditionalFormatting sqref="C34">
    <cfRule type="cellIs" dxfId="7" priority="4" stopIfTrue="1" operator="equal">
      <formula>"Error"</formula>
    </cfRule>
  </conditionalFormatting>
  <conditionalFormatting sqref="D34:W34">
    <cfRule type="cellIs" dxfId="6" priority="3" stopIfTrue="1" operator="equal">
      <formula>"Error"</formula>
    </cfRule>
  </conditionalFormatting>
  <conditionalFormatting sqref="C53">
    <cfRule type="cellIs" dxfId="5" priority="2" stopIfTrue="1" operator="equal">
      <formula>"Error"</formula>
    </cfRule>
  </conditionalFormatting>
  <conditionalFormatting sqref="D53:W53">
    <cfRule type="cellIs" dxfId="4" priority="1" stopIfTrue="1" operator="equal">
      <formula>"Error"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3A11-0189-4449-A493-1AE0CC7A3C2C}">
  <dimension ref="A1:AQ74"/>
  <sheetViews>
    <sheetView workbookViewId="0">
      <selection activeCell="D40" sqref="D40"/>
    </sheetView>
  </sheetViews>
  <sheetFormatPr defaultColWidth="8.42578125" defaultRowHeight="15" x14ac:dyDescent="0.25"/>
  <cols>
    <col min="1" max="1" width="23.85546875" style="16" customWidth="1"/>
    <col min="2" max="2" width="12.5703125" style="16" customWidth="1"/>
    <col min="3" max="6" width="15.7109375" style="14" customWidth="1"/>
    <col min="7" max="9" width="15.7109375" style="14" hidden="1" customWidth="1"/>
    <col min="10" max="10" width="15.7109375" style="14" customWidth="1"/>
    <col min="11" max="11" width="15.7109375" style="14" hidden="1" customWidth="1"/>
    <col min="12" max="12" width="15.7109375" style="14" customWidth="1"/>
    <col min="13" max="23" width="15.7109375" style="14" hidden="1" customWidth="1"/>
    <col min="24" max="26" width="8.42578125" style="14"/>
    <col min="27" max="43" width="8.42578125" style="93"/>
    <col min="44" max="16384" width="8.42578125" style="14"/>
  </cols>
  <sheetData>
    <row r="1" spans="1:43" s="2" customFormat="1" ht="21.75" x14ac:dyDescent="0.2">
      <c r="A1" s="1"/>
      <c r="B1" s="1"/>
      <c r="C1" s="1"/>
      <c r="D1" s="1"/>
      <c r="E1" s="1"/>
      <c r="F1" s="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s="2" customFormat="1" ht="20.25" x14ac:dyDescent="0.3">
      <c r="A2" s="3"/>
      <c r="B2" s="3"/>
      <c r="C2" s="3"/>
      <c r="D2" s="3"/>
      <c r="E2" s="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43" s="2" customFormat="1" ht="30" x14ac:dyDescent="0.25">
      <c r="A3" s="4"/>
      <c r="B3" s="4"/>
      <c r="C3" s="4"/>
      <c r="D3" s="4"/>
      <c r="E3" s="4"/>
      <c r="G3" s="5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1:43" s="2" customFormat="1" ht="18" x14ac:dyDescent="0.25">
      <c r="A4" s="6" t="s">
        <v>58</v>
      </c>
      <c r="B4" s="6"/>
      <c r="C4" s="6"/>
      <c r="D4" s="6"/>
      <c r="E4" s="6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</row>
    <row r="5" spans="1:43" s="2" customFormat="1" ht="20.25" x14ac:dyDescent="0.3">
      <c r="A5" s="7" t="s">
        <v>59</v>
      </c>
      <c r="B5" s="8"/>
      <c r="C5" s="8"/>
      <c r="D5" s="9"/>
      <c r="E5" s="1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</row>
    <row r="6" spans="1:43" s="2" customFormat="1" ht="11.2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12.75" x14ac:dyDescent="0.2">
      <c r="A7" s="12"/>
      <c r="B7" s="13"/>
      <c r="C7" s="13"/>
      <c r="D7" s="13"/>
      <c r="E7" s="13"/>
      <c r="F7" s="13"/>
      <c r="G7" s="13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ht="11.25" hidden="1" x14ac:dyDescent="0.2">
      <c r="A8" s="15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</row>
    <row r="9" spans="1:43" hidden="1" x14ac:dyDescent="0.25"/>
    <row r="10" spans="1:43" ht="11.25" hidden="1" x14ac:dyDescent="0.2">
      <c r="A10" s="15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</row>
    <row r="11" spans="1:43" hidden="1" x14ac:dyDescent="0.25"/>
    <row r="12" spans="1:43" ht="18" hidden="1" x14ac:dyDescent="0.2">
      <c r="A12" s="17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</row>
    <row r="13" spans="1:43" hidden="1" x14ac:dyDescent="0.25"/>
    <row r="14" spans="1:43" ht="12.75" hidden="1" x14ac:dyDescent="0.2">
      <c r="A14" s="18" t="s">
        <v>0</v>
      </c>
      <c r="B14" s="18"/>
      <c r="C14" s="19" t="s">
        <v>74</v>
      </c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</row>
    <row r="15" spans="1:43" hidden="1" x14ac:dyDescent="0.2">
      <c r="A15" s="18" t="s">
        <v>1</v>
      </c>
      <c r="B15" s="18"/>
      <c r="C15" s="20" t="s">
        <v>74</v>
      </c>
      <c r="I15" s="21"/>
      <c r="J15" s="21"/>
      <c r="K15" s="21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</row>
    <row r="16" spans="1:43" ht="12.75" hidden="1" x14ac:dyDescent="0.2">
      <c r="A16" s="22"/>
      <c r="C16" s="23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</row>
    <row r="17" spans="1:43" ht="12.75" hidden="1" x14ac:dyDescent="0.2">
      <c r="A17" s="24" t="s">
        <v>2</v>
      </c>
      <c r="B17" s="24"/>
      <c r="C17" s="25" t="s">
        <v>3</v>
      </c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</row>
    <row r="18" spans="1:43" ht="12.75" hidden="1" x14ac:dyDescent="0.2">
      <c r="A18" s="24" t="s">
        <v>4</v>
      </c>
      <c r="B18" s="24"/>
      <c r="C18" s="25" t="s">
        <v>5</v>
      </c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</row>
    <row r="19" spans="1:43" ht="12.75" hidden="1" x14ac:dyDescent="0.2">
      <c r="A19" s="24" t="s">
        <v>6</v>
      </c>
      <c r="B19" s="24"/>
      <c r="C19" s="25" t="s">
        <v>7</v>
      </c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</row>
    <row r="20" spans="1:43" ht="12.75" hidden="1" x14ac:dyDescent="0.2">
      <c r="A20" s="24" t="s">
        <v>8</v>
      </c>
      <c r="B20" s="24"/>
      <c r="C20" s="25" t="s">
        <v>9</v>
      </c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</row>
    <row r="21" spans="1:43" ht="12.75" hidden="1" x14ac:dyDescent="0.2">
      <c r="A21" s="22"/>
      <c r="C21" s="23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</row>
    <row r="22" spans="1:43" ht="12.75" hidden="1" x14ac:dyDescent="0.2">
      <c r="A22" s="26" t="s">
        <v>10</v>
      </c>
      <c r="C22" s="27" t="s">
        <v>11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</row>
    <row r="23" spans="1:43" ht="12.75" hidden="1" x14ac:dyDescent="0.2">
      <c r="A23" s="26" t="s">
        <v>12</v>
      </c>
      <c r="C23" s="27" t="s">
        <v>13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</row>
    <row r="24" spans="1:43" ht="12.75" hidden="1" x14ac:dyDescent="0.2">
      <c r="A24" s="28" t="s">
        <v>14</v>
      </c>
      <c r="B24" s="28"/>
      <c r="C24" s="29" t="s">
        <v>3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</row>
    <row r="25" spans="1:43" ht="12.75" hidden="1" x14ac:dyDescent="0.2">
      <c r="A25" s="30" t="s">
        <v>15</v>
      </c>
      <c r="B25" s="30"/>
      <c r="C25" s="31" t="s">
        <v>16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ht="12.75" hidden="1" x14ac:dyDescent="0.2">
      <c r="A26" s="30" t="s">
        <v>10</v>
      </c>
      <c r="B26" s="30"/>
      <c r="C26" s="31" t="s">
        <v>11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:43" ht="12.75" hidden="1" x14ac:dyDescent="0.2">
      <c r="A27" s="30" t="s">
        <v>12</v>
      </c>
      <c r="B27" s="30"/>
      <c r="C27" s="31" t="s">
        <v>13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1:43" ht="11.25" hidden="1" x14ac:dyDescent="0.2">
      <c r="A28" s="14"/>
      <c r="B28" s="14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</row>
    <row r="29" spans="1:43" ht="12" thickBot="1" x14ac:dyDescent="0.25"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ht="13.5" thickBot="1" x14ac:dyDescent="0.25">
      <c r="D30" s="32">
        <v>1</v>
      </c>
      <c r="E30" s="33">
        <v>2</v>
      </c>
      <c r="F30" s="33">
        <v>3</v>
      </c>
      <c r="G30" s="33">
        <v>4</v>
      </c>
      <c r="H30" s="33">
        <v>5</v>
      </c>
      <c r="I30" s="33">
        <v>6</v>
      </c>
      <c r="J30" s="33">
        <v>7</v>
      </c>
      <c r="K30" s="33">
        <v>8</v>
      </c>
      <c r="L30" s="33">
        <v>9</v>
      </c>
      <c r="M30" s="33">
        <v>10</v>
      </c>
      <c r="N30" s="33">
        <v>11</v>
      </c>
      <c r="O30" s="33">
        <v>12</v>
      </c>
      <c r="P30" s="33">
        <v>13</v>
      </c>
      <c r="Q30" s="33">
        <v>14</v>
      </c>
      <c r="R30" s="33">
        <v>15</v>
      </c>
      <c r="S30" s="33">
        <v>16</v>
      </c>
      <c r="T30" s="33">
        <v>17</v>
      </c>
      <c r="U30" s="33">
        <v>18</v>
      </c>
      <c r="V30" s="33">
        <v>19</v>
      </c>
      <c r="W30" s="34">
        <v>20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</row>
    <row r="31" spans="1:43" ht="39" thickBot="1" x14ac:dyDescent="0.3">
      <c r="A31" s="35" t="s">
        <v>17</v>
      </c>
      <c r="B31" s="35"/>
      <c r="C31" s="36" t="s">
        <v>18</v>
      </c>
      <c r="D31" s="37" t="s">
        <v>19</v>
      </c>
      <c r="E31" s="38" t="s">
        <v>60</v>
      </c>
      <c r="F31" s="38" t="s">
        <v>61</v>
      </c>
      <c r="G31" s="38" t="s">
        <v>20</v>
      </c>
      <c r="H31" s="38" t="s">
        <v>21</v>
      </c>
      <c r="I31" s="38" t="s">
        <v>22</v>
      </c>
      <c r="J31" s="38" t="s">
        <v>62</v>
      </c>
      <c r="K31" s="38" t="s">
        <v>23</v>
      </c>
      <c r="L31" s="38" t="s">
        <v>24</v>
      </c>
      <c r="M31" s="38" t="s">
        <v>63</v>
      </c>
      <c r="N31" s="38" t="s">
        <v>64</v>
      </c>
      <c r="O31" s="38" t="s">
        <v>65</v>
      </c>
      <c r="P31" s="38" t="s">
        <v>66</v>
      </c>
      <c r="Q31" s="38" t="s">
        <v>67</v>
      </c>
      <c r="R31" s="38" t="s">
        <v>68</v>
      </c>
      <c r="S31" s="38" t="s">
        <v>69</v>
      </c>
      <c r="T31" s="38" t="s">
        <v>70</v>
      </c>
      <c r="U31" s="38" t="s">
        <v>71</v>
      </c>
      <c r="V31" s="38" t="s">
        <v>72</v>
      </c>
      <c r="W31" s="39" t="s">
        <v>73</v>
      </c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</row>
    <row r="32" spans="1:43" ht="11.25" x14ac:dyDescent="0.2">
      <c r="C32" s="40"/>
      <c r="D32" s="41"/>
      <c r="E32" s="42"/>
      <c r="F32" s="42"/>
      <c r="G32" s="42"/>
      <c r="H32" s="42"/>
      <c r="I32" s="42"/>
      <c r="J32" s="42"/>
      <c r="K32" s="42"/>
      <c r="L32" s="43"/>
      <c r="W32" s="44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</row>
    <row r="33" spans="1:43" ht="11.25" x14ac:dyDescent="0.2">
      <c r="B33" s="45"/>
      <c r="C33" s="46"/>
      <c r="D33" s="47"/>
      <c r="F33" s="48"/>
      <c r="H33" s="48"/>
      <c r="J33" s="48"/>
      <c r="K33" s="48"/>
      <c r="L33" s="44"/>
      <c r="W33" s="44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</row>
    <row r="34" spans="1:43" ht="26.25" thickBot="1" x14ac:dyDescent="0.25">
      <c r="B34" s="45"/>
      <c r="C34" s="49" t="s">
        <v>25</v>
      </c>
      <c r="D34" s="50" t="str">
        <f>IF(MAX(D38,D39,D40)&gt;D55,"Check 1 CP",IF(MAX(D43,D44,D45)&gt;D61,"Check 4 CP",IF(MAX(D48,D49,D50)&gt;D67,"Check 12 CP","Pass")))</f>
        <v>Pass</v>
      </c>
      <c r="E34" s="50" t="str">
        <f>IF(MAX(E38,E39,E40)&gt;E55,"Check 1 CP",IF(MAX(E43,E44,E45)&gt;E61,"Check 4 CP",IF(MAX(E48,E49,E50)&gt;E67,"Check 12 CP","Pass")))</f>
        <v>Pass</v>
      </c>
      <c r="F34" s="50" t="str">
        <f>IF(MAX(F38,F39,F40)&gt;F55,"Check 1 CP",IF(MAX(F43,F44,F45)&gt;F61,"Check 4 CP",IF(MAX(F48,F49,F50)&gt;F67,"Check 12 CP","Pass")))</f>
        <v>Pass</v>
      </c>
      <c r="G34" s="50" t="str">
        <f>IF(MAX(G38,G39,G40)&gt;G55,"Check 1 CP",IF(MAX(G43,G44,G45)&gt;G61,"Check 4 CP",IF(MAX(G48,G49,G50)&gt;G67,"Check 12 CP","Pass")))</f>
        <v>Pass</v>
      </c>
      <c r="H34" s="50" t="str">
        <f>IF(MAX(H38,H39,H40)&gt;H55,"Check 1 CP",IF(MAX(H43,H44,H45)&gt;H61,"Check 4 CP",IF(MAX(H48,H49,H50)&gt;H67,"Check 12 CP","Pass")))</f>
        <v>Pass</v>
      </c>
      <c r="I34" s="50" t="str">
        <f>IF(MAX(I38,I39,I40)&gt;I55,"Check 1 CP",IF(MAX(I43,I44,I45)&gt;I61,"Check 4 CP",IF(MAX(I48,I49,I50)&gt;I67,"Check 12 CP","Pass")))</f>
        <v>Pass</v>
      </c>
      <c r="J34" s="50" t="str">
        <f>IF(MAX(J38,J39,J40)&gt;J55,"Check 1 CP",IF(MAX(J43,J44,J45)&gt;J61,"Check 4 CP",IF(MAX(J48,J49,J50)&gt;J67,"Check 12 CP","Pass")))</f>
        <v>Pass</v>
      </c>
      <c r="K34" s="50" t="str">
        <f>IF(MAX(K38,K39,K40)&gt;K55,"Check 1 CP",IF(MAX(K43,K44,K45)&gt;K61,"Check 4 CP",IF(MAX(K48,K49,K50)&gt;K67,"Check 12 CP","Pass")))</f>
        <v>Pass</v>
      </c>
      <c r="L34" s="51" t="str">
        <f>IF(MAX(L38,L39,L40)&gt;L55,"Check 1 CP",IF(MAX(L43,L44,L45)&gt;L61,"Check 4 CP",IF(MAX(L48,L49,L50)&gt;L67,"Check 12 CP","Pass")))</f>
        <v>Pass</v>
      </c>
      <c r="M34" s="52" t="str">
        <f>IF(MAX(M38,M39,M40)&gt;M55,"Check 1 CP",IF(MAX(M43,M44,M45)&gt;M61,"Check 4 CP",IF(MAX(M48,M49,M50)&gt;M67,"Check 12 CP","Pass")))</f>
        <v>Pass</v>
      </c>
      <c r="N34" s="50" t="str">
        <f>IF(MAX(N38,N39,N40)&gt;N55,"Check 1 CP",IF(MAX(N43,N44,N45)&gt;N61,"Check 4 CP",IF(MAX(N48,N49,N50)&gt;N67,"Check 12 CP","Pass")))</f>
        <v>Pass</v>
      </c>
      <c r="O34" s="50" t="str">
        <f>IF(MAX(O38,O39,O40)&gt;O55,"Check 1 CP",IF(MAX(O43,O44,O45)&gt;O61,"Check 4 CP",IF(MAX(O48,O49,O50)&gt;O67,"Check 12 CP","Pass")))</f>
        <v>Pass</v>
      </c>
      <c r="P34" s="50" t="str">
        <f>IF(MAX(P38,P39,P40)&gt;P55,"Check 1 CP",IF(MAX(P43,P44,P45)&gt;P61,"Check 4 CP",IF(MAX(P48,P49,P50)&gt;P67,"Check 12 CP","Pass")))</f>
        <v>Pass</v>
      </c>
      <c r="Q34" s="50" t="str">
        <f>IF(MAX(Q38,Q39,Q40)&gt;Q55,"Check 1 CP",IF(MAX(Q43,Q44,Q45)&gt;Q61,"Check 4 CP",IF(MAX(Q48,Q49,Q50)&gt;Q67,"Check 12 CP","Pass")))</f>
        <v>Pass</v>
      </c>
      <c r="R34" s="50" t="str">
        <f>IF(MAX(R38,R39,R40)&gt;R55,"Check 1 CP",IF(MAX(R43,R44,R45)&gt;R61,"Check 4 CP",IF(MAX(R48,R49,R50)&gt;R67,"Check 12 CP","Pass")))</f>
        <v>Pass</v>
      </c>
      <c r="S34" s="50" t="str">
        <f>IF(MAX(S38,S39,S40)&gt;S55,"Check 1 CP",IF(MAX(S43,S44,S45)&gt;S61,"Check 4 CP",IF(MAX(S48,S49,S50)&gt;S67,"Check 12 CP","Pass")))</f>
        <v>Pass</v>
      </c>
      <c r="T34" s="50" t="str">
        <f>IF(MAX(T38,T39,T40)&gt;T55,"Check 1 CP",IF(MAX(T43,T44,T45)&gt;T61,"Check 4 CP",IF(MAX(T48,T49,T50)&gt;T67,"Check 12 CP","Pass")))</f>
        <v>Pass</v>
      </c>
      <c r="U34" s="50" t="str">
        <f>IF(MAX(U38,U39,U40)&gt;U55,"Check 1 CP",IF(MAX(U43,U44,U45)&gt;U61,"Check 4 CP",IF(MAX(U48,U49,U50)&gt;U67,"Check 12 CP","Pass")))</f>
        <v>Pass</v>
      </c>
      <c r="V34" s="50" t="str">
        <f>IF(MAX(V38,V39,V40)&gt;V55,"Check 1 CP",IF(MAX(V43,V44,V45)&gt;V61,"Check 4 CP",IF(MAX(V48,V49,V50)&gt;V67,"Check 12 CP","Pass")))</f>
        <v>Pass</v>
      </c>
      <c r="W34" s="50" t="str">
        <f>IF(MAX(W38,W39,W40)&gt;W55,"Check 1 CP",IF(MAX(W43,W44,W45)&gt;W61,"Check 4 CP",IF(MAX(W48,W49,W50)&gt;W67,"Check 12 CP","Pass")))</f>
        <v>Pass</v>
      </c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</row>
    <row r="35" spans="1:43" s="23" customFormat="1" ht="14.25" thickTop="1" thickBot="1" x14ac:dyDescent="0.25">
      <c r="A35" s="53" t="s">
        <v>26</v>
      </c>
      <c r="B35" s="54"/>
      <c r="C35" s="55"/>
      <c r="D35" s="56"/>
      <c r="F35" s="57"/>
      <c r="H35" s="57"/>
      <c r="J35" s="57"/>
      <c r="K35" s="57"/>
      <c r="L35" s="58"/>
      <c r="W35" s="58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</row>
    <row r="36" spans="1:43" s="23" customFormat="1" ht="13.5" thickTop="1" x14ac:dyDescent="0.2">
      <c r="A36" s="59"/>
      <c r="B36" s="60"/>
      <c r="C36" s="55"/>
      <c r="D36" s="56"/>
      <c r="F36" s="57"/>
      <c r="H36" s="57"/>
      <c r="J36" s="57"/>
      <c r="K36" s="57"/>
      <c r="L36" s="58"/>
      <c r="W36" s="58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</row>
    <row r="37" spans="1:43" s="23" customFormat="1" ht="12.75" x14ac:dyDescent="0.2">
      <c r="A37" s="61" t="s">
        <v>27</v>
      </c>
      <c r="B37" s="60"/>
      <c r="C37" s="55"/>
      <c r="D37" s="56"/>
      <c r="F37" s="57"/>
      <c r="H37" s="57"/>
      <c r="J37" s="57"/>
      <c r="K37" s="57"/>
      <c r="L37" s="58"/>
      <c r="W37" s="58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</row>
    <row r="38" spans="1:43" s="23" customFormat="1" ht="12.75" x14ac:dyDescent="0.2">
      <c r="A38" s="62" t="s">
        <v>28</v>
      </c>
      <c r="B38" s="63" t="s">
        <v>29</v>
      </c>
      <c r="C38" s="64">
        <f>SUM(D38:W38)</f>
        <v>53180.906914244755</v>
      </c>
      <c r="D38" s="65">
        <v>26907.261039970497</v>
      </c>
      <c r="E38" s="66">
        <v>7777.6465236272197</v>
      </c>
      <c r="F38" s="67">
        <v>18176.323533934188</v>
      </c>
      <c r="G38" s="66"/>
      <c r="H38" s="67"/>
      <c r="I38" s="66"/>
      <c r="J38" s="67">
        <v>275.35290904758676</v>
      </c>
      <c r="K38" s="67"/>
      <c r="L38" s="68">
        <v>44.322907665253361</v>
      </c>
      <c r="M38" s="69"/>
      <c r="N38" s="66"/>
      <c r="O38" s="66"/>
      <c r="P38" s="66"/>
      <c r="Q38" s="66"/>
      <c r="R38" s="66"/>
      <c r="S38" s="66"/>
      <c r="T38" s="66"/>
      <c r="U38" s="66"/>
      <c r="V38" s="66"/>
      <c r="W38" s="70"/>
      <c r="X38" s="71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</row>
    <row r="39" spans="1:43" s="23" customFormat="1" ht="12.75" x14ac:dyDescent="0.2">
      <c r="A39" s="72" t="s">
        <v>30</v>
      </c>
      <c r="B39" s="73" t="s">
        <v>31</v>
      </c>
      <c r="C39" s="74">
        <f>SUM(D39:W39)</f>
        <v>53180.906914244755</v>
      </c>
      <c r="D39" s="65">
        <f>D38</f>
        <v>26907.261039970497</v>
      </c>
      <c r="E39" s="66">
        <f>E38</f>
        <v>7777.6465236272197</v>
      </c>
      <c r="F39" s="67">
        <f>F38</f>
        <v>18176.323533934188</v>
      </c>
      <c r="G39" s="66">
        <f>G38</f>
        <v>0</v>
      </c>
      <c r="H39" s="67">
        <f>H38</f>
        <v>0</v>
      </c>
      <c r="I39" s="66">
        <f>I38</f>
        <v>0</v>
      </c>
      <c r="J39" s="67">
        <f>J38</f>
        <v>275.35290904758676</v>
      </c>
      <c r="K39" s="67">
        <f>K38</f>
        <v>0</v>
      </c>
      <c r="L39" s="68">
        <f>L38</f>
        <v>44.322907665253361</v>
      </c>
      <c r="M39" s="69"/>
      <c r="N39" s="66"/>
      <c r="O39" s="66"/>
      <c r="P39" s="66"/>
      <c r="Q39" s="66"/>
      <c r="R39" s="66"/>
      <c r="S39" s="66"/>
      <c r="T39" s="66"/>
      <c r="U39" s="66"/>
      <c r="V39" s="66"/>
      <c r="W39" s="70"/>
      <c r="X39" s="71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</row>
    <row r="40" spans="1:43" s="23" customFormat="1" ht="12.75" x14ac:dyDescent="0.2">
      <c r="A40" s="72" t="s">
        <v>32</v>
      </c>
      <c r="B40" s="73" t="s">
        <v>33</v>
      </c>
      <c r="C40" s="74">
        <f>SUM(D40:W40)</f>
        <v>53180.906914244755</v>
      </c>
      <c r="D40" s="65">
        <f>D39</f>
        <v>26907.261039970497</v>
      </c>
      <c r="E40" s="66">
        <f>E39</f>
        <v>7777.6465236272197</v>
      </c>
      <c r="F40" s="67">
        <f>F39</f>
        <v>18176.323533934188</v>
      </c>
      <c r="G40" s="66">
        <f>G39</f>
        <v>0</v>
      </c>
      <c r="H40" s="67">
        <f>H39</f>
        <v>0</v>
      </c>
      <c r="I40" s="66">
        <f>I39</f>
        <v>0</v>
      </c>
      <c r="J40" s="67">
        <f>J39</f>
        <v>275.35290904758676</v>
      </c>
      <c r="K40" s="67">
        <f>K39</f>
        <v>0</v>
      </c>
      <c r="L40" s="68">
        <f>L39</f>
        <v>44.322907665253361</v>
      </c>
      <c r="M40" s="69"/>
      <c r="N40" s="66"/>
      <c r="O40" s="66"/>
      <c r="P40" s="66"/>
      <c r="Q40" s="66"/>
      <c r="R40" s="66"/>
      <c r="S40" s="66"/>
      <c r="T40" s="66"/>
      <c r="U40" s="66"/>
      <c r="V40" s="66"/>
      <c r="W40" s="70"/>
      <c r="X40" s="71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23" customFormat="1" ht="12.75" x14ac:dyDescent="0.2">
      <c r="A41" s="59"/>
      <c r="B41" s="60"/>
      <c r="C41" s="75"/>
      <c r="D41" s="56"/>
      <c r="F41" s="57"/>
      <c r="H41" s="57"/>
      <c r="J41" s="57"/>
      <c r="K41" s="57"/>
      <c r="L41" s="58"/>
      <c r="X41" s="71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</row>
    <row r="42" spans="1:43" s="23" customFormat="1" ht="12.75" x14ac:dyDescent="0.2">
      <c r="A42" s="61" t="s">
        <v>6</v>
      </c>
      <c r="B42" s="60"/>
      <c r="C42" s="75"/>
      <c r="D42" s="56"/>
      <c r="F42" s="57"/>
      <c r="H42" s="57"/>
      <c r="J42" s="57"/>
      <c r="K42" s="57"/>
      <c r="L42" s="58"/>
      <c r="X42" s="71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</row>
    <row r="43" spans="1:43" s="23" customFormat="1" ht="12.75" x14ac:dyDescent="0.2">
      <c r="A43" s="62" t="s">
        <v>28</v>
      </c>
      <c r="B43" s="63" t="s">
        <v>34</v>
      </c>
      <c r="C43" s="64">
        <f>SUM(D43:W43)</f>
        <v>210390.54173425236</v>
      </c>
      <c r="D43" s="65">
        <v>105297.92136682395</v>
      </c>
      <c r="E43" s="66">
        <v>32380.582071846475</v>
      </c>
      <c r="F43" s="67">
        <v>71704.01333969603</v>
      </c>
      <c r="G43" s="66"/>
      <c r="H43" s="67"/>
      <c r="I43" s="66"/>
      <c r="J43" s="67">
        <v>826.05872714276029</v>
      </c>
      <c r="K43" s="67"/>
      <c r="L43" s="68">
        <v>181.96622874314343</v>
      </c>
      <c r="M43" s="69"/>
      <c r="N43" s="66"/>
      <c r="O43" s="66"/>
      <c r="P43" s="66"/>
      <c r="Q43" s="66"/>
      <c r="R43" s="66"/>
      <c r="S43" s="66"/>
      <c r="T43" s="66"/>
      <c r="U43" s="66"/>
      <c r="V43" s="66"/>
      <c r="W43" s="70"/>
      <c r="X43" s="71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</row>
    <row r="44" spans="1:43" s="23" customFormat="1" ht="12.75" x14ac:dyDescent="0.2">
      <c r="A44" s="72" t="s">
        <v>30</v>
      </c>
      <c r="B44" s="73" t="s">
        <v>35</v>
      </c>
      <c r="C44" s="74">
        <f>SUM(D44:W44)</f>
        <v>210390.54173425236</v>
      </c>
      <c r="D44" s="65">
        <f>D43</f>
        <v>105297.92136682395</v>
      </c>
      <c r="E44" s="66">
        <f>E43</f>
        <v>32380.582071846475</v>
      </c>
      <c r="F44" s="67">
        <f>F43</f>
        <v>71704.01333969603</v>
      </c>
      <c r="G44" s="66">
        <f>G43</f>
        <v>0</v>
      </c>
      <c r="H44" s="67">
        <f>H43</f>
        <v>0</v>
      </c>
      <c r="I44" s="66">
        <f>I43</f>
        <v>0</v>
      </c>
      <c r="J44" s="67">
        <f>J43</f>
        <v>826.05872714276029</v>
      </c>
      <c r="K44" s="67">
        <f>K43</f>
        <v>0</v>
      </c>
      <c r="L44" s="68">
        <f>L43</f>
        <v>181.96622874314343</v>
      </c>
      <c r="M44" s="69"/>
      <c r="N44" s="66"/>
      <c r="O44" s="66"/>
      <c r="P44" s="66"/>
      <c r="Q44" s="66"/>
      <c r="R44" s="66"/>
      <c r="S44" s="66"/>
      <c r="T44" s="66"/>
      <c r="U44" s="66"/>
      <c r="V44" s="66"/>
      <c r="W44" s="70"/>
      <c r="X44" s="71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</row>
    <row r="45" spans="1:43" s="23" customFormat="1" ht="12.75" x14ac:dyDescent="0.2">
      <c r="A45" s="72" t="s">
        <v>32</v>
      </c>
      <c r="B45" s="73" t="s">
        <v>36</v>
      </c>
      <c r="C45" s="74">
        <f>SUM(D45:W45)</f>
        <v>210390.54173425236</v>
      </c>
      <c r="D45" s="65">
        <f>D44</f>
        <v>105297.92136682395</v>
      </c>
      <c r="E45" s="66">
        <f>E44</f>
        <v>32380.582071846475</v>
      </c>
      <c r="F45" s="67">
        <f>F44</f>
        <v>71704.01333969603</v>
      </c>
      <c r="G45" s="66">
        <f>G44</f>
        <v>0</v>
      </c>
      <c r="H45" s="67">
        <f>H44</f>
        <v>0</v>
      </c>
      <c r="I45" s="66">
        <f>I44</f>
        <v>0</v>
      </c>
      <c r="J45" s="67">
        <f>J44</f>
        <v>826.05872714276029</v>
      </c>
      <c r="K45" s="67">
        <f>K44</f>
        <v>0</v>
      </c>
      <c r="L45" s="68">
        <f>L44</f>
        <v>181.96622874314343</v>
      </c>
      <c r="M45" s="69"/>
      <c r="N45" s="66"/>
      <c r="O45" s="66"/>
      <c r="P45" s="66"/>
      <c r="Q45" s="66"/>
      <c r="R45" s="66"/>
      <c r="S45" s="66"/>
      <c r="T45" s="66"/>
      <c r="U45" s="66"/>
      <c r="V45" s="66"/>
      <c r="W45" s="70"/>
      <c r="X45" s="71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</row>
    <row r="46" spans="1:43" s="23" customFormat="1" ht="12.75" x14ac:dyDescent="0.2">
      <c r="A46" s="59"/>
      <c r="B46" s="60"/>
      <c r="C46" s="75"/>
      <c r="D46" s="56"/>
      <c r="F46" s="57"/>
      <c r="H46" s="57"/>
      <c r="J46" s="57"/>
      <c r="K46" s="57"/>
      <c r="L46" s="58"/>
      <c r="X46" s="71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</row>
    <row r="47" spans="1:43" s="23" customFormat="1" ht="12.75" x14ac:dyDescent="0.2">
      <c r="A47" s="61" t="s">
        <v>8</v>
      </c>
      <c r="B47" s="76"/>
      <c r="C47" s="75"/>
      <c r="D47" s="56"/>
      <c r="F47" s="57"/>
      <c r="H47" s="57"/>
      <c r="J47" s="57"/>
      <c r="K47" s="57"/>
      <c r="L47" s="58"/>
      <c r="X47" s="71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</row>
    <row r="48" spans="1:43" s="23" customFormat="1" ht="12.75" x14ac:dyDescent="0.2">
      <c r="A48" s="62" t="s">
        <v>28</v>
      </c>
      <c r="B48" s="63" t="s">
        <v>37</v>
      </c>
      <c r="C48" s="64">
        <f>SUM(D48:W48)</f>
        <v>593279.74767780979</v>
      </c>
      <c r="D48" s="65">
        <v>283250.02152670064</v>
      </c>
      <c r="E48" s="66">
        <v>92733.909449413186</v>
      </c>
      <c r="F48" s="67">
        <v>215100.49180186412</v>
      </c>
      <c r="G48" s="66"/>
      <c r="H48" s="67"/>
      <c r="I48" s="66"/>
      <c r="J48" s="67">
        <v>1652.1174542855206</v>
      </c>
      <c r="K48" s="67"/>
      <c r="L48" s="68">
        <v>543.20744554628402</v>
      </c>
      <c r="M48" s="69"/>
      <c r="N48" s="66"/>
      <c r="O48" s="66"/>
      <c r="P48" s="66"/>
      <c r="Q48" s="66"/>
      <c r="R48" s="66"/>
      <c r="S48" s="66"/>
      <c r="T48" s="66"/>
      <c r="U48" s="66"/>
      <c r="V48" s="66"/>
      <c r="W48" s="70"/>
      <c r="X48" s="71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</row>
    <row r="49" spans="1:43" s="23" customFormat="1" ht="12.75" x14ac:dyDescent="0.2">
      <c r="A49" s="72" t="s">
        <v>30</v>
      </c>
      <c r="B49" s="73" t="s">
        <v>38</v>
      </c>
      <c r="C49" s="74">
        <f>SUM(D49:W49)</f>
        <v>593279.74767780979</v>
      </c>
      <c r="D49" s="65">
        <f>D48</f>
        <v>283250.02152670064</v>
      </c>
      <c r="E49" s="66">
        <f>E48</f>
        <v>92733.909449413186</v>
      </c>
      <c r="F49" s="67">
        <f>F48</f>
        <v>215100.49180186412</v>
      </c>
      <c r="G49" s="66">
        <f>G48</f>
        <v>0</v>
      </c>
      <c r="H49" s="67">
        <f>H48</f>
        <v>0</v>
      </c>
      <c r="I49" s="66">
        <f>I48</f>
        <v>0</v>
      </c>
      <c r="J49" s="67">
        <f>J48</f>
        <v>1652.1174542855206</v>
      </c>
      <c r="K49" s="67">
        <f>K48</f>
        <v>0</v>
      </c>
      <c r="L49" s="68">
        <f>L48</f>
        <v>543.20744554628402</v>
      </c>
      <c r="M49" s="69"/>
      <c r="N49" s="66"/>
      <c r="O49" s="66"/>
      <c r="P49" s="66"/>
      <c r="Q49" s="66"/>
      <c r="R49" s="66"/>
      <c r="S49" s="66"/>
      <c r="T49" s="66"/>
      <c r="U49" s="66"/>
      <c r="V49" s="66"/>
      <c r="W49" s="70"/>
      <c r="X49" s="71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</row>
    <row r="50" spans="1:43" s="23" customFormat="1" ht="12.75" x14ac:dyDescent="0.2">
      <c r="A50" s="72" t="s">
        <v>32</v>
      </c>
      <c r="B50" s="73" t="s">
        <v>39</v>
      </c>
      <c r="C50" s="74">
        <f>SUM(D50:W50)</f>
        <v>593279.74767780979</v>
      </c>
      <c r="D50" s="65">
        <f>D49</f>
        <v>283250.02152670064</v>
      </c>
      <c r="E50" s="66">
        <f>E49</f>
        <v>92733.909449413186</v>
      </c>
      <c r="F50" s="67">
        <f>F49</f>
        <v>215100.49180186412</v>
      </c>
      <c r="G50" s="66">
        <f>G49</f>
        <v>0</v>
      </c>
      <c r="H50" s="67">
        <f>H49</f>
        <v>0</v>
      </c>
      <c r="I50" s="66">
        <f>I49</f>
        <v>0</v>
      </c>
      <c r="J50" s="67">
        <f>J49</f>
        <v>1652.1174542855206</v>
      </c>
      <c r="K50" s="67">
        <f>K49</f>
        <v>0</v>
      </c>
      <c r="L50" s="68">
        <f>L49</f>
        <v>543.20744554628402</v>
      </c>
      <c r="M50" s="69"/>
      <c r="N50" s="66"/>
      <c r="O50" s="66"/>
      <c r="P50" s="66"/>
      <c r="Q50" s="66"/>
      <c r="R50" s="66"/>
      <c r="S50" s="66"/>
      <c r="T50" s="66"/>
      <c r="U50" s="66"/>
      <c r="V50" s="66"/>
      <c r="W50" s="70"/>
      <c r="X50" s="71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</row>
    <row r="51" spans="1:43" s="23" customFormat="1" ht="13.5" thickBot="1" x14ac:dyDescent="0.25">
      <c r="A51" s="59"/>
      <c r="B51" s="76"/>
      <c r="C51" s="77"/>
      <c r="D51" s="71"/>
      <c r="L51" s="58"/>
      <c r="X51" s="71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</row>
    <row r="52" spans="1:43" s="23" customFormat="1" ht="14.25" thickTop="1" thickBot="1" x14ac:dyDescent="0.25">
      <c r="A52" s="53" t="s">
        <v>40</v>
      </c>
      <c r="B52" s="54"/>
      <c r="C52" s="77"/>
      <c r="D52" s="71"/>
      <c r="L52" s="58"/>
      <c r="X52" s="71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</row>
    <row r="53" spans="1:43" s="23" customFormat="1" ht="26.25" thickTop="1" x14ac:dyDescent="0.2">
      <c r="A53" s="61"/>
      <c r="B53" s="76"/>
      <c r="C53" s="51" t="s">
        <v>41</v>
      </c>
      <c r="D53" s="50" t="str">
        <f>IF(OR(D55*4&lt;D61,D56*4&lt;D62,D57*4&lt;D63,D58*4&lt;D64),IF(OR(D55*12&lt;D67,D56*12&lt;D68,D57*12&lt;D69,D58*12&lt;D70),"Check 4 NCP and 12 NCP","Check 4 NCP"),IF(OR(D55*12&lt;D67,D56*12&lt;D68,D57*12&lt;D69,D58*12&lt;D70),"Check 12 NCP","Pass"))</f>
        <v>Pass</v>
      </c>
      <c r="E53" s="52" t="str">
        <f>IF(OR(E55*4&lt;E61,E56*4&lt;E62,E57*4&lt;E63,E58*4&lt;E64),IF(OR(E55*12&lt;E67,E56*12&lt;E68,E57*12&lt;E69,E58*12&lt;E70),"Check 4 NCP and 12 NCP","Check 4 NCP"),IF(OR(E55*12&lt;E67,E56*12&lt;E68,E57*12&lt;E69,E58*12&lt;E70),"Check 12 NCP","Pass"))</f>
        <v>Pass</v>
      </c>
      <c r="F53" s="52" t="str">
        <f>IF(OR(F55*4&lt;F61,F56*4&lt;F62,F57*4&lt;F63,F58*4&lt;F64),IF(OR(F55*12&lt;F67,F56*12&lt;F68,F57*12&lt;F69,F58*12&lt;F70),"Check 4 NCP and 12 NCP","Check 4 NCP"),IF(OR(F55*12&lt;F67,F56*12&lt;F68,F57*12&lt;F69,F58*12&lt;F70),"Check 12 NCP","Pass"))</f>
        <v>Pass</v>
      </c>
      <c r="G53" s="52" t="str">
        <f>IF(OR(G55*4&lt;G61,G56*4&lt;G62,G57*4&lt;G63,G58*4&lt;G64),IF(OR(G55*12&lt;G67,G56*12&lt;G68,G57*12&lt;G69,G58*12&lt;G70),"Check 4 NCP and 12 NCP","Check 4 NCP"),IF(OR(G55*12&lt;G67,G56*12&lt;G68,G57*12&lt;G69,G58*12&lt;G70),"Check 12 NCP","Pass"))</f>
        <v>Pass</v>
      </c>
      <c r="H53" s="52" t="str">
        <f>IF(OR(H55*4&lt;H61,H56*4&lt;H62,H57*4&lt;H63,H58*4&lt;H64),IF(OR(H55*12&lt;H67,H56*12&lt;H68,H57*12&lt;H69,H58*12&lt;H70),"Check 4 NCP and 12 NCP","Check 4 NCP"),IF(OR(H55*12&lt;H67,H56*12&lt;H68,H57*12&lt;H69,H58*12&lt;H70),"Check 12 NCP","Pass"))</f>
        <v>Pass</v>
      </c>
      <c r="I53" s="52" t="str">
        <f>IF(OR(I55*4&lt;I61,I56*4&lt;I62,I57*4&lt;I63,I58*4&lt;I64),IF(OR(I55*12&lt;I67,I56*12&lt;I68,I57*12&lt;I69,I58*12&lt;I70),"Check 4 NCP and 12 NCP","Check 4 NCP"),IF(OR(I55*12&lt;I67,I56*12&lt;I68,I57*12&lt;I69,I58*12&lt;I70),"Check 12 NCP","Pass"))</f>
        <v>Pass</v>
      </c>
      <c r="J53" s="52" t="str">
        <f>IF(OR(J55*4&lt;J61,J56*4&lt;J62,J57*4&lt;J63,J58*4&lt;J64),IF(OR(J55*12&lt;J67,J56*12&lt;J68,J57*12&lt;J69,J58*12&lt;J70),"Check 4 NCP and 12 NCP","Check 4 NCP"),IF(OR(J55*12&lt;J67,J56*12&lt;J68,J57*12&lt;J69,J58*12&lt;J70),"Check 12 NCP","Pass"))</f>
        <v>Pass</v>
      </c>
      <c r="K53" s="52" t="str">
        <f>IF(OR(K55*4&lt;K61,K56*4&lt;K62,K57*4&lt;K63,K58*4&lt;K64),IF(OR(K55*12&lt;K67,K56*12&lt;K68,K57*12&lt;K69,K58*12&lt;K70),"Check 4 NCP and 12 NCP","Check 4 NCP"),IF(OR(K55*12&lt;K67,K56*12&lt;K68,K57*12&lt;K69,K58*12&lt;K70),"Check 12 NCP","Pass"))</f>
        <v>Pass</v>
      </c>
      <c r="L53" s="78" t="str">
        <f>IF(OR(L55*4&lt;L61,L56*4&lt;L62,L57*4&lt;L63,L58*4&lt;L64),IF(OR(L55*12&lt;L67,L56*12&lt;L68,L57*12&lt;L69,L58*12&lt;L70),"Check 4 NCP and 12 NCP","Check 4 NCP"),IF(OR(L55*12&lt;L67,L56*12&lt;L68,L57*12&lt;L69,L58*12&lt;L70),"Check 12 NCP","Pass"))</f>
        <v>Pass</v>
      </c>
      <c r="M53" s="52" t="str">
        <f>IF(OR(M55*4&lt;M61,M56*4&lt;M62,M57*4&lt;M63,M58*4&lt;M64),IF(OR(M55*12&lt;M67,M56*12&lt;M68,M57*12&lt;M69,M58*12&lt;M70),"Check 4 NCP and 12 NCP","Check 4 NCP"),IF(OR(M55*12&lt;M67,M56*12&lt;M68,M57*12&lt;M69,M58*12&lt;M70),"Check 12 NCP","Pass"))</f>
        <v>Pass</v>
      </c>
      <c r="N53" s="52" t="str">
        <f>IF(OR(N55*4&lt;N61,N56*4&lt;N62,N57*4&lt;N63,N58*4&lt;N64),IF(OR(N55*12&lt;N67,N56*12&lt;N68,N57*12&lt;N69,N58*12&lt;N70),"Check 4 NCP and 12 NCP","Check 4 NCP"),IF(OR(N55*12&lt;N67,N56*12&lt;N68,N57*12&lt;N69,N58*12&lt;N70),"Check 12 NCP","Pass"))</f>
        <v>Pass</v>
      </c>
      <c r="O53" s="52" t="str">
        <f>IF(OR(O55*4&lt;O61,O56*4&lt;O62,O57*4&lt;O63,O58*4&lt;O64),IF(OR(O55*12&lt;O67,O56*12&lt;O68,O57*12&lt;O69,O58*12&lt;O70),"Check 4 NCP and 12 NCP","Check 4 NCP"),IF(OR(O55*12&lt;O67,O56*12&lt;O68,O57*12&lt;O69,O58*12&lt;O70),"Check 12 NCP","Pass"))</f>
        <v>Pass</v>
      </c>
      <c r="P53" s="52" t="str">
        <f>IF(OR(P55*4&lt;P61,P56*4&lt;P62,P57*4&lt;P63,P58*4&lt;P64),IF(OR(P55*12&lt;P67,P56*12&lt;P68,P57*12&lt;P69,P58*12&lt;P70),"Check 4 NCP and 12 NCP","Check 4 NCP"),IF(OR(P55*12&lt;P67,P56*12&lt;P68,P57*12&lt;P69,P58*12&lt;P70),"Check 12 NCP","Pass"))</f>
        <v>Pass</v>
      </c>
      <c r="Q53" s="52" t="str">
        <f>IF(OR(Q55*4&lt;Q61,Q56*4&lt;Q62,Q57*4&lt;Q63,Q58*4&lt;Q64),IF(OR(Q55*12&lt;Q67,Q56*12&lt;Q68,Q57*12&lt;Q69,Q58*12&lt;Q70),"Check 4 NCP and 12 NCP","Check 4 NCP"),IF(OR(Q55*12&lt;Q67,Q56*12&lt;Q68,Q57*12&lt;Q69,Q58*12&lt;Q70),"Check 12 NCP","Pass"))</f>
        <v>Pass</v>
      </c>
      <c r="R53" s="52" t="str">
        <f>IF(OR(R55*4&lt;R61,R56*4&lt;R62,R57*4&lt;R63,R58*4&lt;R64),IF(OR(R55*12&lt;R67,R56*12&lt;R68,R57*12&lt;R69,R58*12&lt;R70),"Check 4 NCP and 12 NCP","Check 4 NCP"),IF(OR(R55*12&lt;R67,R56*12&lt;R68,R57*12&lt;R69,R58*12&lt;R70),"Check 12 NCP","Pass"))</f>
        <v>Pass</v>
      </c>
      <c r="S53" s="52" t="str">
        <f>IF(OR(S55*4&lt;S61,S56*4&lt;S62,S57*4&lt;S63,S58*4&lt;S64),IF(OR(S55*12&lt;S67,S56*12&lt;S68,S57*12&lt;S69,S58*12&lt;S70),"Check 4 NCP and 12 NCP","Check 4 NCP"),IF(OR(S55*12&lt;S67,S56*12&lt;S68,S57*12&lt;S69,S58*12&lt;S70),"Check 12 NCP","Pass"))</f>
        <v>Pass</v>
      </c>
      <c r="T53" s="52" t="str">
        <f>IF(OR(T55*4&lt;T61,T56*4&lt;T62,T57*4&lt;T63,T58*4&lt;T64),IF(OR(T55*12&lt;T67,T56*12&lt;T68,T57*12&lt;T69,T58*12&lt;T70),"Check 4 NCP and 12 NCP","Check 4 NCP"),IF(OR(T55*12&lt;T67,T56*12&lt;T68,T57*12&lt;T69,T58*12&lt;T70),"Check 12 NCP","Pass"))</f>
        <v>Pass</v>
      </c>
      <c r="U53" s="52" t="str">
        <f>IF(OR(U55*4&lt;U61,U56*4&lt;U62,U57*4&lt;U63,U58*4&lt;U64),IF(OR(U55*12&lt;U67,U56*12&lt;U68,U57*12&lt;U69,U58*12&lt;U70),"Check 4 NCP and 12 NCP","Check 4 NCP"),IF(OR(U55*12&lt;U67,U56*12&lt;U68,U57*12&lt;U69,U58*12&lt;U70),"Check 12 NCP","Pass"))</f>
        <v>Pass</v>
      </c>
      <c r="V53" s="52" t="str">
        <f>IF(OR(V55*4&lt;V61,V56*4&lt;V62,V57*4&lt;V63,V58*4&lt;V64),IF(OR(V55*12&lt;V67,V56*12&lt;V68,V57*12&lt;V69,V58*12&lt;V70),"Check 4 NCP and 12 NCP","Check 4 NCP"),IF(OR(V55*12&lt;V67,V56*12&lt;V68,V57*12&lt;V69,V58*12&lt;V70),"Check 12 NCP","Pass"))</f>
        <v>Pass</v>
      </c>
      <c r="W53" s="52" t="str">
        <f>IF(OR(W55*4&lt;W61,W56*4&lt;W62,W57*4&lt;W63,W58*4&lt;W64),IF(OR(W55*12&lt;W67,W56*12&lt;W68,W57*12&lt;W69,W58*12&lt;W70),"Check 4 NCP and 12 NCP","Check 4 NCP"),IF(OR(W55*12&lt;W67,W56*12&lt;W68,W57*12&lt;W69,W58*12&lt;W70),"Check 12 NCP","Pass"))</f>
        <v>Pass</v>
      </c>
      <c r="X53" s="71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</row>
    <row r="54" spans="1:43" s="23" customFormat="1" ht="12.75" x14ac:dyDescent="0.2">
      <c r="A54" s="61" t="s">
        <v>15</v>
      </c>
      <c r="B54" s="76"/>
      <c r="C54" s="77"/>
      <c r="D54" s="71"/>
      <c r="L54" s="58"/>
      <c r="X54" s="71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</row>
    <row r="55" spans="1:43" s="23" customFormat="1" ht="25.5" x14ac:dyDescent="0.2">
      <c r="A55" s="79" t="s">
        <v>42</v>
      </c>
      <c r="B55" s="63" t="s">
        <v>43</v>
      </c>
      <c r="C55" s="64">
        <f>SUM(D55:W55)</f>
        <v>58543.785528976499</v>
      </c>
      <c r="D55" s="65">
        <v>27566.302456026104</v>
      </c>
      <c r="E55" s="66">
        <v>9236.117513018</v>
      </c>
      <c r="F55" s="67">
        <v>21417.110463218432</v>
      </c>
      <c r="G55" s="66"/>
      <c r="H55" s="67"/>
      <c r="I55" s="66"/>
      <c r="J55" s="67">
        <v>275.35290904758676</v>
      </c>
      <c r="K55" s="67"/>
      <c r="L55" s="68">
        <v>48.902187666382851</v>
      </c>
      <c r="M55" s="69"/>
      <c r="N55" s="66"/>
      <c r="O55" s="66"/>
      <c r="P55" s="66"/>
      <c r="Q55" s="66"/>
      <c r="R55" s="66"/>
      <c r="S55" s="66"/>
      <c r="T55" s="66"/>
      <c r="U55" s="66"/>
      <c r="V55" s="66"/>
      <c r="W55" s="70"/>
      <c r="X55" s="71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</row>
    <row r="56" spans="1:43" s="23" customFormat="1" ht="12.75" x14ac:dyDescent="0.2">
      <c r="A56" s="72" t="s">
        <v>44</v>
      </c>
      <c r="B56" s="73" t="s">
        <v>45</v>
      </c>
      <c r="C56" s="74">
        <f>SUM(D56:W56)</f>
        <v>58543.785528976499</v>
      </c>
      <c r="D56" s="65">
        <f>D55</f>
        <v>27566.302456026104</v>
      </c>
      <c r="E56" s="66">
        <f>E55</f>
        <v>9236.117513018</v>
      </c>
      <c r="F56" s="67">
        <f>F55</f>
        <v>21417.110463218432</v>
      </c>
      <c r="G56" s="66">
        <f>G55</f>
        <v>0</v>
      </c>
      <c r="H56" s="67">
        <f>H55</f>
        <v>0</v>
      </c>
      <c r="I56" s="66">
        <f>I55</f>
        <v>0</v>
      </c>
      <c r="J56" s="67">
        <f>J55</f>
        <v>275.35290904758676</v>
      </c>
      <c r="K56" s="67">
        <f>K55</f>
        <v>0</v>
      </c>
      <c r="L56" s="68">
        <f>L55</f>
        <v>48.902187666382851</v>
      </c>
      <c r="M56" s="69"/>
      <c r="N56" s="66"/>
      <c r="O56" s="66"/>
      <c r="P56" s="66"/>
      <c r="Q56" s="66"/>
      <c r="R56" s="66"/>
      <c r="S56" s="66"/>
      <c r="T56" s="66"/>
      <c r="U56" s="66"/>
      <c r="V56" s="66"/>
      <c r="W56" s="70"/>
      <c r="X56" s="71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</row>
    <row r="57" spans="1:43" s="23" customFormat="1" ht="12.75" x14ac:dyDescent="0.2">
      <c r="A57" s="72" t="s">
        <v>46</v>
      </c>
      <c r="B57" s="73" t="s">
        <v>47</v>
      </c>
      <c r="C57" s="74">
        <f>SUM(D57:W57)</f>
        <v>45835.521394484254</v>
      </c>
      <c r="D57" s="65">
        <f>D56</f>
        <v>27566.302456026104</v>
      </c>
      <c r="E57" s="66">
        <f>E56</f>
        <v>9236.117513018</v>
      </c>
      <c r="F57" s="67">
        <v>8708.8463287261857</v>
      </c>
      <c r="G57" s="66">
        <f>G56</f>
        <v>0</v>
      </c>
      <c r="H57" s="67">
        <f>H56</f>
        <v>0</v>
      </c>
      <c r="I57" s="66">
        <f>I56</f>
        <v>0</v>
      </c>
      <c r="J57" s="67">
        <f>J56</f>
        <v>275.35290904758676</v>
      </c>
      <c r="K57" s="67">
        <f>K56</f>
        <v>0</v>
      </c>
      <c r="L57" s="68">
        <f>L56</f>
        <v>48.902187666382851</v>
      </c>
      <c r="M57" s="69"/>
      <c r="N57" s="66"/>
      <c r="O57" s="66"/>
      <c r="P57" s="66"/>
      <c r="Q57" s="66"/>
      <c r="R57" s="66"/>
      <c r="S57" s="66"/>
      <c r="T57" s="66"/>
      <c r="U57" s="66"/>
      <c r="V57" s="66"/>
      <c r="W57" s="70"/>
      <c r="X57" s="71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</row>
    <row r="58" spans="1:43" s="23" customFormat="1" ht="12.75" x14ac:dyDescent="0.2">
      <c r="A58" s="72" t="s">
        <v>48</v>
      </c>
      <c r="B58" s="73" t="s">
        <v>49</v>
      </c>
      <c r="C58" s="74">
        <f>SUM(D58:W58)</f>
        <v>45835.521394484254</v>
      </c>
      <c r="D58" s="65">
        <f>D57</f>
        <v>27566.302456026104</v>
      </c>
      <c r="E58" s="66">
        <f>E57</f>
        <v>9236.117513018</v>
      </c>
      <c r="F58" s="67">
        <f>F57</f>
        <v>8708.8463287261857</v>
      </c>
      <c r="G58" s="66">
        <f>G57</f>
        <v>0</v>
      </c>
      <c r="H58" s="67">
        <f>H57</f>
        <v>0</v>
      </c>
      <c r="I58" s="66">
        <f>I57</f>
        <v>0</v>
      </c>
      <c r="J58" s="67">
        <f>J57</f>
        <v>275.35290904758676</v>
      </c>
      <c r="K58" s="67">
        <f>K57</f>
        <v>0</v>
      </c>
      <c r="L58" s="68">
        <f>L57</f>
        <v>48.902187666382851</v>
      </c>
      <c r="M58" s="69"/>
      <c r="N58" s="66"/>
      <c r="O58" s="66"/>
      <c r="P58" s="66"/>
      <c r="Q58" s="66"/>
      <c r="R58" s="66"/>
      <c r="S58" s="66"/>
      <c r="T58" s="66"/>
      <c r="U58" s="66"/>
      <c r="V58" s="66"/>
      <c r="W58" s="70"/>
      <c r="X58" s="71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</row>
    <row r="59" spans="1:43" s="23" customFormat="1" ht="12.75" x14ac:dyDescent="0.2">
      <c r="A59" s="59"/>
      <c r="B59" s="60"/>
      <c r="C59" s="77"/>
      <c r="D59" s="56"/>
      <c r="F59" s="57"/>
      <c r="H59" s="57"/>
      <c r="J59" s="57"/>
      <c r="K59" s="57"/>
      <c r="L59" s="58"/>
      <c r="W59" s="58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</row>
    <row r="60" spans="1:43" s="23" customFormat="1" ht="12.75" x14ac:dyDescent="0.2">
      <c r="A60" s="61" t="s">
        <v>10</v>
      </c>
      <c r="B60" s="76"/>
      <c r="C60" s="77"/>
      <c r="D60" s="56"/>
      <c r="F60" s="57"/>
      <c r="H60" s="57"/>
      <c r="J60" s="57"/>
      <c r="K60" s="57"/>
      <c r="L60" s="58"/>
      <c r="W60" s="58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</row>
    <row r="61" spans="1:43" s="23" customFormat="1" ht="25.5" x14ac:dyDescent="0.2">
      <c r="A61" s="79" t="s">
        <v>42</v>
      </c>
      <c r="B61" s="63" t="s">
        <v>50</v>
      </c>
      <c r="C61" s="64">
        <f>SUM(D61:W61)</f>
        <v>226473.71221051179</v>
      </c>
      <c r="D61" s="65">
        <v>107409.61555528906</v>
      </c>
      <c r="E61" s="66">
        <v>34653.611760102598</v>
      </c>
      <c r="F61" s="67">
        <v>83119.766703105866</v>
      </c>
      <c r="G61" s="66"/>
      <c r="H61" s="67"/>
      <c r="I61" s="66"/>
      <c r="J61" s="67">
        <v>1101.4116361903471</v>
      </c>
      <c r="K61" s="67"/>
      <c r="L61" s="68">
        <v>189.30655582392208</v>
      </c>
      <c r="M61" s="69"/>
      <c r="N61" s="66"/>
      <c r="O61" s="66"/>
      <c r="P61" s="66"/>
      <c r="Q61" s="66"/>
      <c r="R61" s="66"/>
      <c r="S61" s="66"/>
      <c r="T61" s="66"/>
      <c r="U61" s="66"/>
      <c r="V61" s="66"/>
      <c r="W61" s="80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</row>
    <row r="62" spans="1:43" s="23" customFormat="1" ht="12.75" x14ac:dyDescent="0.2">
      <c r="A62" s="72" t="s">
        <v>44</v>
      </c>
      <c r="B62" s="73" t="s">
        <v>51</v>
      </c>
      <c r="C62" s="74">
        <f>SUM(D62:W62)</f>
        <v>226473.71221051179</v>
      </c>
      <c r="D62" s="65">
        <f>D61</f>
        <v>107409.61555528906</v>
      </c>
      <c r="E62" s="66">
        <f>E61</f>
        <v>34653.611760102598</v>
      </c>
      <c r="F62" s="67">
        <f>F61</f>
        <v>83119.766703105866</v>
      </c>
      <c r="G62" s="66">
        <f>G61</f>
        <v>0</v>
      </c>
      <c r="H62" s="67">
        <f>H61</f>
        <v>0</v>
      </c>
      <c r="I62" s="66">
        <f>I61</f>
        <v>0</v>
      </c>
      <c r="J62" s="67">
        <f>J61</f>
        <v>1101.4116361903471</v>
      </c>
      <c r="K62" s="67">
        <f>K61</f>
        <v>0</v>
      </c>
      <c r="L62" s="68">
        <f>L61</f>
        <v>189.30655582392208</v>
      </c>
      <c r="M62" s="69"/>
      <c r="N62" s="66"/>
      <c r="O62" s="66"/>
      <c r="P62" s="66"/>
      <c r="Q62" s="66"/>
      <c r="R62" s="66"/>
      <c r="S62" s="66"/>
      <c r="T62" s="66"/>
      <c r="U62" s="66"/>
      <c r="V62" s="66"/>
      <c r="W62" s="81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</row>
    <row r="63" spans="1:43" s="23" customFormat="1" ht="12.75" x14ac:dyDescent="0.2">
      <c r="A63" s="72" t="s">
        <v>46</v>
      </c>
      <c r="B63" s="73" t="s">
        <v>52</v>
      </c>
      <c r="C63" s="74">
        <f>SUM(D63:W63)</f>
        <v>177152.96224872128</v>
      </c>
      <c r="D63" s="65">
        <f>D62</f>
        <v>107409.61555528906</v>
      </c>
      <c r="E63" s="66">
        <f>E62</f>
        <v>34653.611760102598</v>
      </c>
      <c r="F63" s="67">
        <v>33799.016741315383</v>
      </c>
      <c r="G63" s="66">
        <f>G62</f>
        <v>0</v>
      </c>
      <c r="H63" s="67">
        <f>H62</f>
        <v>0</v>
      </c>
      <c r="I63" s="66">
        <f>I62</f>
        <v>0</v>
      </c>
      <c r="J63" s="67">
        <f>J62</f>
        <v>1101.4116361903471</v>
      </c>
      <c r="K63" s="67">
        <f>K62</f>
        <v>0</v>
      </c>
      <c r="L63" s="68">
        <f>L62</f>
        <v>189.30655582392208</v>
      </c>
      <c r="M63" s="69"/>
      <c r="N63" s="66"/>
      <c r="O63" s="66"/>
      <c r="P63" s="66"/>
      <c r="Q63" s="66"/>
      <c r="R63" s="66"/>
      <c r="S63" s="66"/>
      <c r="T63" s="66"/>
      <c r="U63" s="66"/>
      <c r="V63" s="66"/>
      <c r="W63" s="81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</row>
    <row r="64" spans="1:43" s="23" customFormat="1" ht="12.75" x14ac:dyDescent="0.2">
      <c r="A64" s="72" t="s">
        <v>48</v>
      </c>
      <c r="B64" s="73" t="s">
        <v>53</v>
      </c>
      <c r="C64" s="74">
        <f>SUM(D64:W64)</f>
        <v>177152.96224872128</v>
      </c>
      <c r="D64" s="65">
        <f>D63</f>
        <v>107409.61555528906</v>
      </c>
      <c r="E64" s="66">
        <f>E63</f>
        <v>34653.611760102598</v>
      </c>
      <c r="F64" s="67">
        <f>F63</f>
        <v>33799.016741315383</v>
      </c>
      <c r="G64" s="66">
        <f>G63</f>
        <v>0</v>
      </c>
      <c r="H64" s="67">
        <f>H63</f>
        <v>0</v>
      </c>
      <c r="I64" s="66">
        <f>I63</f>
        <v>0</v>
      </c>
      <c r="J64" s="67">
        <f>J63</f>
        <v>1101.4116361903471</v>
      </c>
      <c r="K64" s="67">
        <f>K63</f>
        <v>0</v>
      </c>
      <c r="L64" s="68">
        <f>L63</f>
        <v>189.30655582392208</v>
      </c>
      <c r="M64" s="69"/>
      <c r="N64" s="66"/>
      <c r="O64" s="66"/>
      <c r="P64" s="66"/>
      <c r="Q64" s="66"/>
      <c r="R64" s="66"/>
      <c r="S64" s="66"/>
      <c r="T64" s="66"/>
      <c r="U64" s="66"/>
      <c r="V64" s="66"/>
      <c r="W64" s="81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</row>
    <row r="65" spans="1:43" s="23" customFormat="1" ht="12.75" x14ac:dyDescent="0.2">
      <c r="A65" s="59"/>
      <c r="B65" s="60"/>
      <c r="C65" s="77"/>
      <c r="D65" s="56"/>
      <c r="F65" s="57"/>
      <c r="H65" s="57"/>
      <c r="J65" s="57"/>
      <c r="K65" s="57"/>
      <c r="L65" s="58"/>
      <c r="W65" s="58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1:43" s="23" customFormat="1" ht="12.75" x14ac:dyDescent="0.2">
      <c r="A66" s="61" t="s">
        <v>12</v>
      </c>
      <c r="B66" s="76"/>
      <c r="C66" s="77"/>
      <c r="D66" s="56"/>
      <c r="F66" s="57"/>
      <c r="H66" s="57"/>
      <c r="J66" s="57"/>
      <c r="K66" s="57"/>
      <c r="L66" s="58"/>
      <c r="W66" s="58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</row>
    <row r="67" spans="1:43" s="23" customFormat="1" ht="25.5" x14ac:dyDescent="0.2">
      <c r="A67" s="79" t="s">
        <v>42</v>
      </c>
      <c r="B67" s="63" t="s">
        <v>54</v>
      </c>
      <c r="C67" s="64">
        <f>SUM(D67:W67)</f>
        <v>622322.76738566277</v>
      </c>
      <c r="D67" s="65">
        <v>286431.10535869189</v>
      </c>
      <c r="E67" s="66">
        <v>93688.953600747278</v>
      </c>
      <c r="F67" s="67">
        <v>238345.91938694371</v>
      </c>
      <c r="G67" s="66"/>
      <c r="H67" s="67"/>
      <c r="I67" s="66"/>
      <c r="J67" s="67">
        <v>3304.234808571041</v>
      </c>
      <c r="K67" s="67"/>
      <c r="L67" s="68">
        <v>552.55423070889844</v>
      </c>
      <c r="M67" s="69"/>
      <c r="N67" s="66"/>
      <c r="O67" s="66"/>
      <c r="P67" s="66"/>
      <c r="Q67" s="66"/>
      <c r="R67" s="66"/>
      <c r="S67" s="66"/>
      <c r="T67" s="66"/>
      <c r="U67" s="66"/>
      <c r="V67" s="66"/>
      <c r="W67" s="80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</row>
    <row r="68" spans="1:43" s="23" customFormat="1" ht="12.75" x14ac:dyDescent="0.2">
      <c r="A68" s="62" t="s">
        <v>44</v>
      </c>
      <c r="B68" s="63" t="s">
        <v>55</v>
      </c>
      <c r="C68" s="74">
        <f>SUM(D68:W68)</f>
        <v>622322.76738566277</v>
      </c>
      <c r="D68" s="65">
        <f>D67</f>
        <v>286431.10535869189</v>
      </c>
      <c r="E68" s="66">
        <f>E67</f>
        <v>93688.953600747278</v>
      </c>
      <c r="F68" s="67">
        <f>F67</f>
        <v>238345.91938694371</v>
      </c>
      <c r="G68" s="66">
        <f>G67</f>
        <v>0</v>
      </c>
      <c r="H68" s="67">
        <f>H67</f>
        <v>0</v>
      </c>
      <c r="I68" s="66">
        <f>I67</f>
        <v>0</v>
      </c>
      <c r="J68" s="67">
        <f>J67</f>
        <v>3304.234808571041</v>
      </c>
      <c r="K68" s="67">
        <f>K67</f>
        <v>0</v>
      </c>
      <c r="L68" s="68">
        <f>L67</f>
        <v>552.55423070889844</v>
      </c>
      <c r="M68" s="69"/>
      <c r="N68" s="66"/>
      <c r="O68" s="66"/>
      <c r="P68" s="66"/>
      <c r="Q68" s="66"/>
      <c r="R68" s="66"/>
      <c r="S68" s="66"/>
      <c r="T68" s="66"/>
      <c r="U68" s="66"/>
      <c r="V68" s="66"/>
      <c r="W68" s="80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</row>
    <row r="69" spans="1:43" s="23" customFormat="1" ht="12.75" x14ac:dyDescent="0.2">
      <c r="A69" s="62" t="s">
        <v>46</v>
      </c>
      <c r="B69" s="63" t="s">
        <v>56</v>
      </c>
      <c r="C69" s="74">
        <f>SUM(D69:W69)</f>
        <v>480895.52377361758</v>
      </c>
      <c r="D69" s="65">
        <f>D68</f>
        <v>286431.10535869189</v>
      </c>
      <c r="E69" s="66">
        <f>E68</f>
        <v>93688.953600747278</v>
      </c>
      <c r="F69" s="67">
        <v>96918.675774898453</v>
      </c>
      <c r="G69" s="66">
        <f>G68</f>
        <v>0</v>
      </c>
      <c r="H69" s="67">
        <f>H68</f>
        <v>0</v>
      </c>
      <c r="I69" s="66">
        <f>I68</f>
        <v>0</v>
      </c>
      <c r="J69" s="67">
        <f>J68</f>
        <v>3304.234808571041</v>
      </c>
      <c r="K69" s="67">
        <f>K68</f>
        <v>0</v>
      </c>
      <c r="L69" s="68">
        <f>L68</f>
        <v>552.55423070889844</v>
      </c>
      <c r="M69" s="69"/>
      <c r="N69" s="66"/>
      <c r="O69" s="66"/>
      <c r="P69" s="66"/>
      <c r="Q69" s="66"/>
      <c r="R69" s="66"/>
      <c r="S69" s="66"/>
      <c r="T69" s="66"/>
      <c r="U69" s="66"/>
      <c r="V69" s="66"/>
      <c r="W69" s="80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</row>
    <row r="70" spans="1:43" s="23" customFormat="1" ht="13.5" thickBot="1" x14ac:dyDescent="0.25">
      <c r="A70" s="82" t="s">
        <v>48</v>
      </c>
      <c r="B70" s="83" t="s">
        <v>57</v>
      </c>
      <c r="C70" s="84">
        <f>SUM(D70:W70)</f>
        <v>480895.52377361758</v>
      </c>
      <c r="D70" s="85">
        <f>D69</f>
        <v>286431.10535869189</v>
      </c>
      <c r="E70" s="86">
        <f>E69</f>
        <v>93688.953600747278</v>
      </c>
      <c r="F70" s="87">
        <f>F69</f>
        <v>96918.675774898453</v>
      </c>
      <c r="G70" s="86">
        <f>G69</f>
        <v>0</v>
      </c>
      <c r="H70" s="87">
        <f>H69</f>
        <v>0</v>
      </c>
      <c r="I70" s="86">
        <f>I69</f>
        <v>0</v>
      </c>
      <c r="J70" s="87">
        <f>J69</f>
        <v>3304.234808571041</v>
      </c>
      <c r="K70" s="87">
        <f>K69</f>
        <v>0</v>
      </c>
      <c r="L70" s="88">
        <f>L69</f>
        <v>552.55423070889844</v>
      </c>
      <c r="M70" s="69"/>
      <c r="N70" s="66"/>
      <c r="O70" s="66"/>
      <c r="P70" s="66"/>
      <c r="Q70" s="66"/>
      <c r="R70" s="66"/>
      <c r="S70" s="66"/>
      <c r="T70" s="66"/>
      <c r="U70" s="66"/>
      <c r="V70" s="66"/>
      <c r="W70" s="89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</row>
    <row r="74" spans="1:43" ht="11.25" x14ac:dyDescent="0.2">
      <c r="J74" s="90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</row>
  </sheetData>
  <mergeCells count="17">
    <mergeCell ref="A52:B52"/>
    <mergeCell ref="A26:B26"/>
    <mergeCell ref="A27:B27"/>
    <mergeCell ref="A31:B31"/>
    <mergeCell ref="A35:B35"/>
    <mergeCell ref="A17:B17"/>
    <mergeCell ref="A18:B18"/>
    <mergeCell ref="A19:B19"/>
    <mergeCell ref="A20:B20"/>
    <mergeCell ref="A24:B24"/>
    <mergeCell ref="A25:B25"/>
    <mergeCell ref="A1:F1"/>
    <mergeCell ref="A2:E2"/>
    <mergeCell ref="A3:E3"/>
    <mergeCell ref="A4:E4"/>
    <mergeCell ref="A14:B14"/>
    <mergeCell ref="A15:B15"/>
  </mergeCells>
  <conditionalFormatting sqref="C34">
    <cfRule type="cellIs" dxfId="3" priority="4" stopIfTrue="1" operator="equal">
      <formula>"Error"</formula>
    </cfRule>
  </conditionalFormatting>
  <conditionalFormatting sqref="D34:W34">
    <cfRule type="cellIs" dxfId="2" priority="3" stopIfTrue="1" operator="equal">
      <formula>"Error"</formula>
    </cfRule>
  </conditionalFormatting>
  <conditionalFormatting sqref="C53">
    <cfRule type="cellIs" dxfId="1" priority="2" stopIfTrue="1" operator="equal">
      <formula>"Error"</formula>
    </cfRule>
  </conditionalFormatting>
  <conditionalFormatting sqref="D53:W53">
    <cfRule type="cellIs" dxfId="0" priority="1" stopIfTrue="1" operator="equal">
      <formula>"Error"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6B06386192847ADF410DEAE6B297E" ma:contentTypeVersion="3" ma:contentTypeDescription="Create a new document." ma:contentTypeScope="" ma:versionID="603ed1485f7a5e0e32221ba0087495c3">
  <xsd:schema xmlns:xsd="http://www.w3.org/2001/XMLSchema" xmlns:xs="http://www.w3.org/2001/XMLSchema" xmlns:p="http://schemas.microsoft.com/office/2006/metadata/properties" xmlns:ns2="2bc3004b-9ad1-483e-becf-bfd5ad8c6084" xmlns:ns3="6e4e78ed-e166-45ed-a3c0-ce5675481b40" targetNamespace="http://schemas.microsoft.com/office/2006/metadata/properties" ma:root="true" ma:fieldsID="cc12a37f0d7d71a8daab4492a1e3e73f" ns2:_="" ns3:_="">
    <xsd:import namespace="2bc3004b-9ad1-483e-becf-bfd5ad8c6084"/>
    <xsd:import namespace="6e4e78ed-e166-45ed-a3c0-ce5675481b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e78ed-e166-45ed-a3c0-ce5675481b40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e4e78ed-e166-45ed-a3c0-ce5675481b40" xsi:nil="true"/>
    <_dlc_DocId xmlns="2bc3004b-9ad1-483e-becf-bfd5ad8c6084">6YNFE3WTN53P-1555404203-1036</_dlc_DocId>
    <_dlc_DocIdUrl xmlns="2bc3004b-9ad1-483e-becf-bfd5ad8c6084">
      <Url>https://epcorweb/en-ca/departments/natgas/sites/ON/ONReg/_layouts/15/DocIdRedir.aspx?ID=6YNFE3WTN53P-1555404203-1036</Url>
      <Description>6YNFE3WTN53P-1555404203-1036</Description>
    </_dlc_DocIdUrl>
  </documentManagement>
</p:properties>
</file>

<file path=customXml/itemProps1.xml><?xml version="1.0" encoding="utf-8"?>
<ds:datastoreItem xmlns:ds="http://schemas.openxmlformats.org/officeDocument/2006/customXml" ds:itemID="{594C53A4-B0F5-4BD6-A2D2-666075A57418}"/>
</file>

<file path=customXml/itemProps2.xml><?xml version="1.0" encoding="utf-8"?>
<ds:datastoreItem xmlns:ds="http://schemas.openxmlformats.org/officeDocument/2006/customXml" ds:itemID="{FD7915FF-09B3-4546-97F1-8E14B1EF36BA}"/>
</file>

<file path=customXml/itemProps3.xml><?xml version="1.0" encoding="utf-8"?>
<ds:datastoreItem xmlns:ds="http://schemas.openxmlformats.org/officeDocument/2006/customXml" ds:itemID="{B60B0A25-37EC-458C-B618-EAAD94E2326C}"/>
</file>

<file path=customXml/itemProps4.xml><?xml version="1.0" encoding="utf-8"?>
<ds:datastoreItem xmlns:ds="http://schemas.openxmlformats.org/officeDocument/2006/customXml" ds:itemID="{12A5611B-A03D-44AC-B1A7-4EAF86E01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Base Year (Reference)</vt:lpstr>
      <vt:lpstr>i. 2020 Base Year</vt:lpstr>
      <vt:lpstr>ii. 2021 Base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2022-08-18T21:15:38Z</dcterms:created>
  <dcterms:modified xsi:type="dcterms:W3CDTF">2022-08-18T21:35:13Z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0x01010092D6B06386192847ADF410DEAE6B297E</vt:lpwstr>
  </property>
  <property fmtid="{D5CDD505-2E9C-101B-9397-08002B2CF9AE}" pid="3" name="_dlc_DocIdItemGuid">
    <vt:lpwstr>4d11a10e-679a-403a-84fd-de11082a586b</vt:lpwstr>
  </property>
</Properties>
</file>