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K:\Kingston Hydro\Kingston Hydro 2023 COS Rate App EB-2022-0044\A _IR Questions\Responses - VECC\Supporting Docs\"/>
    </mc:Choice>
  </mc:AlternateContent>
  <xr:revisionPtr revIDLastSave="0" documentId="13_ncr:1_{21AFF6F9-5AAB-46F8-982A-CDEF46269EDC}" xr6:coauthVersionLast="47" xr6:coauthVersionMax="47" xr10:uidLastSave="{00000000-0000-0000-0000-000000000000}"/>
  <bookViews>
    <workbookView xWindow="-28920" yWindow="-3585" windowWidth="29040" windowHeight="15840" xr2:uid="{66503DC8-F13E-4C13-ADC1-A53D1BE033F9}"/>
  </bookViews>
  <sheets>
    <sheet name="App.2-H - Jan-Jun 2019-2022" sheetId="2" r:id="rId1"/>
    <sheet name="App.2-H_Other_Oper_Rev - 12mths" sheetId="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Parse_Out" hidden="1">#REF!</definedName>
    <definedName name="ApprovedYr">'[2]Z1.ModelVariables'!$C$12</definedName>
    <definedName name="AS2DocOpenMode" hidden="1">"AS2DocumentEdit"</definedName>
    <definedName name="BI_LDCLIST">'[3]3. Rate Class Selection'!$B$19:$B$21</definedName>
    <definedName name="Bridge_Year">'[4]0.1 LDC Info'!$E$23</definedName>
    <definedName name="BridgeYear">'[1]LDC Info'!$E$26</definedName>
    <definedName name="Cash">#REF!</definedName>
    <definedName name="contactf">#REF!</definedName>
    <definedName name="CRLF">'[2]Z1.ModelVariables'!$C$10</definedName>
    <definedName name="CustomerAdministration">[5]lists!$Z$1:$Z$36</definedName>
    <definedName name="EBNUMBER">'[1]LDC Info'!$E$16</definedName>
    <definedName name="Fixed_Charges">[5]lists!$I$1:$I$212</definedName>
    <definedName name="histdate">[6]Financials!$E$76</definedName>
    <definedName name="Incr2000">#REF!</definedName>
    <definedName name="Last_Rebasing_Year">'[4]0.1 LDC Info'!$E$27</definedName>
    <definedName name="LDC_LIST">[7]lists!$AM$1:$AM$80</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'App.2-H - Jan-Jun 2019-2022'!$A$1:$H$101</definedName>
    <definedName name="_xlnm.Print_Area" localSheetId="1">'App.2-H_Other_Oper_Rev - 12mths'!$A$1:$H$101</definedName>
    <definedName name="print_end">#REF!</definedName>
    <definedName name="Rate_Class">[5]lists!$A$2:$A$105</definedName>
    <definedName name="RATE_CLASSES">[5]lists!$A$1:$A$104</definedName>
    <definedName name="ratedescription">[8]hidden1!$D$1:$D$122</definedName>
    <definedName name="RebaseYear">'[1]LDC Info'!$E$28</definedName>
    <definedName name="RebaseYear_1">'[9]LDC Info'!$E$24</definedName>
    <definedName name="RenameBridge">'[10]LDC Info'!$E$26</definedName>
    <definedName name="RenameRebase">'[10]LDC Info'!$E$28</definedName>
    <definedName name="RenameTest">'[10]LDC Info'!$E$24</definedName>
    <definedName name="RMpilsVer">'[2]Z1.ModelVariables'!$C$13</definedName>
    <definedName name="RMversion">'[11]Z1.ModelVariables'!$C$13</definedName>
    <definedName name="SALBENF">#REF!</definedName>
    <definedName name="salreg">#REF!</definedName>
    <definedName name="SALREGF">#REF!</definedName>
    <definedName name="TableName">"Dummy"</definedName>
    <definedName name="TEMPA">#REF!</definedName>
    <definedName name="Test_Year">'[4]0.1 LDC Info'!$E$25</definedName>
    <definedName name="TestYear">'[1]LDC Info'!$E$24</definedName>
    <definedName name="TestYr">'[2]P0.Admin'!$C$13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[12]Financials!$A$1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2" l="1"/>
  <c r="D20" i="2"/>
  <c r="E20" i="2"/>
  <c r="F20" i="2"/>
  <c r="D50" i="2"/>
  <c r="D68" i="2" s="1"/>
  <c r="E50" i="2"/>
  <c r="F50" i="2"/>
  <c r="C50" i="2"/>
  <c r="D47" i="2"/>
  <c r="E47" i="2"/>
  <c r="F47" i="2"/>
  <c r="C47" i="2"/>
  <c r="D44" i="2"/>
  <c r="E44" i="2"/>
  <c r="F44" i="2"/>
  <c r="D45" i="2"/>
  <c r="E45" i="2"/>
  <c r="F45" i="2"/>
  <c r="F68" i="2" s="1"/>
  <c r="C45" i="2"/>
  <c r="C44" i="2"/>
  <c r="D38" i="2"/>
  <c r="E38" i="2"/>
  <c r="F38" i="2"/>
  <c r="C38" i="2"/>
  <c r="D32" i="2"/>
  <c r="E32" i="2"/>
  <c r="F32" i="2"/>
  <c r="C32" i="2"/>
  <c r="D28" i="2"/>
  <c r="E28" i="2"/>
  <c r="E68" i="2" s="1"/>
  <c r="F28" i="2"/>
  <c r="C28" i="2"/>
  <c r="D27" i="2"/>
  <c r="E27" i="2"/>
  <c r="F27" i="2"/>
  <c r="C27" i="2"/>
  <c r="C20" i="2"/>
  <c r="D16" i="2"/>
  <c r="E16" i="2"/>
  <c r="F16" i="2"/>
  <c r="C16" i="2"/>
  <c r="C67" i="2" s="1"/>
  <c r="D15" i="2"/>
  <c r="E15" i="2"/>
  <c r="F15" i="2"/>
  <c r="C15" i="2"/>
  <c r="E207" i="2"/>
  <c r="D236" i="2"/>
  <c r="D243" i="2" s="1"/>
  <c r="E236" i="2"/>
  <c r="F180" i="2"/>
  <c r="F187" i="2" s="1"/>
  <c r="C207" i="2"/>
  <c r="G579" i="2"/>
  <c r="F579" i="2"/>
  <c r="E579" i="2"/>
  <c r="D579" i="2"/>
  <c r="C579" i="2"/>
  <c r="G570" i="2"/>
  <c r="F570" i="2"/>
  <c r="E570" i="2"/>
  <c r="D570" i="2"/>
  <c r="C570" i="2"/>
  <c r="G569" i="2"/>
  <c r="G568" i="2"/>
  <c r="F568" i="2"/>
  <c r="G565" i="2"/>
  <c r="F565" i="2"/>
  <c r="E565" i="2"/>
  <c r="D565" i="2"/>
  <c r="C565" i="2"/>
  <c r="G556" i="2"/>
  <c r="F556" i="2"/>
  <c r="E556" i="2"/>
  <c r="D556" i="2"/>
  <c r="C556" i="2"/>
  <c r="G555" i="2"/>
  <c r="G554" i="2"/>
  <c r="F554" i="2"/>
  <c r="G551" i="2"/>
  <c r="F551" i="2"/>
  <c r="E551" i="2"/>
  <c r="D551" i="2"/>
  <c r="C551" i="2"/>
  <c r="G542" i="2"/>
  <c r="F542" i="2"/>
  <c r="E542" i="2"/>
  <c r="D542" i="2"/>
  <c r="C542" i="2"/>
  <c r="G541" i="2"/>
  <c r="G540" i="2"/>
  <c r="F540" i="2"/>
  <c r="G537" i="2"/>
  <c r="F537" i="2"/>
  <c r="E537" i="2"/>
  <c r="D537" i="2"/>
  <c r="C537" i="2"/>
  <c r="G528" i="2"/>
  <c r="F528" i="2"/>
  <c r="E528" i="2"/>
  <c r="D528" i="2"/>
  <c r="C528" i="2"/>
  <c r="G527" i="2"/>
  <c r="F527" i="2"/>
  <c r="G526" i="2"/>
  <c r="F526" i="2"/>
  <c r="G523" i="2"/>
  <c r="F523" i="2"/>
  <c r="E523" i="2"/>
  <c r="D523" i="2"/>
  <c r="C523" i="2"/>
  <c r="G514" i="2"/>
  <c r="F514" i="2"/>
  <c r="E514" i="2"/>
  <c r="D514" i="2"/>
  <c r="C514" i="2"/>
  <c r="G513" i="2"/>
  <c r="G512" i="2"/>
  <c r="F512" i="2"/>
  <c r="G509" i="2"/>
  <c r="F509" i="2"/>
  <c r="E509" i="2"/>
  <c r="D509" i="2"/>
  <c r="C509" i="2"/>
  <c r="G500" i="2"/>
  <c r="F500" i="2"/>
  <c r="E500" i="2"/>
  <c r="D500" i="2"/>
  <c r="C500" i="2"/>
  <c r="G499" i="2"/>
  <c r="F499" i="2"/>
  <c r="G498" i="2"/>
  <c r="F498" i="2"/>
  <c r="G495" i="2"/>
  <c r="F495" i="2"/>
  <c r="E495" i="2"/>
  <c r="D495" i="2"/>
  <c r="C495" i="2"/>
  <c r="G486" i="2"/>
  <c r="F486" i="2"/>
  <c r="E486" i="2"/>
  <c r="D486" i="2"/>
  <c r="C486" i="2"/>
  <c r="G485" i="2"/>
  <c r="G484" i="2"/>
  <c r="F484" i="2"/>
  <c r="G481" i="2"/>
  <c r="F481" i="2"/>
  <c r="E481" i="2"/>
  <c r="D481" i="2"/>
  <c r="C481" i="2"/>
  <c r="G472" i="2"/>
  <c r="F472" i="2"/>
  <c r="E472" i="2"/>
  <c r="D472" i="2"/>
  <c r="C472" i="2"/>
  <c r="G471" i="2"/>
  <c r="F471" i="2"/>
  <c r="G470" i="2"/>
  <c r="F470" i="2"/>
  <c r="G467" i="2"/>
  <c r="F467" i="2"/>
  <c r="E467" i="2"/>
  <c r="D467" i="2"/>
  <c r="C467" i="2"/>
  <c r="G458" i="2"/>
  <c r="F458" i="2"/>
  <c r="E458" i="2"/>
  <c r="D458" i="2"/>
  <c r="C458" i="2"/>
  <c r="G457" i="2"/>
  <c r="G456" i="2"/>
  <c r="F456" i="2"/>
  <c r="G453" i="2"/>
  <c r="F453" i="2"/>
  <c r="E453" i="2"/>
  <c r="D453" i="2"/>
  <c r="C453" i="2"/>
  <c r="G444" i="2"/>
  <c r="F444" i="2"/>
  <c r="E444" i="2"/>
  <c r="D444" i="2"/>
  <c r="C444" i="2"/>
  <c r="G443" i="2"/>
  <c r="F443" i="2"/>
  <c r="G442" i="2"/>
  <c r="F442" i="2"/>
  <c r="G439" i="2"/>
  <c r="F439" i="2"/>
  <c r="E439" i="2"/>
  <c r="D439" i="2"/>
  <c r="C439" i="2"/>
  <c r="G430" i="2"/>
  <c r="F430" i="2"/>
  <c r="E430" i="2"/>
  <c r="D430" i="2"/>
  <c r="C430" i="2"/>
  <c r="G429" i="2"/>
  <c r="G428" i="2"/>
  <c r="F428" i="2"/>
  <c r="G425" i="2"/>
  <c r="F425" i="2"/>
  <c r="E425" i="2"/>
  <c r="D425" i="2"/>
  <c r="C425" i="2"/>
  <c r="G416" i="2"/>
  <c r="F416" i="2"/>
  <c r="E416" i="2"/>
  <c r="D416" i="2"/>
  <c r="C416" i="2"/>
  <c r="G415" i="2"/>
  <c r="F415" i="2"/>
  <c r="G414" i="2"/>
  <c r="F414" i="2"/>
  <c r="G411" i="2"/>
  <c r="F411" i="2"/>
  <c r="E411" i="2"/>
  <c r="D411" i="2"/>
  <c r="C411" i="2"/>
  <c r="G402" i="2"/>
  <c r="F402" i="2"/>
  <c r="E402" i="2"/>
  <c r="D402" i="2"/>
  <c r="C402" i="2"/>
  <c r="G401" i="2"/>
  <c r="G400" i="2"/>
  <c r="F400" i="2"/>
  <c r="G397" i="2"/>
  <c r="F397" i="2"/>
  <c r="E397" i="2"/>
  <c r="D397" i="2"/>
  <c r="C397" i="2"/>
  <c r="G388" i="2"/>
  <c r="F388" i="2"/>
  <c r="E388" i="2"/>
  <c r="D388" i="2"/>
  <c r="C388" i="2"/>
  <c r="G387" i="2"/>
  <c r="F387" i="2"/>
  <c r="G386" i="2"/>
  <c r="F386" i="2"/>
  <c r="G383" i="2"/>
  <c r="F383" i="2"/>
  <c r="E383" i="2"/>
  <c r="D383" i="2"/>
  <c r="C383" i="2"/>
  <c r="G374" i="2"/>
  <c r="F374" i="2"/>
  <c r="E374" i="2"/>
  <c r="D374" i="2"/>
  <c r="C374" i="2"/>
  <c r="G373" i="2"/>
  <c r="G372" i="2"/>
  <c r="F372" i="2"/>
  <c r="G369" i="2"/>
  <c r="F369" i="2"/>
  <c r="E369" i="2"/>
  <c r="D369" i="2"/>
  <c r="C369" i="2"/>
  <c r="G360" i="2"/>
  <c r="F360" i="2"/>
  <c r="E360" i="2"/>
  <c r="D360" i="2"/>
  <c r="C360" i="2"/>
  <c r="G359" i="2"/>
  <c r="F359" i="2"/>
  <c r="G358" i="2"/>
  <c r="F358" i="2"/>
  <c r="G355" i="2"/>
  <c r="F355" i="2"/>
  <c r="E355" i="2"/>
  <c r="D355" i="2"/>
  <c r="C355" i="2"/>
  <c r="G346" i="2"/>
  <c r="F346" i="2"/>
  <c r="E346" i="2"/>
  <c r="D346" i="2"/>
  <c r="C346" i="2"/>
  <c r="G345" i="2"/>
  <c r="G344" i="2"/>
  <c r="F344" i="2"/>
  <c r="G341" i="2"/>
  <c r="F341" i="2"/>
  <c r="E341" i="2"/>
  <c r="D341" i="2"/>
  <c r="C341" i="2"/>
  <c r="G332" i="2"/>
  <c r="F332" i="2"/>
  <c r="E332" i="2"/>
  <c r="D332" i="2"/>
  <c r="C332" i="2"/>
  <c r="G331" i="2"/>
  <c r="F331" i="2"/>
  <c r="G330" i="2"/>
  <c r="F330" i="2"/>
  <c r="G327" i="2"/>
  <c r="F327" i="2"/>
  <c r="E327" i="2"/>
  <c r="D327" i="2"/>
  <c r="C327" i="2"/>
  <c r="G318" i="2"/>
  <c r="F318" i="2"/>
  <c r="E318" i="2"/>
  <c r="D318" i="2"/>
  <c r="C318" i="2"/>
  <c r="G317" i="2"/>
  <c r="G316" i="2"/>
  <c r="F316" i="2"/>
  <c r="G313" i="2"/>
  <c r="F313" i="2"/>
  <c r="E313" i="2"/>
  <c r="D313" i="2"/>
  <c r="C313" i="2"/>
  <c r="G304" i="2"/>
  <c r="F304" i="2"/>
  <c r="E304" i="2"/>
  <c r="D304" i="2"/>
  <c r="C304" i="2"/>
  <c r="G303" i="2"/>
  <c r="F303" i="2"/>
  <c r="G302" i="2"/>
  <c r="F302" i="2"/>
  <c r="G299" i="2"/>
  <c r="F299" i="2"/>
  <c r="E299" i="2"/>
  <c r="D299" i="2"/>
  <c r="C299" i="2"/>
  <c r="G290" i="2"/>
  <c r="F290" i="2"/>
  <c r="E290" i="2"/>
  <c r="D290" i="2"/>
  <c r="C290" i="2"/>
  <c r="G289" i="2"/>
  <c r="G288" i="2"/>
  <c r="F288" i="2"/>
  <c r="G285" i="2"/>
  <c r="F285" i="2"/>
  <c r="E285" i="2"/>
  <c r="D285" i="2"/>
  <c r="C285" i="2"/>
  <c r="G276" i="2"/>
  <c r="F276" i="2"/>
  <c r="E276" i="2"/>
  <c r="D276" i="2"/>
  <c r="C276" i="2"/>
  <c r="G275" i="2"/>
  <c r="F275" i="2"/>
  <c r="G274" i="2"/>
  <c r="F274" i="2"/>
  <c r="G271" i="2"/>
  <c r="F271" i="2"/>
  <c r="E271" i="2"/>
  <c r="D271" i="2"/>
  <c r="C271" i="2"/>
  <c r="G262" i="2"/>
  <c r="F262" i="2"/>
  <c r="E262" i="2"/>
  <c r="D262" i="2"/>
  <c r="C262" i="2"/>
  <c r="G261" i="2"/>
  <c r="G260" i="2"/>
  <c r="F260" i="2"/>
  <c r="F257" i="2"/>
  <c r="E257" i="2"/>
  <c r="D257" i="2"/>
  <c r="C257" i="2"/>
  <c r="F248" i="2"/>
  <c r="E248" i="2"/>
  <c r="D248" i="2"/>
  <c r="C248" i="2"/>
  <c r="F246" i="2"/>
  <c r="F243" i="2"/>
  <c r="E243" i="2"/>
  <c r="C243" i="2"/>
  <c r="F234" i="2"/>
  <c r="E234" i="2"/>
  <c r="D234" i="2"/>
  <c r="C234" i="2"/>
  <c r="F232" i="2"/>
  <c r="F229" i="2"/>
  <c r="E229" i="2"/>
  <c r="D229" i="2"/>
  <c r="C229" i="2"/>
  <c r="F220" i="2"/>
  <c r="E220" i="2"/>
  <c r="D220" i="2"/>
  <c r="C220" i="2"/>
  <c r="F218" i="2"/>
  <c r="F215" i="2"/>
  <c r="E215" i="2"/>
  <c r="D215" i="2"/>
  <c r="C215" i="2"/>
  <c r="F206" i="2"/>
  <c r="E206" i="2"/>
  <c r="D206" i="2"/>
  <c r="C206" i="2"/>
  <c r="F204" i="2"/>
  <c r="F201" i="2"/>
  <c r="E201" i="2"/>
  <c r="D201" i="2"/>
  <c r="C201" i="2"/>
  <c r="F192" i="2"/>
  <c r="E192" i="2"/>
  <c r="D192" i="2"/>
  <c r="C192" i="2"/>
  <c r="F190" i="2"/>
  <c r="E187" i="2"/>
  <c r="D187" i="2"/>
  <c r="C187" i="2"/>
  <c r="F178" i="2"/>
  <c r="E178" i="2"/>
  <c r="D178" i="2"/>
  <c r="C178" i="2"/>
  <c r="F176" i="2"/>
  <c r="F173" i="2"/>
  <c r="E173" i="2"/>
  <c r="D173" i="2"/>
  <c r="C173" i="2"/>
  <c r="F164" i="2"/>
  <c r="E164" i="2"/>
  <c r="D164" i="2"/>
  <c r="C164" i="2"/>
  <c r="F162" i="2"/>
  <c r="F159" i="2"/>
  <c r="E159" i="2"/>
  <c r="D159" i="2"/>
  <c r="C159" i="2"/>
  <c r="F150" i="2"/>
  <c r="E150" i="2"/>
  <c r="D150" i="2"/>
  <c r="C150" i="2"/>
  <c r="F148" i="2"/>
  <c r="F145" i="2"/>
  <c r="E145" i="2"/>
  <c r="D145" i="2"/>
  <c r="C145" i="2"/>
  <c r="F136" i="2"/>
  <c r="E136" i="2"/>
  <c r="D136" i="2"/>
  <c r="C136" i="2"/>
  <c r="F134" i="2"/>
  <c r="F131" i="2"/>
  <c r="E131" i="2"/>
  <c r="D131" i="2"/>
  <c r="C131" i="2"/>
  <c r="F122" i="2"/>
  <c r="E122" i="2"/>
  <c r="D122" i="2"/>
  <c r="C122" i="2"/>
  <c r="F120" i="2"/>
  <c r="F117" i="2"/>
  <c r="E117" i="2"/>
  <c r="D117" i="2"/>
  <c r="C117" i="2"/>
  <c r="F108" i="2"/>
  <c r="E108" i="2"/>
  <c r="D108" i="2"/>
  <c r="C108" i="2"/>
  <c r="F106" i="2"/>
  <c r="G95" i="2"/>
  <c r="F95" i="2"/>
  <c r="E95" i="2"/>
  <c r="D95" i="2"/>
  <c r="C95" i="2"/>
  <c r="G88" i="2"/>
  <c r="F88" i="2"/>
  <c r="E88" i="2"/>
  <c r="D88" i="2"/>
  <c r="C88" i="2"/>
  <c r="G87" i="2"/>
  <c r="F87" i="2"/>
  <c r="G86" i="2"/>
  <c r="F86" i="2"/>
  <c r="G68" i="2"/>
  <c r="C68" i="2"/>
  <c r="G67" i="2"/>
  <c r="F67" i="2"/>
  <c r="E67" i="2"/>
  <c r="G66" i="2"/>
  <c r="F66" i="2"/>
  <c r="E66" i="2"/>
  <c r="D66" i="2"/>
  <c r="C66" i="2"/>
  <c r="G65" i="2"/>
  <c r="G69" i="2" s="1"/>
  <c r="F65" i="2"/>
  <c r="E65" i="2"/>
  <c r="D65" i="2"/>
  <c r="C65"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F13" i="2"/>
  <c r="F569" i="2" s="1"/>
  <c r="E13" i="2"/>
  <c r="E555" i="2" s="1"/>
  <c r="G1" i="2"/>
  <c r="F69" i="2" l="1"/>
  <c r="E69" i="2"/>
  <c r="D67" i="2"/>
  <c r="D69" i="2" s="1"/>
  <c r="C69" i="2"/>
  <c r="F555" i="2"/>
  <c r="E107" i="2"/>
  <c r="E121" i="2"/>
  <c r="E135" i="2"/>
  <c r="E149" i="2"/>
  <c r="E163" i="2"/>
  <c r="E177" i="2"/>
  <c r="E191" i="2"/>
  <c r="E205" i="2"/>
  <c r="E219" i="2"/>
  <c r="E233" i="2"/>
  <c r="E247" i="2"/>
  <c r="E12" i="2"/>
  <c r="F107" i="2"/>
  <c r="F121" i="2"/>
  <c r="F135" i="2"/>
  <c r="F149" i="2"/>
  <c r="F163" i="2"/>
  <c r="F177" i="2"/>
  <c r="F191" i="2"/>
  <c r="F205" i="2"/>
  <c r="F219" i="2"/>
  <c r="F233" i="2"/>
  <c r="F247" i="2"/>
  <c r="E261" i="2"/>
  <c r="E289" i="2"/>
  <c r="E317" i="2"/>
  <c r="E345" i="2"/>
  <c r="E373" i="2"/>
  <c r="E401" i="2"/>
  <c r="E429" i="2"/>
  <c r="E457" i="2"/>
  <c r="E485" i="2"/>
  <c r="E513" i="2"/>
  <c r="E541" i="2"/>
  <c r="E569" i="2"/>
  <c r="F261" i="2"/>
  <c r="F289" i="2"/>
  <c r="F317" i="2"/>
  <c r="F345" i="2"/>
  <c r="F373" i="2"/>
  <c r="F401" i="2"/>
  <c r="F429" i="2"/>
  <c r="F457" i="2"/>
  <c r="F485" i="2"/>
  <c r="F513" i="2"/>
  <c r="F541" i="2"/>
  <c r="D13" i="2"/>
  <c r="E87" i="2"/>
  <c r="E275" i="2"/>
  <c r="E303" i="2"/>
  <c r="E331" i="2"/>
  <c r="E359" i="2"/>
  <c r="E387" i="2"/>
  <c r="E415" i="2"/>
  <c r="E443" i="2"/>
  <c r="E471" i="2"/>
  <c r="E499" i="2"/>
  <c r="E527" i="2"/>
  <c r="D555" i="2" l="1"/>
  <c r="D527" i="2"/>
  <c r="D499" i="2"/>
  <c r="D471" i="2"/>
  <c r="D443" i="2"/>
  <c r="D415" i="2"/>
  <c r="D387" i="2"/>
  <c r="D359" i="2"/>
  <c r="D331" i="2"/>
  <c r="D303" i="2"/>
  <c r="D275" i="2"/>
  <c r="D87" i="2"/>
  <c r="C13" i="2"/>
  <c r="D569" i="2"/>
  <c r="D541" i="2"/>
  <c r="D513" i="2"/>
  <c r="D485" i="2"/>
  <c r="D457" i="2"/>
  <c r="D429" i="2"/>
  <c r="D401" i="2"/>
  <c r="D373" i="2"/>
  <c r="D345" i="2"/>
  <c r="D317" i="2"/>
  <c r="D289" i="2"/>
  <c r="D261" i="2"/>
  <c r="D12" i="2"/>
  <c r="D247" i="2"/>
  <c r="D233" i="2"/>
  <c r="D219" i="2"/>
  <c r="D205" i="2"/>
  <c r="D191" i="2"/>
  <c r="D177" i="2"/>
  <c r="D163" i="2"/>
  <c r="D149" i="2"/>
  <c r="D135" i="2"/>
  <c r="D121" i="2"/>
  <c r="D107" i="2"/>
  <c r="C12" i="2"/>
  <c r="E540" i="2"/>
  <c r="E512" i="2"/>
  <c r="E484" i="2"/>
  <c r="E456" i="2"/>
  <c r="E428" i="2"/>
  <c r="E400" i="2"/>
  <c r="E372" i="2"/>
  <c r="E344" i="2"/>
  <c r="E316" i="2"/>
  <c r="E288" i="2"/>
  <c r="E260" i="2"/>
  <c r="E246" i="2"/>
  <c r="E232" i="2"/>
  <c r="E218" i="2"/>
  <c r="E204" i="2"/>
  <c r="E190" i="2"/>
  <c r="E176" i="2"/>
  <c r="E162" i="2"/>
  <c r="E148" i="2"/>
  <c r="E134" i="2"/>
  <c r="E120" i="2"/>
  <c r="E106" i="2"/>
  <c r="E568" i="2"/>
  <c r="E554" i="2"/>
  <c r="E526" i="2"/>
  <c r="E498" i="2"/>
  <c r="E470" i="2"/>
  <c r="E442" i="2"/>
  <c r="E414" i="2"/>
  <c r="E386" i="2"/>
  <c r="E358" i="2"/>
  <c r="E330" i="2"/>
  <c r="E302" i="2"/>
  <c r="E274" i="2"/>
  <c r="E86" i="2"/>
  <c r="C555" i="2" l="1"/>
  <c r="C527" i="2"/>
  <c r="C499" i="2"/>
  <c r="C471" i="2"/>
  <c r="C443" i="2"/>
  <c r="C415" i="2"/>
  <c r="C387" i="2"/>
  <c r="C359" i="2"/>
  <c r="C331" i="2"/>
  <c r="C303" i="2"/>
  <c r="C275" i="2"/>
  <c r="C87" i="2"/>
  <c r="C163" i="2"/>
  <c r="C107" i="2"/>
  <c r="C177" i="2"/>
  <c r="C247" i="2"/>
  <c r="C219" i="2"/>
  <c r="C191" i="2"/>
  <c r="C135" i="2"/>
  <c r="C121" i="2"/>
  <c r="C205" i="2"/>
  <c r="C569" i="2"/>
  <c r="C541" i="2"/>
  <c r="C513" i="2"/>
  <c r="C485" i="2"/>
  <c r="C457" i="2"/>
  <c r="C429" i="2"/>
  <c r="C401" i="2"/>
  <c r="C373" i="2"/>
  <c r="C345" i="2"/>
  <c r="C317" i="2"/>
  <c r="C289" i="2"/>
  <c r="C261" i="2"/>
  <c r="C233" i="2"/>
  <c r="C149" i="2"/>
  <c r="C470" i="2"/>
  <c r="C442" i="2"/>
  <c r="C358" i="2"/>
  <c r="C330" i="2"/>
  <c r="C302" i="2"/>
  <c r="C568" i="2"/>
  <c r="C540" i="2"/>
  <c r="C512" i="2"/>
  <c r="C484" i="2"/>
  <c r="C456" i="2"/>
  <c r="C428" i="2"/>
  <c r="C400" i="2"/>
  <c r="C372" i="2"/>
  <c r="C344" i="2"/>
  <c r="C316" i="2"/>
  <c r="C288" i="2"/>
  <c r="C260" i="2"/>
  <c r="C246" i="2"/>
  <c r="C232" i="2"/>
  <c r="C218" i="2"/>
  <c r="C204" i="2"/>
  <c r="C190" i="2"/>
  <c r="C176" i="2"/>
  <c r="C162" i="2"/>
  <c r="C148" i="2"/>
  <c r="C134" i="2"/>
  <c r="C120" i="2"/>
  <c r="C106" i="2"/>
  <c r="C414" i="2"/>
  <c r="C386" i="2"/>
  <c r="C554" i="2"/>
  <c r="C526" i="2"/>
  <c r="C498" i="2"/>
  <c r="C274" i="2"/>
  <c r="C86" i="2"/>
  <c r="D568" i="2"/>
  <c r="D540" i="2"/>
  <c r="D512" i="2"/>
  <c r="D484" i="2"/>
  <c r="D456" i="2"/>
  <c r="D428" i="2"/>
  <c r="D400" i="2"/>
  <c r="D372" i="2"/>
  <c r="D344" i="2"/>
  <c r="D316" i="2"/>
  <c r="D288" i="2"/>
  <c r="D260" i="2"/>
  <c r="D246" i="2"/>
  <c r="D232" i="2"/>
  <c r="D218" i="2"/>
  <c r="D204" i="2"/>
  <c r="D190" i="2"/>
  <c r="D176" i="2"/>
  <c r="D162" i="2"/>
  <c r="D148" i="2"/>
  <c r="D134" i="2"/>
  <c r="D120" i="2"/>
  <c r="D106" i="2"/>
  <c r="D554" i="2"/>
  <c r="D526" i="2"/>
  <c r="D498" i="2"/>
  <c r="D470" i="2"/>
  <c r="D442" i="2"/>
  <c r="D414" i="2"/>
  <c r="D386" i="2"/>
  <c r="D358" i="2"/>
  <c r="D330" i="2"/>
  <c r="D302" i="2"/>
  <c r="D274" i="2"/>
  <c r="D86" i="2"/>
  <c r="G579" i="1" l="1"/>
  <c r="F579" i="1"/>
  <c r="E579" i="1"/>
  <c r="D579" i="1"/>
  <c r="C579" i="1"/>
  <c r="G570" i="1"/>
  <c r="F570" i="1"/>
  <c r="E570" i="1"/>
  <c r="D570" i="1"/>
  <c r="C570" i="1"/>
  <c r="G568" i="1"/>
  <c r="F568" i="1"/>
  <c r="G565" i="1"/>
  <c r="F565" i="1"/>
  <c r="E565" i="1"/>
  <c r="D565" i="1"/>
  <c r="C565" i="1"/>
  <c r="G556" i="1"/>
  <c r="F556" i="1"/>
  <c r="E556" i="1"/>
  <c r="D556" i="1"/>
  <c r="C556" i="1"/>
  <c r="G554" i="1"/>
  <c r="F554" i="1"/>
  <c r="G551" i="1"/>
  <c r="F551" i="1"/>
  <c r="E551" i="1"/>
  <c r="D551" i="1"/>
  <c r="C551" i="1"/>
  <c r="G542" i="1"/>
  <c r="F542" i="1"/>
  <c r="E542" i="1"/>
  <c r="D542" i="1"/>
  <c r="C542" i="1"/>
  <c r="G540" i="1"/>
  <c r="F540" i="1"/>
  <c r="G537" i="1"/>
  <c r="F537" i="1"/>
  <c r="E537" i="1"/>
  <c r="D537" i="1"/>
  <c r="C537" i="1"/>
  <c r="G528" i="1"/>
  <c r="F528" i="1"/>
  <c r="E528" i="1"/>
  <c r="D528" i="1"/>
  <c r="C528" i="1"/>
  <c r="G526" i="1"/>
  <c r="F526" i="1"/>
  <c r="G523" i="1"/>
  <c r="F523" i="1"/>
  <c r="E523" i="1"/>
  <c r="D523" i="1"/>
  <c r="C523" i="1"/>
  <c r="G514" i="1"/>
  <c r="F514" i="1"/>
  <c r="E514" i="1"/>
  <c r="D514" i="1"/>
  <c r="C514" i="1"/>
  <c r="G512" i="1"/>
  <c r="F512" i="1"/>
  <c r="G509" i="1"/>
  <c r="F509" i="1"/>
  <c r="E509" i="1"/>
  <c r="D509" i="1"/>
  <c r="C509" i="1"/>
  <c r="G500" i="1"/>
  <c r="F500" i="1"/>
  <c r="E500" i="1"/>
  <c r="D500" i="1"/>
  <c r="C500" i="1"/>
  <c r="G498" i="1"/>
  <c r="F498" i="1"/>
  <c r="G495" i="1"/>
  <c r="F495" i="1"/>
  <c r="E495" i="1"/>
  <c r="D495" i="1"/>
  <c r="C495" i="1"/>
  <c r="G486" i="1"/>
  <c r="F486" i="1"/>
  <c r="E486" i="1"/>
  <c r="D486" i="1"/>
  <c r="C486" i="1"/>
  <c r="G484" i="1"/>
  <c r="F484" i="1"/>
  <c r="G481" i="1"/>
  <c r="F481" i="1"/>
  <c r="E481" i="1"/>
  <c r="D481" i="1"/>
  <c r="C481" i="1"/>
  <c r="G472" i="1"/>
  <c r="F472" i="1"/>
  <c r="E472" i="1"/>
  <c r="D472" i="1"/>
  <c r="C472" i="1"/>
  <c r="G470" i="1"/>
  <c r="F470" i="1"/>
  <c r="G467" i="1"/>
  <c r="F467" i="1"/>
  <c r="E467" i="1"/>
  <c r="D467" i="1"/>
  <c r="C467" i="1"/>
  <c r="G458" i="1"/>
  <c r="F458" i="1"/>
  <c r="E458" i="1"/>
  <c r="D458" i="1"/>
  <c r="C458" i="1"/>
  <c r="G456" i="1"/>
  <c r="F456" i="1"/>
  <c r="G453" i="1"/>
  <c r="F453" i="1"/>
  <c r="E453" i="1"/>
  <c r="D453" i="1"/>
  <c r="C453" i="1"/>
  <c r="G444" i="1"/>
  <c r="F444" i="1"/>
  <c r="E444" i="1"/>
  <c r="D444" i="1"/>
  <c r="C444" i="1"/>
  <c r="G442" i="1"/>
  <c r="F442" i="1"/>
  <c r="G439" i="1"/>
  <c r="F439" i="1"/>
  <c r="E439" i="1"/>
  <c r="D439" i="1"/>
  <c r="C439" i="1"/>
  <c r="G430" i="1"/>
  <c r="F430" i="1"/>
  <c r="E430" i="1"/>
  <c r="D430" i="1"/>
  <c r="C430" i="1"/>
  <c r="G428" i="1"/>
  <c r="F428" i="1"/>
  <c r="G425" i="1"/>
  <c r="F425" i="1"/>
  <c r="E425" i="1"/>
  <c r="D425" i="1"/>
  <c r="C425" i="1"/>
  <c r="G416" i="1"/>
  <c r="F416" i="1"/>
  <c r="E416" i="1"/>
  <c r="D416" i="1"/>
  <c r="C416" i="1"/>
  <c r="G414" i="1"/>
  <c r="F414" i="1"/>
  <c r="G411" i="1"/>
  <c r="F411" i="1"/>
  <c r="E411" i="1"/>
  <c r="D411" i="1"/>
  <c r="C411" i="1"/>
  <c r="G402" i="1"/>
  <c r="F402" i="1"/>
  <c r="E402" i="1"/>
  <c r="D402" i="1"/>
  <c r="C402" i="1"/>
  <c r="G400" i="1"/>
  <c r="F400" i="1"/>
  <c r="G397" i="1"/>
  <c r="F397" i="1"/>
  <c r="E397" i="1"/>
  <c r="D397" i="1"/>
  <c r="C397" i="1"/>
  <c r="G388" i="1"/>
  <c r="F388" i="1"/>
  <c r="E388" i="1"/>
  <c r="D388" i="1"/>
  <c r="C388" i="1"/>
  <c r="G386" i="1"/>
  <c r="F386" i="1"/>
  <c r="G383" i="1"/>
  <c r="F383" i="1"/>
  <c r="E383" i="1"/>
  <c r="D383" i="1"/>
  <c r="C383" i="1"/>
  <c r="G374" i="1"/>
  <c r="F374" i="1"/>
  <c r="E374" i="1"/>
  <c r="D374" i="1"/>
  <c r="C374" i="1"/>
  <c r="G372" i="1"/>
  <c r="F372" i="1"/>
  <c r="G369" i="1"/>
  <c r="F369" i="1"/>
  <c r="E369" i="1"/>
  <c r="D369" i="1"/>
  <c r="C369" i="1"/>
  <c r="G360" i="1"/>
  <c r="F360" i="1"/>
  <c r="E360" i="1"/>
  <c r="D360" i="1"/>
  <c r="C360" i="1"/>
  <c r="G358" i="1"/>
  <c r="F358" i="1"/>
  <c r="G355" i="1"/>
  <c r="F355" i="1"/>
  <c r="E355" i="1"/>
  <c r="D355" i="1"/>
  <c r="C355" i="1"/>
  <c r="G346" i="1"/>
  <c r="F346" i="1"/>
  <c r="E346" i="1"/>
  <c r="D346" i="1"/>
  <c r="C346" i="1"/>
  <c r="G344" i="1"/>
  <c r="F344" i="1"/>
  <c r="G341" i="1"/>
  <c r="F341" i="1"/>
  <c r="E341" i="1"/>
  <c r="D341" i="1"/>
  <c r="C341" i="1"/>
  <c r="G332" i="1"/>
  <c r="F332" i="1"/>
  <c r="E332" i="1"/>
  <c r="D332" i="1"/>
  <c r="C332" i="1"/>
  <c r="G330" i="1"/>
  <c r="F330" i="1"/>
  <c r="G327" i="1"/>
  <c r="F327" i="1"/>
  <c r="E327" i="1"/>
  <c r="D327" i="1"/>
  <c r="C327" i="1"/>
  <c r="G318" i="1"/>
  <c r="F318" i="1"/>
  <c r="E318" i="1"/>
  <c r="D318" i="1"/>
  <c r="C318" i="1"/>
  <c r="G316" i="1"/>
  <c r="F316" i="1"/>
  <c r="G313" i="1"/>
  <c r="F313" i="1"/>
  <c r="E313" i="1"/>
  <c r="D313" i="1"/>
  <c r="C313" i="1"/>
  <c r="G304" i="1"/>
  <c r="F304" i="1"/>
  <c r="E304" i="1"/>
  <c r="D304" i="1"/>
  <c r="C304" i="1"/>
  <c r="G302" i="1"/>
  <c r="F302" i="1"/>
  <c r="G299" i="1"/>
  <c r="F299" i="1"/>
  <c r="E299" i="1"/>
  <c r="D299" i="1"/>
  <c r="C299" i="1"/>
  <c r="G290" i="1"/>
  <c r="F290" i="1"/>
  <c r="E290" i="1"/>
  <c r="D290" i="1"/>
  <c r="C290" i="1"/>
  <c r="G288" i="1"/>
  <c r="F288" i="1"/>
  <c r="G285" i="1"/>
  <c r="F285" i="1"/>
  <c r="E285" i="1"/>
  <c r="D285" i="1"/>
  <c r="C285" i="1"/>
  <c r="G276" i="1"/>
  <c r="F276" i="1"/>
  <c r="E276" i="1"/>
  <c r="D276" i="1"/>
  <c r="C276" i="1"/>
  <c r="G274" i="1"/>
  <c r="F274" i="1"/>
  <c r="G271" i="1"/>
  <c r="F271" i="1"/>
  <c r="E271" i="1"/>
  <c r="D271" i="1"/>
  <c r="C271" i="1"/>
  <c r="G262" i="1"/>
  <c r="F262" i="1"/>
  <c r="E262" i="1"/>
  <c r="D262" i="1"/>
  <c r="C262" i="1"/>
  <c r="G260" i="1"/>
  <c r="F260" i="1"/>
  <c r="F257" i="1"/>
  <c r="E257" i="1"/>
  <c r="D257" i="1"/>
  <c r="C257" i="1"/>
  <c r="F248" i="1"/>
  <c r="E248" i="1"/>
  <c r="D248" i="1"/>
  <c r="C248" i="1"/>
  <c r="F246" i="1"/>
  <c r="F243" i="1"/>
  <c r="E243" i="1"/>
  <c r="D243" i="1"/>
  <c r="C243" i="1"/>
  <c r="F234" i="1"/>
  <c r="E234" i="1"/>
  <c r="D234" i="1"/>
  <c r="C234" i="1"/>
  <c r="F232" i="1"/>
  <c r="F229" i="1"/>
  <c r="E229" i="1"/>
  <c r="D229" i="1"/>
  <c r="C229" i="1"/>
  <c r="F220" i="1"/>
  <c r="E220" i="1"/>
  <c r="D220" i="1"/>
  <c r="C220" i="1"/>
  <c r="F218" i="1"/>
  <c r="F215" i="1"/>
  <c r="E215" i="1"/>
  <c r="D215" i="1"/>
  <c r="C215" i="1"/>
  <c r="F206" i="1"/>
  <c r="E206" i="1"/>
  <c r="D206" i="1"/>
  <c r="C206" i="1"/>
  <c r="F204" i="1"/>
  <c r="F201" i="1"/>
  <c r="E201" i="1"/>
  <c r="D201" i="1"/>
  <c r="C201" i="1"/>
  <c r="F192" i="1"/>
  <c r="E192" i="1"/>
  <c r="D192" i="1"/>
  <c r="C192" i="1"/>
  <c r="F190" i="1"/>
  <c r="F187" i="1"/>
  <c r="E187" i="1"/>
  <c r="D187" i="1"/>
  <c r="C187" i="1"/>
  <c r="F178" i="1"/>
  <c r="E178" i="1"/>
  <c r="D178" i="1"/>
  <c r="C178" i="1"/>
  <c r="F176" i="1"/>
  <c r="F173" i="1"/>
  <c r="E173" i="1"/>
  <c r="D173" i="1"/>
  <c r="C173" i="1"/>
  <c r="F164" i="1"/>
  <c r="E164" i="1"/>
  <c r="D164" i="1"/>
  <c r="C164" i="1"/>
  <c r="F162" i="1"/>
  <c r="F159" i="1"/>
  <c r="E159" i="1"/>
  <c r="D159" i="1"/>
  <c r="C159" i="1"/>
  <c r="F150" i="1"/>
  <c r="E150" i="1"/>
  <c r="D150" i="1"/>
  <c r="C150" i="1"/>
  <c r="F148" i="1"/>
  <c r="F145" i="1"/>
  <c r="E145" i="1"/>
  <c r="D145" i="1"/>
  <c r="C145" i="1"/>
  <c r="F136" i="1"/>
  <c r="E136" i="1"/>
  <c r="D136" i="1"/>
  <c r="C136" i="1"/>
  <c r="F134" i="1"/>
  <c r="F131" i="1"/>
  <c r="E131" i="1"/>
  <c r="D131" i="1"/>
  <c r="C131" i="1"/>
  <c r="F122" i="1"/>
  <c r="E122" i="1"/>
  <c r="D122" i="1"/>
  <c r="C122" i="1"/>
  <c r="F120" i="1"/>
  <c r="F117" i="1"/>
  <c r="E117" i="1"/>
  <c r="D117" i="1"/>
  <c r="C117" i="1"/>
  <c r="F108" i="1"/>
  <c r="E108" i="1"/>
  <c r="D108" i="1"/>
  <c r="C108" i="1"/>
  <c r="F106" i="1"/>
  <c r="G95" i="1"/>
  <c r="F95" i="1"/>
  <c r="E95" i="1"/>
  <c r="D95" i="1"/>
  <c r="C95" i="1"/>
  <c r="G88" i="1"/>
  <c r="F88" i="1"/>
  <c r="E88" i="1"/>
  <c r="D88" i="1"/>
  <c r="C88" i="1"/>
  <c r="G86" i="1"/>
  <c r="F86" i="1"/>
  <c r="G68" i="1"/>
  <c r="F68" i="1"/>
  <c r="E68" i="1"/>
  <c r="D68" i="1"/>
  <c r="C68" i="1"/>
  <c r="G67" i="1"/>
  <c r="F67" i="1"/>
  <c r="E67" i="1"/>
  <c r="D67" i="1"/>
  <c r="C67" i="1"/>
  <c r="G66" i="1"/>
  <c r="F66" i="1"/>
  <c r="E66" i="1"/>
  <c r="D66" i="1"/>
  <c r="C66" i="1"/>
  <c r="G65" i="1"/>
  <c r="F65" i="1"/>
  <c r="E65" i="1"/>
  <c r="D65" i="1"/>
  <c r="C65"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F13" i="1"/>
  <c r="F359" i="1" s="1"/>
  <c r="G1" i="1"/>
  <c r="C69" i="1" l="1"/>
  <c r="D69" i="1"/>
  <c r="E69" i="1"/>
  <c r="F69" i="1"/>
  <c r="G69" i="1"/>
  <c r="G555" i="1"/>
  <c r="G527" i="1"/>
  <c r="G499" i="1"/>
  <c r="G471" i="1"/>
  <c r="G443" i="1"/>
  <c r="G415" i="1"/>
  <c r="G387" i="1"/>
  <c r="G359" i="1"/>
  <c r="G331" i="1"/>
  <c r="G303" i="1"/>
  <c r="G275" i="1"/>
  <c r="G569" i="1"/>
  <c r="G541" i="1"/>
  <c r="G513" i="1"/>
  <c r="G485" i="1"/>
  <c r="G457" i="1"/>
  <c r="G429" i="1"/>
  <c r="G401" i="1"/>
  <c r="G373" i="1"/>
  <c r="G345" i="1"/>
  <c r="G317" i="1"/>
  <c r="G289" i="1"/>
  <c r="G261" i="1"/>
  <c r="F191" i="1"/>
  <c r="F219" i="1"/>
  <c r="F247" i="1"/>
  <c r="F275" i="1"/>
  <c r="F135" i="1"/>
  <c r="F303" i="1"/>
  <c r="F331" i="1"/>
  <c r="E13" i="1"/>
  <c r="F87" i="1"/>
  <c r="F121" i="1"/>
  <c r="F569" i="1"/>
  <c r="F541" i="1"/>
  <c r="F513" i="1"/>
  <c r="F485" i="1"/>
  <c r="F457" i="1"/>
  <c r="F429" i="1"/>
  <c r="F401" i="1"/>
  <c r="F373" i="1"/>
  <c r="F345" i="1"/>
  <c r="F317" i="1"/>
  <c r="F289" i="1"/>
  <c r="F261" i="1"/>
  <c r="F233" i="1"/>
  <c r="F205" i="1"/>
  <c r="F177" i="1"/>
  <c r="F149" i="1"/>
  <c r="F555" i="1"/>
  <c r="F527" i="1"/>
  <c r="F499" i="1"/>
  <c r="F471" i="1"/>
  <c r="F443" i="1"/>
  <c r="F415" i="1"/>
  <c r="G87" i="1"/>
  <c r="F107" i="1"/>
  <c r="F163" i="1"/>
  <c r="F387" i="1"/>
  <c r="E569" i="1" l="1"/>
  <c r="E541" i="1"/>
  <c r="E513" i="1"/>
  <c r="E485" i="1"/>
  <c r="E457" i="1"/>
  <c r="E429" i="1"/>
  <c r="E401" i="1"/>
  <c r="E555" i="1"/>
  <c r="E527" i="1"/>
  <c r="E499" i="1"/>
  <c r="E471" i="1"/>
  <c r="E443" i="1"/>
  <c r="E415" i="1"/>
  <c r="E191" i="1"/>
  <c r="E177" i="1"/>
  <c r="E149" i="1"/>
  <c r="E387" i="1"/>
  <c r="E373" i="1"/>
  <c r="E163" i="1"/>
  <c r="E107" i="1"/>
  <c r="E12" i="1"/>
  <c r="E359" i="1"/>
  <c r="E345" i="1"/>
  <c r="E121" i="1"/>
  <c r="E331" i="1"/>
  <c r="E317" i="1"/>
  <c r="E303" i="1"/>
  <c r="E289" i="1"/>
  <c r="E135" i="1"/>
  <c r="E87" i="1"/>
  <c r="E275" i="1"/>
  <c r="E261" i="1"/>
  <c r="E247" i="1"/>
  <c r="E233" i="1"/>
  <c r="D13" i="1"/>
  <c r="E219" i="1"/>
  <c r="E205" i="1"/>
  <c r="E554" i="1" l="1"/>
  <c r="E526" i="1"/>
  <c r="E498" i="1"/>
  <c r="E470" i="1"/>
  <c r="E442" i="1"/>
  <c r="E414" i="1"/>
  <c r="E386" i="1"/>
  <c r="E358" i="1"/>
  <c r="E330" i="1"/>
  <c r="E302" i="1"/>
  <c r="E274" i="1"/>
  <c r="E246" i="1"/>
  <c r="E218" i="1"/>
  <c r="E190" i="1"/>
  <c r="E162" i="1"/>
  <c r="E568" i="1"/>
  <c r="E540" i="1"/>
  <c r="E512" i="1"/>
  <c r="E484" i="1"/>
  <c r="E456" i="1"/>
  <c r="E428" i="1"/>
  <c r="E400" i="1"/>
  <c r="E344" i="1"/>
  <c r="E316" i="1"/>
  <c r="E288" i="1"/>
  <c r="E260" i="1"/>
  <c r="E120" i="1"/>
  <c r="E232" i="1"/>
  <c r="E134" i="1"/>
  <c r="E204" i="1"/>
  <c r="E86" i="1"/>
  <c r="E106" i="1"/>
  <c r="E176" i="1"/>
  <c r="E372" i="1"/>
  <c r="E148" i="1"/>
  <c r="D569" i="1"/>
  <c r="D541" i="1"/>
  <c r="D513" i="1"/>
  <c r="D485" i="1"/>
  <c r="D457" i="1"/>
  <c r="D429" i="1"/>
  <c r="D401" i="1"/>
  <c r="D373" i="1"/>
  <c r="D345" i="1"/>
  <c r="D317" i="1"/>
  <c r="D289" i="1"/>
  <c r="D261" i="1"/>
  <c r="D233" i="1"/>
  <c r="D205" i="1"/>
  <c r="D177" i="1"/>
  <c r="D149" i="1"/>
  <c r="D555" i="1"/>
  <c r="D527" i="1"/>
  <c r="D499" i="1"/>
  <c r="D471" i="1"/>
  <c r="D443" i="1"/>
  <c r="D415" i="1"/>
  <c r="D387" i="1"/>
  <c r="D359" i="1"/>
  <c r="D331" i="1"/>
  <c r="D303" i="1"/>
  <c r="D275" i="1"/>
  <c r="D247" i="1"/>
  <c r="D219" i="1"/>
  <c r="D191" i="1"/>
  <c r="D163" i="1"/>
  <c r="D121" i="1"/>
  <c r="D87" i="1"/>
  <c r="C13" i="1"/>
  <c r="C12" i="1"/>
  <c r="D135" i="1"/>
  <c r="D107" i="1"/>
  <c r="D12" i="1"/>
  <c r="C554" i="1" l="1"/>
  <c r="C526" i="1"/>
  <c r="C498" i="1"/>
  <c r="C470" i="1"/>
  <c r="C442" i="1"/>
  <c r="C414" i="1"/>
  <c r="C386" i="1"/>
  <c r="C358" i="1"/>
  <c r="C330" i="1"/>
  <c r="C302" i="1"/>
  <c r="C274" i="1"/>
  <c r="C246" i="1"/>
  <c r="C218" i="1"/>
  <c r="C190" i="1"/>
  <c r="C162" i="1"/>
  <c r="C568" i="1"/>
  <c r="C540" i="1"/>
  <c r="C512" i="1"/>
  <c r="C484" i="1"/>
  <c r="C456" i="1"/>
  <c r="C428" i="1"/>
  <c r="C400" i="1"/>
  <c r="C372" i="1"/>
  <c r="C344" i="1"/>
  <c r="C316" i="1"/>
  <c r="C288" i="1"/>
  <c r="C260" i="1"/>
  <c r="C232" i="1"/>
  <c r="C204" i="1"/>
  <c r="C176" i="1"/>
  <c r="C148" i="1"/>
  <c r="C106" i="1"/>
  <c r="C120" i="1"/>
  <c r="C134" i="1"/>
  <c r="C86" i="1"/>
  <c r="C569" i="1"/>
  <c r="C541" i="1"/>
  <c r="C513" i="1"/>
  <c r="C485" i="1"/>
  <c r="C457" i="1"/>
  <c r="C429" i="1"/>
  <c r="C401" i="1"/>
  <c r="C373" i="1"/>
  <c r="C345" i="1"/>
  <c r="C317" i="1"/>
  <c r="C289" i="1"/>
  <c r="C261" i="1"/>
  <c r="C233" i="1"/>
  <c r="C205" i="1"/>
  <c r="C177" i="1"/>
  <c r="C149" i="1"/>
  <c r="C121" i="1"/>
  <c r="C555" i="1"/>
  <c r="C527" i="1"/>
  <c r="C499" i="1"/>
  <c r="C471" i="1"/>
  <c r="C443" i="1"/>
  <c r="C415" i="1"/>
  <c r="C387" i="1"/>
  <c r="C359" i="1"/>
  <c r="C331" i="1"/>
  <c r="C303" i="1"/>
  <c r="C275" i="1"/>
  <c r="C247" i="1"/>
  <c r="C219" i="1"/>
  <c r="C191" i="1"/>
  <c r="C163" i="1"/>
  <c r="C135" i="1"/>
  <c r="C107" i="1"/>
  <c r="C87" i="1"/>
  <c r="D554" i="1"/>
  <c r="D526" i="1"/>
  <c r="D498" i="1"/>
  <c r="D470" i="1"/>
  <c r="D442" i="1"/>
  <c r="D414" i="1"/>
  <c r="D568" i="1"/>
  <c r="D540" i="1"/>
  <c r="D512" i="1"/>
  <c r="D484" i="1"/>
  <c r="D456" i="1"/>
  <c r="D428" i="1"/>
  <c r="D400" i="1"/>
  <c r="D372" i="1"/>
  <c r="D358" i="1"/>
  <c r="D148" i="1"/>
  <c r="D344" i="1"/>
  <c r="D330" i="1"/>
  <c r="D316" i="1"/>
  <c r="D302" i="1"/>
  <c r="D288" i="1"/>
  <c r="D274" i="1"/>
  <c r="D106" i="1"/>
  <c r="D260" i="1"/>
  <c r="D246" i="1"/>
  <c r="D120" i="1"/>
  <c r="D232" i="1"/>
  <c r="D218" i="1"/>
  <c r="D134" i="1"/>
  <c r="D204" i="1"/>
  <c r="D190" i="1"/>
  <c r="D86" i="1"/>
  <c r="D386" i="1"/>
  <c r="D176" i="1"/>
  <c r="D162" i="1"/>
</calcChain>
</file>

<file path=xl/sharedStrings.xml><?xml version="1.0" encoding="utf-8"?>
<sst xmlns="http://schemas.openxmlformats.org/spreadsheetml/2006/main" count="439" uniqueCount="110">
  <si>
    <t>File Number:</t>
  </si>
  <si>
    <t>Exhibit:</t>
  </si>
  <si>
    <t>Tab:</t>
  </si>
  <si>
    <t>TO BE UPDATED AT THE DRAFT RATE ORDER STAGE</t>
  </si>
  <si>
    <t>Schedule:</t>
  </si>
  <si>
    <t>Page:</t>
  </si>
  <si>
    <t>Date:</t>
  </si>
  <si>
    <t>Appendix 2-H</t>
  </si>
  <si>
    <t>Other Operating Revenue</t>
  </si>
  <si>
    <t>USoA #</t>
  </si>
  <si>
    <t>USoA Description</t>
  </si>
  <si>
    <t>Bridge Year</t>
  </si>
  <si>
    <t>Reporting Basis</t>
  </si>
  <si>
    <t>MIFRS</t>
  </si>
  <si>
    <t>Retail Services Revenues</t>
  </si>
  <si>
    <t>Service Transaction Requests (STR) Revenues</t>
  </si>
  <si>
    <t>4086</t>
  </si>
  <si>
    <t>SSS Administration Revenue</t>
  </si>
  <si>
    <t>Electric Services Incidental to Energy Sales</t>
  </si>
  <si>
    <t>Interdepartmental Rents</t>
  </si>
  <si>
    <t>Rent from Electric Property</t>
  </si>
  <si>
    <t>Other Utility Operating Income</t>
  </si>
  <si>
    <t>Other Electric Revenues</t>
  </si>
  <si>
    <t>Late Payment Charges</t>
  </si>
  <si>
    <t>Sales of Water and Water Power</t>
  </si>
  <si>
    <t>Miscellaneous Service Revenues</t>
  </si>
  <si>
    <t>Provision for Rate Refunds</t>
  </si>
  <si>
    <t>Government and Other Assistance Directly Credited to Income</t>
  </si>
  <si>
    <t>Regulatory Debits</t>
  </si>
  <si>
    <t>Regulatory Credits</t>
  </si>
  <si>
    <t>Revenues from Electric Plant Leased to Others</t>
  </si>
  <si>
    <t>Expenses of Electric Plant Leased to Others</t>
  </si>
  <si>
    <t>Revenues from Merchandise</t>
  </si>
  <si>
    <t>Costs and Expenses of Merchandising</t>
  </si>
  <si>
    <t>Profits and Losses from Financial Instrument Hedges</t>
  </si>
  <si>
    <t>Profits and Losses from Financial Instrument Investments</t>
  </si>
  <si>
    <t>Gains from Disposition of Future Use Utility Plant</t>
  </si>
  <si>
    <t>Losses from Disposition of Future Use Utility Plant</t>
  </si>
  <si>
    <t>Gain on Disposition of Utility and Other Property</t>
  </si>
  <si>
    <t>Gain from Retirement of Utility and Other Property</t>
  </si>
  <si>
    <t>Loss on Disposition of Utility and Other Property</t>
  </si>
  <si>
    <t>Loss from Retirement of Utility and Other Property</t>
  </si>
  <si>
    <t>Gains from Disposition of Allowances for Emission</t>
  </si>
  <si>
    <t>Losses from Disposition of Allowances for Emission</t>
  </si>
  <si>
    <t>Revenues from Non Rate-Regulated Utility Operations</t>
  </si>
  <si>
    <t>Expenses of Non Rate-Regulated Utility Operations</t>
  </si>
  <si>
    <t>Non Rate-Regulated Utility Rental Income</t>
  </si>
  <si>
    <t>Miscellaneous Non-Operating Income</t>
  </si>
  <si>
    <t>Rate-Payer Benefit Including Interest</t>
  </si>
  <si>
    <t>Foreign Exchange Gains and Losses, Including Amortization</t>
  </si>
  <si>
    <t>Interest and Dividend Income</t>
  </si>
  <si>
    <t>Lessor's Net Investment in Finance Lease</t>
  </si>
  <si>
    <t>Equity in Earnings of Subsidiary Companies</t>
  </si>
  <si>
    <t>Share of Profit or Loss of Joint Venture</t>
  </si>
  <si>
    <t>Other Operating Revenues</t>
  </si>
  <si>
    <t>Other Income or Deductions</t>
  </si>
  <si>
    <t>Total</t>
  </si>
  <si>
    <r>
      <t>Description</t>
    </r>
    <r>
      <rPr>
        <b/>
        <sz val="10"/>
        <rFont val="Arial"/>
        <family val="2"/>
      </rPr>
      <t xml:space="preserve">                          </t>
    </r>
    <r>
      <rPr>
        <b/>
        <u/>
        <sz val="10"/>
        <rFont val="Arial"/>
        <family val="2"/>
      </rPr>
      <t>Account(s)</t>
    </r>
  </si>
  <si>
    <t>Specific Service Charges:       4235</t>
  </si>
  <si>
    <t>Late Payment Charges:          4225</t>
  </si>
  <si>
    <t>Other Distribution Revenues:   4082, 4084, 4086, 4090, 4205, 4210, 4215, 4220, 4230, 4240, 4245</t>
  </si>
  <si>
    <t>Other Income and Expenses:  4305, 4310, 4315, 4320, 4325, 4330, 4335, 4340, 4345, 4350, 4355, 4357, 4360, 4362, 4365, 4370, 4375, 4380, 4385, 4390, 4395, 4398, 4405, 4410, 4415, 4420</t>
  </si>
  <si>
    <t>Note: Add all applicable accounts listed above to the table and include all relevant information.</t>
  </si>
  <si>
    <t>Account Breakdown Details</t>
  </si>
  <si>
    <t>For each "Other Operating Revenue" and "Other Income or Deductions" Account, a detailed breakdown of the account components is required.  See the example below for Account 4405, Interest and Dividend Income.  Tables for the detailed breakdowns will be generated after cell B101 is filled in.</t>
  </si>
  <si>
    <t>Example: Account 4405 - Interest and Dividend Income</t>
  </si>
  <si>
    <t>Short-term Investment Interest</t>
  </si>
  <si>
    <t>Bank Deposit Interest</t>
  </si>
  <si>
    <t>Miscellaneous Interest Revenue</t>
  </si>
  <si>
    <r>
      <t>etc.</t>
    </r>
    <r>
      <rPr>
        <vertAlign val="superscript"/>
        <sz val="10"/>
        <rFont val="Arial"/>
        <family val="2"/>
      </rPr>
      <t>1</t>
    </r>
  </si>
  <si>
    <t>Notes:</t>
  </si>
  <si>
    <t>List and specify any other interest revenue.</t>
  </si>
  <si>
    <t>For applicants rebasing under IFRS for the first time, in the transition year (2014) to IFRS, the applicant is to present information in both MIFRS and CGAAP. In column N, present CGAAP transition year information.</t>
  </si>
  <si>
    <t>4082 - Retail Service Revenue</t>
  </si>
  <si>
    <t>DCB billing charge</t>
  </si>
  <si>
    <t>Retailer agreement -monthly fee</t>
  </si>
  <si>
    <t>Retailer variable charge</t>
  </si>
  <si>
    <t>4084 - Service Transaction Requests (STR) Revenues</t>
  </si>
  <si>
    <t>Arrears Certificate Recovery (s/b account 4235)</t>
  </si>
  <si>
    <t xml:space="preserve"> $               -  </t>
  </si>
  <si>
    <t>STR-processing fees</t>
  </si>
  <si>
    <t>STR-request fee</t>
  </si>
  <si>
    <t>4210 - Rent from Electric Property</t>
  </si>
  <si>
    <t>Pole Rental</t>
  </si>
  <si>
    <t>4245 - Government and Other Assistance Directly Credited to Income</t>
  </si>
  <si>
    <t>Amortization of deferred revenue</t>
  </si>
  <si>
    <t>4305 - Regulatory Debits</t>
  </si>
  <si>
    <t>4325 - Revenue from Merchandise, Jobbing, Etc.</t>
  </si>
  <si>
    <t>Labour Charge</t>
  </si>
  <si>
    <t>Electric-rubber fees</t>
  </si>
  <si>
    <t>4355 - Gain on Disposal of Utility and Other Property</t>
  </si>
  <si>
    <t>Auction proceeds</t>
  </si>
  <si>
    <t>4375 - Revenues from Non-Utility</t>
  </si>
  <si>
    <t>Affordability Fund Trust</t>
  </si>
  <si>
    <t>Misc. Revenue - CDM</t>
  </si>
  <si>
    <t>Misc. Revenue - CDM Incentive</t>
  </si>
  <si>
    <t>Misc. Revenue</t>
  </si>
  <si>
    <t>4380 - Expenses of Non-Utility Operations</t>
  </si>
  <si>
    <t>CDM expenses - Recovered from IESO</t>
  </si>
  <si>
    <t>4390 - Miscellaneous Non-Operating Revenue</t>
  </si>
  <si>
    <t>Sale of Scrap</t>
  </si>
  <si>
    <t>Miscellaneous Revenue</t>
  </si>
  <si>
    <t>Damage Meter</t>
  </si>
  <si>
    <t>Electric Meter Dispute Charge</t>
  </si>
  <si>
    <t>4405 - Interest and Dividend Income</t>
  </si>
  <si>
    <t>Investment and BAnk Interest</t>
  </si>
  <si>
    <t>Interest Earned</t>
  </si>
  <si>
    <t>Interest on Interco. Balance</t>
  </si>
  <si>
    <t>New Interest on regulatory assets/liabilities (s/b 6035)</t>
  </si>
  <si>
    <t>Other Operating Revenue - January to June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</si>
</sst>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quot;$&quot;#,##0_);[Red]\(&quot;$&quot;#,##0\)"/>
  </numFmts>
  <fonts count="12" x14ac:knownFonts="1">
    <font>
      <sz val="10"/>
      <name val="Arial"/>
    </font>
    <font>
      <b/>
      <sz val="10"/>
      <name val="Arial"/>
      <family val="2"/>
    </font>
    <font>
      <sz val="10"/>
      <name val="Arial"/>
      <family val="2"/>
    </font>
    <font>
      <sz val="8"/>
      <name val="Arial"/>
      <family val="2"/>
    </font>
    <font>
      <b/>
      <sz val="11"/>
      <color rgb="FFFF0000"/>
      <name val="Arial"/>
      <family val="2"/>
    </font>
    <font>
      <b/>
      <sz val="14"/>
      <name val="Arial"/>
      <family val="2"/>
    </font>
    <font>
      <b/>
      <i/>
      <sz val="10"/>
      <name val="Arial"/>
      <family val="2"/>
    </font>
    <font>
      <b/>
      <u/>
      <sz val="10"/>
      <name val="Arial"/>
      <family val="2"/>
    </font>
    <font>
      <b/>
      <sz val="12"/>
      <name val="Arial"/>
      <family val="2"/>
    </font>
    <font>
      <sz val="12"/>
      <name val="Arial"/>
      <family val="2"/>
    </font>
    <font>
      <b/>
      <sz val="10"/>
      <color indexed="10"/>
      <name val="Arial"/>
      <family val="2"/>
    </font>
    <font>
      <vertAlign val="superscript"/>
      <sz val="10"/>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rgb="FFEBF1DE"/>
        <bgColor rgb="FF000000"/>
      </patternFill>
    </fill>
    <fill>
      <patternFill patternType="solid">
        <fgColor indexed="8"/>
        <bgColor indexed="64"/>
      </patternFill>
    </fill>
    <fill>
      <patternFill patternType="solid">
        <fgColor theme="9" tint="0.79998168889431442"/>
        <bgColor rgb="FF000000"/>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right/>
      <top/>
      <bottom style="thin">
        <color theme="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rgb="FF000000"/>
      </right>
      <top/>
      <bottom style="thin">
        <color indexed="64"/>
      </bottom>
      <diagonal/>
    </border>
    <border>
      <left style="thin">
        <color indexed="64"/>
      </left>
      <right style="medium">
        <color indexed="64"/>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rgb="FF000000"/>
      </right>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bottom style="double">
        <color rgb="FF000000"/>
      </bottom>
      <diagonal/>
    </border>
    <border>
      <left style="thin">
        <color indexed="64"/>
      </left>
      <right style="medium">
        <color rgb="FF000000"/>
      </right>
      <top/>
      <bottom style="double">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44" fontId="2" fillId="0" borderId="0" applyFont="0" applyFill="0" applyBorder="0" applyAlignment="0" applyProtection="0"/>
    <xf numFmtId="0" fontId="2" fillId="0" borderId="0"/>
  </cellStyleXfs>
  <cellXfs count="164">
    <xf numFmtId="0" fontId="0" fillId="0" borderId="0" xfId="0"/>
    <xf numFmtId="0" fontId="1" fillId="0" borderId="0" xfId="0" applyFont="1"/>
    <xf numFmtId="0" fontId="1" fillId="0" borderId="0" xfId="0" applyFont="1" applyAlignment="1">
      <alignment horizontal="left"/>
    </xf>
    <xf numFmtId="0" fontId="3" fillId="0" borderId="0" xfId="2" applyFont="1" applyAlignment="1">
      <alignment horizontal="right" vertical="top"/>
    </xf>
    <xf numFmtId="0" fontId="3" fillId="2" borderId="1" xfId="0" applyFont="1" applyFill="1" applyBorder="1" applyAlignment="1" applyProtection="1">
      <alignment horizontal="right" vertical="top"/>
      <protection locked="0"/>
    </xf>
    <xf numFmtId="0" fontId="4" fillId="0" borderId="0" xfId="2" applyFont="1"/>
    <xf numFmtId="0" fontId="3" fillId="2" borderId="0" xfId="0" applyFont="1" applyFill="1" applyAlignment="1" applyProtection="1">
      <alignment horizontal="right" vertical="top"/>
      <protection locked="0"/>
    </xf>
    <xf numFmtId="0" fontId="3" fillId="0" borderId="0" xfId="0" applyFont="1" applyAlignment="1">
      <alignment horizontal="right" vertical="top"/>
    </xf>
    <xf numFmtId="0" fontId="0" fillId="0" borderId="0" xfId="0" applyAlignment="1">
      <alignment horizontal="left"/>
    </xf>
    <xf numFmtId="0" fontId="5" fillId="0" borderId="0" xfId="0" applyFont="1" applyAlignment="1">
      <alignment horizontal="center"/>
    </xf>
    <xf numFmtId="0" fontId="1" fillId="0" borderId="2" xfId="0" applyFont="1" applyBorder="1"/>
    <xf numFmtId="0" fontId="1" fillId="0" borderId="3" xfId="0" applyFont="1" applyBorder="1"/>
    <xf numFmtId="0" fontId="1" fillId="0" borderId="3" xfId="0" applyFont="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0" borderId="5" xfId="0" applyFont="1" applyBorder="1"/>
    <xf numFmtId="0" fontId="1" fillId="0" borderId="6" xfId="0" applyFont="1" applyBorder="1"/>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6" fillId="0" borderId="6" xfId="0" applyFont="1" applyBorder="1"/>
    <xf numFmtId="0" fontId="1" fillId="4" borderId="6" xfId="0" applyFont="1" applyFill="1" applyBorder="1" applyAlignment="1" applyProtection="1">
      <alignment horizontal="center"/>
      <protection locked="0"/>
    </xf>
    <xf numFmtId="0" fontId="1" fillId="4" borderId="8" xfId="0" applyFont="1" applyFill="1" applyBorder="1" applyAlignment="1" applyProtection="1">
      <alignment horizontal="center"/>
      <protection locked="0"/>
    </xf>
    <xf numFmtId="49" fontId="1" fillId="0" borderId="10" xfId="0" applyNumberFormat="1" applyFont="1" applyBorder="1" applyAlignment="1">
      <alignment horizontal="center"/>
    </xf>
    <xf numFmtId="0" fontId="1" fillId="0" borderId="11" xfId="0" applyFont="1" applyBorder="1"/>
    <xf numFmtId="164" fontId="0" fillId="2" borderId="11" xfId="1" applyNumberFormat="1" applyFont="1" applyFill="1" applyBorder="1" applyProtection="1">
      <protection locked="0"/>
    </xf>
    <xf numFmtId="165" fontId="0" fillId="5" borderId="11" xfId="0" applyNumberFormat="1" applyFill="1" applyBorder="1"/>
    <xf numFmtId="165" fontId="0" fillId="5" borderId="12" xfId="0" applyNumberFormat="1" applyFill="1" applyBorder="1"/>
    <xf numFmtId="165" fontId="0" fillId="5" borderId="13" xfId="0" applyNumberFormat="1" applyFill="1" applyBorder="1"/>
    <xf numFmtId="165" fontId="0" fillId="5" borderId="14" xfId="0" applyNumberFormat="1" applyFill="1" applyBorder="1"/>
    <xf numFmtId="165" fontId="0" fillId="5" borderId="6" xfId="0" applyNumberFormat="1" applyFill="1" applyBorder="1"/>
    <xf numFmtId="165" fontId="0" fillId="5" borderId="15" xfId="0" applyNumberFormat="1" applyFill="1" applyBorder="1"/>
    <xf numFmtId="165" fontId="0" fillId="5" borderId="16" xfId="0" applyNumberFormat="1" applyFill="1" applyBorder="1"/>
    <xf numFmtId="165" fontId="0" fillId="5" borderId="8" xfId="0" applyNumberFormat="1" applyFill="1" applyBorder="1"/>
    <xf numFmtId="0" fontId="0" fillId="5" borderId="15" xfId="0" applyFill="1" applyBorder="1"/>
    <xf numFmtId="0" fontId="0" fillId="5" borderId="16" xfId="0" applyFill="1" applyBorder="1"/>
    <xf numFmtId="0" fontId="0" fillId="5" borderId="17" xfId="0" applyFill="1" applyBorder="1"/>
    <xf numFmtId="0" fontId="0" fillId="5" borderId="8" xfId="0" applyFill="1" applyBorder="1"/>
    <xf numFmtId="165" fontId="0" fillId="5" borderId="17" xfId="0" applyNumberFormat="1" applyFill="1" applyBorder="1"/>
    <xf numFmtId="0" fontId="2" fillId="2" borderId="11" xfId="0" applyFont="1" applyFill="1" applyBorder="1" applyProtection="1">
      <protection locked="0"/>
    </xf>
    <xf numFmtId="0" fontId="2" fillId="5" borderId="15" xfId="0" applyFont="1" applyFill="1" applyBorder="1"/>
    <xf numFmtId="165" fontId="2" fillId="5" borderId="15" xfId="0" applyNumberFormat="1" applyFont="1" applyFill="1" applyBorder="1"/>
    <xf numFmtId="164" fontId="0" fillId="2" borderId="18" xfId="1" applyNumberFormat="1" applyFont="1" applyFill="1" applyBorder="1" applyProtection="1">
      <protection locked="0"/>
    </xf>
    <xf numFmtId="164" fontId="0" fillId="2" borderId="19" xfId="1" applyNumberFormat="1" applyFont="1" applyFill="1" applyBorder="1" applyProtection="1">
      <protection locked="0"/>
    </xf>
    <xf numFmtId="164" fontId="0" fillId="2" borderId="13" xfId="1" applyNumberFormat="1" applyFont="1" applyFill="1" applyBorder="1" applyProtection="1">
      <protection locked="0"/>
    </xf>
    <xf numFmtId="164" fontId="0" fillId="2" borderId="14" xfId="1" applyNumberFormat="1" applyFont="1" applyFill="1" applyBorder="1" applyProtection="1">
      <protection locked="0"/>
    </xf>
    <xf numFmtId="165" fontId="2" fillId="5" borderId="12" xfId="0" applyNumberFormat="1" applyFont="1" applyFill="1" applyBorder="1"/>
    <xf numFmtId="165" fontId="0" fillId="5" borderId="19" xfId="0" applyNumberFormat="1" applyFill="1" applyBorder="1"/>
    <xf numFmtId="0" fontId="2" fillId="2" borderId="10" xfId="0" applyFont="1" applyFill="1" applyBorder="1" applyAlignment="1" applyProtection="1">
      <alignment horizontal="center"/>
      <protection locked="0"/>
    </xf>
    <xf numFmtId="0" fontId="0" fillId="6" borderId="10" xfId="0" applyFill="1" applyBorder="1" applyAlignment="1">
      <alignment horizontal="center"/>
    </xf>
    <xf numFmtId="0" fontId="0" fillId="6" borderId="11" xfId="0" applyFill="1" applyBorder="1" applyAlignment="1">
      <alignment horizontal="center"/>
    </xf>
    <xf numFmtId="0" fontId="0" fillId="6" borderId="18" xfId="0" applyFill="1" applyBorder="1" applyAlignment="1">
      <alignment horizontal="center"/>
    </xf>
    <xf numFmtId="0" fontId="0" fillId="6" borderId="14" xfId="0" applyFill="1" applyBorder="1" applyAlignment="1">
      <alignment horizontal="center"/>
    </xf>
    <xf numFmtId="0" fontId="1" fillId="0" borderId="10" xfId="0" applyFont="1" applyBorder="1" applyAlignment="1">
      <alignment horizontal="left"/>
    </xf>
    <xf numFmtId="0" fontId="1" fillId="0" borderId="11" xfId="0" applyFont="1" applyBorder="1" applyAlignment="1">
      <alignment horizontal="left"/>
    </xf>
    <xf numFmtId="165" fontId="0" fillId="0" borderId="11" xfId="0" applyNumberFormat="1" applyBorder="1"/>
    <xf numFmtId="165" fontId="0" fillId="0" borderId="14" xfId="0" applyNumberFormat="1" applyBorder="1"/>
    <xf numFmtId="0" fontId="1" fillId="0" borderId="20" xfId="0" applyFont="1" applyBorder="1" applyAlignment="1">
      <alignment horizontal="left"/>
    </xf>
    <xf numFmtId="0" fontId="1" fillId="0" borderId="21" xfId="0" applyFont="1" applyBorder="1" applyAlignment="1">
      <alignment horizontal="left"/>
    </xf>
    <xf numFmtId="165" fontId="0" fillId="5" borderId="22" xfId="0" applyNumberFormat="1" applyFill="1" applyBorder="1"/>
    <xf numFmtId="165" fontId="0" fillId="5" borderId="23" xfId="0" applyNumberFormat="1" applyFill="1" applyBorder="1"/>
    <xf numFmtId="0" fontId="1" fillId="0" borderId="24" xfId="0" applyFont="1" applyBorder="1" applyAlignment="1">
      <alignment horizontal="left"/>
    </xf>
    <xf numFmtId="0" fontId="1" fillId="0" borderId="25" xfId="0" applyFont="1" applyBorder="1" applyAlignment="1">
      <alignment horizontal="left"/>
    </xf>
    <xf numFmtId="165" fontId="0" fillId="0" borderId="25" xfId="1" applyNumberFormat="1" applyFont="1" applyBorder="1" applyProtection="1"/>
    <xf numFmtId="165" fontId="0" fillId="0" borderId="26" xfId="1" applyNumberFormat="1" applyFont="1" applyBorder="1" applyProtection="1"/>
    <xf numFmtId="165" fontId="0" fillId="0" borderId="0" xfId="0" applyNumberFormat="1"/>
    <xf numFmtId="0" fontId="7" fillId="0" borderId="0" xfId="0" applyFont="1" applyAlignment="1">
      <alignment horizontal="left"/>
    </xf>
    <xf numFmtId="0" fontId="2" fillId="0" borderId="0" xfId="0" applyFont="1" applyAlignment="1">
      <alignment horizontal="left" vertical="top" wrapText="1"/>
    </xf>
    <xf numFmtId="0" fontId="0" fillId="0" borderId="0" xfId="0" applyAlignment="1">
      <alignment wrapText="1"/>
    </xf>
    <xf numFmtId="0" fontId="8" fillId="0" borderId="0" xfId="0" applyFont="1"/>
    <xf numFmtId="0" fontId="9" fillId="0" borderId="0" xfId="0" applyFont="1"/>
    <xf numFmtId="0" fontId="2" fillId="0" borderId="0" xfId="0" applyFont="1" applyAlignment="1">
      <alignment wrapText="1"/>
    </xf>
    <xf numFmtId="0" fontId="10" fillId="0" borderId="0" xfId="0" applyFont="1" applyAlignment="1">
      <alignment horizontal="left" vertical="top" wrapText="1"/>
    </xf>
    <xf numFmtId="0" fontId="2" fillId="0" borderId="0" xfId="0" applyFont="1"/>
    <xf numFmtId="0" fontId="2" fillId="0" borderId="0" xfId="0" applyFont="1" applyAlignment="1">
      <alignment wrapText="1"/>
    </xf>
    <xf numFmtId="0" fontId="0" fillId="0" borderId="27" xfId="0" applyBorder="1"/>
    <xf numFmtId="0" fontId="0" fillId="0" borderId="28" xfId="0" applyBorder="1"/>
    <xf numFmtId="0" fontId="1" fillId="0" borderId="29" xfId="0" applyFont="1" applyBorder="1" applyAlignment="1">
      <alignment horizontal="center"/>
    </xf>
    <xf numFmtId="0" fontId="1" fillId="0" borderId="30" xfId="0" applyFont="1" applyBorder="1" applyAlignment="1">
      <alignment horizontal="center"/>
    </xf>
    <xf numFmtId="0" fontId="0" fillId="0" borderId="31" xfId="0" applyBorder="1"/>
    <xf numFmtId="0" fontId="0" fillId="0" borderId="15" xfId="0" applyBorder="1"/>
    <xf numFmtId="0" fontId="1" fillId="0" borderId="11" xfId="0" applyFont="1" applyBorder="1" applyAlignment="1">
      <alignment horizontal="center"/>
    </xf>
    <xf numFmtId="0" fontId="1" fillId="0" borderId="32" xfId="0" applyFont="1" applyBorder="1" applyAlignment="1">
      <alignment horizontal="center"/>
    </xf>
    <xf numFmtId="0" fontId="1" fillId="0" borderId="31" xfId="0" applyFont="1" applyBorder="1" applyAlignment="1">
      <alignment horizontal="left"/>
    </xf>
    <xf numFmtId="0" fontId="1" fillId="0" borderId="15" xfId="0" applyFont="1" applyBorder="1" applyAlignment="1">
      <alignment horizontal="left"/>
    </xf>
    <xf numFmtId="0" fontId="1" fillId="0" borderId="33" xfId="0" applyFont="1" applyBorder="1" applyAlignment="1">
      <alignment horizontal="center"/>
    </xf>
    <xf numFmtId="0" fontId="1" fillId="0" borderId="34" xfId="0" applyFont="1" applyBorder="1" applyAlignment="1">
      <alignment horizontal="center"/>
    </xf>
    <xf numFmtId="0" fontId="0" fillId="0" borderId="31" xfId="0" applyBorder="1" applyAlignment="1">
      <alignment horizontal="left"/>
    </xf>
    <xf numFmtId="0" fontId="0" fillId="0" borderId="15" xfId="0" applyBorder="1" applyAlignment="1">
      <alignment horizontal="left"/>
    </xf>
    <xf numFmtId="164" fontId="0" fillId="0" borderId="11" xfId="1" applyNumberFormat="1" applyFont="1" applyFill="1" applyBorder="1" applyProtection="1"/>
    <xf numFmtId="164" fontId="0" fillId="0" borderId="32" xfId="1" applyNumberFormat="1" applyFont="1" applyFill="1" applyBorder="1" applyProtection="1"/>
    <xf numFmtId="0" fontId="0" fillId="0" borderId="35" xfId="0" applyBorder="1" applyAlignment="1">
      <alignment horizontal="left"/>
    </xf>
    <xf numFmtId="0" fontId="0" fillId="0" borderId="12" xfId="0" applyBorder="1" applyAlignment="1">
      <alignment horizontal="left"/>
    </xf>
    <xf numFmtId="164" fontId="0" fillId="0" borderId="13" xfId="1" applyNumberFormat="1" applyFont="1" applyFill="1" applyBorder="1" applyProtection="1"/>
    <xf numFmtId="0" fontId="0" fillId="0" borderId="36" xfId="0" applyBorder="1" applyAlignment="1">
      <alignment horizontal="left"/>
    </xf>
    <xf numFmtId="0" fontId="0" fillId="0" borderId="11" xfId="0" applyBorder="1" applyAlignment="1">
      <alignment horizontal="left"/>
    </xf>
    <xf numFmtId="164" fontId="0" fillId="0" borderId="12" xfId="1" applyNumberFormat="1" applyFont="1" applyFill="1" applyBorder="1" applyProtection="1"/>
    <xf numFmtId="164" fontId="0" fillId="0" borderId="37" xfId="1" applyNumberFormat="1" applyFont="1" applyFill="1" applyBorder="1" applyProtection="1"/>
    <xf numFmtId="164" fontId="0" fillId="0" borderId="38" xfId="1" applyNumberFormat="1" applyFont="1" applyFill="1" applyBorder="1" applyProtection="1"/>
    <xf numFmtId="164" fontId="0" fillId="0" borderId="39" xfId="1" applyNumberFormat="1" applyFont="1" applyFill="1" applyBorder="1" applyProtection="1"/>
    <xf numFmtId="0" fontId="1" fillId="0" borderId="40" xfId="0" applyFont="1" applyBorder="1" applyAlignment="1">
      <alignment horizontal="left"/>
    </xf>
    <xf numFmtId="0" fontId="1" fillId="0" borderId="41" xfId="0" applyFont="1" applyBorder="1" applyAlignment="1">
      <alignment horizontal="left"/>
    </xf>
    <xf numFmtId="164" fontId="0" fillId="0" borderId="42" xfId="1" applyNumberFormat="1" applyFont="1" applyFill="1" applyBorder="1" applyProtection="1"/>
    <xf numFmtId="164" fontId="0" fillId="0" borderId="43" xfId="1" applyNumberFormat="1" applyFont="1" applyFill="1" applyBorder="1" applyProtection="1"/>
    <xf numFmtId="0" fontId="1" fillId="0" borderId="0" xfId="0" applyFont="1" applyAlignment="1">
      <alignment horizontal="center"/>
    </xf>
    <xf numFmtId="0" fontId="0" fillId="0" borderId="0" xfId="0" applyAlignment="1">
      <alignment horizontal="center" vertical="top"/>
    </xf>
    <xf numFmtId="0" fontId="2" fillId="0" borderId="0" xfId="0" applyFont="1" applyAlignment="1">
      <alignment vertical="top"/>
    </xf>
    <xf numFmtId="0" fontId="0" fillId="0" borderId="0" xfId="0" applyAlignment="1">
      <alignment vertical="top"/>
    </xf>
    <xf numFmtId="0" fontId="0" fillId="0" borderId="0" xfId="0" applyAlignment="1">
      <alignment horizontal="center" vertical="center"/>
    </xf>
    <xf numFmtId="0" fontId="1" fillId="0" borderId="0" xfId="0" applyFont="1" applyAlignment="1">
      <alignment horizontal="left" wrapText="1"/>
    </xf>
    <xf numFmtId="0" fontId="2" fillId="0" borderId="0" xfId="0" applyFont="1" applyAlignment="1">
      <alignment horizontal="left" vertical="center" wrapText="1"/>
    </xf>
    <xf numFmtId="0" fontId="0" fillId="0" borderId="0" xfId="0" applyAlignment="1">
      <alignment horizontal="left" vertical="center" wrapText="1"/>
    </xf>
    <xf numFmtId="0" fontId="2" fillId="2" borderId="44" xfId="0" applyFont="1" applyFill="1" applyBorder="1" applyAlignment="1" applyProtection="1">
      <alignment horizontal="left"/>
      <protection locked="0"/>
    </xf>
    <xf numFmtId="0" fontId="2" fillId="2" borderId="45" xfId="0" applyFont="1" applyFill="1" applyBorder="1" applyAlignment="1" applyProtection="1">
      <alignment horizontal="left"/>
      <protection locked="0"/>
    </xf>
    <xf numFmtId="0" fontId="2" fillId="5" borderId="35" xfId="0" applyFont="1" applyFill="1" applyBorder="1"/>
    <xf numFmtId="0" fontId="2" fillId="5" borderId="12" xfId="0" applyFont="1" applyFill="1" applyBorder="1"/>
    <xf numFmtId="165" fontId="0" fillId="5" borderId="46" xfId="0" applyNumberFormat="1" applyFill="1" applyBorder="1"/>
    <xf numFmtId="165" fontId="0" fillId="5" borderId="9" xfId="0" applyNumberFormat="1" applyFill="1" applyBorder="1"/>
    <xf numFmtId="0" fontId="2" fillId="5" borderId="47" xfId="0" applyFont="1" applyFill="1" applyBorder="1"/>
    <xf numFmtId="0" fontId="0" fillId="2" borderId="35" xfId="0" applyFill="1" applyBorder="1" applyAlignment="1" applyProtection="1">
      <alignment horizontal="center"/>
      <protection locked="0"/>
    </xf>
    <xf numFmtId="0" fontId="0" fillId="2" borderId="12" xfId="0" applyFill="1" applyBorder="1" applyAlignment="1" applyProtection="1">
      <alignment horizontal="center"/>
      <protection locked="0"/>
    </xf>
    <xf numFmtId="164" fontId="0" fillId="2" borderId="12" xfId="1" applyNumberFormat="1" applyFont="1" applyFill="1" applyBorder="1" applyProtection="1">
      <protection locked="0"/>
    </xf>
    <xf numFmtId="164" fontId="0" fillId="2" borderId="32" xfId="1" applyNumberFormat="1" applyFont="1" applyFill="1" applyBorder="1" applyProtection="1">
      <protection locked="0"/>
    </xf>
    <xf numFmtId="0" fontId="0" fillId="2" borderId="36" xfId="0" applyFill="1" applyBorder="1" applyAlignment="1" applyProtection="1">
      <alignment horizontal="left"/>
      <protection locked="0"/>
    </xf>
    <xf numFmtId="0" fontId="0" fillId="2" borderId="11" xfId="0" applyFill="1" applyBorder="1" applyAlignment="1" applyProtection="1">
      <alignment horizontal="left"/>
      <protection locked="0"/>
    </xf>
    <xf numFmtId="0" fontId="0" fillId="2" borderId="35" xfId="0" applyFill="1" applyBorder="1" applyAlignment="1" applyProtection="1">
      <alignment horizontal="left"/>
      <protection locked="0"/>
    </xf>
    <xf numFmtId="0" fontId="0" fillId="2" borderId="12" xfId="0" applyFill="1" applyBorder="1" applyAlignment="1" applyProtection="1">
      <alignment horizontal="left"/>
      <protection locked="0"/>
    </xf>
    <xf numFmtId="164" fontId="0" fillId="2" borderId="37" xfId="1" applyNumberFormat="1" applyFont="1" applyFill="1" applyBorder="1" applyProtection="1">
      <protection locked="0"/>
    </xf>
    <xf numFmtId="164" fontId="0" fillId="2" borderId="38" xfId="1" applyNumberFormat="1" applyFont="1" applyFill="1" applyBorder="1" applyProtection="1">
      <protection locked="0"/>
    </xf>
    <xf numFmtId="164" fontId="0" fillId="2" borderId="39" xfId="1" applyNumberFormat="1" applyFont="1" applyFill="1" applyBorder="1" applyProtection="1">
      <protection locked="0"/>
    </xf>
    <xf numFmtId="164" fontId="0" fillId="0" borderId="42" xfId="1" applyNumberFormat="1" applyFont="1" applyBorder="1" applyProtection="1"/>
    <xf numFmtId="165" fontId="0" fillId="0" borderId="42" xfId="1" applyNumberFormat="1" applyFont="1" applyBorder="1" applyProtection="1"/>
    <xf numFmtId="165" fontId="0" fillId="0" borderId="43" xfId="1" applyNumberFormat="1" applyFont="1" applyBorder="1" applyProtection="1"/>
    <xf numFmtId="0" fontId="2" fillId="2" borderId="11" xfId="0" applyFont="1" applyFill="1" applyBorder="1" applyAlignment="1" applyProtection="1">
      <alignment horizontal="left"/>
      <protection locked="0"/>
    </xf>
    <xf numFmtId="0" fontId="0" fillId="5" borderId="12" xfId="0" applyFill="1" applyBorder="1"/>
    <xf numFmtId="0" fontId="0" fillId="5" borderId="46" xfId="0" applyFill="1" applyBorder="1"/>
    <xf numFmtId="0" fontId="0" fillId="5" borderId="9" xfId="0" applyFill="1" applyBorder="1"/>
    <xf numFmtId="0" fontId="0" fillId="5" borderId="48" xfId="0" applyFill="1" applyBorder="1"/>
    <xf numFmtId="164" fontId="0" fillId="0" borderId="43" xfId="1" applyNumberFormat="1" applyFont="1" applyBorder="1" applyProtection="1"/>
    <xf numFmtId="17" fontId="3" fillId="2" borderId="0" xfId="0" applyNumberFormat="1" applyFont="1" applyFill="1" applyAlignment="1" applyProtection="1">
      <alignment horizontal="right" vertical="top"/>
      <protection locked="0"/>
    </xf>
    <xf numFmtId="165" fontId="0" fillId="7" borderId="16" xfId="0" applyNumberFormat="1" applyFill="1" applyBorder="1"/>
    <xf numFmtId="165" fontId="0" fillId="7" borderId="15" xfId="0" applyNumberFormat="1" applyFill="1" applyBorder="1"/>
    <xf numFmtId="165" fontId="0" fillId="7" borderId="17" xfId="0" applyNumberFormat="1" applyFill="1" applyBorder="1"/>
    <xf numFmtId="165" fontId="0" fillId="7" borderId="13" xfId="0" applyNumberFormat="1" applyFill="1" applyBorder="1"/>
    <xf numFmtId="165" fontId="0" fillId="7" borderId="11" xfId="0" applyNumberFormat="1" applyFill="1" applyBorder="1"/>
    <xf numFmtId="165" fontId="0" fillId="7" borderId="12" xfId="0" applyNumberFormat="1" applyFill="1" applyBorder="1"/>
    <xf numFmtId="164" fontId="0" fillId="8" borderId="11" xfId="1" applyNumberFormat="1" applyFont="1" applyFill="1" applyBorder="1" applyProtection="1">
      <protection locked="0"/>
    </xf>
    <xf numFmtId="164" fontId="0" fillId="8" borderId="13" xfId="1" applyNumberFormat="1" applyFont="1" applyFill="1" applyBorder="1" applyProtection="1">
      <protection locked="0"/>
    </xf>
    <xf numFmtId="0" fontId="2" fillId="7" borderId="35" xfId="0" applyFont="1" applyFill="1" applyBorder="1"/>
    <xf numFmtId="0" fontId="2" fillId="7" borderId="12" xfId="0" applyFont="1" applyFill="1" applyBorder="1"/>
    <xf numFmtId="165" fontId="0" fillId="7" borderId="46" xfId="0" applyNumberFormat="1" applyFill="1" applyBorder="1"/>
    <xf numFmtId="165" fontId="0" fillId="7" borderId="9" xfId="0" applyNumberFormat="1" applyFill="1" applyBorder="1"/>
    <xf numFmtId="0" fontId="2" fillId="7" borderId="47" xfId="0" applyFont="1" applyFill="1" applyBorder="1"/>
    <xf numFmtId="0" fontId="0" fillId="7" borderId="12" xfId="0" applyFill="1" applyBorder="1"/>
    <xf numFmtId="0" fontId="0" fillId="7" borderId="46" xfId="0" applyFill="1" applyBorder="1"/>
    <xf numFmtId="0" fontId="0" fillId="9" borderId="36" xfId="0" applyFill="1" applyBorder="1" applyAlignment="1" applyProtection="1">
      <alignment horizontal="left"/>
      <protection locked="0"/>
    </xf>
    <xf numFmtId="0" fontId="0" fillId="9" borderId="11" xfId="0" applyFill="1" applyBorder="1" applyAlignment="1" applyProtection="1">
      <alignment horizontal="left"/>
      <protection locked="0"/>
    </xf>
    <xf numFmtId="165" fontId="0" fillId="7" borderId="7" xfId="0" applyNumberFormat="1" applyFill="1" applyBorder="1"/>
    <xf numFmtId="0" fontId="0" fillId="9" borderId="35" xfId="0" applyFill="1" applyBorder="1" applyAlignment="1" applyProtection="1">
      <alignment horizontal="left"/>
      <protection locked="0"/>
    </xf>
    <xf numFmtId="0" fontId="0" fillId="9" borderId="12" xfId="0" applyFill="1" applyBorder="1" applyAlignment="1" applyProtection="1">
      <alignment horizontal="left"/>
      <protection locked="0"/>
    </xf>
    <xf numFmtId="0" fontId="0" fillId="7" borderId="9" xfId="0" applyFill="1" applyBorder="1"/>
    <xf numFmtId="0" fontId="0" fillId="7" borderId="16" xfId="0" applyFill="1" applyBorder="1"/>
    <xf numFmtId="0" fontId="0" fillId="7" borderId="15" xfId="0" applyFill="1" applyBorder="1"/>
    <xf numFmtId="0" fontId="0" fillId="7" borderId="48" xfId="0" applyFill="1" applyBorder="1"/>
  </cellXfs>
  <cellStyles count="3">
    <cellStyle name="Currency" xfId="1" builtinId="4"/>
    <cellStyle name="Normal" xfId="0" builtinId="0"/>
    <cellStyle name="Normal 2" xfId="2" xr:uid="{9BEA45EF-11BC-4AD5-9628-C5360FE75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ingston%20Hydro/Kingston%20Hydro%202023%20COS%20Rate%20App%20EB-2022-0044/EXHIBIT%206%20-%20REVENUE%20DEFICIENCY%20OR%20SUFFICIENCY/Backup/6.3.1%20Other%20Revenue%20-%20Appendix%202H%20-%202022-05-12%20-%20updated%20LD.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ontarioenergyboard-my.sharepoint.com/Applications%20Department/Department%20Applications/Application%20Review%20Process/Rec%20#1 - Application Filing Requirements/Testing Protocols for Models and Appendices/2014 IRM Rate Generator_V2.3_FOR TESTING.xlsm?20E154AE" TargetMode="External"/><Relationship Id="rId1" Type="http://schemas.openxmlformats.org/officeDocument/2006/relationships/externalLinkPath" Target="file:///\\20E154AE\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B_Acctg Instructions"/>
      <sheetName val="App.2-AC_Customer Engagement"/>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2.1.4_ServiceQuality"/>
      <sheetName val="2016 Adjusted SAIDI and SAIFI"/>
      <sheetName val="2017 Adjusted SAIDI and SAIFI"/>
      <sheetName val="2018 Adjusted SAIDI and SAIFI"/>
      <sheetName val="2019 Adjusted SAIDI and SAIFI"/>
      <sheetName val="2020"/>
      <sheetName val="App.2-H_Other_Oper_Rev"/>
      <sheetName val="Hidden_Other Revenue"/>
      <sheetName val="Several_Accounts"/>
      <sheetName val="App_2-I LF_CDM"/>
      <sheetName val="lists"/>
      <sheetName val="App.2-IA_Load_Forecast_Instrct"/>
      <sheetName val="App.2-IB_Load_Forecast_Analysis"/>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14">
          <cell r="E14" t="str">
            <v>Kingston Hydro Corporation</v>
          </cell>
        </row>
        <row r="16">
          <cell r="E16" t="str">
            <v>EB-2022-0044</v>
          </cell>
        </row>
        <row r="24">
          <cell r="E24">
            <v>2023</v>
          </cell>
        </row>
        <row r="26">
          <cell r="E26">
            <v>2022</v>
          </cell>
        </row>
        <row r="28">
          <cell r="E28">
            <v>2020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972F-997E-4386-B4CB-0A513D1F91F0}">
  <sheetPr codeName="Sheet6">
    <tabColor theme="9" tint="0.39997558519241921"/>
    <pageSetUpPr fitToPage="1"/>
  </sheetPr>
  <dimension ref="A1:U580"/>
  <sheetViews>
    <sheetView showGridLines="0" tabSelected="1" zoomScaleNormal="100" zoomScaleSheetLayoutView="70" workbookViewId="0">
      <selection activeCell="J9" sqref="J9"/>
    </sheetView>
  </sheetViews>
  <sheetFormatPr defaultColWidth="9.42578125" defaultRowHeight="12.75" x14ac:dyDescent="0.2"/>
  <cols>
    <col min="1" max="1" width="11.42578125" customWidth="1"/>
    <col min="2" max="2" width="57.42578125" customWidth="1"/>
    <col min="3" max="7" width="13.42578125" customWidth="1"/>
    <col min="15" max="15" width="9.42578125" hidden="1" customWidth="1"/>
  </cols>
  <sheetData>
    <row r="1" spans="1:15" x14ac:dyDescent="0.2">
      <c r="E1" s="1"/>
      <c r="F1" s="2" t="s">
        <v>0</v>
      </c>
      <c r="G1" s="3" t="str">
        <f>EBNUMBER</f>
        <v>EB-2022-0044</v>
      </c>
    </row>
    <row r="2" spans="1:15" x14ac:dyDescent="0.2">
      <c r="E2" s="1"/>
      <c r="F2" s="2" t="s">
        <v>1</v>
      </c>
      <c r="G2" s="4">
        <v>3</v>
      </c>
    </row>
    <row r="3" spans="1:15" x14ac:dyDescent="0.2">
      <c r="E3" s="1"/>
      <c r="F3" s="2" t="s">
        <v>2</v>
      </c>
      <c r="G3" s="4">
        <v>3</v>
      </c>
    </row>
    <row r="4" spans="1:15" ht="15" x14ac:dyDescent="0.25">
      <c r="A4" s="5" t="s">
        <v>3</v>
      </c>
      <c r="E4" s="1"/>
      <c r="F4" s="2" t="s">
        <v>4</v>
      </c>
      <c r="G4" s="4">
        <v>2</v>
      </c>
    </row>
    <row r="5" spans="1:15" x14ac:dyDescent="0.2">
      <c r="E5" s="1"/>
      <c r="F5" s="2" t="s">
        <v>5</v>
      </c>
      <c r="G5" s="6"/>
    </row>
    <row r="6" spans="1:15" x14ac:dyDescent="0.2">
      <c r="E6" s="1"/>
      <c r="F6" s="2"/>
      <c r="G6" s="7"/>
    </row>
    <row r="7" spans="1:15" x14ac:dyDescent="0.2">
      <c r="E7" s="1"/>
      <c r="F7" s="2" t="s">
        <v>6</v>
      </c>
      <c r="G7" s="139">
        <v>44812</v>
      </c>
    </row>
    <row r="8" spans="1:15" x14ac:dyDescent="0.2">
      <c r="F8" s="8"/>
    </row>
    <row r="9" spans="1:15" ht="18" x14ac:dyDescent="0.25">
      <c r="A9" s="9" t="s">
        <v>7</v>
      </c>
      <c r="B9" s="9"/>
      <c r="C9" s="9"/>
      <c r="D9" s="9"/>
      <c r="E9" s="9"/>
      <c r="F9" s="9"/>
      <c r="G9" s="9"/>
    </row>
    <row r="10" spans="1:15" ht="18" x14ac:dyDescent="0.25">
      <c r="A10" s="9" t="s">
        <v>109</v>
      </c>
      <c r="B10" s="9"/>
      <c r="C10" s="9"/>
      <c r="D10" s="9"/>
      <c r="E10" s="9"/>
      <c r="F10" s="9"/>
      <c r="G10" s="9"/>
    </row>
    <row r="11" spans="1:15" ht="13.5" thickBot="1" x14ac:dyDescent="0.25"/>
    <row r="12" spans="1:15" x14ac:dyDescent="0.2">
      <c r="A12" s="10" t="s">
        <v>9</v>
      </c>
      <c r="B12" s="11" t="s">
        <v>10</v>
      </c>
      <c r="C12" s="12" t="str">
        <f>D13 - 1 &amp;" Actual"&amp;CHAR(178)</f>
        <v>2019 Actual²</v>
      </c>
      <c r="D12" s="12" t="str">
        <f>D13 &amp; " Actual" &amp; CHAR(178)</f>
        <v>2020 Actual²</v>
      </c>
      <c r="E12" s="12" t="str">
        <f>E13&amp; " Actual"</f>
        <v>2021 Actual</v>
      </c>
      <c r="F12" s="13" t="s">
        <v>11</v>
      </c>
      <c r="G12" s="14"/>
    </row>
    <row r="13" spans="1:15" x14ac:dyDescent="0.2">
      <c r="A13" s="15"/>
      <c r="B13" s="16"/>
      <c r="C13" s="17">
        <f t="shared" ref="C13:E13" si="0">D13-1</f>
        <v>2019</v>
      </c>
      <c r="D13" s="17">
        <f t="shared" si="0"/>
        <v>2020</v>
      </c>
      <c r="E13" s="18">
        <f t="shared" si="0"/>
        <v>2021</v>
      </c>
      <c r="F13" s="18">
        <f>BridgeYear</f>
        <v>2022</v>
      </c>
      <c r="G13" s="19"/>
    </row>
    <row r="14" spans="1:15" x14ac:dyDescent="0.2">
      <c r="A14" s="15"/>
      <c r="B14" s="20" t="s">
        <v>12</v>
      </c>
      <c r="C14" s="21" t="s">
        <v>13</v>
      </c>
      <c r="D14" s="21" t="s">
        <v>13</v>
      </c>
      <c r="E14" s="21" t="s">
        <v>13</v>
      </c>
      <c r="F14" s="21" t="s">
        <v>13</v>
      </c>
      <c r="G14" s="22"/>
    </row>
    <row r="15" spans="1:15" x14ac:dyDescent="0.2">
      <c r="A15" s="23">
        <v>4082</v>
      </c>
      <c r="B15" s="24" t="s">
        <v>14</v>
      </c>
      <c r="C15" s="27">
        <f>+C117</f>
        <v>-6739.2</v>
      </c>
      <c r="D15" s="27">
        <f t="shared" ref="D15:F15" si="1">+D117</f>
        <v>-9336</v>
      </c>
      <c r="E15" s="27">
        <f t="shared" si="1"/>
        <v>-8951.7999999999993</v>
      </c>
      <c r="F15" s="27">
        <f t="shared" si="1"/>
        <v>-9059.14</v>
      </c>
      <c r="G15" s="29"/>
      <c r="O15" t="str">
        <f>'[1]LDC Info'!$E$14 &amp; " " &amp;'App.2-H - Jan-Jun 2019-2022'!A15</f>
        <v>Kingston Hydro Corporation 4082</v>
      </c>
    </row>
    <row r="16" spans="1:15" x14ac:dyDescent="0.2">
      <c r="A16" s="23">
        <v>4084</v>
      </c>
      <c r="B16" s="24" t="s">
        <v>15</v>
      </c>
      <c r="C16" s="31">
        <f>+C131</f>
        <v>-1503.94</v>
      </c>
      <c r="D16" s="31">
        <f t="shared" ref="D16:F16" si="2">+D131</f>
        <v>-662.5</v>
      </c>
      <c r="E16" s="31">
        <f t="shared" si="2"/>
        <v>-98</v>
      </c>
      <c r="F16" s="31">
        <f t="shared" si="2"/>
        <v>-85.5</v>
      </c>
      <c r="G16" s="33"/>
      <c r="O16" t="str">
        <f>'[1]LDC Info'!$E$14 &amp; " " &amp;'App.2-H - Jan-Jun 2019-2022'!A16</f>
        <v>Kingston Hydro Corporation 4084</v>
      </c>
    </row>
    <row r="17" spans="1:15" x14ac:dyDescent="0.2">
      <c r="A17" s="23" t="s">
        <v>16</v>
      </c>
      <c r="B17" s="24" t="s">
        <v>17</v>
      </c>
      <c r="C17" s="34"/>
      <c r="D17" s="35"/>
      <c r="E17" s="36"/>
      <c r="F17" s="35"/>
      <c r="G17" s="37"/>
      <c r="O17" t="str">
        <f>'[1]LDC Info'!$E$14 &amp; " " &amp;'App.2-H - Jan-Jun 2019-2022'!A17</f>
        <v>Kingston Hydro Corporation 4086</v>
      </c>
    </row>
    <row r="18" spans="1:15" x14ac:dyDescent="0.2">
      <c r="A18" s="23">
        <v>4090</v>
      </c>
      <c r="B18" s="24" t="s">
        <v>18</v>
      </c>
      <c r="C18" s="34"/>
      <c r="D18" s="35"/>
      <c r="E18" s="36"/>
      <c r="F18" s="35"/>
      <c r="G18" s="37"/>
      <c r="O18" t="str">
        <f>'[1]LDC Info'!$E$14 &amp; " " &amp;'App.2-H - Jan-Jun 2019-2022'!A18</f>
        <v>Kingston Hydro Corporation 4090</v>
      </c>
    </row>
    <row r="19" spans="1:15" x14ac:dyDescent="0.2">
      <c r="A19" s="23">
        <v>4205</v>
      </c>
      <c r="B19" s="24" t="s">
        <v>19</v>
      </c>
      <c r="C19" s="34"/>
      <c r="D19" s="35"/>
      <c r="E19" s="36"/>
      <c r="F19" s="35"/>
      <c r="G19" s="37"/>
      <c r="O19" t="str">
        <f>'[1]LDC Info'!$E$14 &amp; " " &amp;'App.2-H - Jan-Jun 2019-2022'!A19</f>
        <v>Kingston Hydro Corporation 4205</v>
      </c>
    </row>
    <row r="20" spans="1:15" x14ac:dyDescent="0.2">
      <c r="A20" s="23">
        <v>4210</v>
      </c>
      <c r="B20" s="24" t="s">
        <v>20</v>
      </c>
      <c r="C20" s="31">
        <f>+C145</f>
        <v>-88201.26</v>
      </c>
      <c r="D20" s="31">
        <f t="shared" ref="D20:F20" si="3">+D145</f>
        <v>-87880.26</v>
      </c>
      <c r="E20" s="31">
        <f t="shared" si="3"/>
        <v>-88026.13</v>
      </c>
      <c r="F20" s="31">
        <f t="shared" si="3"/>
        <v>-88026.12</v>
      </c>
      <c r="G20" s="33"/>
      <c r="O20" t="str">
        <f>'[1]LDC Info'!$E$14 &amp; " " &amp;'App.2-H - Jan-Jun 2019-2022'!A20</f>
        <v>Kingston Hydro Corporation 4210</v>
      </c>
    </row>
    <row r="21" spans="1:15" x14ac:dyDescent="0.2">
      <c r="A21" s="23">
        <v>4215</v>
      </c>
      <c r="B21" s="24" t="s">
        <v>21</v>
      </c>
      <c r="C21" s="34"/>
      <c r="D21" s="35"/>
      <c r="E21" s="36"/>
      <c r="F21" s="35"/>
      <c r="G21" s="37"/>
      <c r="O21" t="str">
        <f>'[1]LDC Info'!$E$14 &amp; " " &amp;'App.2-H - Jan-Jun 2019-2022'!A21</f>
        <v>Kingston Hydro Corporation 4215</v>
      </c>
    </row>
    <row r="22" spans="1:15" x14ac:dyDescent="0.2">
      <c r="A22" s="23">
        <v>4220</v>
      </c>
      <c r="B22" s="24" t="s">
        <v>22</v>
      </c>
      <c r="C22" s="34"/>
      <c r="D22" s="35"/>
      <c r="E22" s="36"/>
      <c r="F22" s="35"/>
      <c r="G22" s="37"/>
      <c r="O22" t="str">
        <f>'[1]LDC Info'!$E$14 &amp; " " &amp;'App.2-H - Jan-Jun 2019-2022'!A22</f>
        <v>Kingston Hydro Corporation 4220</v>
      </c>
    </row>
    <row r="23" spans="1:15" x14ac:dyDescent="0.2">
      <c r="A23" s="23">
        <v>4225</v>
      </c>
      <c r="B23" s="24" t="s">
        <v>23</v>
      </c>
      <c r="C23" s="141">
        <v>-27165.88</v>
      </c>
      <c r="D23" s="140">
        <v>-63363.49</v>
      </c>
      <c r="E23" s="142">
        <v>-53505.66</v>
      </c>
      <c r="F23" s="140">
        <v>-53052.1</v>
      </c>
      <c r="G23" s="33"/>
      <c r="O23" t="str">
        <f>'[1]LDC Info'!$E$14 &amp; " " &amp;'App.2-H - Jan-Jun 2019-2022'!A23</f>
        <v>Kingston Hydro Corporation 4225</v>
      </c>
    </row>
    <row r="24" spans="1:15" x14ac:dyDescent="0.2">
      <c r="A24" s="23">
        <v>4230</v>
      </c>
      <c r="B24" s="24" t="s">
        <v>24</v>
      </c>
      <c r="C24" s="34"/>
      <c r="D24" s="35"/>
      <c r="E24" s="36"/>
      <c r="F24" s="35"/>
      <c r="G24" s="37"/>
      <c r="O24" t="str">
        <f>'[1]LDC Info'!$E$14 &amp; " " &amp;'App.2-H - Jan-Jun 2019-2022'!A24</f>
        <v>Kingston Hydro Corporation 4230</v>
      </c>
    </row>
    <row r="25" spans="1:15" x14ac:dyDescent="0.2">
      <c r="A25" s="23">
        <v>4235</v>
      </c>
      <c r="B25" s="24" t="s">
        <v>25</v>
      </c>
      <c r="C25" s="145">
        <v>-82291.12</v>
      </c>
      <c r="D25" s="143">
        <v>-73752.639999999999</v>
      </c>
      <c r="E25" s="144">
        <v>-87871.9</v>
      </c>
      <c r="F25" s="143">
        <f>-5477.37-1941.55-6665-1576.28-47690.85-323.72-9385</f>
        <v>-73059.77</v>
      </c>
      <c r="G25" s="29"/>
      <c r="O25" t="str">
        <f>'[1]LDC Info'!$E$14 &amp; " " &amp;'App.2-H - Jan-Jun 2019-2022'!A25</f>
        <v>Kingston Hydro Corporation 4235</v>
      </c>
    </row>
    <row r="26" spans="1:15" x14ac:dyDescent="0.2">
      <c r="A26" s="23">
        <v>4240</v>
      </c>
      <c r="B26" s="24" t="s">
        <v>26</v>
      </c>
      <c r="C26" s="34"/>
      <c r="D26" s="35"/>
      <c r="E26" s="36"/>
      <c r="F26" s="35"/>
      <c r="G26" s="37"/>
      <c r="O26" t="str">
        <f>'[1]LDC Info'!$E$14 &amp; " " &amp;'App.2-H - Jan-Jun 2019-2022'!A26</f>
        <v>Kingston Hydro Corporation 4240</v>
      </c>
    </row>
    <row r="27" spans="1:15" x14ac:dyDescent="0.2">
      <c r="A27" s="23">
        <v>4245</v>
      </c>
      <c r="B27" s="24" t="s">
        <v>27</v>
      </c>
      <c r="C27" s="31">
        <f>+C159</f>
        <v>-63657.14</v>
      </c>
      <c r="D27" s="31">
        <f t="shared" ref="D27:F27" si="4">+D159</f>
        <v>-70047.839999999997</v>
      </c>
      <c r="E27" s="31">
        <f t="shared" si="4"/>
        <v>-73222.83</v>
      </c>
      <c r="F27" s="31">
        <f t="shared" si="4"/>
        <v>-72456.3</v>
      </c>
      <c r="G27" s="33"/>
      <c r="O27" t="str">
        <f>'[1]LDC Info'!$E$14 &amp; " " &amp;'App.2-H - Jan-Jun 2019-2022'!A27</f>
        <v>Kingston Hydro Corporation 4245</v>
      </c>
    </row>
    <row r="28" spans="1:15" x14ac:dyDescent="0.2">
      <c r="A28" s="23">
        <v>4305</v>
      </c>
      <c r="B28" s="24" t="s">
        <v>28</v>
      </c>
      <c r="C28" s="30">
        <f>+C173</f>
        <v>0</v>
      </c>
      <c r="D28" s="30">
        <f t="shared" ref="D28:F28" si="5">+D173</f>
        <v>0</v>
      </c>
      <c r="E28" s="30">
        <f t="shared" si="5"/>
        <v>0</v>
      </c>
      <c r="F28" s="30">
        <f t="shared" si="5"/>
        <v>0</v>
      </c>
      <c r="G28" s="33"/>
      <c r="O28" t="str">
        <f>'[1]LDC Info'!$E$14 &amp; " " &amp;'App.2-H - Jan-Jun 2019-2022'!A28</f>
        <v>Kingston Hydro Corporation 4305</v>
      </c>
    </row>
    <row r="29" spans="1:15" x14ac:dyDescent="0.2">
      <c r="A29" s="23">
        <v>4310</v>
      </c>
      <c r="B29" s="24" t="s">
        <v>29</v>
      </c>
      <c r="C29" s="34"/>
      <c r="D29" s="35"/>
      <c r="E29" s="36"/>
      <c r="F29" s="35"/>
      <c r="G29" s="37"/>
      <c r="O29" t="str">
        <f>'[1]LDC Info'!$E$14 &amp; " " &amp;'App.2-H - Jan-Jun 2019-2022'!A29</f>
        <v>Kingston Hydro Corporation 4310</v>
      </c>
    </row>
    <row r="30" spans="1:15" x14ac:dyDescent="0.2">
      <c r="A30" s="23">
        <v>4315</v>
      </c>
      <c r="B30" s="24" t="s">
        <v>30</v>
      </c>
      <c r="C30" s="34"/>
      <c r="D30" s="35"/>
      <c r="E30" s="36"/>
      <c r="F30" s="35"/>
      <c r="G30" s="37"/>
      <c r="O30" t="str">
        <f>'[1]LDC Info'!$E$14 &amp; " " &amp;'App.2-H - Jan-Jun 2019-2022'!A30</f>
        <v>Kingston Hydro Corporation 4315</v>
      </c>
    </row>
    <row r="31" spans="1:15" x14ac:dyDescent="0.2">
      <c r="A31" s="23">
        <v>4320</v>
      </c>
      <c r="B31" s="24" t="s">
        <v>31</v>
      </c>
      <c r="C31" s="34"/>
      <c r="D31" s="35"/>
      <c r="E31" s="36"/>
      <c r="F31" s="35"/>
      <c r="G31" s="37"/>
      <c r="O31" t="str">
        <f>'[1]LDC Info'!$E$14 &amp; " " &amp;'App.2-H - Jan-Jun 2019-2022'!A31</f>
        <v>Kingston Hydro Corporation 4320</v>
      </c>
    </row>
    <row r="32" spans="1:15" x14ac:dyDescent="0.2">
      <c r="A32" s="23">
        <v>4325</v>
      </c>
      <c r="B32" s="24" t="s">
        <v>32</v>
      </c>
      <c r="C32" s="31">
        <f>+C187</f>
        <v>-1315</v>
      </c>
      <c r="D32" s="31">
        <f t="shared" ref="D32:F32" si="6">+D187</f>
        <v>-1626.85</v>
      </c>
      <c r="E32" s="31">
        <f t="shared" si="6"/>
        <v>2695.08</v>
      </c>
      <c r="F32" s="31">
        <f t="shared" si="6"/>
        <v>-1830</v>
      </c>
      <c r="G32" s="33"/>
      <c r="O32" t="str">
        <f>'[1]LDC Info'!$E$14 &amp; " " &amp;'App.2-H - Jan-Jun 2019-2022'!A32</f>
        <v>Kingston Hydro Corporation 4325</v>
      </c>
    </row>
    <row r="33" spans="1:15" x14ac:dyDescent="0.2">
      <c r="A33" s="23">
        <v>4330</v>
      </c>
      <c r="B33" s="24" t="s">
        <v>33</v>
      </c>
      <c r="C33" s="34"/>
      <c r="D33" s="35"/>
      <c r="E33" s="36"/>
      <c r="F33" s="35"/>
      <c r="G33" s="37"/>
      <c r="O33" t="str">
        <f>'[1]LDC Info'!$E$14 &amp; " " &amp;'App.2-H - Jan-Jun 2019-2022'!A33</f>
        <v>Kingston Hydro Corporation 4330</v>
      </c>
    </row>
    <row r="34" spans="1:15" x14ac:dyDescent="0.2">
      <c r="A34" s="23">
        <v>4335</v>
      </c>
      <c r="B34" s="24" t="s">
        <v>34</v>
      </c>
      <c r="C34" s="34"/>
      <c r="D34" s="35"/>
      <c r="E34" s="36"/>
      <c r="F34" s="35"/>
      <c r="G34" s="37"/>
      <c r="O34" t="str">
        <f>'[1]LDC Info'!$E$14 &amp; " " &amp;'App.2-H - Jan-Jun 2019-2022'!A34</f>
        <v>Kingston Hydro Corporation 4335</v>
      </c>
    </row>
    <row r="35" spans="1:15" x14ac:dyDescent="0.2">
      <c r="A35" s="23">
        <v>4340</v>
      </c>
      <c r="B35" s="24" t="s">
        <v>35</v>
      </c>
      <c r="C35" s="34"/>
      <c r="D35" s="35"/>
      <c r="E35" s="36"/>
      <c r="F35" s="35"/>
      <c r="G35" s="37"/>
      <c r="O35" t="str">
        <f>'[1]LDC Info'!$E$14 &amp; " " &amp;'App.2-H - Jan-Jun 2019-2022'!A35</f>
        <v>Kingston Hydro Corporation 4340</v>
      </c>
    </row>
    <row r="36" spans="1:15" x14ac:dyDescent="0.2">
      <c r="A36" s="23">
        <v>4345</v>
      </c>
      <c r="B36" s="24" t="s">
        <v>36</v>
      </c>
      <c r="C36" s="34"/>
      <c r="D36" s="35"/>
      <c r="E36" s="36"/>
      <c r="F36" s="35"/>
      <c r="G36" s="37"/>
      <c r="O36" t="str">
        <f>'[1]LDC Info'!$E$14 &amp; " " &amp;'App.2-H - Jan-Jun 2019-2022'!A36</f>
        <v>Kingston Hydro Corporation 4345</v>
      </c>
    </row>
    <row r="37" spans="1:15" x14ac:dyDescent="0.2">
      <c r="A37" s="23">
        <v>4350</v>
      </c>
      <c r="B37" s="24" t="s">
        <v>37</v>
      </c>
      <c r="C37" s="34"/>
      <c r="D37" s="35"/>
      <c r="E37" s="36"/>
      <c r="F37" s="35"/>
      <c r="G37" s="37"/>
      <c r="O37" t="str">
        <f>'[1]LDC Info'!$E$14 &amp; " " &amp;'App.2-H - Jan-Jun 2019-2022'!A37</f>
        <v>Kingston Hydro Corporation 4350</v>
      </c>
    </row>
    <row r="38" spans="1:15" x14ac:dyDescent="0.2">
      <c r="A38" s="23">
        <v>4355</v>
      </c>
      <c r="B38" s="24" t="s">
        <v>38</v>
      </c>
      <c r="C38" s="30">
        <f>+C201</f>
        <v>0</v>
      </c>
      <c r="D38" s="30">
        <f t="shared" ref="D38:F38" si="7">+D201</f>
        <v>0</v>
      </c>
      <c r="E38" s="30">
        <f t="shared" si="7"/>
        <v>0</v>
      </c>
      <c r="F38" s="30">
        <f t="shared" si="7"/>
        <v>0</v>
      </c>
      <c r="G38" s="33"/>
      <c r="O38" t="str">
        <f>'[1]LDC Info'!$E$14 &amp; " " &amp;'App.2-H - Jan-Jun 2019-2022'!A38</f>
        <v>Kingston Hydro Corporation 4355</v>
      </c>
    </row>
    <row r="39" spans="1:15" x14ac:dyDescent="0.2">
      <c r="A39" s="23">
        <v>4357</v>
      </c>
      <c r="B39" s="24" t="s">
        <v>39</v>
      </c>
      <c r="C39" s="34"/>
      <c r="D39" s="35"/>
      <c r="E39" s="36"/>
      <c r="F39" s="35"/>
      <c r="G39" s="37"/>
      <c r="O39" t="str">
        <f>'[1]LDC Info'!$E$14 &amp; " " &amp;'App.2-H - Jan-Jun 2019-2022'!A39</f>
        <v>Kingston Hydro Corporation 4357</v>
      </c>
    </row>
    <row r="40" spans="1:15" x14ac:dyDescent="0.2">
      <c r="A40" s="23">
        <v>4360</v>
      </c>
      <c r="B40" s="24" t="s">
        <v>40</v>
      </c>
      <c r="C40" s="34"/>
      <c r="D40" s="35"/>
      <c r="E40" s="36"/>
      <c r="F40" s="35"/>
      <c r="G40" s="37"/>
      <c r="O40" t="str">
        <f>'[1]LDC Info'!$E$14 &amp; " " &amp;'App.2-H - Jan-Jun 2019-2022'!A40</f>
        <v>Kingston Hydro Corporation 4360</v>
      </c>
    </row>
    <row r="41" spans="1:15" x14ac:dyDescent="0.2">
      <c r="A41" s="23">
        <v>4362</v>
      </c>
      <c r="B41" s="24" t="s">
        <v>41</v>
      </c>
      <c r="C41" s="34"/>
      <c r="D41" s="35"/>
      <c r="E41" s="36"/>
      <c r="F41" s="35"/>
      <c r="G41" s="37"/>
      <c r="O41" t="str">
        <f>'[1]LDC Info'!$E$14 &amp; " " &amp;'App.2-H - Jan-Jun 2019-2022'!A41</f>
        <v>Kingston Hydro Corporation 4362</v>
      </c>
    </row>
    <row r="42" spans="1:15" x14ac:dyDescent="0.2">
      <c r="A42" s="23">
        <v>4365</v>
      </c>
      <c r="B42" s="24" t="s">
        <v>42</v>
      </c>
      <c r="C42" s="34"/>
      <c r="D42" s="35"/>
      <c r="E42" s="36"/>
      <c r="F42" s="35"/>
      <c r="G42" s="37"/>
      <c r="O42" t="str">
        <f>'[1]LDC Info'!$E$14 &amp; " " &amp;'App.2-H - Jan-Jun 2019-2022'!A42</f>
        <v>Kingston Hydro Corporation 4365</v>
      </c>
    </row>
    <row r="43" spans="1:15" x14ac:dyDescent="0.2">
      <c r="A43" s="23">
        <v>4370</v>
      </c>
      <c r="B43" s="24" t="s">
        <v>43</v>
      </c>
      <c r="C43" s="34"/>
      <c r="D43" s="35"/>
      <c r="E43" s="36"/>
      <c r="F43" s="35"/>
      <c r="G43" s="37"/>
      <c r="O43" t="str">
        <f>'[1]LDC Info'!$E$14 &amp; " " &amp;'App.2-H - Jan-Jun 2019-2022'!A43</f>
        <v>Kingston Hydro Corporation 4370</v>
      </c>
    </row>
    <row r="44" spans="1:15" x14ac:dyDescent="0.2">
      <c r="A44" s="23">
        <v>4375</v>
      </c>
      <c r="B44" s="24" t="s">
        <v>44</v>
      </c>
      <c r="C44" s="31">
        <f>+C215</f>
        <v>-669012.82000000007</v>
      </c>
      <c r="D44" s="31">
        <f t="shared" ref="D44:F44" si="8">+D215</f>
        <v>-82055.8</v>
      </c>
      <c r="E44" s="31">
        <f t="shared" si="8"/>
        <v>-88327.959999999992</v>
      </c>
      <c r="F44" s="31">
        <f t="shared" si="8"/>
        <v>-14069.88</v>
      </c>
      <c r="G44" s="33"/>
      <c r="O44" t="str">
        <f>'[1]LDC Info'!$E$14 &amp; " " &amp;'App.2-H - Jan-Jun 2019-2022'!A44</f>
        <v>Kingston Hydro Corporation 4375</v>
      </c>
    </row>
    <row r="45" spans="1:15" x14ac:dyDescent="0.2">
      <c r="A45" s="23">
        <v>4380</v>
      </c>
      <c r="B45" s="24" t="s">
        <v>45</v>
      </c>
      <c r="C45" s="31">
        <f>+C229</f>
        <v>406175.32</v>
      </c>
      <c r="D45" s="31">
        <f t="shared" ref="D45:F45" si="9">+D229</f>
        <v>80118.94</v>
      </c>
      <c r="E45" s="31">
        <f t="shared" si="9"/>
        <v>47824.9</v>
      </c>
      <c r="F45" s="31">
        <f t="shared" si="9"/>
        <v>14069.88</v>
      </c>
      <c r="G45" s="33"/>
      <c r="O45" t="str">
        <f>'[1]LDC Info'!$E$14 &amp; " " &amp;'App.2-H - Jan-Jun 2019-2022'!A45</f>
        <v>Kingston Hydro Corporation 4380</v>
      </c>
    </row>
    <row r="46" spans="1:15" x14ac:dyDescent="0.2">
      <c r="A46" s="23">
        <v>4385</v>
      </c>
      <c r="B46" s="24" t="s">
        <v>46</v>
      </c>
      <c r="C46" s="40"/>
      <c r="D46" s="35"/>
      <c r="E46" s="36"/>
      <c r="F46" s="35"/>
      <c r="G46" s="37"/>
      <c r="O46" t="str">
        <f>'[1]LDC Info'!$E$14 &amp; " " &amp;'App.2-H - Jan-Jun 2019-2022'!A46</f>
        <v>Kingston Hydro Corporation 4385</v>
      </c>
    </row>
    <row r="47" spans="1:15" x14ac:dyDescent="0.2">
      <c r="A47" s="23">
        <v>4390</v>
      </c>
      <c r="B47" s="24" t="s">
        <v>47</v>
      </c>
      <c r="C47" s="41">
        <f>+C243</f>
        <v>-27622.03</v>
      </c>
      <c r="D47" s="41">
        <f t="shared" ref="D47:F47" si="10">+D243</f>
        <v>-5236.8</v>
      </c>
      <c r="E47" s="41">
        <f t="shared" si="10"/>
        <v>-28268.679999999997</v>
      </c>
      <c r="F47" s="41">
        <f t="shared" si="10"/>
        <v>-2832.8299999999995</v>
      </c>
      <c r="G47" s="33"/>
      <c r="O47" t="str">
        <f>'[1]LDC Info'!$E$14 &amp; " " &amp;'App.2-H - Jan-Jun 2019-2022'!A47</f>
        <v>Kingston Hydro Corporation 4390</v>
      </c>
    </row>
    <row r="48" spans="1:15" x14ac:dyDescent="0.2">
      <c r="A48" s="23">
        <v>4395</v>
      </c>
      <c r="B48" s="24" t="s">
        <v>48</v>
      </c>
      <c r="C48" s="39"/>
      <c r="D48" s="42"/>
      <c r="E48" s="43"/>
      <c r="F48" s="44"/>
      <c r="G48" s="45"/>
      <c r="O48" t="str">
        <f>'[1]LDC Info'!$E$14 &amp; " " &amp;'App.2-H - Jan-Jun 2019-2022'!A48</f>
        <v>Kingston Hydro Corporation 4395</v>
      </c>
    </row>
    <row r="49" spans="1:15" x14ac:dyDescent="0.2">
      <c r="A49" s="23">
        <v>4398</v>
      </c>
      <c r="B49" s="24" t="s">
        <v>49</v>
      </c>
      <c r="C49" s="39"/>
      <c r="D49" s="42"/>
      <c r="E49" s="43"/>
      <c r="F49" s="44"/>
      <c r="G49" s="45"/>
      <c r="O49" t="str">
        <f>'[1]LDC Info'!$E$14 &amp; " " &amp;'App.2-H - Jan-Jun 2019-2022'!A49</f>
        <v>Kingston Hydro Corporation 4398</v>
      </c>
    </row>
    <row r="50" spans="1:15" x14ac:dyDescent="0.2">
      <c r="A50" s="23">
        <v>4405</v>
      </c>
      <c r="B50" s="24" t="s">
        <v>50</v>
      </c>
      <c r="C50" s="46">
        <f>+C257</f>
        <v>-13006.73</v>
      </c>
      <c r="D50" s="46">
        <f t="shared" ref="D50:F50" si="11">+D257</f>
        <v>-71021.259999999995</v>
      </c>
      <c r="E50" s="46">
        <f t="shared" si="11"/>
        <v>-23711.61</v>
      </c>
      <c r="F50" s="46">
        <f t="shared" si="11"/>
        <v>-61435.119999999995</v>
      </c>
      <c r="G50" s="29"/>
      <c r="O50" t="str">
        <f>'[1]LDC Info'!$E$14 &amp; " " &amp;'App.2-H - Jan-Jun 2019-2022'!A50</f>
        <v>Kingston Hydro Corporation 4405</v>
      </c>
    </row>
    <row r="51" spans="1:15" x14ac:dyDescent="0.2">
      <c r="A51" s="23">
        <v>4410</v>
      </c>
      <c r="B51" s="24" t="s">
        <v>51</v>
      </c>
      <c r="C51" s="39"/>
      <c r="D51" s="42"/>
      <c r="E51" s="43"/>
      <c r="F51" s="44"/>
      <c r="G51" s="45"/>
      <c r="O51" t="str">
        <f>'[1]LDC Info'!$E$14 &amp; " " &amp;'App.2-H - Jan-Jun 2019-2022'!A51</f>
        <v>Kingston Hydro Corporation 4410</v>
      </c>
    </row>
    <row r="52" spans="1:15" x14ac:dyDescent="0.2">
      <c r="A52" s="23">
        <v>4415</v>
      </c>
      <c r="B52" s="24" t="s">
        <v>52</v>
      </c>
      <c r="C52" s="39"/>
      <c r="D52" s="42"/>
      <c r="E52" s="43"/>
      <c r="F52" s="44"/>
      <c r="G52" s="45"/>
      <c r="O52" t="str">
        <f>'[1]LDC Info'!$E$14 &amp; " " &amp;'App.2-H - Jan-Jun 2019-2022'!A52</f>
        <v>Kingston Hydro Corporation 4415</v>
      </c>
    </row>
    <row r="53" spans="1:15" x14ac:dyDescent="0.2">
      <c r="A53" s="23">
        <v>4420</v>
      </c>
      <c r="B53" s="24" t="s">
        <v>53</v>
      </c>
      <c r="C53" s="39"/>
      <c r="D53" s="42"/>
      <c r="E53" s="43"/>
      <c r="F53" s="44"/>
      <c r="G53" s="45"/>
      <c r="O53" t="str">
        <f>'[1]LDC Info'!$E$14 &amp; " " &amp;'App.2-H - Jan-Jun 2019-2022'!A53</f>
        <v>Kingston Hydro Corporation 4420</v>
      </c>
    </row>
    <row r="54" spans="1:15" x14ac:dyDescent="0.2">
      <c r="A54" s="48"/>
      <c r="B54" s="39"/>
      <c r="C54" s="25"/>
      <c r="D54" s="25"/>
      <c r="E54" s="43"/>
      <c r="F54" s="44"/>
      <c r="G54" s="45"/>
    </row>
    <row r="55" spans="1:15" x14ac:dyDescent="0.2">
      <c r="A55" s="48"/>
      <c r="B55" s="39"/>
      <c r="C55" s="25"/>
      <c r="D55" s="25"/>
      <c r="E55" s="25"/>
      <c r="F55" s="42"/>
      <c r="G55" s="45"/>
    </row>
    <row r="56" spans="1:15" x14ac:dyDescent="0.2">
      <c r="A56" s="48"/>
      <c r="B56" s="39"/>
      <c r="C56" s="25"/>
      <c r="D56" s="25"/>
      <c r="E56" s="25"/>
      <c r="F56" s="42"/>
      <c r="G56" s="45"/>
    </row>
    <row r="57" spans="1:15" x14ac:dyDescent="0.2">
      <c r="A57" s="48"/>
      <c r="B57" s="39"/>
      <c r="C57" s="25"/>
      <c r="D57" s="25"/>
      <c r="E57" s="25"/>
      <c r="F57" s="42"/>
      <c r="G57" s="45"/>
    </row>
    <row r="58" spans="1:15" x14ac:dyDescent="0.2">
      <c r="A58" s="48"/>
      <c r="B58" s="39"/>
      <c r="C58" s="25"/>
      <c r="D58" s="25"/>
      <c r="E58" s="25"/>
      <c r="F58" s="42"/>
      <c r="G58" s="45"/>
    </row>
    <row r="59" spans="1:15" x14ac:dyDescent="0.2">
      <c r="A59" s="48"/>
      <c r="B59" s="39"/>
      <c r="C59" s="25"/>
      <c r="D59" s="25"/>
      <c r="E59" s="25"/>
      <c r="F59" s="42"/>
      <c r="G59" s="45"/>
    </row>
    <row r="60" spans="1:15" x14ac:dyDescent="0.2">
      <c r="A60" s="48"/>
      <c r="B60" s="39"/>
      <c r="C60" s="25"/>
      <c r="D60" s="25"/>
      <c r="E60" s="25"/>
      <c r="F60" s="42"/>
      <c r="G60" s="45"/>
    </row>
    <row r="61" spans="1:15" x14ac:dyDescent="0.2">
      <c r="A61" s="48"/>
      <c r="B61" s="39"/>
      <c r="C61" s="25"/>
      <c r="D61" s="25"/>
      <c r="E61" s="25"/>
      <c r="F61" s="42"/>
      <c r="G61" s="45"/>
    </row>
    <row r="62" spans="1:15" x14ac:dyDescent="0.2">
      <c r="A62" s="48"/>
      <c r="B62" s="39"/>
      <c r="C62" s="25"/>
      <c r="D62" s="25"/>
      <c r="E62" s="25"/>
      <c r="F62" s="42"/>
      <c r="G62" s="45"/>
    </row>
    <row r="63" spans="1:15" x14ac:dyDescent="0.2">
      <c r="A63" s="48"/>
      <c r="B63" s="39"/>
      <c r="C63" s="25"/>
      <c r="D63" s="25"/>
      <c r="E63" s="25"/>
      <c r="F63" s="42"/>
      <c r="G63" s="45"/>
    </row>
    <row r="64" spans="1:15" ht="7.5" customHeight="1" x14ac:dyDescent="0.2">
      <c r="A64" s="49"/>
      <c r="B64" s="50"/>
      <c r="C64" s="50"/>
      <c r="D64" s="50"/>
      <c r="E64" s="50"/>
      <c r="F64" s="51"/>
      <c r="G64" s="52"/>
    </row>
    <row r="65" spans="1:7" x14ac:dyDescent="0.2">
      <c r="A65" s="53" t="s">
        <v>25</v>
      </c>
      <c r="B65" s="54"/>
      <c r="C65" s="55">
        <f t="shared" ref="C65:G65" si="12">C25</f>
        <v>-82291.12</v>
      </c>
      <c r="D65" s="55">
        <f t="shared" si="12"/>
        <v>-73752.639999999999</v>
      </c>
      <c r="E65" s="55">
        <f t="shared" si="12"/>
        <v>-87871.9</v>
      </c>
      <c r="F65" s="55">
        <f t="shared" si="12"/>
        <v>-73059.77</v>
      </c>
      <c r="G65" s="56">
        <f t="shared" si="12"/>
        <v>0</v>
      </c>
    </row>
    <row r="66" spans="1:7" x14ac:dyDescent="0.2">
      <c r="A66" s="53" t="s">
        <v>23</v>
      </c>
      <c r="B66" s="54"/>
      <c r="C66" s="55">
        <f t="shared" ref="C66:G66" si="13">C23</f>
        <v>-27165.88</v>
      </c>
      <c r="D66" s="55">
        <f t="shared" si="13"/>
        <v>-63363.49</v>
      </c>
      <c r="E66" s="55">
        <f t="shared" si="13"/>
        <v>-53505.66</v>
      </c>
      <c r="F66" s="55">
        <f t="shared" si="13"/>
        <v>-53052.1</v>
      </c>
      <c r="G66" s="56">
        <f t="shared" si="13"/>
        <v>0</v>
      </c>
    </row>
    <row r="67" spans="1:7" x14ac:dyDescent="0.2">
      <c r="A67" s="53" t="s">
        <v>54</v>
      </c>
      <c r="B67" s="54"/>
      <c r="C67" s="26">
        <f t="shared" ref="C67:G67" si="14">C15+C16+C17+C18+C19+C20+C21+C22+C24+C26+C27</f>
        <v>-160101.53999999998</v>
      </c>
      <c r="D67" s="26">
        <f t="shared" si="14"/>
        <v>-167926.59999999998</v>
      </c>
      <c r="E67" s="26">
        <f t="shared" si="14"/>
        <v>-170298.76</v>
      </c>
      <c r="F67" s="26">
        <f t="shared" si="14"/>
        <v>-169627.06</v>
      </c>
      <c r="G67" s="29">
        <f t="shared" si="14"/>
        <v>0</v>
      </c>
    </row>
    <row r="68" spans="1:7" ht="13.5" thickBot="1" x14ac:dyDescent="0.25">
      <c r="A68" s="57" t="s">
        <v>55</v>
      </c>
      <c r="B68" s="58"/>
      <c r="C68" s="59">
        <f t="shared" ref="C68:G68" si="15">C28+C29+C30+C31+C32+C33+C34+C35+C36+C37+C38+C39+C40+C41+C42+C43+C44+C45+C46+C47+C48+C49+C50+C51+C52+C53</f>
        <v>-304781.26</v>
      </c>
      <c r="D68" s="59">
        <f t="shared" si="15"/>
        <v>-79821.77</v>
      </c>
      <c r="E68" s="59">
        <f t="shared" si="15"/>
        <v>-89788.26999999999</v>
      </c>
      <c r="F68" s="59">
        <f t="shared" si="15"/>
        <v>-66097.95</v>
      </c>
      <c r="G68" s="60">
        <f t="shared" si="15"/>
        <v>0</v>
      </c>
    </row>
    <row r="69" spans="1:7" ht="14.25" thickTop="1" thickBot="1" x14ac:dyDescent="0.25">
      <c r="A69" s="61" t="s">
        <v>56</v>
      </c>
      <c r="B69" s="62"/>
      <c r="C69" s="63">
        <f t="shared" ref="C69:G69" si="16">SUM(C65:C68)</f>
        <v>-574339.80000000005</v>
      </c>
      <c r="D69" s="63">
        <f t="shared" si="16"/>
        <v>-384864.5</v>
      </c>
      <c r="E69" s="63">
        <f t="shared" si="16"/>
        <v>-401464.58999999997</v>
      </c>
      <c r="F69" s="63">
        <f t="shared" si="16"/>
        <v>-361836.88</v>
      </c>
      <c r="G69" s="64">
        <f t="shared" si="16"/>
        <v>0</v>
      </c>
    </row>
    <row r="70" spans="1:7" x14ac:dyDescent="0.2">
      <c r="C70" s="65"/>
      <c r="D70" s="65"/>
      <c r="E70" s="65"/>
      <c r="F70" s="65"/>
      <c r="G70" s="65"/>
    </row>
    <row r="71" spans="1:7" x14ac:dyDescent="0.2">
      <c r="A71" s="66" t="s">
        <v>57</v>
      </c>
      <c r="B71" s="66"/>
      <c r="C71" s="66"/>
      <c r="D71" s="66"/>
      <c r="E71" s="66"/>
      <c r="F71" s="66"/>
      <c r="G71" s="66"/>
    </row>
    <row r="72" spans="1:7" x14ac:dyDescent="0.2">
      <c r="A72" s="67" t="s">
        <v>58</v>
      </c>
      <c r="B72" s="67"/>
      <c r="C72" s="67"/>
      <c r="D72" s="67"/>
      <c r="E72" s="67"/>
      <c r="F72" s="67"/>
      <c r="G72" s="67"/>
    </row>
    <row r="73" spans="1:7" x14ac:dyDescent="0.2">
      <c r="A73" s="67" t="s">
        <v>59</v>
      </c>
      <c r="B73" s="67"/>
      <c r="C73" s="67"/>
      <c r="D73" s="67"/>
      <c r="E73" s="67"/>
      <c r="F73" s="67"/>
      <c r="G73" s="67"/>
    </row>
    <row r="74" spans="1:7" x14ac:dyDescent="0.2">
      <c r="A74" s="67" t="s">
        <v>60</v>
      </c>
      <c r="B74" s="67"/>
      <c r="C74" s="67"/>
      <c r="D74" s="67"/>
      <c r="E74" s="67"/>
      <c r="F74" s="67"/>
      <c r="G74" s="67"/>
    </row>
    <row r="75" spans="1:7" ht="26.45" customHeight="1" x14ac:dyDescent="0.2">
      <c r="A75" s="67" t="s">
        <v>61</v>
      </c>
      <c r="B75" s="67"/>
      <c r="C75" s="67"/>
      <c r="D75" s="67"/>
      <c r="E75" s="67"/>
      <c r="F75" s="67"/>
      <c r="G75" s="67"/>
    </row>
    <row r="76" spans="1:7" x14ac:dyDescent="0.2">
      <c r="C76" s="68"/>
      <c r="D76" s="68"/>
      <c r="E76" s="68"/>
      <c r="F76" s="68"/>
      <c r="G76" s="68"/>
    </row>
    <row r="78" spans="1:7" ht="15.75" x14ac:dyDescent="0.25">
      <c r="A78" s="69" t="s">
        <v>62</v>
      </c>
      <c r="B78" s="70"/>
      <c r="C78" s="71"/>
      <c r="D78" s="71"/>
      <c r="E78" s="71"/>
      <c r="F78" s="71"/>
      <c r="G78" s="71"/>
    </row>
    <row r="79" spans="1:7" x14ac:dyDescent="0.2">
      <c r="A79" s="72"/>
      <c r="B79" s="72"/>
      <c r="C79" s="72"/>
      <c r="D79" s="72"/>
      <c r="E79" s="72"/>
      <c r="F79" s="72"/>
      <c r="G79" s="72"/>
    </row>
    <row r="80" spans="1:7" ht="12.95" customHeight="1" x14ac:dyDescent="0.2">
      <c r="A80" s="1" t="s">
        <v>63</v>
      </c>
      <c r="B80" s="73"/>
      <c r="C80" s="73"/>
      <c r="D80" s="73"/>
      <c r="E80" s="73"/>
      <c r="F80" s="73"/>
      <c r="G80" s="73"/>
    </row>
    <row r="81" spans="1:7" x14ac:dyDescent="0.2">
      <c r="A81" s="73"/>
      <c r="B81" s="73"/>
      <c r="C81" s="73"/>
      <c r="D81" s="73"/>
      <c r="E81" s="73"/>
      <c r="F81" s="73"/>
      <c r="G81" s="73"/>
    </row>
    <row r="82" spans="1:7" x14ac:dyDescent="0.2">
      <c r="A82" s="74" t="s">
        <v>64</v>
      </c>
      <c r="B82" s="74"/>
      <c r="C82" s="74"/>
      <c r="D82" s="74"/>
      <c r="E82" s="74"/>
      <c r="F82" s="74"/>
      <c r="G82" s="74"/>
    </row>
    <row r="83" spans="1:7" x14ac:dyDescent="0.2">
      <c r="A83" s="74"/>
      <c r="B83" s="74"/>
      <c r="C83" s="74"/>
      <c r="D83" s="74"/>
      <c r="E83" s="74"/>
      <c r="F83" s="74"/>
      <c r="G83" s="74"/>
    </row>
    <row r="85" spans="1:7" ht="13.5" thickBot="1" x14ac:dyDescent="0.25">
      <c r="A85" s="1" t="s">
        <v>65</v>
      </c>
    </row>
    <row r="86" spans="1:7" x14ac:dyDescent="0.2">
      <c r="A86" s="75"/>
      <c r="B86" s="76"/>
      <c r="C86" s="77" t="str">
        <f t="shared" ref="C86:G87" si="17">C12</f>
        <v>2019 Actual²</v>
      </c>
      <c r="D86" s="77" t="str">
        <f t="shared" si="17"/>
        <v>2020 Actual²</v>
      </c>
      <c r="E86" s="77" t="str">
        <f t="shared" si="17"/>
        <v>2021 Actual</v>
      </c>
      <c r="F86" s="77" t="str">
        <f t="shared" si="17"/>
        <v>Bridge Year</v>
      </c>
      <c r="G86" s="78">
        <f t="shared" si="17"/>
        <v>0</v>
      </c>
    </row>
    <row r="87" spans="1:7" x14ac:dyDescent="0.2">
      <c r="A87" s="79"/>
      <c r="B87" s="80"/>
      <c r="C87" s="81">
        <f t="shared" si="17"/>
        <v>2019</v>
      </c>
      <c r="D87" s="81">
        <f t="shared" si="17"/>
        <v>2020</v>
      </c>
      <c r="E87" s="81">
        <f t="shared" si="17"/>
        <v>2021</v>
      </c>
      <c r="F87" s="81">
        <f t="shared" si="17"/>
        <v>2022</v>
      </c>
      <c r="G87" s="82">
        <f t="shared" si="17"/>
        <v>0</v>
      </c>
    </row>
    <row r="88" spans="1:7" x14ac:dyDescent="0.2">
      <c r="A88" s="83" t="s">
        <v>12</v>
      </c>
      <c r="B88" s="84"/>
      <c r="C88" s="85" t="str">
        <f>IF($C$14=0, "", $C$14)</f>
        <v>MIFRS</v>
      </c>
      <c r="D88" s="85" t="str">
        <f>IF($D$14=0, "", $D$14)</f>
        <v>MIFRS</v>
      </c>
      <c r="E88" s="85" t="str">
        <f>IF($E$14=0, "", $E$14)</f>
        <v>MIFRS</v>
      </c>
      <c r="F88" s="85" t="str">
        <f>IF($F$14=0, "", $F$14)</f>
        <v>MIFRS</v>
      </c>
      <c r="G88" s="86" t="str">
        <f>IF($G$14=0, "", $G$14)</f>
        <v/>
      </c>
    </row>
    <row r="89" spans="1:7" x14ac:dyDescent="0.2">
      <c r="A89" s="87" t="s">
        <v>66</v>
      </c>
      <c r="B89" s="88"/>
      <c r="C89" s="89"/>
      <c r="D89" s="89"/>
      <c r="E89" s="89"/>
      <c r="F89" s="89"/>
      <c r="G89" s="90"/>
    </row>
    <row r="90" spans="1:7" x14ac:dyDescent="0.2">
      <c r="A90" s="91" t="s">
        <v>67</v>
      </c>
      <c r="B90" s="92"/>
      <c r="C90" s="89"/>
      <c r="D90" s="89"/>
      <c r="E90" s="89"/>
      <c r="F90" s="93"/>
      <c r="G90" s="90"/>
    </row>
    <row r="91" spans="1:7" x14ac:dyDescent="0.2">
      <c r="A91" s="94" t="s">
        <v>68</v>
      </c>
      <c r="B91" s="95"/>
      <c r="C91" s="96"/>
      <c r="D91" s="96"/>
      <c r="E91" s="96"/>
      <c r="F91" s="96"/>
      <c r="G91" s="90"/>
    </row>
    <row r="92" spans="1:7" ht="14.25" x14ac:dyDescent="0.2">
      <c r="A92" s="94" t="s">
        <v>69</v>
      </c>
      <c r="B92" s="95"/>
      <c r="C92" s="96"/>
      <c r="D92" s="96"/>
      <c r="E92" s="96"/>
      <c r="F92" s="96"/>
      <c r="G92" s="90"/>
    </row>
    <row r="93" spans="1:7" x14ac:dyDescent="0.2">
      <c r="A93" s="91"/>
      <c r="B93" s="92"/>
      <c r="C93" s="96"/>
      <c r="D93" s="96"/>
      <c r="E93" s="96"/>
      <c r="F93" s="96"/>
      <c r="G93" s="90"/>
    </row>
    <row r="94" spans="1:7" ht="13.5" thickBot="1" x14ac:dyDescent="0.25">
      <c r="A94" s="94"/>
      <c r="B94" s="95"/>
      <c r="C94" s="97"/>
      <c r="D94" s="97"/>
      <c r="E94" s="97"/>
      <c r="F94" s="98"/>
      <c r="G94" s="99"/>
    </row>
    <row r="95" spans="1:7" ht="14.25" thickTop="1" thickBot="1" x14ac:dyDescent="0.25">
      <c r="A95" s="100" t="s">
        <v>56</v>
      </c>
      <c r="B95" s="101"/>
      <c r="C95" s="102">
        <f t="shared" ref="C95:G95" si="18">SUM(C89:C94)</f>
        <v>0</v>
      </c>
      <c r="D95" s="102">
        <f t="shared" si="18"/>
        <v>0</v>
      </c>
      <c r="E95" s="102">
        <f t="shared" si="18"/>
        <v>0</v>
      </c>
      <c r="F95" s="102">
        <f t="shared" si="18"/>
        <v>0</v>
      </c>
      <c r="G95" s="103">
        <f t="shared" si="18"/>
        <v>0</v>
      </c>
    </row>
    <row r="98" spans="1:7" x14ac:dyDescent="0.2">
      <c r="A98" s="104" t="s">
        <v>70</v>
      </c>
    </row>
    <row r="99" spans="1:7" x14ac:dyDescent="0.2">
      <c r="A99" s="105">
        <v>1</v>
      </c>
      <c r="B99" s="106" t="s">
        <v>71</v>
      </c>
      <c r="C99" s="107"/>
      <c r="D99" s="107"/>
      <c r="E99" s="107"/>
      <c r="F99" s="107"/>
      <c r="G99" s="107"/>
    </row>
    <row r="100" spans="1:7" ht="70.5" customHeight="1" x14ac:dyDescent="0.2">
      <c r="A100" s="105">
        <v>2</v>
      </c>
      <c r="B100" s="67" t="s">
        <v>72</v>
      </c>
      <c r="C100" s="67"/>
      <c r="D100" s="67"/>
      <c r="E100" s="67"/>
      <c r="F100" s="67"/>
      <c r="G100" s="67"/>
    </row>
    <row r="101" spans="1:7" ht="43.5" customHeight="1" x14ac:dyDescent="0.2">
      <c r="A101" s="108"/>
      <c r="B101" s="39">
        <v>11</v>
      </c>
      <c r="C101" s="109"/>
      <c r="D101" s="109"/>
      <c r="E101" s="109"/>
    </row>
    <row r="102" spans="1:7" ht="31.5" customHeight="1" x14ac:dyDescent="0.2">
      <c r="A102" s="108"/>
    </row>
    <row r="104" spans="1:7" x14ac:dyDescent="0.2">
      <c r="B104" s="110"/>
      <c r="C104" s="111"/>
      <c r="D104" s="111"/>
      <c r="E104" s="111"/>
      <c r="F104" s="111"/>
      <c r="G104" s="111"/>
    </row>
    <row r="105" spans="1:7" ht="13.35" customHeight="1" thickBot="1" x14ac:dyDescent="0.25">
      <c r="A105" s="112" t="s">
        <v>73</v>
      </c>
      <c r="B105" s="113"/>
    </row>
    <row r="106" spans="1:7" ht="13.5" thickBot="1" x14ac:dyDescent="0.25">
      <c r="A106" s="79"/>
      <c r="B106" s="80"/>
      <c r="C106" s="77" t="str">
        <f t="shared" ref="C106:F106" si="19">C$12</f>
        <v>2019 Actual²</v>
      </c>
      <c r="D106" s="77" t="str">
        <f t="shared" si="19"/>
        <v>2020 Actual²</v>
      </c>
      <c r="E106" s="77" t="str">
        <f t="shared" si="19"/>
        <v>2021 Actual</v>
      </c>
      <c r="F106" s="77" t="str">
        <f t="shared" si="19"/>
        <v>Bridge Year</v>
      </c>
      <c r="G106" s="78"/>
    </row>
    <row r="107" spans="1:7" x14ac:dyDescent="0.2">
      <c r="A107" s="79"/>
      <c r="B107" s="80"/>
      <c r="C107" s="77">
        <f t="shared" ref="C107:F107" si="20">C$13</f>
        <v>2019</v>
      </c>
      <c r="D107" s="77">
        <f t="shared" si="20"/>
        <v>2020</v>
      </c>
      <c r="E107" s="77">
        <f t="shared" si="20"/>
        <v>2021</v>
      </c>
      <c r="F107" s="77">
        <f t="shared" si="20"/>
        <v>2022</v>
      </c>
      <c r="G107" s="78"/>
    </row>
    <row r="108" spans="1:7" x14ac:dyDescent="0.2">
      <c r="A108" s="83" t="s">
        <v>12</v>
      </c>
      <c r="B108" s="84"/>
      <c r="C108" s="85" t="str">
        <f>IF($C$14=0, "", $C$14)</f>
        <v>MIFRS</v>
      </c>
      <c r="D108" s="85" t="str">
        <f>IF($D$14=0, "", $D$14)</f>
        <v>MIFRS</v>
      </c>
      <c r="E108" s="85" t="str">
        <f>IF($E$14=0, "", $E$14)</f>
        <v>MIFRS</v>
      </c>
      <c r="F108" s="85" t="str">
        <f>IF($F$14=0, "", $F$14)</f>
        <v>MIFRS</v>
      </c>
      <c r="G108" s="86"/>
    </row>
    <row r="109" spans="1:7" x14ac:dyDescent="0.2">
      <c r="A109" s="148" t="s">
        <v>74</v>
      </c>
      <c r="B109" s="149"/>
      <c r="C109" s="145">
        <v>-1379.7</v>
      </c>
      <c r="D109" s="145">
        <v>-1986</v>
      </c>
      <c r="E109" s="145">
        <v>-1823.7</v>
      </c>
      <c r="F109" s="145">
        <v>-1844.88</v>
      </c>
      <c r="G109" s="150"/>
    </row>
    <row r="110" spans="1:7" x14ac:dyDescent="0.2">
      <c r="A110" s="148" t="s">
        <v>75</v>
      </c>
      <c r="B110" s="149"/>
      <c r="C110" s="141">
        <v>-3060</v>
      </c>
      <c r="D110" s="141">
        <v>-4040</v>
      </c>
      <c r="E110" s="141">
        <v>-4088.5</v>
      </c>
      <c r="F110" s="140">
        <v>-4138.7</v>
      </c>
      <c r="G110" s="151"/>
    </row>
    <row r="111" spans="1:7" x14ac:dyDescent="0.2">
      <c r="A111" s="148" t="s">
        <v>76</v>
      </c>
      <c r="B111" s="152"/>
      <c r="C111" s="141">
        <v>-2299.5</v>
      </c>
      <c r="D111" s="141">
        <v>-3310</v>
      </c>
      <c r="E111" s="141">
        <v>-3039.6</v>
      </c>
      <c r="F111" s="140">
        <v>-3075.56</v>
      </c>
      <c r="G111" s="151"/>
    </row>
    <row r="112" spans="1:7" x14ac:dyDescent="0.2">
      <c r="A112" s="119"/>
      <c r="B112" s="120"/>
      <c r="C112" s="121"/>
      <c r="D112" s="121"/>
      <c r="E112" s="121"/>
      <c r="F112" s="44"/>
      <c r="G112" s="122"/>
    </row>
    <row r="113" spans="1:7" x14ac:dyDescent="0.2">
      <c r="A113" s="123"/>
      <c r="B113" s="124"/>
      <c r="C113" s="121"/>
      <c r="D113" s="121"/>
      <c r="E113" s="121"/>
      <c r="F113" s="121"/>
      <c r="G113" s="122"/>
    </row>
    <row r="114" spans="1:7" x14ac:dyDescent="0.2">
      <c r="A114" s="123"/>
      <c r="B114" s="124"/>
      <c r="C114" s="121"/>
      <c r="D114" s="121"/>
      <c r="E114" s="121"/>
      <c r="F114" s="121"/>
      <c r="G114" s="122"/>
    </row>
    <row r="115" spans="1:7" x14ac:dyDescent="0.2">
      <c r="A115" s="125"/>
      <c r="B115" s="126"/>
      <c r="C115" s="121"/>
      <c r="D115" s="121"/>
      <c r="E115" s="121"/>
      <c r="F115" s="121"/>
      <c r="G115" s="122"/>
    </row>
    <row r="116" spans="1:7" ht="13.5" thickBot="1" x14ac:dyDescent="0.25">
      <c r="A116" s="123"/>
      <c r="B116" s="124"/>
      <c r="C116" s="127"/>
      <c r="D116" s="127"/>
      <c r="E116" s="127"/>
      <c r="F116" s="128"/>
      <c r="G116" s="129"/>
    </row>
    <row r="117" spans="1:7" ht="14.25" thickTop="1" thickBot="1" x14ac:dyDescent="0.25">
      <c r="A117" s="100" t="s">
        <v>56</v>
      </c>
      <c r="B117" s="101"/>
      <c r="C117" s="131">
        <f t="shared" ref="C117:F117" si="21">SUM(C109:C116)</f>
        <v>-6739.2</v>
      </c>
      <c r="D117" s="131">
        <f t="shared" si="21"/>
        <v>-9336</v>
      </c>
      <c r="E117" s="131">
        <f t="shared" si="21"/>
        <v>-8951.7999999999993</v>
      </c>
      <c r="F117" s="131">
        <f t="shared" si="21"/>
        <v>-9059.14</v>
      </c>
      <c r="G117" s="132"/>
    </row>
    <row r="119" spans="1:7" ht="13.5" thickBot="1" x14ac:dyDescent="0.25">
      <c r="A119" s="133" t="s">
        <v>77</v>
      </c>
      <c r="B119" s="133"/>
    </row>
    <row r="120" spans="1:7" ht="13.5" thickBot="1" x14ac:dyDescent="0.25">
      <c r="A120" s="79"/>
      <c r="B120" s="80"/>
      <c r="C120" s="77" t="str">
        <f t="shared" ref="C120:F120" si="22">C$12</f>
        <v>2019 Actual²</v>
      </c>
      <c r="D120" s="77" t="str">
        <f t="shared" si="22"/>
        <v>2020 Actual²</v>
      </c>
      <c r="E120" s="77" t="str">
        <f t="shared" si="22"/>
        <v>2021 Actual</v>
      </c>
      <c r="F120" s="77" t="str">
        <f t="shared" si="22"/>
        <v>Bridge Year</v>
      </c>
      <c r="G120" s="78"/>
    </row>
    <row r="121" spans="1:7" x14ac:dyDescent="0.2">
      <c r="A121" s="79"/>
      <c r="B121" s="80"/>
      <c r="C121" s="77">
        <f t="shared" ref="C121:F121" si="23">C$13</f>
        <v>2019</v>
      </c>
      <c r="D121" s="77">
        <f t="shared" si="23"/>
        <v>2020</v>
      </c>
      <c r="E121" s="77">
        <f t="shared" si="23"/>
        <v>2021</v>
      </c>
      <c r="F121" s="77">
        <f t="shared" si="23"/>
        <v>2022</v>
      </c>
      <c r="G121" s="78"/>
    </row>
    <row r="122" spans="1:7" x14ac:dyDescent="0.2">
      <c r="A122" s="83" t="s">
        <v>12</v>
      </c>
      <c r="B122" s="84"/>
      <c r="C122" s="85" t="str">
        <f>IF($C$14=0, "", $C$14)</f>
        <v>MIFRS</v>
      </c>
      <c r="D122" s="85" t="str">
        <f>IF($D$14=0, "", $D$14)</f>
        <v>MIFRS</v>
      </c>
      <c r="E122" s="85" t="str">
        <f>IF($E$14=0, "", $E$14)</f>
        <v>MIFRS</v>
      </c>
      <c r="F122" s="85" t="str">
        <f>IF($F$14=0, "", $F$14)</f>
        <v>MIFRS</v>
      </c>
      <c r="G122" s="86"/>
    </row>
    <row r="123" spans="1:7" x14ac:dyDescent="0.2">
      <c r="A123" s="148" t="s">
        <v>78</v>
      </c>
      <c r="B123" s="149"/>
      <c r="C123" s="145">
        <v>-1363.19</v>
      </c>
      <c r="D123" s="145">
        <v>-600</v>
      </c>
      <c r="E123" s="153" t="s">
        <v>79</v>
      </c>
      <c r="F123" s="153" t="s">
        <v>79</v>
      </c>
      <c r="G123" s="154"/>
    </row>
    <row r="124" spans="1:7" x14ac:dyDescent="0.2">
      <c r="A124" s="148" t="s">
        <v>80</v>
      </c>
      <c r="B124" s="149"/>
      <c r="C124" s="141">
        <v>-83.5</v>
      </c>
      <c r="D124" s="141">
        <v>-37</v>
      </c>
      <c r="E124" s="141">
        <v>-62</v>
      </c>
      <c r="F124" s="140">
        <v>-48</v>
      </c>
      <c r="G124" s="151"/>
    </row>
    <row r="125" spans="1:7" x14ac:dyDescent="0.2">
      <c r="A125" s="148" t="s">
        <v>81</v>
      </c>
      <c r="B125" s="152"/>
      <c r="C125" s="141">
        <v>-57.25</v>
      </c>
      <c r="D125" s="141">
        <v>-25.5</v>
      </c>
      <c r="E125" s="141">
        <v>-36</v>
      </c>
      <c r="F125" s="140">
        <v>-37.5</v>
      </c>
      <c r="G125" s="151"/>
    </row>
    <row r="126" spans="1:7" x14ac:dyDescent="0.2">
      <c r="A126" s="119"/>
      <c r="B126" s="120"/>
      <c r="C126" s="121"/>
      <c r="D126" s="121"/>
      <c r="E126" s="121"/>
      <c r="F126" s="44"/>
      <c r="G126" s="122"/>
    </row>
    <row r="127" spans="1:7" x14ac:dyDescent="0.2">
      <c r="A127" s="123"/>
      <c r="B127" s="124"/>
      <c r="C127" s="121"/>
      <c r="D127" s="121"/>
      <c r="E127" s="121"/>
      <c r="F127" s="121"/>
      <c r="G127" s="122"/>
    </row>
    <row r="128" spans="1:7" x14ac:dyDescent="0.2">
      <c r="A128" s="123"/>
      <c r="B128" s="124"/>
      <c r="C128" s="121"/>
      <c r="D128" s="121"/>
      <c r="E128" s="121"/>
      <c r="F128" s="121"/>
      <c r="G128" s="122"/>
    </row>
    <row r="129" spans="1:7" x14ac:dyDescent="0.2">
      <c r="A129" s="125"/>
      <c r="B129" s="126"/>
      <c r="C129" s="121"/>
      <c r="D129" s="121"/>
      <c r="E129" s="121"/>
      <c r="F129" s="121"/>
      <c r="G129" s="122"/>
    </row>
    <row r="130" spans="1:7" ht="13.5" thickBot="1" x14ac:dyDescent="0.25">
      <c r="A130" s="123"/>
      <c r="B130" s="124"/>
      <c r="C130" s="127"/>
      <c r="D130" s="127"/>
      <c r="E130" s="127"/>
      <c r="F130" s="128"/>
      <c r="G130" s="129"/>
    </row>
    <row r="131" spans="1:7" ht="14.25" thickTop="1" thickBot="1" x14ac:dyDescent="0.25">
      <c r="A131" s="100" t="s">
        <v>56</v>
      </c>
      <c r="B131" s="101"/>
      <c r="C131" s="131">
        <f t="shared" ref="C131:F131" si="24">SUM(C123:C130)</f>
        <v>-1503.94</v>
      </c>
      <c r="D131" s="131">
        <f t="shared" si="24"/>
        <v>-662.5</v>
      </c>
      <c r="E131" s="131">
        <f t="shared" si="24"/>
        <v>-98</v>
      </c>
      <c r="F131" s="131">
        <f t="shared" si="24"/>
        <v>-85.5</v>
      </c>
      <c r="G131" s="132"/>
    </row>
    <row r="133" spans="1:7" ht="13.35" customHeight="1" thickBot="1" x14ac:dyDescent="0.25">
      <c r="A133" s="133" t="s">
        <v>82</v>
      </c>
      <c r="B133" s="133"/>
    </row>
    <row r="134" spans="1:7" ht="13.5" thickBot="1" x14ac:dyDescent="0.25">
      <c r="A134" s="79"/>
      <c r="B134" s="80"/>
      <c r="C134" s="77" t="str">
        <f t="shared" ref="C134:F134" si="25">C$12</f>
        <v>2019 Actual²</v>
      </c>
      <c r="D134" s="77" t="str">
        <f t="shared" si="25"/>
        <v>2020 Actual²</v>
      </c>
      <c r="E134" s="77" t="str">
        <f t="shared" si="25"/>
        <v>2021 Actual</v>
      </c>
      <c r="F134" s="77" t="str">
        <f t="shared" si="25"/>
        <v>Bridge Year</v>
      </c>
      <c r="G134" s="78"/>
    </row>
    <row r="135" spans="1:7" x14ac:dyDescent="0.2">
      <c r="A135" s="79"/>
      <c r="B135" s="80"/>
      <c r="C135" s="77">
        <f t="shared" ref="C135:F135" si="26">C$13</f>
        <v>2019</v>
      </c>
      <c r="D135" s="77">
        <f t="shared" si="26"/>
        <v>2020</v>
      </c>
      <c r="E135" s="77">
        <f t="shared" si="26"/>
        <v>2021</v>
      </c>
      <c r="F135" s="77">
        <f t="shared" si="26"/>
        <v>2022</v>
      </c>
      <c r="G135" s="78"/>
    </row>
    <row r="136" spans="1:7" x14ac:dyDescent="0.2">
      <c r="A136" s="83" t="s">
        <v>12</v>
      </c>
      <c r="B136" s="84"/>
      <c r="C136" s="85" t="str">
        <f>IF($C$14=0, "", $C$14)</f>
        <v>MIFRS</v>
      </c>
      <c r="D136" s="85" t="str">
        <f>IF($D$14=0, "", $D$14)</f>
        <v>MIFRS</v>
      </c>
      <c r="E136" s="85" t="str">
        <f>IF($E$14=0, "", $E$14)</f>
        <v>MIFRS</v>
      </c>
      <c r="F136" s="85" t="str">
        <f>IF($F$14=0, "", $F$14)</f>
        <v>MIFRS</v>
      </c>
      <c r="G136" s="86"/>
    </row>
    <row r="137" spans="1:7" x14ac:dyDescent="0.2">
      <c r="A137" s="155" t="s">
        <v>83</v>
      </c>
      <c r="B137" s="156"/>
      <c r="C137" s="145">
        <v>-88201.26</v>
      </c>
      <c r="D137" s="145">
        <v>-87880.26</v>
      </c>
      <c r="E137" s="145">
        <v>-88026.13</v>
      </c>
      <c r="F137" s="145">
        <v>-88026.12</v>
      </c>
      <c r="G137" s="150"/>
    </row>
    <row r="138" spans="1:7" x14ac:dyDescent="0.2">
      <c r="A138" s="123"/>
      <c r="B138" s="124"/>
      <c r="C138" s="146"/>
      <c r="D138" s="146"/>
      <c r="E138" s="146"/>
      <c r="F138" s="147"/>
      <c r="G138" s="122"/>
    </row>
    <row r="139" spans="1:7" x14ac:dyDescent="0.2">
      <c r="A139" s="119"/>
      <c r="B139" s="120"/>
      <c r="C139" s="121"/>
      <c r="D139" s="121"/>
      <c r="E139" s="121"/>
      <c r="F139" s="44"/>
      <c r="G139" s="122"/>
    </row>
    <row r="140" spans="1:7" x14ac:dyDescent="0.2">
      <c r="A140" s="119"/>
      <c r="B140" s="120"/>
      <c r="C140" s="121"/>
      <c r="D140" s="121"/>
      <c r="E140" s="121"/>
      <c r="F140" s="44"/>
      <c r="G140" s="122"/>
    </row>
    <row r="141" spans="1:7" x14ac:dyDescent="0.2">
      <c r="A141" s="123"/>
      <c r="B141" s="124"/>
      <c r="C141" s="121"/>
      <c r="D141" s="121"/>
      <c r="E141" s="121"/>
      <c r="F141" s="121"/>
      <c r="G141" s="122"/>
    </row>
    <row r="142" spans="1:7" x14ac:dyDescent="0.2">
      <c r="A142" s="123"/>
      <c r="B142" s="124"/>
      <c r="C142" s="121"/>
      <c r="D142" s="121"/>
      <c r="E142" s="121"/>
      <c r="F142" s="121"/>
      <c r="G142" s="122"/>
    </row>
    <row r="143" spans="1:7" x14ac:dyDescent="0.2">
      <c r="A143" s="125"/>
      <c r="B143" s="126"/>
      <c r="C143" s="121"/>
      <c r="D143" s="121"/>
      <c r="E143" s="121"/>
      <c r="F143" s="121"/>
      <c r="G143" s="122"/>
    </row>
    <row r="144" spans="1:7" ht="13.5" thickBot="1" x14ac:dyDescent="0.25">
      <c r="A144" s="123"/>
      <c r="B144" s="124"/>
      <c r="C144" s="127"/>
      <c r="D144" s="127"/>
      <c r="E144" s="127"/>
      <c r="F144" s="128"/>
      <c r="G144" s="129"/>
    </row>
    <row r="145" spans="1:7" ht="14.25" thickTop="1" thickBot="1" x14ac:dyDescent="0.25">
      <c r="A145" s="100" t="s">
        <v>56</v>
      </c>
      <c r="B145" s="101"/>
      <c r="C145" s="131">
        <f t="shared" ref="C145:F145" si="27">SUM(C137:C144)</f>
        <v>-88201.26</v>
      </c>
      <c r="D145" s="131">
        <f t="shared" si="27"/>
        <v>-87880.26</v>
      </c>
      <c r="E145" s="131">
        <f t="shared" si="27"/>
        <v>-88026.13</v>
      </c>
      <c r="F145" s="131">
        <f t="shared" si="27"/>
        <v>-88026.12</v>
      </c>
      <c r="G145" s="132"/>
    </row>
    <row r="147" spans="1:7" ht="13.5" thickBot="1" x14ac:dyDescent="0.25">
      <c r="A147" s="133" t="s">
        <v>84</v>
      </c>
      <c r="B147" s="133"/>
    </row>
    <row r="148" spans="1:7" ht="13.5" thickBot="1" x14ac:dyDescent="0.25">
      <c r="A148" s="79"/>
      <c r="B148" s="80"/>
      <c r="C148" s="77" t="str">
        <f t="shared" ref="C148:F148" si="28">C$12</f>
        <v>2019 Actual²</v>
      </c>
      <c r="D148" s="77" t="str">
        <f t="shared" si="28"/>
        <v>2020 Actual²</v>
      </c>
      <c r="E148" s="77" t="str">
        <f t="shared" si="28"/>
        <v>2021 Actual</v>
      </c>
      <c r="F148" s="77" t="str">
        <f t="shared" si="28"/>
        <v>Bridge Year</v>
      </c>
      <c r="G148" s="78"/>
    </row>
    <row r="149" spans="1:7" x14ac:dyDescent="0.2">
      <c r="A149" s="79"/>
      <c r="B149" s="80"/>
      <c r="C149" s="77">
        <f t="shared" ref="C149:F149" si="29">C$13</f>
        <v>2019</v>
      </c>
      <c r="D149" s="77">
        <f t="shared" si="29"/>
        <v>2020</v>
      </c>
      <c r="E149" s="77">
        <f t="shared" si="29"/>
        <v>2021</v>
      </c>
      <c r="F149" s="77">
        <f t="shared" si="29"/>
        <v>2022</v>
      </c>
      <c r="G149" s="78"/>
    </row>
    <row r="150" spans="1:7" x14ac:dyDescent="0.2">
      <c r="A150" s="83" t="s">
        <v>12</v>
      </c>
      <c r="B150" s="84"/>
      <c r="C150" s="85" t="str">
        <f>IF($C$14=0, "", $C$14)</f>
        <v>MIFRS</v>
      </c>
      <c r="D150" s="85" t="str">
        <f>IF($D$14=0, "", $D$14)</f>
        <v>MIFRS</v>
      </c>
      <c r="E150" s="85" t="str">
        <f>IF($E$14=0, "", $E$14)</f>
        <v>MIFRS</v>
      </c>
      <c r="F150" s="85" t="str">
        <f>IF($F$14=0, "", $F$14)</f>
        <v>MIFRS</v>
      </c>
      <c r="G150" s="86"/>
    </row>
    <row r="151" spans="1:7" x14ac:dyDescent="0.2">
      <c r="A151" s="155" t="s">
        <v>85</v>
      </c>
      <c r="B151" s="156"/>
      <c r="C151" s="145">
        <v>-63657.14</v>
      </c>
      <c r="D151" s="145">
        <v>-70047.839999999997</v>
      </c>
      <c r="E151" s="145">
        <v>-73222.83</v>
      </c>
      <c r="F151" s="145">
        <v>-72456.3</v>
      </c>
      <c r="G151" s="150"/>
    </row>
    <row r="152" spans="1:7" x14ac:dyDescent="0.2">
      <c r="A152" s="123"/>
      <c r="B152" s="124"/>
      <c r="C152" s="25"/>
      <c r="D152" s="25"/>
      <c r="E152" s="25"/>
      <c r="F152" s="44"/>
      <c r="G152" s="122"/>
    </row>
    <row r="153" spans="1:7" x14ac:dyDescent="0.2">
      <c r="A153" s="119"/>
      <c r="B153" s="120"/>
      <c r="C153" s="121"/>
      <c r="D153" s="121"/>
      <c r="E153" s="121"/>
      <c r="F153" s="44"/>
      <c r="G153" s="122"/>
    </row>
    <row r="154" spans="1:7" x14ac:dyDescent="0.2">
      <c r="A154" s="119"/>
      <c r="B154" s="120"/>
      <c r="C154" s="121"/>
      <c r="D154" s="121"/>
      <c r="E154" s="121"/>
      <c r="F154" s="44"/>
      <c r="G154" s="122"/>
    </row>
    <row r="155" spans="1:7" x14ac:dyDescent="0.2">
      <c r="A155" s="123"/>
      <c r="B155" s="124"/>
      <c r="C155" s="121"/>
      <c r="D155" s="121"/>
      <c r="E155" s="121"/>
      <c r="F155" s="121"/>
      <c r="G155" s="122"/>
    </row>
    <row r="156" spans="1:7" x14ac:dyDescent="0.2">
      <c r="A156" s="123"/>
      <c r="B156" s="124"/>
      <c r="C156" s="121"/>
      <c r="D156" s="121"/>
      <c r="E156" s="121"/>
      <c r="F156" s="121"/>
      <c r="G156" s="122"/>
    </row>
    <row r="157" spans="1:7" x14ac:dyDescent="0.2">
      <c r="A157" s="125"/>
      <c r="B157" s="126"/>
      <c r="C157" s="121"/>
      <c r="D157" s="121"/>
      <c r="E157" s="121"/>
      <c r="F157" s="121"/>
      <c r="G157" s="122"/>
    </row>
    <row r="158" spans="1:7" ht="13.5" thickBot="1" x14ac:dyDescent="0.25">
      <c r="A158" s="123"/>
      <c r="B158" s="124"/>
      <c r="C158" s="127"/>
      <c r="D158" s="127"/>
      <c r="E158" s="127"/>
      <c r="F158" s="128"/>
      <c r="G158" s="129"/>
    </row>
    <row r="159" spans="1:7" ht="14.25" thickTop="1" thickBot="1" x14ac:dyDescent="0.25">
      <c r="A159" s="100" t="s">
        <v>56</v>
      </c>
      <c r="B159" s="101"/>
      <c r="C159" s="131">
        <f t="shared" ref="C159:F159" si="30">SUM(C151:C158)</f>
        <v>-63657.14</v>
      </c>
      <c r="D159" s="131">
        <f t="shared" si="30"/>
        <v>-70047.839999999997</v>
      </c>
      <c r="E159" s="131">
        <f t="shared" si="30"/>
        <v>-73222.83</v>
      </c>
      <c r="F159" s="131">
        <f t="shared" si="30"/>
        <v>-72456.3</v>
      </c>
      <c r="G159" s="132"/>
    </row>
    <row r="161" spans="1:7" ht="13.5" thickBot="1" x14ac:dyDescent="0.25">
      <c r="A161" s="133" t="s">
        <v>86</v>
      </c>
      <c r="B161" s="133"/>
    </row>
    <row r="162" spans="1:7" ht="13.5" thickBot="1" x14ac:dyDescent="0.25">
      <c r="A162" s="79"/>
      <c r="B162" s="80"/>
      <c r="C162" s="77" t="str">
        <f t="shared" ref="C162:F162" si="31">C$12</f>
        <v>2019 Actual²</v>
      </c>
      <c r="D162" s="77" t="str">
        <f t="shared" si="31"/>
        <v>2020 Actual²</v>
      </c>
      <c r="E162" s="77" t="str">
        <f t="shared" si="31"/>
        <v>2021 Actual</v>
      </c>
      <c r="F162" s="77" t="str">
        <f t="shared" si="31"/>
        <v>Bridge Year</v>
      </c>
      <c r="G162" s="78"/>
    </row>
    <row r="163" spans="1:7" x14ac:dyDescent="0.2">
      <c r="A163" s="79"/>
      <c r="B163" s="80"/>
      <c r="C163" s="77">
        <f t="shared" ref="C163:F163" si="32">C$13</f>
        <v>2019</v>
      </c>
      <c r="D163" s="77">
        <f t="shared" si="32"/>
        <v>2020</v>
      </c>
      <c r="E163" s="77">
        <f t="shared" si="32"/>
        <v>2021</v>
      </c>
      <c r="F163" s="77">
        <f t="shared" si="32"/>
        <v>2022</v>
      </c>
      <c r="G163" s="78"/>
    </row>
    <row r="164" spans="1:7" x14ac:dyDescent="0.2">
      <c r="A164" s="83" t="s">
        <v>12</v>
      </c>
      <c r="B164" s="84"/>
      <c r="C164" s="85" t="str">
        <f>IF($C$14=0, "", $C$14)</f>
        <v>MIFRS</v>
      </c>
      <c r="D164" s="85" t="str">
        <f>IF($D$14=0, "", $D$14)</f>
        <v>MIFRS</v>
      </c>
      <c r="E164" s="85" t="str">
        <f>IF($E$14=0, "", $E$14)</f>
        <v>MIFRS</v>
      </c>
      <c r="F164" s="85" t="str">
        <f>IF($F$14=0, "", $F$14)</f>
        <v>MIFRS</v>
      </c>
      <c r="G164" s="86"/>
    </row>
    <row r="165" spans="1:7" x14ac:dyDescent="0.2">
      <c r="A165" s="155" t="s">
        <v>28</v>
      </c>
      <c r="B165" s="156"/>
      <c r="C165" s="153" t="s">
        <v>79</v>
      </c>
      <c r="D165" s="153" t="s">
        <v>79</v>
      </c>
      <c r="E165" s="153" t="s">
        <v>79</v>
      </c>
      <c r="F165" s="153" t="s">
        <v>79</v>
      </c>
      <c r="G165" s="154"/>
    </row>
    <row r="166" spans="1:7" x14ac:dyDescent="0.2">
      <c r="A166" s="123"/>
      <c r="B166" s="124"/>
      <c r="C166" s="25"/>
      <c r="D166" s="25"/>
      <c r="E166" s="25"/>
      <c r="F166" s="44"/>
      <c r="G166" s="122"/>
    </row>
    <row r="167" spans="1:7" x14ac:dyDescent="0.2">
      <c r="A167" s="119"/>
      <c r="B167" s="120"/>
      <c r="C167" s="121"/>
      <c r="D167" s="121"/>
      <c r="E167" s="121"/>
      <c r="F167" s="44"/>
      <c r="G167" s="122"/>
    </row>
    <row r="168" spans="1:7" x14ac:dyDescent="0.2">
      <c r="A168" s="119"/>
      <c r="B168" s="120"/>
      <c r="C168" s="121"/>
      <c r="D168" s="121"/>
      <c r="E168" s="121"/>
      <c r="F168" s="44"/>
      <c r="G168" s="122"/>
    </row>
    <row r="169" spans="1:7" x14ac:dyDescent="0.2">
      <c r="A169" s="123"/>
      <c r="B169" s="124"/>
      <c r="C169" s="121"/>
      <c r="D169" s="121"/>
      <c r="E169" s="121"/>
      <c r="F169" s="121"/>
      <c r="G169" s="122"/>
    </row>
    <row r="170" spans="1:7" x14ac:dyDescent="0.2">
      <c r="A170" s="123"/>
      <c r="B170" s="124"/>
      <c r="C170" s="121"/>
      <c r="D170" s="121"/>
      <c r="E170" s="121"/>
      <c r="F170" s="121"/>
      <c r="G170" s="122"/>
    </row>
    <row r="171" spans="1:7" x14ac:dyDescent="0.2">
      <c r="A171" s="125"/>
      <c r="B171" s="126"/>
      <c r="C171" s="121"/>
      <c r="D171" s="121"/>
      <c r="E171" s="121"/>
      <c r="F171" s="121"/>
      <c r="G171" s="122"/>
    </row>
    <row r="172" spans="1:7" ht="13.5" thickBot="1" x14ac:dyDescent="0.25">
      <c r="A172" s="123"/>
      <c r="B172" s="124"/>
      <c r="C172" s="127"/>
      <c r="D172" s="127"/>
      <c r="E172" s="127"/>
      <c r="F172" s="128"/>
      <c r="G172" s="129"/>
    </row>
    <row r="173" spans="1:7" ht="14.25" thickTop="1" thickBot="1" x14ac:dyDescent="0.25">
      <c r="A173" s="100" t="s">
        <v>56</v>
      </c>
      <c r="B173" s="101"/>
      <c r="C173" s="131">
        <f t="shared" ref="C173:F173" si="33">SUM(C165:C172)</f>
        <v>0</v>
      </c>
      <c r="D173" s="131">
        <f t="shared" si="33"/>
        <v>0</v>
      </c>
      <c r="E173" s="131">
        <f t="shared" si="33"/>
        <v>0</v>
      </c>
      <c r="F173" s="131">
        <f t="shared" si="33"/>
        <v>0</v>
      </c>
      <c r="G173" s="132"/>
    </row>
    <row r="175" spans="1:7" ht="13.5" thickBot="1" x14ac:dyDescent="0.25">
      <c r="A175" s="133" t="s">
        <v>87</v>
      </c>
      <c r="B175" s="133"/>
    </row>
    <row r="176" spans="1:7" ht="13.5" thickBot="1" x14ac:dyDescent="0.25">
      <c r="A176" s="79"/>
      <c r="B176" s="80"/>
      <c r="C176" s="77" t="str">
        <f t="shared" ref="C176:F176" si="34">C$12</f>
        <v>2019 Actual²</v>
      </c>
      <c r="D176" s="77" t="str">
        <f t="shared" si="34"/>
        <v>2020 Actual²</v>
      </c>
      <c r="E176" s="77" t="str">
        <f t="shared" si="34"/>
        <v>2021 Actual</v>
      </c>
      <c r="F176" s="77" t="str">
        <f t="shared" si="34"/>
        <v>Bridge Year</v>
      </c>
      <c r="G176" s="78"/>
    </row>
    <row r="177" spans="1:7" x14ac:dyDescent="0.2">
      <c r="A177" s="79"/>
      <c r="B177" s="80"/>
      <c r="C177" s="77">
        <f t="shared" ref="C177:F177" si="35">C$13</f>
        <v>2019</v>
      </c>
      <c r="D177" s="77">
        <f t="shared" si="35"/>
        <v>2020</v>
      </c>
      <c r="E177" s="77">
        <f t="shared" si="35"/>
        <v>2021</v>
      </c>
      <c r="F177" s="77">
        <f t="shared" si="35"/>
        <v>2022</v>
      </c>
      <c r="G177" s="78"/>
    </row>
    <row r="178" spans="1:7" x14ac:dyDescent="0.2">
      <c r="A178" s="83" t="s">
        <v>12</v>
      </c>
      <c r="B178" s="84"/>
      <c r="C178" s="85" t="str">
        <f>IF($C$14=0, "", $C$14)</f>
        <v>MIFRS</v>
      </c>
      <c r="D178" s="85" t="str">
        <f>IF($D$14=0, "", $D$14)</f>
        <v>MIFRS</v>
      </c>
      <c r="E178" s="85" t="str">
        <f>IF($E$14=0, "", $E$14)</f>
        <v>MIFRS</v>
      </c>
      <c r="F178" s="85" t="str">
        <f>IF($F$14=0, "", $F$14)</f>
        <v>MIFRS</v>
      </c>
      <c r="G178" s="86"/>
    </row>
    <row r="179" spans="1:7" x14ac:dyDescent="0.2">
      <c r="A179" s="148" t="s">
        <v>88</v>
      </c>
      <c r="B179" s="149"/>
      <c r="C179" s="145">
        <v>-65</v>
      </c>
      <c r="D179" s="145">
        <v>0</v>
      </c>
      <c r="E179" s="145">
        <v>5445.08</v>
      </c>
      <c r="F179" s="144">
        <v>-130</v>
      </c>
      <c r="G179" s="154"/>
    </row>
    <row r="180" spans="1:7" x14ac:dyDescent="0.2">
      <c r="A180" s="148" t="s">
        <v>89</v>
      </c>
      <c r="B180" s="149"/>
      <c r="C180" s="141">
        <v>-1250</v>
      </c>
      <c r="D180" s="141">
        <v>-1626.85</v>
      </c>
      <c r="E180" s="141">
        <v>-2750</v>
      </c>
      <c r="F180" s="157">
        <f>-1650-50</f>
        <v>-1700</v>
      </c>
      <c r="G180" s="151"/>
    </row>
    <row r="181" spans="1:7" x14ac:dyDescent="0.2">
      <c r="A181" s="119"/>
      <c r="B181" s="120"/>
      <c r="C181" s="121"/>
      <c r="D181" s="121"/>
      <c r="E181" s="121"/>
      <c r="F181" s="44"/>
      <c r="G181" s="122"/>
    </row>
    <row r="182" spans="1:7" x14ac:dyDescent="0.2">
      <c r="A182" s="119"/>
      <c r="B182" s="120"/>
      <c r="C182" s="121"/>
      <c r="D182" s="121"/>
      <c r="E182" s="121"/>
      <c r="F182" s="44"/>
      <c r="G182" s="122"/>
    </row>
    <row r="183" spans="1:7" x14ac:dyDescent="0.2">
      <c r="A183" s="123"/>
      <c r="B183" s="124"/>
      <c r="C183" s="121"/>
      <c r="D183" s="121"/>
      <c r="E183" s="121"/>
      <c r="F183" s="121"/>
      <c r="G183" s="122"/>
    </row>
    <row r="184" spans="1:7" x14ac:dyDescent="0.2">
      <c r="A184" s="123"/>
      <c r="B184" s="124"/>
      <c r="C184" s="121"/>
      <c r="D184" s="121"/>
      <c r="E184" s="121"/>
      <c r="F184" s="121"/>
      <c r="G184" s="122"/>
    </row>
    <row r="185" spans="1:7" x14ac:dyDescent="0.2">
      <c r="A185" s="125"/>
      <c r="B185" s="126"/>
      <c r="C185" s="121"/>
      <c r="D185" s="121"/>
      <c r="E185" s="121"/>
      <c r="F185" s="121"/>
      <c r="G185" s="122"/>
    </row>
    <row r="186" spans="1:7" ht="13.5" thickBot="1" x14ac:dyDescent="0.25">
      <c r="A186" s="123"/>
      <c r="B186" s="124"/>
      <c r="C186" s="127"/>
      <c r="D186" s="127"/>
      <c r="E186" s="127"/>
      <c r="F186" s="128"/>
      <c r="G186" s="129"/>
    </row>
    <row r="187" spans="1:7" ht="14.25" thickTop="1" thickBot="1" x14ac:dyDescent="0.25">
      <c r="A187" s="100" t="s">
        <v>56</v>
      </c>
      <c r="B187" s="101"/>
      <c r="C187" s="131">
        <f t="shared" ref="C187:F187" si="36">SUM(C179:C186)</f>
        <v>-1315</v>
      </c>
      <c r="D187" s="131">
        <f t="shared" si="36"/>
        <v>-1626.85</v>
      </c>
      <c r="E187" s="131">
        <f t="shared" si="36"/>
        <v>2695.08</v>
      </c>
      <c r="F187" s="131">
        <f t="shared" si="36"/>
        <v>-1830</v>
      </c>
      <c r="G187" s="132"/>
    </row>
    <row r="189" spans="1:7" ht="13.5" thickBot="1" x14ac:dyDescent="0.25">
      <c r="A189" s="133" t="s">
        <v>90</v>
      </c>
      <c r="B189" s="133"/>
    </row>
    <row r="190" spans="1:7" ht="13.5" thickBot="1" x14ac:dyDescent="0.25">
      <c r="A190" s="79"/>
      <c r="B190" s="80"/>
      <c r="C190" s="77" t="str">
        <f t="shared" ref="C190:F190" si="37">C$12</f>
        <v>2019 Actual²</v>
      </c>
      <c r="D190" s="77" t="str">
        <f t="shared" si="37"/>
        <v>2020 Actual²</v>
      </c>
      <c r="E190" s="77" t="str">
        <f t="shared" si="37"/>
        <v>2021 Actual</v>
      </c>
      <c r="F190" s="77" t="str">
        <f t="shared" si="37"/>
        <v>Bridge Year</v>
      </c>
      <c r="G190" s="78"/>
    </row>
    <row r="191" spans="1:7" x14ac:dyDescent="0.2">
      <c r="A191" s="79"/>
      <c r="B191" s="80"/>
      <c r="C191" s="77">
        <f t="shared" ref="C191:F191" si="38">C$13</f>
        <v>2019</v>
      </c>
      <c r="D191" s="77">
        <f t="shared" si="38"/>
        <v>2020</v>
      </c>
      <c r="E191" s="77">
        <f t="shared" si="38"/>
        <v>2021</v>
      </c>
      <c r="F191" s="77">
        <f t="shared" si="38"/>
        <v>2022</v>
      </c>
      <c r="G191" s="78"/>
    </row>
    <row r="192" spans="1:7" x14ac:dyDescent="0.2">
      <c r="A192" s="83" t="s">
        <v>12</v>
      </c>
      <c r="B192" s="84"/>
      <c r="C192" s="85" t="str">
        <f>IF($C$14=0, "", $C$14)</f>
        <v>MIFRS</v>
      </c>
      <c r="D192" s="85" t="str">
        <f>IF($D$14=0, "", $D$14)</f>
        <v>MIFRS</v>
      </c>
      <c r="E192" s="85" t="str">
        <f>IF($E$14=0, "", $E$14)</f>
        <v>MIFRS</v>
      </c>
      <c r="F192" s="85" t="str">
        <f>IF($F$14=0, "", $F$14)</f>
        <v>MIFRS</v>
      </c>
      <c r="G192" s="86"/>
    </row>
    <row r="193" spans="1:7" x14ac:dyDescent="0.2">
      <c r="A193" s="155" t="s">
        <v>91</v>
      </c>
      <c r="B193" s="156"/>
      <c r="C193" s="153" t="s">
        <v>79</v>
      </c>
      <c r="D193" s="153" t="s">
        <v>79</v>
      </c>
      <c r="E193" s="153" t="s">
        <v>79</v>
      </c>
      <c r="F193" s="153" t="s">
        <v>79</v>
      </c>
      <c r="G193" s="154"/>
    </row>
    <row r="194" spans="1:7" x14ac:dyDescent="0.2">
      <c r="A194" s="123"/>
      <c r="B194" s="124"/>
      <c r="C194" s="25"/>
      <c r="D194" s="25"/>
      <c r="E194" s="25"/>
      <c r="F194" s="44"/>
      <c r="G194" s="122"/>
    </row>
    <row r="195" spans="1:7" x14ac:dyDescent="0.2">
      <c r="A195" s="119"/>
      <c r="B195" s="120"/>
      <c r="C195" s="121"/>
      <c r="D195" s="121"/>
      <c r="E195" s="121"/>
      <c r="F195" s="44"/>
      <c r="G195" s="122"/>
    </row>
    <row r="196" spans="1:7" x14ac:dyDescent="0.2">
      <c r="A196" s="119"/>
      <c r="B196" s="120"/>
      <c r="C196" s="121"/>
      <c r="D196" s="121"/>
      <c r="E196" s="121"/>
      <c r="F196" s="44"/>
      <c r="G196" s="122"/>
    </row>
    <row r="197" spans="1:7" x14ac:dyDescent="0.2">
      <c r="A197" s="123"/>
      <c r="B197" s="124"/>
      <c r="C197" s="121"/>
      <c r="D197" s="121"/>
      <c r="E197" s="121"/>
      <c r="F197" s="121"/>
      <c r="G197" s="122"/>
    </row>
    <row r="198" spans="1:7" x14ac:dyDescent="0.2">
      <c r="A198" s="123"/>
      <c r="B198" s="124"/>
      <c r="C198" s="121"/>
      <c r="D198" s="121"/>
      <c r="E198" s="121"/>
      <c r="F198" s="121"/>
      <c r="G198" s="122"/>
    </row>
    <row r="199" spans="1:7" x14ac:dyDescent="0.2">
      <c r="A199" s="125"/>
      <c r="B199" s="126"/>
      <c r="C199" s="121"/>
      <c r="D199" s="121"/>
      <c r="E199" s="121"/>
      <c r="F199" s="121"/>
      <c r="G199" s="122"/>
    </row>
    <row r="200" spans="1:7" ht="13.5" thickBot="1" x14ac:dyDescent="0.25">
      <c r="A200" s="123"/>
      <c r="B200" s="124"/>
      <c r="C200" s="127"/>
      <c r="D200" s="127"/>
      <c r="E200" s="127"/>
      <c r="F200" s="128"/>
      <c r="G200" s="129"/>
    </row>
    <row r="201" spans="1:7" ht="14.25" thickTop="1" thickBot="1" x14ac:dyDescent="0.25">
      <c r="A201" s="100" t="s">
        <v>56</v>
      </c>
      <c r="B201" s="101"/>
      <c r="C201" s="131">
        <f t="shared" ref="C201:F201" si="39">SUM(C193:C200)</f>
        <v>0</v>
      </c>
      <c r="D201" s="131">
        <f t="shared" si="39"/>
        <v>0</v>
      </c>
      <c r="E201" s="131">
        <f t="shared" si="39"/>
        <v>0</v>
      </c>
      <c r="F201" s="131">
        <f t="shared" si="39"/>
        <v>0</v>
      </c>
      <c r="G201" s="132"/>
    </row>
    <row r="203" spans="1:7" ht="13.5" thickBot="1" x14ac:dyDescent="0.25">
      <c r="A203" s="133" t="s">
        <v>92</v>
      </c>
      <c r="B203" s="133"/>
    </row>
    <row r="204" spans="1:7" ht="13.5" thickBot="1" x14ac:dyDescent="0.25">
      <c r="A204" s="79"/>
      <c r="B204" s="80"/>
      <c r="C204" s="77" t="str">
        <f t="shared" ref="C204:F204" si="40">C$12</f>
        <v>2019 Actual²</v>
      </c>
      <c r="D204" s="77" t="str">
        <f t="shared" si="40"/>
        <v>2020 Actual²</v>
      </c>
      <c r="E204" s="77" t="str">
        <f t="shared" si="40"/>
        <v>2021 Actual</v>
      </c>
      <c r="F204" s="77" t="str">
        <f t="shared" si="40"/>
        <v>Bridge Year</v>
      </c>
      <c r="G204" s="78"/>
    </row>
    <row r="205" spans="1:7" x14ac:dyDescent="0.2">
      <c r="A205" s="79"/>
      <c r="B205" s="80"/>
      <c r="C205" s="77">
        <f t="shared" ref="C205:F205" si="41">C$13</f>
        <v>2019</v>
      </c>
      <c r="D205" s="77">
        <f t="shared" si="41"/>
        <v>2020</v>
      </c>
      <c r="E205" s="77">
        <f t="shared" si="41"/>
        <v>2021</v>
      </c>
      <c r="F205" s="77">
        <f t="shared" si="41"/>
        <v>2022</v>
      </c>
      <c r="G205" s="78"/>
    </row>
    <row r="206" spans="1:7" x14ac:dyDescent="0.2">
      <c r="A206" s="83" t="s">
        <v>12</v>
      </c>
      <c r="B206" s="84"/>
      <c r="C206" s="85" t="str">
        <f>IF($C$14=0, "", $C$14)</f>
        <v>MIFRS</v>
      </c>
      <c r="D206" s="85" t="str">
        <f>IF($D$14=0, "", $D$14)</f>
        <v>MIFRS</v>
      </c>
      <c r="E206" s="85" t="str">
        <f>IF($E$14=0, "", $E$14)</f>
        <v>MIFRS</v>
      </c>
      <c r="F206" s="85" t="str">
        <f>IF($F$14=0, "", $F$14)</f>
        <v>MIFRS</v>
      </c>
      <c r="G206" s="86"/>
    </row>
    <row r="207" spans="1:7" x14ac:dyDescent="0.2">
      <c r="A207" s="158" t="s">
        <v>93</v>
      </c>
      <c r="B207" s="159"/>
      <c r="C207" s="145">
        <f>-21086.2-5500-33000</f>
        <v>-59586.2</v>
      </c>
      <c r="D207" s="145">
        <v>-2278.48</v>
      </c>
      <c r="E207" s="145">
        <f>-40968.56+465.5</f>
        <v>-40503.06</v>
      </c>
      <c r="F207" s="153" t="s">
        <v>79</v>
      </c>
      <c r="G207" s="154"/>
    </row>
    <row r="208" spans="1:7" x14ac:dyDescent="0.2">
      <c r="A208" s="158" t="s">
        <v>94</v>
      </c>
      <c r="B208" s="159"/>
      <c r="C208" s="141">
        <v>-411675.62</v>
      </c>
      <c r="D208" s="141">
        <v>-79777.320000000007</v>
      </c>
      <c r="E208" s="141">
        <v>-47824.9</v>
      </c>
      <c r="F208" s="140">
        <v>-14069.88</v>
      </c>
      <c r="G208" s="160"/>
    </row>
    <row r="209" spans="1:7" x14ac:dyDescent="0.2">
      <c r="A209" s="158" t="s">
        <v>95</v>
      </c>
      <c r="B209" s="159"/>
      <c r="C209" s="141">
        <v>-192771</v>
      </c>
      <c r="D209" s="153" t="s">
        <v>79</v>
      </c>
      <c r="E209" s="153" t="s">
        <v>79</v>
      </c>
      <c r="F209" s="161" t="s">
        <v>79</v>
      </c>
      <c r="G209" s="160"/>
    </row>
    <row r="210" spans="1:7" x14ac:dyDescent="0.2">
      <c r="A210" s="158" t="s">
        <v>95</v>
      </c>
      <c r="B210" s="159"/>
      <c r="C210" s="141">
        <v>0</v>
      </c>
      <c r="D210" s="153" t="s">
        <v>79</v>
      </c>
      <c r="E210" s="153" t="s">
        <v>79</v>
      </c>
      <c r="F210" s="162" t="s">
        <v>79</v>
      </c>
      <c r="G210" s="163"/>
    </row>
    <row r="211" spans="1:7" x14ac:dyDescent="0.2">
      <c r="A211" s="158" t="s">
        <v>96</v>
      </c>
      <c r="B211" s="159"/>
      <c r="C211" s="141">
        <v>-4980</v>
      </c>
      <c r="D211" s="153" t="s">
        <v>79</v>
      </c>
      <c r="E211" s="153" t="s">
        <v>79</v>
      </c>
      <c r="F211" s="161" t="s">
        <v>79</v>
      </c>
      <c r="G211" s="160"/>
    </row>
    <row r="212" spans="1:7" x14ac:dyDescent="0.2">
      <c r="A212" s="123"/>
      <c r="B212" s="124"/>
      <c r="C212" s="121"/>
      <c r="D212" s="121"/>
      <c r="E212" s="121"/>
      <c r="F212" s="121"/>
      <c r="G212" s="122"/>
    </row>
    <row r="213" spans="1:7" x14ac:dyDescent="0.2">
      <c r="A213" s="125"/>
      <c r="B213" s="126"/>
      <c r="C213" s="121"/>
      <c r="D213" s="121"/>
      <c r="E213" s="121"/>
      <c r="F213" s="121"/>
      <c r="G213" s="122"/>
    </row>
    <row r="214" spans="1:7" ht="13.5" thickBot="1" x14ac:dyDescent="0.25">
      <c r="A214" s="123"/>
      <c r="B214" s="124"/>
      <c r="C214" s="127"/>
      <c r="D214" s="127"/>
      <c r="E214" s="127"/>
      <c r="F214" s="128"/>
      <c r="G214" s="129"/>
    </row>
    <row r="215" spans="1:7" ht="14.25" thickTop="1" thickBot="1" x14ac:dyDescent="0.25">
      <c r="A215" s="100" t="s">
        <v>56</v>
      </c>
      <c r="B215" s="101"/>
      <c r="C215" s="131">
        <f t="shared" ref="C215:F215" si="42">SUM(C207:C214)</f>
        <v>-669012.82000000007</v>
      </c>
      <c r="D215" s="131">
        <f t="shared" si="42"/>
        <v>-82055.8</v>
      </c>
      <c r="E215" s="131">
        <f t="shared" si="42"/>
        <v>-88327.959999999992</v>
      </c>
      <c r="F215" s="131">
        <f t="shared" si="42"/>
        <v>-14069.88</v>
      </c>
      <c r="G215" s="132"/>
    </row>
    <row r="217" spans="1:7" ht="13.5" thickBot="1" x14ac:dyDescent="0.25">
      <c r="A217" s="133" t="s">
        <v>97</v>
      </c>
      <c r="B217" s="133"/>
    </row>
    <row r="218" spans="1:7" ht="13.5" thickBot="1" x14ac:dyDescent="0.25">
      <c r="A218" s="79"/>
      <c r="B218" s="80"/>
      <c r="C218" s="77" t="str">
        <f t="shared" ref="C218:F218" si="43">C$12</f>
        <v>2019 Actual²</v>
      </c>
      <c r="D218" s="77" t="str">
        <f t="shared" si="43"/>
        <v>2020 Actual²</v>
      </c>
      <c r="E218" s="77" t="str">
        <f t="shared" si="43"/>
        <v>2021 Actual</v>
      </c>
      <c r="F218" s="77" t="str">
        <f t="shared" si="43"/>
        <v>Bridge Year</v>
      </c>
      <c r="G218" s="78"/>
    </row>
    <row r="219" spans="1:7" x14ac:dyDescent="0.2">
      <c r="A219" s="79"/>
      <c r="B219" s="80"/>
      <c r="C219" s="77">
        <f t="shared" ref="C219:F219" si="44">C$13</f>
        <v>2019</v>
      </c>
      <c r="D219" s="77">
        <f t="shared" si="44"/>
        <v>2020</v>
      </c>
      <c r="E219" s="77">
        <f t="shared" si="44"/>
        <v>2021</v>
      </c>
      <c r="F219" s="77">
        <f t="shared" si="44"/>
        <v>2022</v>
      </c>
      <c r="G219" s="78"/>
    </row>
    <row r="220" spans="1:7" x14ac:dyDescent="0.2">
      <c r="A220" s="83" t="s">
        <v>12</v>
      </c>
      <c r="B220" s="84"/>
      <c r="C220" s="85" t="str">
        <f>IF($C$14=0, "", $C$14)</f>
        <v>MIFRS</v>
      </c>
      <c r="D220" s="85" t="str">
        <f>IF($D$14=0, "", $D$14)</f>
        <v>MIFRS</v>
      </c>
      <c r="E220" s="85" t="str">
        <f>IF($E$14=0, "", $E$14)</f>
        <v>MIFRS</v>
      </c>
      <c r="F220" s="85" t="str">
        <f>IF($F$14=0, "", $F$14)</f>
        <v>MIFRS</v>
      </c>
      <c r="G220" s="86"/>
    </row>
    <row r="221" spans="1:7" x14ac:dyDescent="0.2">
      <c r="A221" s="155" t="s">
        <v>98</v>
      </c>
      <c r="B221" s="156"/>
      <c r="C221" s="145">
        <v>406175.32</v>
      </c>
      <c r="D221" s="145">
        <v>80118.94</v>
      </c>
      <c r="E221" s="145">
        <v>47824.9</v>
      </c>
      <c r="F221" s="145">
        <v>14069.88</v>
      </c>
      <c r="G221" s="154"/>
    </row>
    <row r="222" spans="1:7" x14ac:dyDescent="0.2">
      <c r="A222" s="123"/>
      <c r="B222" s="124"/>
      <c r="C222" s="146"/>
      <c r="D222" s="146"/>
      <c r="E222" s="146"/>
      <c r="F222" s="147"/>
      <c r="G222" s="122"/>
    </row>
    <row r="223" spans="1:7" x14ac:dyDescent="0.2">
      <c r="A223" s="119"/>
      <c r="B223" s="120"/>
      <c r="C223" s="121"/>
      <c r="D223" s="121"/>
      <c r="E223" s="121"/>
      <c r="F223" s="44"/>
      <c r="G223" s="122"/>
    </row>
    <row r="224" spans="1:7" x14ac:dyDescent="0.2">
      <c r="A224" s="119"/>
      <c r="B224" s="120"/>
      <c r="C224" s="121"/>
      <c r="D224" s="121"/>
      <c r="E224" s="121"/>
      <c r="F224" s="44"/>
      <c r="G224" s="122"/>
    </row>
    <row r="225" spans="1:7" x14ac:dyDescent="0.2">
      <c r="A225" s="123"/>
      <c r="B225" s="124"/>
      <c r="C225" s="121"/>
      <c r="D225" s="121"/>
      <c r="E225" s="121"/>
      <c r="F225" s="121"/>
      <c r="G225" s="122"/>
    </row>
    <row r="226" spans="1:7" x14ac:dyDescent="0.2">
      <c r="A226" s="123"/>
      <c r="B226" s="124"/>
      <c r="C226" s="121"/>
      <c r="D226" s="121"/>
      <c r="E226" s="121"/>
      <c r="F226" s="121"/>
      <c r="G226" s="122"/>
    </row>
    <row r="227" spans="1:7" x14ac:dyDescent="0.2">
      <c r="A227" s="125"/>
      <c r="B227" s="126"/>
      <c r="C227" s="121"/>
      <c r="D227" s="121"/>
      <c r="E227" s="121"/>
      <c r="F227" s="121"/>
      <c r="G227" s="122"/>
    </row>
    <row r="228" spans="1:7" ht="13.5" thickBot="1" x14ac:dyDescent="0.25">
      <c r="A228" s="123"/>
      <c r="B228" s="124"/>
      <c r="C228" s="127"/>
      <c r="D228" s="127"/>
      <c r="E228" s="127"/>
      <c r="F228" s="128"/>
      <c r="G228" s="129"/>
    </row>
    <row r="229" spans="1:7" ht="14.25" thickTop="1" thickBot="1" x14ac:dyDescent="0.25">
      <c r="A229" s="100" t="s">
        <v>56</v>
      </c>
      <c r="B229" s="101"/>
      <c r="C229" s="131">
        <f t="shared" ref="C229:F229" si="45">SUM(C221:C228)</f>
        <v>406175.32</v>
      </c>
      <c r="D229" s="131">
        <f t="shared" si="45"/>
        <v>80118.94</v>
      </c>
      <c r="E229" s="131">
        <f t="shared" si="45"/>
        <v>47824.9</v>
      </c>
      <c r="F229" s="131">
        <f t="shared" si="45"/>
        <v>14069.88</v>
      </c>
      <c r="G229" s="132"/>
    </row>
    <row r="231" spans="1:7" ht="13.5" thickBot="1" x14ac:dyDescent="0.25">
      <c r="A231" s="133" t="s">
        <v>99</v>
      </c>
      <c r="B231" s="133"/>
    </row>
    <row r="232" spans="1:7" ht="13.5" thickBot="1" x14ac:dyDescent="0.25">
      <c r="A232" s="79"/>
      <c r="B232" s="80"/>
      <c r="C232" s="77" t="str">
        <f t="shared" ref="C232:F232" si="46">C$12</f>
        <v>2019 Actual²</v>
      </c>
      <c r="D232" s="77" t="str">
        <f t="shared" si="46"/>
        <v>2020 Actual²</v>
      </c>
      <c r="E232" s="77" t="str">
        <f t="shared" si="46"/>
        <v>2021 Actual</v>
      </c>
      <c r="F232" s="77" t="str">
        <f t="shared" si="46"/>
        <v>Bridge Year</v>
      </c>
      <c r="G232" s="78"/>
    </row>
    <row r="233" spans="1:7" x14ac:dyDescent="0.2">
      <c r="A233" s="79"/>
      <c r="B233" s="80"/>
      <c r="C233" s="77">
        <f t="shared" ref="C233:F233" si="47">C$13</f>
        <v>2019</v>
      </c>
      <c r="D233" s="77">
        <f t="shared" si="47"/>
        <v>2020</v>
      </c>
      <c r="E233" s="77">
        <f t="shared" si="47"/>
        <v>2021</v>
      </c>
      <c r="F233" s="77">
        <f t="shared" si="47"/>
        <v>2022</v>
      </c>
      <c r="G233" s="78"/>
    </row>
    <row r="234" spans="1:7" x14ac:dyDescent="0.2">
      <c r="A234" s="83" t="s">
        <v>12</v>
      </c>
      <c r="B234" s="84"/>
      <c r="C234" s="85" t="str">
        <f>IF($C$14=0, "", $C$14)</f>
        <v>MIFRS</v>
      </c>
      <c r="D234" s="85" t="str">
        <f>IF($D$14=0, "", $D$14)</f>
        <v>MIFRS</v>
      </c>
      <c r="E234" s="85" t="str">
        <f>IF($E$14=0, "", $E$14)</f>
        <v>MIFRS</v>
      </c>
      <c r="F234" s="85" t="str">
        <f>IF($F$14=0, "", $F$14)</f>
        <v>MIFRS</v>
      </c>
      <c r="G234" s="86"/>
    </row>
    <row r="235" spans="1:7" x14ac:dyDescent="0.2">
      <c r="A235" s="155" t="s">
        <v>100</v>
      </c>
      <c r="B235" s="156"/>
      <c r="C235" s="145">
        <v>-22464.41</v>
      </c>
      <c r="D235" s="145">
        <v>-1577.06</v>
      </c>
      <c r="E235" s="145">
        <v>-27546.92</v>
      </c>
      <c r="F235" s="145">
        <v>-5678.11</v>
      </c>
      <c r="G235" s="150"/>
    </row>
    <row r="236" spans="1:7" x14ac:dyDescent="0.2">
      <c r="A236" s="155" t="s">
        <v>101</v>
      </c>
      <c r="B236" s="156"/>
      <c r="C236" s="145">
        <v>-4866.37</v>
      </c>
      <c r="D236" s="141">
        <f>0.7-21.76-1641.68</f>
        <v>-1662.74</v>
      </c>
      <c r="E236" s="141">
        <f>-9.76-547.56-164.44</f>
        <v>-721.76</v>
      </c>
      <c r="F236" s="140">
        <v>2845.28</v>
      </c>
      <c r="G236" s="151"/>
    </row>
    <row r="237" spans="1:7" x14ac:dyDescent="0.2">
      <c r="A237" s="158" t="s">
        <v>102</v>
      </c>
      <c r="B237" s="159"/>
      <c r="C237" s="145">
        <v>-291.25</v>
      </c>
      <c r="D237" s="141">
        <v>-2047</v>
      </c>
      <c r="E237" s="153" t="s">
        <v>79</v>
      </c>
      <c r="F237" s="153" t="s">
        <v>79</v>
      </c>
      <c r="G237" s="151"/>
    </row>
    <row r="238" spans="1:7" x14ac:dyDescent="0.2">
      <c r="A238" s="158" t="s">
        <v>103</v>
      </c>
      <c r="B238" s="159"/>
      <c r="C238" s="145" t="s">
        <v>79</v>
      </c>
      <c r="D238" s="141">
        <v>50</v>
      </c>
      <c r="E238" s="153" t="s">
        <v>79</v>
      </c>
      <c r="F238" s="153" t="s">
        <v>79</v>
      </c>
      <c r="G238" s="151"/>
    </row>
    <row r="239" spans="1:7" x14ac:dyDescent="0.2">
      <c r="A239" s="123"/>
      <c r="B239" s="124"/>
      <c r="C239" s="121"/>
      <c r="D239" s="121"/>
      <c r="E239" s="121"/>
      <c r="F239" s="121"/>
      <c r="G239" s="122"/>
    </row>
    <row r="240" spans="1:7" x14ac:dyDescent="0.2">
      <c r="A240" s="123"/>
      <c r="B240" s="124"/>
      <c r="C240" s="121"/>
      <c r="D240" s="121"/>
      <c r="E240" s="121"/>
      <c r="F240" s="121"/>
      <c r="G240" s="122"/>
    </row>
    <row r="241" spans="1:7" x14ac:dyDescent="0.2">
      <c r="A241" s="125"/>
      <c r="B241" s="126"/>
      <c r="C241" s="121"/>
      <c r="D241" s="121"/>
      <c r="E241" s="121"/>
      <c r="F241" s="121"/>
      <c r="G241" s="122"/>
    </row>
    <row r="242" spans="1:7" ht="13.5" thickBot="1" x14ac:dyDescent="0.25">
      <c r="A242" s="123"/>
      <c r="B242" s="124"/>
      <c r="C242" s="127"/>
      <c r="D242" s="127"/>
      <c r="E242" s="127"/>
      <c r="F242" s="128"/>
      <c r="G242" s="129"/>
    </row>
    <row r="243" spans="1:7" ht="14.25" thickTop="1" thickBot="1" x14ac:dyDescent="0.25">
      <c r="A243" s="100" t="s">
        <v>56</v>
      </c>
      <c r="B243" s="101"/>
      <c r="C243" s="131">
        <f t="shared" ref="C243:F243" si="48">SUM(C235:C242)</f>
        <v>-27622.03</v>
      </c>
      <c r="D243" s="131">
        <f t="shared" si="48"/>
        <v>-5236.8</v>
      </c>
      <c r="E243" s="131">
        <f t="shared" si="48"/>
        <v>-28268.679999999997</v>
      </c>
      <c r="F243" s="131">
        <f t="shared" si="48"/>
        <v>-2832.8299999999995</v>
      </c>
      <c r="G243" s="132"/>
    </row>
    <row r="245" spans="1:7" ht="13.5" thickBot="1" x14ac:dyDescent="0.25">
      <c r="A245" s="133" t="s">
        <v>104</v>
      </c>
      <c r="B245" s="133"/>
    </row>
    <row r="246" spans="1:7" ht="13.5" thickBot="1" x14ac:dyDescent="0.25">
      <c r="A246" s="79"/>
      <c r="B246" s="80"/>
      <c r="C246" s="77" t="str">
        <f t="shared" ref="C246:F246" si="49">C$12</f>
        <v>2019 Actual²</v>
      </c>
      <c r="D246" s="77" t="str">
        <f t="shared" si="49"/>
        <v>2020 Actual²</v>
      </c>
      <c r="E246" s="77" t="str">
        <f t="shared" si="49"/>
        <v>2021 Actual</v>
      </c>
      <c r="F246" s="77" t="str">
        <f t="shared" si="49"/>
        <v>Bridge Year</v>
      </c>
      <c r="G246" s="78"/>
    </row>
    <row r="247" spans="1:7" x14ac:dyDescent="0.2">
      <c r="A247" s="79"/>
      <c r="B247" s="80"/>
      <c r="C247" s="77">
        <f t="shared" ref="C247:F247" si="50">C$13</f>
        <v>2019</v>
      </c>
      <c r="D247" s="77">
        <f t="shared" si="50"/>
        <v>2020</v>
      </c>
      <c r="E247" s="77">
        <f t="shared" si="50"/>
        <v>2021</v>
      </c>
      <c r="F247" s="77">
        <f t="shared" si="50"/>
        <v>2022</v>
      </c>
      <c r="G247" s="78"/>
    </row>
    <row r="248" spans="1:7" x14ac:dyDescent="0.2">
      <c r="A248" s="83" t="s">
        <v>12</v>
      </c>
      <c r="B248" s="84"/>
      <c r="C248" s="85" t="str">
        <f>IF($C$14=0, "", $C$14)</f>
        <v>MIFRS</v>
      </c>
      <c r="D248" s="85" t="str">
        <f>IF($D$14=0, "", $D$14)</f>
        <v>MIFRS</v>
      </c>
      <c r="E248" s="85" t="str">
        <f>IF($E$14=0, "", $E$14)</f>
        <v>MIFRS</v>
      </c>
      <c r="F248" s="85" t="str">
        <f>IF($F$14=0, "", $F$14)</f>
        <v>MIFRS</v>
      </c>
      <c r="G248" s="82"/>
    </row>
    <row r="249" spans="1:7" x14ac:dyDescent="0.2">
      <c r="A249" s="155" t="s">
        <v>105</v>
      </c>
      <c r="B249" s="156"/>
      <c r="C249" s="153" t="s">
        <v>79</v>
      </c>
      <c r="D249" s="153" t="s">
        <v>79</v>
      </c>
      <c r="E249" s="153" t="s">
        <v>79</v>
      </c>
      <c r="F249" s="153" t="s">
        <v>79</v>
      </c>
      <c r="G249" s="151"/>
    </row>
    <row r="250" spans="1:7" x14ac:dyDescent="0.2">
      <c r="A250" s="155" t="s">
        <v>106</v>
      </c>
      <c r="B250" s="156"/>
      <c r="C250" s="141">
        <v>-4744.7299999999996</v>
      </c>
      <c r="D250" s="141">
        <v>-23249.51</v>
      </c>
      <c r="E250" s="141">
        <v>7063.14</v>
      </c>
      <c r="F250" s="153">
        <v>-340.35</v>
      </c>
      <c r="G250" s="151"/>
    </row>
    <row r="251" spans="1:7" x14ac:dyDescent="0.2">
      <c r="A251" s="158" t="s">
        <v>107</v>
      </c>
      <c r="B251" s="159"/>
      <c r="C251" s="141">
        <v>-8262</v>
      </c>
      <c r="D251" s="141">
        <v>-47771.75</v>
      </c>
      <c r="E251" s="141">
        <v>-30774.75</v>
      </c>
      <c r="F251" s="140">
        <v>-61094.77</v>
      </c>
      <c r="G251" s="151"/>
    </row>
    <row r="252" spans="1:7" x14ac:dyDescent="0.2">
      <c r="A252" s="158" t="s">
        <v>108</v>
      </c>
      <c r="B252" s="159"/>
      <c r="C252" s="153" t="s">
        <v>79</v>
      </c>
      <c r="D252" s="153" t="s">
        <v>79</v>
      </c>
      <c r="E252" s="153" t="s">
        <v>79</v>
      </c>
      <c r="F252" s="153" t="s">
        <v>79</v>
      </c>
      <c r="G252" s="151"/>
    </row>
    <row r="253" spans="1:7" x14ac:dyDescent="0.2">
      <c r="A253" s="123"/>
      <c r="B253" s="124"/>
      <c r="C253" s="121"/>
      <c r="D253" s="121"/>
      <c r="E253" s="121"/>
      <c r="F253" s="121"/>
      <c r="G253" s="122"/>
    </row>
    <row r="254" spans="1:7" x14ac:dyDescent="0.2">
      <c r="A254" s="123"/>
      <c r="B254" s="124"/>
      <c r="C254" s="121"/>
      <c r="D254" s="121"/>
      <c r="E254" s="121"/>
      <c r="F254" s="121"/>
      <c r="G254" s="122"/>
    </row>
    <row r="255" spans="1:7" x14ac:dyDescent="0.2">
      <c r="A255" s="125"/>
      <c r="B255" s="126"/>
      <c r="C255" s="121"/>
      <c r="D255" s="121"/>
      <c r="E255" s="121"/>
      <c r="F255" s="121"/>
      <c r="G255" s="122"/>
    </row>
    <row r="256" spans="1:7" ht="13.5" thickBot="1" x14ac:dyDescent="0.25">
      <c r="A256" s="123"/>
      <c r="B256" s="124"/>
      <c r="C256" s="127"/>
      <c r="D256" s="127"/>
      <c r="E256" s="127"/>
      <c r="F256" s="128"/>
      <c r="G256" s="129"/>
    </row>
    <row r="257" spans="1:7" ht="14.25" thickTop="1" thickBot="1" x14ac:dyDescent="0.25">
      <c r="A257" s="100" t="s">
        <v>56</v>
      </c>
      <c r="B257" s="101"/>
      <c r="C257" s="131">
        <f t="shared" ref="C257:F257" si="51">SUM(C249:C256)</f>
        <v>-13006.73</v>
      </c>
      <c r="D257" s="131">
        <f t="shared" si="51"/>
        <v>-71021.259999999995</v>
      </c>
      <c r="E257" s="131">
        <f t="shared" si="51"/>
        <v>-23711.61</v>
      </c>
      <c r="F257" s="131">
        <f t="shared" si="51"/>
        <v>-61435.119999999995</v>
      </c>
      <c r="G257" s="132"/>
    </row>
    <row r="258" spans="1:7" hidden="1" x14ac:dyDescent="0.2"/>
    <row r="259" spans="1:7" hidden="1" x14ac:dyDescent="0.2">
      <c r="A259" s="133"/>
      <c r="B259" s="133"/>
    </row>
    <row r="260" spans="1:7" hidden="1" x14ac:dyDescent="0.2">
      <c r="A260" s="79"/>
      <c r="B260" s="80"/>
      <c r="C260" s="77" t="str">
        <f t="shared" ref="C260:G260" si="52">C$12</f>
        <v>2019 Actual²</v>
      </c>
      <c r="D260" s="77" t="str">
        <f t="shared" si="52"/>
        <v>2020 Actual²</v>
      </c>
      <c r="E260" s="77" t="str">
        <f t="shared" si="52"/>
        <v>2021 Actual</v>
      </c>
      <c r="F260" s="77" t="str">
        <f t="shared" si="52"/>
        <v>Bridge Year</v>
      </c>
      <c r="G260" s="78">
        <f t="shared" si="52"/>
        <v>0</v>
      </c>
    </row>
    <row r="261" spans="1:7" hidden="1" x14ac:dyDescent="0.2">
      <c r="A261" s="79"/>
      <c r="B261" s="80"/>
      <c r="C261" s="77">
        <f t="shared" ref="C261:G261" si="53">C$13</f>
        <v>2019</v>
      </c>
      <c r="D261" s="77">
        <f t="shared" si="53"/>
        <v>2020</v>
      </c>
      <c r="E261" s="77">
        <f t="shared" si="53"/>
        <v>2021</v>
      </c>
      <c r="F261" s="77">
        <f t="shared" si="53"/>
        <v>2022</v>
      </c>
      <c r="G261" s="78">
        <f t="shared" si="53"/>
        <v>0</v>
      </c>
    </row>
    <row r="262" spans="1:7" hidden="1" x14ac:dyDescent="0.2">
      <c r="A262" s="83" t="s">
        <v>12</v>
      </c>
      <c r="B262" s="84"/>
      <c r="C262" s="85" t="str">
        <f>IF($C$14=0, "", $C$14)</f>
        <v>MIFRS</v>
      </c>
      <c r="D262" s="85" t="str">
        <f>IF($D$14=0, "", $D$14)</f>
        <v>MIFRS</v>
      </c>
      <c r="E262" s="85" t="str">
        <f>IF($E$14=0, "", $E$14)</f>
        <v>MIFRS</v>
      </c>
      <c r="F262" s="85" t="str">
        <f>IF($F$14=0, "", $F$14)</f>
        <v>MIFRS</v>
      </c>
      <c r="G262" s="86" t="str">
        <f>IF($G$14=0, "", $G$14)</f>
        <v/>
      </c>
    </row>
    <row r="263" spans="1:7" hidden="1" x14ac:dyDescent="0.2">
      <c r="A263" s="123"/>
      <c r="B263" s="124"/>
      <c r="C263" s="25"/>
      <c r="D263" s="25"/>
      <c r="E263" s="25"/>
      <c r="F263" s="25"/>
      <c r="G263" s="122"/>
    </row>
    <row r="264" spans="1:7" hidden="1" x14ac:dyDescent="0.2">
      <c r="A264" s="123"/>
      <c r="B264" s="124"/>
      <c r="C264" s="25"/>
      <c r="D264" s="25"/>
      <c r="E264" s="25"/>
      <c r="F264" s="44"/>
      <c r="G264" s="122"/>
    </row>
    <row r="265" spans="1:7" hidden="1" x14ac:dyDescent="0.2">
      <c r="A265" s="119"/>
      <c r="B265" s="120"/>
      <c r="C265" s="121"/>
      <c r="D265" s="121"/>
      <c r="E265" s="121"/>
      <c r="F265" s="44"/>
      <c r="G265" s="122"/>
    </row>
    <row r="266" spans="1:7" hidden="1" x14ac:dyDescent="0.2">
      <c r="A266" s="119"/>
      <c r="B266" s="120"/>
      <c r="C266" s="121"/>
      <c r="D266" s="121"/>
      <c r="E266" s="121"/>
      <c r="F266" s="44"/>
      <c r="G266" s="122"/>
    </row>
    <row r="267" spans="1:7" hidden="1" x14ac:dyDescent="0.2">
      <c r="A267" s="123"/>
      <c r="B267" s="124"/>
      <c r="C267" s="121"/>
      <c r="D267" s="121"/>
      <c r="E267" s="121"/>
      <c r="F267" s="121"/>
      <c r="G267" s="122"/>
    </row>
    <row r="268" spans="1:7" hidden="1" x14ac:dyDescent="0.2">
      <c r="A268" s="123"/>
      <c r="B268" s="124"/>
      <c r="C268" s="121"/>
      <c r="D268" s="121"/>
      <c r="E268" s="121"/>
      <c r="F268" s="121"/>
      <c r="G268" s="122"/>
    </row>
    <row r="269" spans="1:7" hidden="1" x14ac:dyDescent="0.2">
      <c r="A269" s="125"/>
      <c r="B269" s="126"/>
      <c r="C269" s="121"/>
      <c r="D269" s="121"/>
      <c r="E269" s="121"/>
      <c r="F269" s="121"/>
      <c r="G269" s="122"/>
    </row>
    <row r="270" spans="1:7" ht="13.5" hidden="1" thickBot="1" x14ac:dyDescent="0.25">
      <c r="A270" s="123"/>
      <c r="B270" s="124"/>
      <c r="C270" s="127"/>
      <c r="D270" s="127"/>
      <c r="E270" s="127"/>
      <c r="F270" s="128"/>
      <c r="G270" s="129"/>
    </row>
    <row r="271" spans="1:7" ht="13.5" hidden="1" thickBot="1" x14ac:dyDescent="0.25">
      <c r="A271" s="100" t="s">
        <v>56</v>
      </c>
      <c r="B271" s="101"/>
      <c r="C271" s="130">
        <f t="shared" ref="C271:G271" si="54">SUM(C263:C270)</f>
        <v>0</v>
      </c>
      <c r="D271" s="130">
        <f t="shared" si="54"/>
        <v>0</v>
      </c>
      <c r="E271" s="130">
        <f t="shared" si="54"/>
        <v>0</v>
      </c>
      <c r="F271" s="130">
        <f t="shared" si="54"/>
        <v>0</v>
      </c>
      <c r="G271" s="138">
        <f t="shared" si="54"/>
        <v>0</v>
      </c>
    </row>
    <row r="272" spans="1:7" hidden="1" x14ac:dyDescent="0.2"/>
    <row r="273" spans="1:7" hidden="1" x14ac:dyDescent="0.2">
      <c r="A273" s="133"/>
      <c r="B273" s="133"/>
    </row>
    <row r="274" spans="1:7" hidden="1" x14ac:dyDescent="0.2">
      <c r="A274" s="79"/>
      <c r="B274" s="80"/>
      <c r="C274" s="77" t="str">
        <f t="shared" ref="C274:G274" si="55">C$12</f>
        <v>2019 Actual²</v>
      </c>
      <c r="D274" s="77" t="str">
        <f t="shared" si="55"/>
        <v>2020 Actual²</v>
      </c>
      <c r="E274" s="77" t="str">
        <f t="shared" si="55"/>
        <v>2021 Actual</v>
      </c>
      <c r="F274" s="77" t="str">
        <f t="shared" si="55"/>
        <v>Bridge Year</v>
      </c>
      <c r="G274" s="78">
        <f t="shared" si="55"/>
        <v>0</v>
      </c>
    </row>
    <row r="275" spans="1:7" hidden="1" x14ac:dyDescent="0.2">
      <c r="A275" s="79"/>
      <c r="B275" s="80"/>
      <c r="C275" s="77">
        <f t="shared" ref="C275:G275" si="56">C$13</f>
        <v>2019</v>
      </c>
      <c r="D275" s="77">
        <f t="shared" si="56"/>
        <v>2020</v>
      </c>
      <c r="E275" s="77">
        <f t="shared" si="56"/>
        <v>2021</v>
      </c>
      <c r="F275" s="77">
        <f t="shared" si="56"/>
        <v>2022</v>
      </c>
      <c r="G275" s="78">
        <f t="shared" si="56"/>
        <v>0</v>
      </c>
    </row>
    <row r="276" spans="1:7" hidden="1" x14ac:dyDescent="0.2">
      <c r="A276" s="83" t="s">
        <v>12</v>
      </c>
      <c r="B276" s="84"/>
      <c r="C276" s="85" t="str">
        <f>IF($C$14=0, "", $C$14)</f>
        <v>MIFRS</v>
      </c>
      <c r="D276" s="85" t="str">
        <f>IF($D$14=0, "", $D$14)</f>
        <v>MIFRS</v>
      </c>
      <c r="E276" s="85" t="str">
        <f>IF($E$14=0, "", $E$14)</f>
        <v>MIFRS</v>
      </c>
      <c r="F276" s="85" t="str">
        <f>IF($F$14=0, "", $F$14)</f>
        <v>MIFRS</v>
      </c>
      <c r="G276" s="86" t="str">
        <f>IF($G$14=0, "", $G$14)</f>
        <v/>
      </c>
    </row>
    <row r="277" spans="1:7" hidden="1" x14ac:dyDescent="0.2">
      <c r="A277" s="123"/>
      <c r="B277" s="124"/>
      <c r="C277" s="25"/>
      <c r="D277" s="25"/>
      <c r="E277" s="25"/>
      <c r="F277" s="25"/>
      <c r="G277" s="122"/>
    </row>
    <row r="278" spans="1:7" hidden="1" x14ac:dyDescent="0.2">
      <c r="A278" s="123"/>
      <c r="B278" s="124"/>
      <c r="C278" s="25"/>
      <c r="D278" s="25"/>
      <c r="E278" s="25"/>
      <c r="F278" s="44"/>
      <c r="G278" s="122"/>
    </row>
    <row r="279" spans="1:7" hidden="1" x14ac:dyDescent="0.2">
      <c r="A279" s="119"/>
      <c r="B279" s="120"/>
      <c r="C279" s="121"/>
      <c r="D279" s="121"/>
      <c r="E279" s="121"/>
      <c r="F279" s="44"/>
      <c r="G279" s="122"/>
    </row>
    <row r="280" spans="1:7" hidden="1" x14ac:dyDescent="0.2">
      <c r="A280" s="119"/>
      <c r="B280" s="120"/>
      <c r="C280" s="121"/>
      <c r="D280" s="121"/>
      <c r="E280" s="121"/>
      <c r="F280" s="44"/>
      <c r="G280" s="122"/>
    </row>
    <row r="281" spans="1:7" hidden="1" x14ac:dyDescent="0.2">
      <c r="A281" s="123"/>
      <c r="B281" s="124"/>
      <c r="C281" s="121"/>
      <c r="D281" s="121"/>
      <c r="E281" s="121"/>
      <c r="F281" s="121"/>
      <c r="G281" s="122"/>
    </row>
    <row r="282" spans="1:7" hidden="1" x14ac:dyDescent="0.2">
      <c r="A282" s="123"/>
      <c r="B282" s="124"/>
      <c r="C282" s="121"/>
      <c r="D282" s="121"/>
      <c r="E282" s="121"/>
      <c r="F282" s="121"/>
      <c r="G282" s="122"/>
    </row>
    <row r="283" spans="1:7" hidden="1" x14ac:dyDescent="0.2">
      <c r="A283" s="125"/>
      <c r="B283" s="126"/>
      <c r="C283" s="121"/>
      <c r="D283" s="121"/>
      <c r="E283" s="121"/>
      <c r="F283" s="121"/>
      <c r="G283" s="122"/>
    </row>
    <row r="284" spans="1:7" ht="13.5" hidden="1" thickBot="1" x14ac:dyDescent="0.25">
      <c r="A284" s="123"/>
      <c r="B284" s="124"/>
      <c r="C284" s="127"/>
      <c r="D284" s="127"/>
      <c r="E284" s="127"/>
      <c r="F284" s="128"/>
      <c r="G284" s="129"/>
    </row>
    <row r="285" spans="1:7" ht="13.5" hidden="1" thickBot="1" x14ac:dyDescent="0.25">
      <c r="A285" s="100" t="s">
        <v>56</v>
      </c>
      <c r="B285" s="101"/>
      <c r="C285" s="130">
        <f t="shared" ref="C285:G285" si="57">SUM(C277:C284)</f>
        <v>0</v>
      </c>
      <c r="D285" s="130">
        <f t="shared" si="57"/>
        <v>0</v>
      </c>
      <c r="E285" s="130">
        <f t="shared" si="57"/>
        <v>0</v>
      </c>
      <c r="F285" s="130">
        <f t="shared" si="57"/>
        <v>0</v>
      </c>
      <c r="G285" s="138">
        <f t="shared" si="57"/>
        <v>0</v>
      </c>
    </row>
    <row r="286" spans="1:7" hidden="1" x14ac:dyDescent="0.2"/>
    <row r="287" spans="1:7" hidden="1" x14ac:dyDescent="0.2">
      <c r="A287" s="133"/>
      <c r="B287" s="133"/>
    </row>
    <row r="288" spans="1:7" hidden="1" x14ac:dyDescent="0.2">
      <c r="A288" s="79"/>
      <c r="B288" s="80"/>
      <c r="C288" s="77" t="str">
        <f t="shared" ref="C288:G288" si="58">C$12</f>
        <v>2019 Actual²</v>
      </c>
      <c r="D288" s="77" t="str">
        <f t="shared" si="58"/>
        <v>2020 Actual²</v>
      </c>
      <c r="E288" s="77" t="str">
        <f t="shared" si="58"/>
        <v>2021 Actual</v>
      </c>
      <c r="F288" s="77" t="str">
        <f t="shared" si="58"/>
        <v>Bridge Year</v>
      </c>
      <c r="G288" s="78">
        <f t="shared" si="58"/>
        <v>0</v>
      </c>
    </row>
    <row r="289" spans="1:7" hidden="1" x14ac:dyDescent="0.2">
      <c r="A289" s="79"/>
      <c r="B289" s="80"/>
      <c r="C289" s="77">
        <f t="shared" ref="C289:G289" si="59">C$13</f>
        <v>2019</v>
      </c>
      <c r="D289" s="77">
        <f t="shared" si="59"/>
        <v>2020</v>
      </c>
      <c r="E289" s="77">
        <f t="shared" si="59"/>
        <v>2021</v>
      </c>
      <c r="F289" s="77">
        <f t="shared" si="59"/>
        <v>2022</v>
      </c>
      <c r="G289" s="78">
        <f t="shared" si="59"/>
        <v>0</v>
      </c>
    </row>
    <row r="290" spans="1:7" hidden="1" x14ac:dyDescent="0.2">
      <c r="A290" s="83" t="s">
        <v>12</v>
      </c>
      <c r="B290" s="84"/>
      <c r="C290" s="85" t="str">
        <f>IF($C$14=0, "", $C$14)</f>
        <v>MIFRS</v>
      </c>
      <c r="D290" s="85" t="str">
        <f>IF($D$14=0, "", $D$14)</f>
        <v>MIFRS</v>
      </c>
      <c r="E290" s="85" t="str">
        <f>IF($E$14=0, "", $E$14)</f>
        <v>MIFRS</v>
      </c>
      <c r="F290" s="85" t="str">
        <f>IF($F$14=0, "", $F$14)</f>
        <v>MIFRS</v>
      </c>
      <c r="G290" s="86" t="str">
        <f>IF($G$14=0, "", $G$14)</f>
        <v/>
      </c>
    </row>
    <row r="291" spans="1:7" hidden="1" x14ac:dyDescent="0.2">
      <c r="A291" s="123"/>
      <c r="B291" s="124"/>
      <c r="C291" s="25"/>
      <c r="D291" s="25"/>
      <c r="E291" s="25"/>
      <c r="F291" s="25"/>
      <c r="G291" s="122"/>
    </row>
    <row r="292" spans="1:7" hidden="1" x14ac:dyDescent="0.2">
      <c r="A292" s="123"/>
      <c r="B292" s="124"/>
      <c r="C292" s="25"/>
      <c r="D292" s="25"/>
      <c r="E292" s="25"/>
      <c r="F292" s="44"/>
      <c r="G292" s="122"/>
    </row>
    <row r="293" spans="1:7" hidden="1" x14ac:dyDescent="0.2">
      <c r="A293" s="119"/>
      <c r="B293" s="120"/>
      <c r="C293" s="121"/>
      <c r="D293" s="121"/>
      <c r="E293" s="121"/>
      <c r="F293" s="44"/>
      <c r="G293" s="122"/>
    </row>
    <row r="294" spans="1:7" hidden="1" x14ac:dyDescent="0.2">
      <c r="A294" s="119"/>
      <c r="B294" s="120"/>
      <c r="C294" s="121"/>
      <c r="D294" s="121"/>
      <c r="E294" s="121"/>
      <c r="F294" s="44"/>
      <c r="G294" s="122"/>
    </row>
    <row r="295" spans="1:7" hidden="1" x14ac:dyDescent="0.2">
      <c r="A295" s="123"/>
      <c r="B295" s="124"/>
      <c r="C295" s="121"/>
      <c r="D295" s="121"/>
      <c r="E295" s="121"/>
      <c r="F295" s="121"/>
      <c r="G295" s="122"/>
    </row>
    <row r="296" spans="1:7" hidden="1" x14ac:dyDescent="0.2">
      <c r="A296" s="123"/>
      <c r="B296" s="124"/>
      <c r="C296" s="121"/>
      <c r="D296" s="121"/>
      <c r="E296" s="121"/>
      <c r="F296" s="121"/>
      <c r="G296" s="122"/>
    </row>
    <row r="297" spans="1:7" hidden="1" x14ac:dyDescent="0.2">
      <c r="A297" s="125"/>
      <c r="B297" s="126"/>
      <c r="C297" s="121"/>
      <c r="D297" s="121"/>
      <c r="E297" s="121"/>
      <c r="F297" s="121"/>
      <c r="G297" s="122"/>
    </row>
    <row r="298" spans="1:7" ht="13.5" hidden="1" thickBot="1" x14ac:dyDescent="0.25">
      <c r="A298" s="123"/>
      <c r="B298" s="124"/>
      <c r="C298" s="127"/>
      <c r="D298" s="127"/>
      <c r="E298" s="127"/>
      <c r="F298" s="128"/>
      <c r="G298" s="129"/>
    </row>
    <row r="299" spans="1:7" ht="13.5" hidden="1" thickBot="1" x14ac:dyDescent="0.25">
      <c r="A299" s="100" t="s">
        <v>56</v>
      </c>
      <c r="B299" s="101"/>
      <c r="C299" s="130">
        <f t="shared" ref="C299:G299" si="60">SUM(C291:C298)</f>
        <v>0</v>
      </c>
      <c r="D299" s="130">
        <f t="shared" si="60"/>
        <v>0</v>
      </c>
      <c r="E299" s="130">
        <f t="shared" si="60"/>
        <v>0</v>
      </c>
      <c r="F299" s="130">
        <f t="shared" si="60"/>
        <v>0</v>
      </c>
      <c r="G299" s="138">
        <f t="shared" si="60"/>
        <v>0</v>
      </c>
    </row>
    <row r="300" spans="1:7" hidden="1" x14ac:dyDescent="0.2"/>
    <row r="301" spans="1:7" hidden="1" x14ac:dyDescent="0.2">
      <c r="A301" s="133"/>
      <c r="B301" s="133"/>
    </row>
    <row r="302" spans="1:7" hidden="1" x14ac:dyDescent="0.2">
      <c r="A302" s="79"/>
      <c r="B302" s="80"/>
      <c r="C302" s="77" t="str">
        <f t="shared" ref="C302:G302" si="61">C$12</f>
        <v>2019 Actual²</v>
      </c>
      <c r="D302" s="77" t="str">
        <f t="shared" si="61"/>
        <v>2020 Actual²</v>
      </c>
      <c r="E302" s="77" t="str">
        <f t="shared" si="61"/>
        <v>2021 Actual</v>
      </c>
      <c r="F302" s="77" t="str">
        <f t="shared" si="61"/>
        <v>Bridge Year</v>
      </c>
      <c r="G302" s="78">
        <f t="shared" si="61"/>
        <v>0</v>
      </c>
    </row>
    <row r="303" spans="1:7" hidden="1" x14ac:dyDescent="0.2">
      <c r="A303" s="79"/>
      <c r="B303" s="80"/>
      <c r="C303" s="77">
        <f t="shared" ref="C303:G303" si="62">C$13</f>
        <v>2019</v>
      </c>
      <c r="D303" s="77">
        <f t="shared" si="62"/>
        <v>2020</v>
      </c>
      <c r="E303" s="77">
        <f t="shared" si="62"/>
        <v>2021</v>
      </c>
      <c r="F303" s="77">
        <f t="shared" si="62"/>
        <v>2022</v>
      </c>
      <c r="G303" s="78">
        <f t="shared" si="62"/>
        <v>0</v>
      </c>
    </row>
    <row r="304" spans="1:7" hidden="1" x14ac:dyDescent="0.2">
      <c r="A304" s="83" t="s">
        <v>12</v>
      </c>
      <c r="B304" s="84"/>
      <c r="C304" s="85" t="str">
        <f>IF($C$14=0, "", $C$14)</f>
        <v>MIFRS</v>
      </c>
      <c r="D304" s="85" t="str">
        <f>IF($D$14=0, "", $D$14)</f>
        <v>MIFRS</v>
      </c>
      <c r="E304" s="85" t="str">
        <f>IF($E$14=0, "", $E$14)</f>
        <v>MIFRS</v>
      </c>
      <c r="F304" s="85" t="str">
        <f>IF($F$14=0, "", $F$14)</f>
        <v>MIFRS</v>
      </c>
      <c r="G304" s="86" t="str">
        <f>IF($G$14=0, "", $G$14)</f>
        <v/>
      </c>
    </row>
    <row r="305" spans="1:7" hidden="1" x14ac:dyDescent="0.2">
      <c r="A305" s="123"/>
      <c r="B305" s="124"/>
      <c r="C305" s="25"/>
      <c r="D305" s="25"/>
      <c r="E305" s="25"/>
      <c r="F305" s="25"/>
      <c r="G305" s="122"/>
    </row>
    <row r="306" spans="1:7" hidden="1" x14ac:dyDescent="0.2">
      <c r="A306" s="123"/>
      <c r="B306" s="124"/>
      <c r="C306" s="25"/>
      <c r="D306" s="25"/>
      <c r="E306" s="25"/>
      <c r="F306" s="44"/>
      <c r="G306" s="122"/>
    </row>
    <row r="307" spans="1:7" hidden="1" x14ac:dyDescent="0.2">
      <c r="A307" s="119"/>
      <c r="B307" s="120"/>
      <c r="C307" s="121"/>
      <c r="D307" s="121"/>
      <c r="E307" s="121"/>
      <c r="F307" s="44"/>
      <c r="G307" s="122"/>
    </row>
    <row r="308" spans="1:7" hidden="1" x14ac:dyDescent="0.2">
      <c r="A308" s="119"/>
      <c r="B308" s="120"/>
      <c r="C308" s="121"/>
      <c r="D308" s="121"/>
      <c r="E308" s="121"/>
      <c r="F308" s="44"/>
      <c r="G308" s="122"/>
    </row>
    <row r="309" spans="1:7" hidden="1" x14ac:dyDescent="0.2">
      <c r="A309" s="123"/>
      <c r="B309" s="124"/>
      <c r="C309" s="121"/>
      <c r="D309" s="121"/>
      <c r="E309" s="121"/>
      <c r="F309" s="121"/>
      <c r="G309" s="122"/>
    </row>
    <row r="310" spans="1:7" hidden="1" x14ac:dyDescent="0.2">
      <c r="A310" s="123"/>
      <c r="B310" s="124"/>
      <c r="C310" s="121"/>
      <c r="D310" s="121"/>
      <c r="E310" s="121"/>
      <c r="F310" s="121"/>
      <c r="G310" s="122"/>
    </row>
    <row r="311" spans="1:7" hidden="1" x14ac:dyDescent="0.2">
      <c r="A311" s="125"/>
      <c r="B311" s="126"/>
      <c r="C311" s="121"/>
      <c r="D311" s="121"/>
      <c r="E311" s="121"/>
      <c r="F311" s="121"/>
      <c r="G311" s="122"/>
    </row>
    <row r="312" spans="1:7" ht="13.5" hidden="1" thickBot="1" x14ac:dyDescent="0.25">
      <c r="A312" s="123"/>
      <c r="B312" s="124"/>
      <c r="C312" s="127"/>
      <c r="D312" s="127"/>
      <c r="E312" s="127"/>
      <c r="F312" s="128"/>
      <c r="G312" s="129"/>
    </row>
    <row r="313" spans="1:7" ht="13.5" hidden="1" thickBot="1" x14ac:dyDescent="0.25">
      <c r="A313" s="100" t="s">
        <v>56</v>
      </c>
      <c r="B313" s="101"/>
      <c r="C313" s="130">
        <f t="shared" ref="C313:G313" si="63">SUM(C305:C312)</f>
        <v>0</v>
      </c>
      <c r="D313" s="130">
        <f t="shared" si="63"/>
        <v>0</v>
      </c>
      <c r="E313" s="130">
        <f t="shared" si="63"/>
        <v>0</v>
      </c>
      <c r="F313" s="130">
        <f t="shared" si="63"/>
        <v>0</v>
      </c>
      <c r="G313" s="138">
        <f t="shared" si="63"/>
        <v>0</v>
      </c>
    </row>
    <row r="314" spans="1:7" hidden="1" x14ac:dyDescent="0.2"/>
    <row r="315" spans="1:7" hidden="1" x14ac:dyDescent="0.2">
      <c r="A315" s="133"/>
      <c r="B315" s="133"/>
    </row>
    <row r="316" spans="1:7" hidden="1" x14ac:dyDescent="0.2">
      <c r="A316" s="79"/>
      <c r="B316" s="80"/>
      <c r="C316" s="77" t="str">
        <f t="shared" ref="C316:G316" si="64">C$12</f>
        <v>2019 Actual²</v>
      </c>
      <c r="D316" s="77" t="str">
        <f t="shared" si="64"/>
        <v>2020 Actual²</v>
      </c>
      <c r="E316" s="77" t="str">
        <f t="shared" si="64"/>
        <v>2021 Actual</v>
      </c>
      <c r="F316" s="77" t="str">
        <f t="shared" si="64"/>
        <v>Bridge Year</v>
      </c>
      <c r="G316" s="78">
        <f t="shared" si="64"/>
        <v>0</v>
      </c>
    </row>
    <row r="317" spans="1:7" hidden="1" x14ac:dyDescent="0.2">
      <c r="A317" s="79"/>
      <c r="B317" s="80"/>
      <c r="C317" s="77">
        <f t="shared" ref="C317:G317" si="65">C$13</f>
        <v>2019</v>
      </c>
      <c r="D317" s="77">
        <f t="shared" si="65"/>
        <v>2020</v>
      </c>
      <c r="E317" s="77">
        <f t="shared" si="65"/>
        <v>2021</v>
      </c>
      <c r="F317" s="77">
        <f t="shared" si="65"/>
        <v>2022</v>
      </c>
      <c r="G317" s="78">
        <f t="shared" si="65"/>
        <v>0</v>
      </c>
    </row>
    <row r="318" spans="1:7" hidden="1" x14ac:dyDescent="0.2">
      <c r="A318" s="83" t="s">
        <v>12</v>
      </c>
      <c r="B318" s="84"/>
      <c r="C318" s="85" t="str">
        <f>IF($C$14=0, "", $C$14)</f>
        <v>MIFRS</v>
      </c>
      <c r="D318" s="85" t="str">
        <f>IF($D$14=0, "", $D$14)</f>
        <v>MIFRS</v>
      </c>
      <c r="E318" s="85" t="str">
        <f>IF($E$14=0, "", $E$14)</f>
        <v>MIFRS</v>
      </c>
      <c r="F318" s="85" t="str">
        <f>IF($F$14=0, "", $F$14)</f>
        <v>MIFRS</v>
      </c>
      <c r="G318" s="86" t="str">
        <f>IF($G$14=0, "", $G$14)</f>
        <v/>
      </c>
    </row>
    <row r="319" spans="1:7" hidden="1" x14ac:dyDescent="0.2">
      <c r="A319" s="123"/>
      <c r="B319" s="124"/>
      <c r="C319" s="25"/>
      <c r="D319" s="25"/>
      <c r="E319" s="25"/>
      <c r="F319" s="25"/>
      <c r="G319" s="122"/>
    </row>
    <row r="320" spans="1:7" hidden="1" x14ac:dyDescent="0.2">
      <c r="A320" s="123"/>
      <c r="B320" s="124"/>
      <c r="C320" s="25"/>
      <c r="D320" s="25"/>
      <c r="E320" s="25"/>
      <c r="F320" s="44"/>
      <c r="G320" s="122"/>
    </row>
    <row r="321" spans="1:7" hidden="1" x14ac:dyDescent="0.2">
      <c r="A321" s="119"/>
      <c r="B321" s="120"/>
      <c r="C321" s="121"/>
      <c r="D321" s="121"/>
      <c r="E321" s="121"/>
      <c r="F321" s="44"/>
      <c r="G321" s="122"/>
    </row>
    <row r="322" spans="1:7" hidden="1" x14ac:dyDescent="0.2">
      <c r="A322" s="119"/>
      <c r="B322" s="120"/>
      <c r="C322" s="121"/>
      <c r="D322" s="121"/>
      <c r="E322" s="121"/>
      <c r="F322" s="44"/>
      <c r="G322" s="122"/>
    </row>
    <row r="323" spans="1:7" hidden="1" x14ac:dyDescent="0.2">
      <c r="A323" s="123"/>
      <c r="B323" s="124"/>
      <c r="C323" s="121"/>
      <c r="D323" s="121"/>
      <c r="E323" s="121"/>
      <c r="F323" s="121"/>
      <c r="G323" s="122"/>
    </row>
    <row r="324" spans="1:7" hidden="1" x14ac:dyDescent="0.2">
      <c r="A324" s="123"/>
      <c r="B324" s="124"/>
      <c r="C324" s="121"/>
      <c r="D324" s="121"/>
      <c r="E324" s="121"/>
      <c r="F324" s="121"/>
      <c r="G324" s="122"/>
    </row>
    <row r="325" spans="1:7" hidden="1" x14ac:dyDescent="0.2">
      <c r="A325" s="125"/>
      <c r="B325" s="126"/>
      <c r="C325" s="121"/>
      <c r="D325" s="121"/>
      <c r="E325" s="121"/>
      <c r="F325" s="121"/>
      <c r="G325" s="122"/>
    </row>
    <row r="326" spans="1:7" ht="13.5" hidden="1" thickBot="1" x14ac:dyDescent="0.25">
      <c r="A326" s="123"/>
      <c r="B326" s="124"/>
      <c r="C326" s="127"/>
      <c r="D326" s="127"/>
      <c r="E326" s="127"/>
      <c r="F326" s="128"/>
      <c r="G326" s="129"/>
    </row>
    <row r="327" spans="1:7" ht="13.5" hidden="1" thickBot="1" x14ac:dyDescent="0.25">
      <c r="A327" s="100" t="s">
        <v>56</v>
      </c>
      <c r="B327" s="101"/>
      <c r="C327" s="130">
        <f t="shared" ref="C327:G327" si="66">SUM(C319:C326)</f>
        <v>0</v>
      </c>
      <c r="D327" s="130">
        <f t="shared" si="66"/>
        <v>0</v>
      </c>
      <c r="E327" s="130">
        <f t="shared" si="66"/>
        <v>0</v>
      </c>
      <c r="F327" s="130">
        <f t="shared" si="66"/>
        <v>0</v>
      </c>
      <c r="G327" s="138">
        <f t="shared" si="66"/>
        <v>0</v>
      </c>
    </row>
    <row r="328" spans="1:7" hidden="1" x14ac:dyDescent="0.2"/>
    <row r="329" spans="1:7" hidden="1" x14ac:dyDescent="0.2">
      <c r="A329" s="133"/>
      <c r="B329" s="133"/>
    </row>
    <row r="330" spans="1:7" hidden="1" x14ac:dyDescent="0.2">
      <c r="A330" s="79"/>
      <c r="B330" s="80"/>
      <c r="C330" s="77" t="str">
        <f t="shared" ref="C330:G330" si="67">C$12</f>
        <v>2019 Actual²</v>
      </c>
      <c r="D330" s="77" t="str">
        <f t="shared" si="67"/>
        <v>2020 Actual²</v>
      </c>
      <c r="E330" s="77" t="str">
        <f t="shared" si="67"/>
        <v>2021 Actual</v>
      </c>
      <c r="F330" s="77" t="str">
        <f t="shared" si="67"/>
        <v>Bridge Year</v>
      </c>
      <c r="G330" s="78">
        <f t="shared" si="67"/>
        <v>0</v>
      </c>
    </row>
    <row r="331" spans="1:7" hidden="1" x14ac:dyDescent="0.2">
      <c r="A331" s="79"/>
      <c r="B331" s="80"/>
      <c r="C331" s="77">
        <f t="shared" ref="C331:G331" si="68">C$13</f>
        <v>2019</v>
      </c>
      <c r="D331" s="77">
        <f t="shared" si="68"/>
        <v>2020</v>
      </c>
      <c r="E331" s="77">
        <f t="shared" si="68"/>
        <v>2021</v>
      </c>
      <c r="F331" s="77">
        <f t="shared" si="68"/>
        <v>2022</v>
      </c>
      <c r="G331" s="78">
        <f t="shared" si="68"/>
        <v>0</v>
      </c>
    </row>
    <row r="332" spans="1:7" hidden="1" x14ac:dyDescent="0.2">
      <c r="A332" s="83" t="s">
        <v>12</v>
      </c>
      <c r="B332" s="84"/>
      <c r="C332" s="85" t="str">
        <f>IF($C$14=0, "", $C$14)</f>
        <v>MIFRS</v>
      </c>
      <c r="D332" s="85" t="str">
        <f>IF($D$14=0, "", $D$14)</f>
        <v>MIFRS</v>
      </c>
      <c r="E332" s="85" t="str">
        <f>IF($E$14=0, "", $E$14)</f>
        <v>MIFRS</v>
      </c>
      <c r="F332" s="85" t="str">
        <f>IF($F$14=0, "", $F$14)</f>
        <v>MIFRS</v>
      </c>
      <c r="G332" s="86" t="str">
        <f>IF($G$14=0, "", $G$14)</f>
        <v/>
      </c>
    </row>
    <row r="333" spans="1:7" hidden="1" x14ac:dyDescent="0.2">
      <c r="A333" s="123"/>
      <c r="B333" s="124"/>
      <c r="C333" s="25"/>
      <c r="D333" s="25"/>
      <c r="E333" s="25"/>
      <c r="F333" s="25"/>
      <c r="G333" s="122"/>
    </row>
    <row r="334" spans="1:7" hidden="1" x14ac:dyDescent="0.2">
      <c r="A334" s="123"/>
      <c r="B334" s="124"/>
      <c r="C334" s="25"/>
      <c r="D334" s="25"/>
      <c r="E334" s="25"/>
      <c r="F334" s="44"/>
      <c r="G334" s="122"/>
    </row>
    <row r="335" spans="1:7" hidden="1" x14ac:dyDescent="0.2">
      <c r="A335" s="119"/>
      <c r="B335" s="120"/>
      <c r="C335" s="121"/>
      <c r="D335" s="121"/>
      <c r="E335" s="121"/>
      <c r="F335" s="44"/>
      <c r="G335" s="122"/>
    </row>
    <row r="336" spans="1:7" hidden="1" x14ac:dyDescent="0.2">
      <c r="A336" s="119"/>
      <c r="B336" s="120"/>
      <c r="C336" s="121"/>
      <c r="D336" s="121"/>
      <c r="E336" s="121"/>
      <c r="F336" s="44"/>
      <c r="G336" s="122"/>
    </row>
    <row r="337" spans="1:7" hidden="1" x14ac:dyDescent="0.2">
      <c r="A337" s="123"/>
      <c r="B337" s="124"/>
      <c r="C337" s="121"/>
      <c r="D337" s="121"/>
      <c r="E337" s="121"/>
      <c r="F337" s="121"/>
      <c r="G337" s="122"/>
    </row>
    <row r="338" spans="1:7" hidden="1" x14ac:dyDescent="0.2">
      <c r="A338" s="123"/>
      <c r="B338" s="124"/>
      <c r="C338" s="121"/>
      <c r="D338" s="121"/>
      <c r="E338" s="121"/>
      <c r="F338" s="121"/>
      <c r="G338" s="122"/>
    </row>
    <row r="339" spans="1:7" hidden="1" x14ac:dyDescent="0.2">
      <c r="A339" s="125"/>
      <c r="B339" s="126"/>
      <c r="C339" s="121"/>
      <c r="D339" s="121"/>
      <c r="E339" s="121"/>
      <c r="F339" s="121"/>
      <c r="G339" s="122"/>
    </row>
    <row r="340" spans="1:7" ht="13.5" hidden="1" thickBot="1" x14ac:dyDescent="0.25">
      <c r="A340" s="123"/>
      <c r="B340" s="124"/>
      <c r="C340" s="127"/>
      <c r="D340" s="127"/>
      <c r="E340" s="127"/>
      <c r="F340" s="128"/>
      <c r="G340" s="129"/>
    </row>
    <row r="341" spans="1:7" ht="13.5" hidden="1" thickBot="1" x14ac:dyDescent="0.25">
      <c r="A341" s="100" t="s">
        <v>56</v>
      </c>
      <c r="B341" s="101"/>
      <c r="C341" s="130">
        <f t="shared" ref="C341:G341" si="69">SUM(C333:C340)</f>
        <v>0</v>
      </c>
      <c r="D341" s="130">
        <f t="shared" si="69"/>
        <v>0</v>
      </c>
      <c r="E341" s="130">
        <f t="shared" si="69"/>
        <v>0</v>
      </c>
      <c r="F341" s="130">
        <f t="shared" si="69"/>
        <v>0</v>
      </c>
      <c r="G341" s="138">
        <f t="shared" si="69"/>
        <v>0</v>
      </c>
    </row>
    <row r="342" spans="1:7" hidden="1" x14ac:dyDescent="0.2"/>
    <row r="343" spans="1:7" hidden="1" x14ac:dyDescent="0.2">
      <c r="A343" s="133"/>
      <c r="B343" s="133"/>
    </row>
    <row r="344" spans="1:7" hidden="1" x14ac:dyDescent="0.2">
      <c r="A344" s="79"/>
      <c r="B344" s="80"/>
      <c r="C344" s="77" t="str">
        <f t="shared" ref="C344:G344" si="70">C$12</f>
        <v>2019 Actual²</v>
      </c>
      <c r="D344" s="77" t="str">
        <f t="shared" si="70"/>
        <v>2020 Actual²</v>
      </c>
      <c r="E344" s="77" t="str">
        <f t="shared" si="70"/>
        <v>2021 Actual</v>
      </c>
      <c r="F344" s="77" t="str">
        <f t="shared" si="70"/>
        <v>Bridge Year</v>
      </c>
      <c r="G344" s="78">
        <f t="shared" si="70"/>
        <v>0</v>
      </c>
    </row>
    <row r="345" spans="1:7" hidden="1" x14ac:dyDescent="0.2">
      <c r="A345" s="79"/>
      <c r="B345" s="80"/>
      <c r="C345" s="77">
        <f t="shared" ref="C345:G345" si="71">C$13</f>
        <v>2019</v>
      </c>
      <c r="D345" s="77">
        <f t="shared" si="71"/>
        <v>2020</v>
      </c>
      <c r="E345" s="77">
        <f t="shared" si="71"/>
        <v>2021</v>
      </c>
      <c r="F345" s="77">
        <f t="shared" si="71"/>
        <v>2022</v>
      </c>
      <c r="G345" s="78">
        <f t="shared" si="71"/>
        <v>0</v>
      </c>
    </row>
    <row r="346" spans="1:7" hidden="1" x14ac:dyDescent="0.2">
      <c r="A346" s="83" t="s">
        <v>12</v>
      </c>
      <c r="B346" s="84"/>
      <c r="C346" s="85" t="str">
        <f>IF($C$14=0, "", $C$14)</f>
        <v>MIFRS</v>
      </c>
      <c r="D346" s="85" t="str">
        <f>IF($D$14=0, "", $D$14)</f>
        <v>MIFRS</v>
      </c>
      <c r="E346" s="85" t="str">
        <f>IF($E$14=0, "", $E$14)</f>
        <v>MIFRS</v>
      </c>
      <c r="F346" s="85" t="str">
        <f>IF($F$14=0, "", $F$14)</f>
        <v>MIFRS</v>
      </c>
      <c r="G346" s="86" t="str">
        <f>IF($G$14=0, "", $G$14)</f>
        <v/>
      </c>
    </row>
    <row r="347" spans="1:7" hidden="1" x14ac:dyDescent="0.2">
      <c r="A347" s="123"/>
      <c r="B347" s="124"/>
      <c r="C347" s="25"/>
      <c r="D347" s="25"/>
      <c r="E347" s="25"/>
      <c r="F347" s="25"/>
      <c r="G347" s="122"/>
    </row>
    <row r="348" spans="1:7" hidden="1" x14ac:dyDescent="0.2">
      <c r="A348" s="123"/>
      <c r="B348" s="124"/>
      <c r="C348" s="25"/>
      <c r="D348" s="25"/>
      <c r="E348" s="25"/>
      <c r="F348" s="44"/>
      <c r="G348" s="122"/>
    </row>
    <row r="349" spans="1:7" hidden="1" x14ac:dyDescent="0.2">
      <c r="A349" s="119"/>
      <c r="B349" s="120"/>
      <c r="C349" s="121"/>
      <c r="D349" s="121"/>
      <c r="E349" s="121"/>
      <c r="F349" s="44"/>
      <c r="G349" s="122"/>
    </row>
    <row r="350" spans="1:7" hidden="1" x14ac:dyDescent="0.2">
      <c r="A350" s="119"/>
      <c r="B350" s="120"/>
      <c r="C350" s="121"/>
      <c r="D350" s="121"/>
      <c r="E350" s="121"/>
      <c r="F350" s="44"/>
      <c r="G350" s="122"/>
    </row>
    <row r="351" spans="1:7" hidden="1" x14ac:dyDescent="0.2">
      <c r="A351" s="123"/>
      <c r="B351" s="124"/>
      <c r="C351" s="121"/>
      <c r="D351" s="121"/>
      <c r="E351" s="121"/>
      <c r="F351" s="121"/>
      <c r="G351" s="122"/>
    </row>
    <row r="352" spans="1:7" hidden="1" x14ac:dyDescent="0.2">
      <c r="A352" s="123"/>
      <c r="B352" s="124"/>
      <c r="C352" s="121"/>
      <c r="D352" s="121"/>
      <c r="E352" s="121"/>
      <c r="F352" s="121"/>
      <c r="G352" s="122"/>
    </row>
    <row r="353" spans="1:7" hidden="1" x14ac:dyDescent="0.2">
      <c r="A353" s="125"/>
      <c r="B353" s="126"/>
      <c r="C353" s="121"/>
      <c r="D353" s="121"/>
      <c r="E353" s="121"/>
      <c r="F353" s="121"/>
      <c r="G353" s="122"/>
    </row>
    <row r="354" spans="1:7" ht="13.5" hidden="1" thickBot="1" x14ac:dyDescent="0.25">
      <c r="A354" s="123"/>
      <c r="B354" s="124"/>
      <c r="C354" s="127"/>
      <c r="D354" s="127"/>
      <c r="E354" s="127"/>
      <c r="F354" s="128"/>
      <c r="G354" s="129"/>
    </row>
    <row r="355" spans="1:7" ht="13.5" hidden="1" thickBot="1" x14ac:dyDescent="0.25">
      <c r="A355" s="100" t="s">
        <v>56</v>
      </c>
      <c r="B355" s="101"/>
      <c r="C355" s="130">
        <f t="shared" ref="C355:G355" si="72">SUM(C347:C354)</f>
        <v>0</v>
      </c>
      <c r="D355" s="130">
        <f t="shared" si="72"/>
        <v>0</v>
      </c>
      <c r="E355" s="130">
        <f t="shared" si="72"/>
        <v>0</v>
      </c>
      <c r="F355" s="130">
        <f t="shared" si="72"/>
        <v>0</v>
      </c>
      <c r="G355" s="138">
        <f t="shared" si="72"/>
        <v>0</v>
      </c>
    </row>
    <row r="356" spans="1:7" hidden="1" x14ac:dyDescent="0.2"/>
    <row r="357" spans="1:7" hidden="1" x14ac:dyDescent="0.2">
      <c r="A357" s="133"/>
      <c r="B357" s="133"/>
    </row>
    <row r="358" spans="1:7" hidden="1" x14ac:dyDescent="0.2">
      <c r="A358" s="79"/>
      <c r="B358" s="80"/>
      <c r="C358" s="77" t="str">
        <f t="shared" ref="C358:G358" si="73">C$12</f>
        <v>2019 Actual²</v>
      </c>
      <c r="D358" s="77" t="str">
        <f t="shared" si="73"/>
        <v>2020 Actual²</v>
      </c>
      <c r="E358" s="77" t="str">
        <f t="shared" si="73"/>
        <v>2021 Actual</v>
      </c>
      <c r="F358" s="77" t="str">
        <f t="shared" si="73"/>
        <v>Bridge Year</v>
      </c>
      <c r="G358" s="78">
        <f t="shared" si="73"/>
        <v>0</v>
      </c>
    </row>
    <row r="359" spans="1:7" hidden="1" x14ac:dyDescent="0.2">
      <c r="A359" s="79"/>
      <c r="B359" s="80"/>
      <c r="C359" s="77">
        <f t="shared" ref="C359:G359" si="74">C$13</f>
        <v>2019</v>
      </c>
      <c r="D359" s="77">
        <f t="shared" si="74"/>
        <v>2020</v>
      </c>
      <c r="E359" s="77">
        <f t="shared" si="74"/>
        <v>2021</v>
      </c>
      <c r="F359" s="77">
        <f t="shared" si="74"/>
        <v>2022</v>
      </c>
      <c r="G359" s="78">
        <f t="shared" si="74"/>
        <v>0</v>
      </c>
    </row>
    <row r="360" spans="1:7" hidden="1" x14ac:dyDescent="0.2">
      <c r="A360" s="83" t="s">
        <v>12</v>
      </c>
      <c r="B360" s="84"/>
      <c r="C360" s="85" t="str">
        <f>IF($C$14=0, "", $C$14)</f>
        <v>MIFRS</v>
      </c>
      <c r="D360" s="85" t="str">
        <f>IF($D$14=0, "", $D$14)</f>
        <v>MIFRS</v>
      </c>
      <c r="E360" s="85" t="str">
        <f>IF($E$14=0, "", $E$14)</f>
        <v>MIFRS</v>
      </c>
      <c r="F360" s="85" t="str">
        <f>IF($F$14=0, "", $F$14)</f>
        <v>MIFRS</v>
      </c>
      <c r="G360" s="86" t="str">
        <f>IF($G$14=0, "", $G$14)</f>
        <v/>
      </c>
    </row>
    <row r="361" spans="1:7" hidden="1" x14ac:dyDescent="0.2">
      <c r="A361" s="123"/>
      <c r="B361" s="124"/>
      <c r="C361" s="25"/>
      <c r="D361" s="25"/>
      <c r="E361" s="25"/>
      <c r="F361" s="25"/>
      <c r="G361" s="122"/>
    </row>
    <row r="362" spans="1:7" hidden="1" x14ac:dyDescent="0.2">
      <c r="A362" s="123"/>
      <c r="B362" s="124"/>
      <c r="C362" s="25"/>
      <c r="D362" s="25"/>
      <c r="E362" s="25"/>
      <c r="F362" s="44"/>
      <c r="G362" s="122"/>
    </row>
    <row r="363" spans="1:7" hidden="1" x14ac:dyDescent="0.2">
      <c r="A363" s="119"/>
      <c r="B363" s="120"/>
      <c r="C363" s="121"/>
      <c r="D363" s="121"/>
      <c r="E363" s="121"/>
      <c r="F363" s="44"/>
      <c r="G363" s="122"/>
    </row>
    <row r="364" spans="1:7" hidden="1" x14ac:dyDescent="0.2">
      <c r="A364" s="119"/>
      <c r="B364" s="120"/>
      <c r="C364" s="121"/>
      <c r="D364" s="121"/>
      <c r="E364" s="121"/>
      <c r="F364" s="44"/>
      <c r="G364" s="122"/>
    </row>
    <row r="365" spans="1:7" hidden="1" x14ac:dyDescent="0.2">
      <c r="A365" s="123"/>
      <c r="B365" s="124"/>
      <c r="C365" s="121"/>
      <c r="D365" s="121"/>
      <c r="E365" s="121"/>
      <c r="F365" s="121"/>
      <c r="G365" s="122"/>
    </row>
    <row r="366" spans="1:7" hidden="1" x14ac:dyDescent="0.2">
      <c r="A366" s="123"/>
      <c r="B366" s="124"/>
      <c r="C366" s="121"/>
      <c r="D366" s="121"/>
      <c r="E366" s="121"/>
      <c r="F366" s="121"/>
      <c r="G366" s="122"/>
    </row>
    <row r="367" spans="1:7" hidden="1" x14ac:dyDescent="0.2">
      <c r="A367" s="125"/>
      <c r="B367" s="126"/>
      <c r="C367" s="121"/>
      <c r="D367" s="121"/>
      <c r="E367" s="121"/>
      <c r="F367" s="121"/>
      <c r="G367" s="122"/>
    </row>
    <row r="368" spans="1:7" ht="13.5" hidden="1" thickBot="1" x14ac:dyDescent="0.25">
      <c r="A368" s="123"/>
      <c r="B368" s="124"/>
      <c r="C368" s="127"/>
      <c r="D368" s="127"/>
      <c r="E368" s="127"/>
      <c r="F368" s="128"/>
      <c r="G368" s="129"/>
    </row>
    <row r="369" spans="1:7" ht="13.5" hidden="1" thickBot="1" x14ac:dyDescent="0.25">
      <c r="A369" s="100" t="s">
        <v>56</v>
      </c>
      <c r="B369" s="101"/>
      <c r="C369" s="130">
        <f t="shared" ref="C369:G369" si="75">SUM(C361:C368)</f>
        <v>0</v>
      </c>
      <c r="D369" s="130">
        <f t="shared" si="75"/>
        <v>0</v>
      </c>
      <c r="E369" s="130">
        <f t="shared" si="75"/>
        <v>0</v>
      </c>
      <c r="F369" s="130">
        <f t="shared" si="75"/>
        <v>0</v>
      </c>
      <c r="G369" s="138">
        <f t="shared" si="75"/>
        <v>0</v>
      </c>
    </row>
    <row r="370" spans="1:7" hidden="1" x14ac:dyDescent="0.2"/>
    <row r="371" spans="1:7" hidden="1" x14ac:dyDescent="0.2">
      <c r="A371" s="133"/>
      <c r="B371" s="133"/>
    </row>
    <row r="372" spans="1:7" hidden="1" x14ac:dyDescent="0.2">
      <c r="A372" s="79"/>
      <c r="B372" s="80"/>
      <c r="C372" s="77" t="str">
        <f t="shared" ref="C372:G372" si="76">C$12</f>
        <v>2019 Actual²</v>
      </c>
      <c r="D372" s="77" t="str">
        <f t="shared" si="76"/>
        <v>2020 Actual²</v>
      </c>
      <c r="E372" s="77" t="str">
        <f t="shared" si="76"/>
        <v>2021 Actual</v>
      </c>
      <c r="F372" s="77" t="str">
        <f t="shared" si="76"/>
        <v>Bridge Year</v>
      </c>
      <c r="G372" s="78">
        <f t="shared" si="76"/>
        <v>0</v>
      </c>
    </row>
    <row r="373" spans="1:7" hidden="1" x14ac:dyDescent="0.2">
      <c r="A373" s="79"/>
      <c r="B373" s="80"/>
      <c r="C373" s="77">
        <f t="shared" ref="C373:G373" si="77">C$13</f>
        <v>2019</v>
      </c>
      <c r="D373" s="77">
        <f t="shared" si="77"/>
        <v>2020</v>
      </c>
      <c r="E373" s="77">
        <f t="shared" si="77"/>
        <v>2021</v>
      </c>
      <c r="F373" s="77">
        <f t="shared" si="77"/>
        <v>2022</v>
      </c>
      <c r="G373" s="78">
        <f t="shared" si="77"/>
        <v>0</v>
      </c>
    </row>
    <row r="374" spans="1:7" hidden="1" x14ac:dyDescent="0.2">
      <c r="A374" s="83" t="s">
        <v>12</v>
      </c>
      <c r="B374" s="84"/>
      <c r="C374" s="85" t="str">
        <f>IF($C$14=0, "", $C$14)</f>
        <v>MIFRS</v>
      </c>
      <c r="D374" s="85" t="str">
        <f>IF($D$14=0, "", $D$14)</f>
        <v>MIFRS</v>
      </c>
      <c r="E374" s="85" t="str">
        <f>IF($E$14=0, "", $E$14)</f>
        <v>MIFRS</v>
      </c>
      <c r="F374" s="85" t="str">
        <f>IF($F$14=0, "", $F$14)</f>
        <v>MIFRS</v>
      </c>
      <c r="G374" s="86" t="str">
        <f>IF($G$14=0, "", $G$14)</f>
        <v/>
      </c>
    </row>
    <row r="375" spans="1:7" hidden="1" x14ac:dyDescent="0.2">
      <c r="A375" s="123"/>
      <c r="B375" s="124"/>
      <c r="C375" s="25"/>
      <c r="D375" s="25"/>
      <c r="E375" s="25"/>
      <c r="F375" s="25"/>
      <c r="G375" s="122"/>
    </row>
    <row r="376" spans="1:7" hidden="1" x14ac:dyDescent="0.2">
      <c r="A376" s="123"/>
      <c r="B376" s="124"/>
      <c r="C376" s="25"/>
      <c r="D376" s="25"/>
      <c r="E376" s="25"/>
      <c r="F376" s="44"/>
      <c r="G376" s="122"/>
    </row>
    <row r="377" spans="1:7" hidden="1" x14ac:dyDescent="0.2">
      <c r="A377" s="119"/>
      <c r="B377" s="120"/>
      <c r="C377" s="121"/>
      <c r="D377" s="121"/>
      <c r="E377" s="121"/>
      <c r="F377" s="44"/>
      <c r="G377" s="122"/>
    </row>
    <row r="378" spans="1:7" hidden="1" x14ac:dyDescent="0.2">
      <c r="A378" s="119"/>
      <c r="B378" s="120"/>
      <c r="C378" s="121"/>
      <c r="D378" s="121"/>
      <c r="E378" s="121"/>
      <c r="F378" s="44"/>
      <c r="G378" s="122"/>
    </row>
    <row r="379" spans="1:7" hidden="1" x14ac:dyDescent="0.2">
      <c r="A379" s="123"/>
      <c r="B379" s="124"/>
      <c r="C379" s="121"/>
      <c r="D379" s="121"/>
      <c r="E379" s="121"/>
      <c r="F379" s="121"/>
      <c r="G379" s="122"/>
    </row>
    <row r="380" spans="1:7" hidden="1" x14ac:dyDescent="0.2">
      <c r="A380" s="123"/>
      <c r="B380" s="124"/>
      <c r="C380" s="121"/>
      <c r="D380" s="121"/>
      <c r="E380" s="121"/>
      <c r="F380" s="121"/>
      <c r="G380" s="122"/>
    </row>
    <row r="381" spans="1:7" hidden="1" x14ac:dyDescent="0.2">
      <c r="A381" s="125"/>
      <c r="B381" s="126"/>
      <c r="C381" s="121"/>
      <c r="D381" s="121"/>
      <c r="E381" s="121"/>
      <c r="F381" s="121"/>
      <c r="G381" s="122"/>
    </row>
    <row r="382" spans="1:7" ht="13.5" hidden="1" thickBot="1" x14ac:dyDescent="0.25">
      <c r="A382" s="123"/>
      <c r="B382" s="124"/>
      <c r="C382" s="127"/>
      <c r="D382" s="127"/>
      <c r="E382" s="127"/>
      <c r="F382" s="128"/>
      <c r="G382" s="129"/>
    </row>
    <row r="383" spans="1:7" ht="13.5" hidden="1" thickBot="1" x14ac:dyDescent="0.25">
      <c r="A383" s="100" t="s">
        <v>56</v>
      </c>
      <c r="B383" s="101"/>
      <c r="C383" s="130">
        <f t="shared" ref="C383:G383" si="78">SUM(C375:C382)</f>
        <v>0</v>
      </c>
      <c r="D383" s="130">
        <f t="shared" si="78"/>
        <v>0</v>
      </c>
      <c r="E383" s="130">
        <f t="shared" si="78"/>
        <v>0</v>
      </c>
      <c r="F383" s="130">
        <f t="shared" si="78"/>
        <v>0</v>
      </c>
      <c r="G383" s="138">
        <f t="shared" si="78"/>
        <v>0</v>
      </c>
    </row>
    <row r="384" spans="1:7" hidden="1" x14ac:dyDescent="0.2"/>
    <row r="385" spans="1:7" hidden="1" x14ac:dyDescent="0.2">
      <c r="A385" s="133"/>
      <c r="B385" s="133"/>
    </row>
    <row r="386" spans="1:7" hidden="1" x14ac:dyDescent="0.2">
      <c r="A386" s="79"/>
      <c r="B386" s="80"/>
      <c r="C386" s="77" t="str">
        <f t="shared" ref="C386:G386" si="79">C$12</f>
        <v>2019 Actual²</v>
      </c>
      <c r="D386" s="77" t="str">
        <f t="shared" si="79"/>
        <v>2020 Actual²</v>
      </c>
      <c r="E386" s="77" t="str">
        <f t="shared" si="79"/>
        <v>2021 Actual</v>
      </c>
      <c r="F386" s="77" t="str">
        <f t="shared" si="79"/>
        <v>Bridge Year</v>
      </c>
      <c r="G386" s="78">
        <f t="shared" si="79"/>
        <v>0</v>
      </c>
    </row>
    <row r="387" spans="1:7" hidden="1" x14ac:dyDescent="0.2">
      <c r="A387" s="79"/>
      <c r="B387" s="80"/>
      <c r="C387" s="77">
        <f t="shared" ref="C387:G387" si="80">C$13</f>
        <v>2019</v>
      </c>
      <c r="D387" s="77">
        <f t="shared" si="80"/>
        <v>2020</v>
      </c>
      <c r="E387" s="77">
        <f t="shared" si="80"/>
        <v>2021</v>
      </c>
      <c r="F387" s="77">
        <f t="shared" si="80"/>
        <v>2022</v>
      </c>
      <c r="G387" s="78">
        <f t="shared" si="80"/>
        <v>0</v>
      </c>
    </row>
    <row r="388" spans="1:7" hidden="1" x14ac:dyDescent="0.2">
      <c r="A388" s="83" t="s">
        <v>12</v>
      </c>
      <c r="B388" s="84"/>
      <c r="C388" s="85" t="str">
        <f>IF($C$14=0, "", $C$14)</f>
        <v>MIFRS</v>
      </c>
      <c r="D388" s="85" t="str">
        <f>IF($D$14=0, "", $D$14)</f>
        <v>MIFRS</v>
      </c>
      <c r="E388" s="85" t="str">
        <f>IF($E$14=0, "", $E$14)</f>
        <v>MIFRS</v>
      </c>
      <c r="F388" s="85" t="str">
        <f>IF($F$14=0, "", $F$14)</f>
        <v>MIFRS</v>
      </c>
      <c r="G388" s="86" t="str">
        <f>IF($G$14=0, "", $G$14)</f>
        <v/>
      </c>
    </row>
    <row r="389" spans="1:7" hidden="1" x14ac:dyDescent="0.2">
      <c r="A389" s="123"/>
      <c r="B389" s="124"/>
      <c r="C389" s="25"/>
      <c r="D389" s="25"/>
      <c r="E389" s="25"/>
      <c r="F389" s="25"/>
      <c r="G389" s="122"/>
    </row>
    <row r="390" spans="1:7" hidden="1" x14ac:dyDescent="0.2">
      <c r="A390" s="123"/>
      <c r="B390" s="124"/>
      <c r="C390" s="25"/>
      <c r="D390" s="25"/>
      <c r="E390" s="25"/>
      <c r="F390" s="44"/>
      <c r="G390" s="122"/>
    </row>
    <row r="391" spans="1:7" hidden="1" x14ac:dyDescent="0.2">
      <c r="A391" s="119"/>
      <c r="B391" s="120"/>
      <c r="C391" s="121"/>
      <c r="D391" s="121"/>
      <c r="E391" s="121"/>
      <c r="F391" s="44"/>
      <c r="G391" s="122"/>
    </row>
    <row r="392" spans="1:7" hidden="1" x14ac:dyDescent="0.2">
      <c r="A392" s="119"/>
      <c r="B392" s="120"/>
      <c r="C392" s="121"/>
      <c r="D392" s="121"/>
      <c r="E392" s="121"/>
      <c r="F392" s="44"/>
      <c r="G392" s="122"/>
    </row>
    <row r="393" spans="1:7" hidden="1" x14ac:dyDescent="0.2">
      <c r="A393" s="123"/>
      <c r="B393" s="124"/>
      <c r="C393" s="121"/>
      <c r="D393" s="121"/>
      <c r="E393" s="121"/>
      <c r="F393" s="121"/>
      <c r="G393" s="122"/>
    </row>
    <row r="394" spans="1:7" hidden="1" x14ac:dyDescent="0.2">
      <c r="A394" s="123"/>
      <c r="B394" s="124"/>
      <c r="C394" s="121"/>
      <c r="D394" s="121"/>
      <c r="E394" s="121"/>
      <c r="F394" s="121"/>
      <c r="G394" s="122"/>
    </row>
    <row r="395" spans="1:7" hidden="1" x14ac:dyDescent="0.2">
      <c r="A395" s="125"/>
      <c r="B395" s="126"/>
      <c r="C395" s="121"/>
      <c r="D395" s="121"/>
      <c r="E395" s="121"/>
      <c r="F395" s="121"/>
      <c r="G395" s="122"/>
    </row>
    <row r="396" spans="1:7" ht="13.5" hidden="1" thickBot="1" x14ac:dyDescent="0.25">
      <c r="A396" s="123"/>
      <c r="B396" s="124"/>
      <c r="C396" s="127"/>
      <c r="D396" s="127"/>
      <c r="E396" s="127"/>
      <c r="F396" s="128"/>
      <c r="G396" s="129"/>
    </row>
    <row r="397" spans="1:7" ht="13.5" hidden="1" thickBot="1" x14ac:dyDescent="0.25">
      <c r="A397" s="100" t="s">
        <v>56</v>
      </c>
      <c r="B397" s="101"/>
      <c r="C397" s="130">
        <f t="shared" ref="C397:G397" si="81">SUM(C389:C396)</f>
        <v>0</v>
      </c>
      <c r="D397" s="130">
        <f t="shared" si="81"/>
        <v>0</v>
      </c>
      <c r="E397" s="130">
        <f t="shared" si="81"/>
        <v>0</v>
      </c>
      <c r="F397" s="130">
        <f t="shared" si="81"/>
        <v>0</v>
      </c>
      <c r="G397" s="138">
        <f t="shared" si="81"/>
        <v>0</v>
      </c>
    </row>
    <row r="398" spans="1:7" hidden="1" x14ac:dyDescent="0.2"/>
    <row r="399" spans="1:7" hidden="1" x14ac:dyDescent="0.2">
      <c r="A399" s="133"/>
      <c r="B399" s="133"/>
    </row>
    <row r="400" spans="1:7" hidden="1" x14ac:dyDescent="0.2">
      <c r="A400" s="79"/>
      <c r="B400" s="80"/>
      <c r="C400" s="77" t="str">
        <f t="shared" ref="C400:G400" si="82">C$12</f>
        <v>2019 Actual²</v>
      </c>
      <c r="D400" s="77" t="str">
        <f t="shared" si="82"/>
        <v>2020 Actual²</v>
      </c>
      <c r="E400" s="77" t="str">
        <f t="shared" si="82"/>
        <v>2021 Actual</v>
      </c>
      <c r="F400" s="77" t="str">
        <f t="shared" si="82"/>
        <v>Bridge Year</v>
      </c>
      <c r="G400" s="78">
        <f t="shared" si="82"/>
        <v>0</v>
      </c>
    </row>
    <row r="401" spans="1:7" hidden="1" x14ac:dyDescent="0.2">
      <c r="A401" s="79"/>
      <c r="B401" s="80"/>
      <c r="C401" s="77">
        <f t="shared" ref="C401:G401" si="83">C$13</f>
        <v>2019</v>
      </c>
      <c r="D401" s="77">
        <f t="shared" si="83"/>
        <v>2020</v>
      </c>
      <c r="E401" s="77">
        <f t="shared" si="83"/>
        <v>2021</v>
      </c>
      <c r="F401" s="77">
        <f t="shared" si="83"/>
        <v>2022</v>
      </c>
      <c r="G401" s="78">
        <f t="shared" si="83"/>
        <v>0</v>
      </c>
    </row>
    <row r="402" spans="1:7" hidden="1" x14ac:dyDescent="0.2">
      <c r="A402" s="83" t="s">
        <v>12</v>
      </c>
      <c r="B402" s="84"/>
      <c r="C402" s="85" t="str">
        <f>IF($C$14=0, "", $C$14)</f>
        <v>MIFRS</v>
      </c>
      <c r="D402" s="85" t="str">
        <f>IF($D$14=0, "", $D$14)</f>
        <v>MIFRS</v>
      </c>
      <c r="E402" s="85" t="str">
        <f>IF($E$14=0, "", $E$14)</f>
        <v>MIFRS</v>
      </c>
      <c r="F402" s="85" t="str">
        <f>IF($F$14=0, "", $F$14)</f>
        <v>MIFRS</v>
      </c>
      <c r="G402" s="86" t="str">
        <f>IF($G$14=0, "", $G$14)</f>
        <v/>
      </c>
    </row>
    <row r="403" spans="1:7" hidden="1" x14ac:dyDescent="0.2">
      <c r="A403" s="123"/>
      <c r="B403" s="124"/>
      <c r="C403" s="25"/>
      <c r="D403" s="25"/>
      <c r="E403" s="25"/>
      <c r="F403" s="25"/>
      <c r="G403" s="122"/>
    </row>
    <row r="404" spans="1:7" hidden="1" x14ac:dyDescent="0.2">
      <c r="A404" s="123"/>
      <c r="B404" s="124"/>
      <c r="C404" s="25"/>
      <c r="D404" s="25"/>
      <c r="E404" s="25"/>
      <c r="F404" s="44"/>
      <c r="G404" s="122"/>
    </row>
    <row r="405" spans="1:7" hidden="1" x14ac:dyDescent="0.2">
      <c r="A405" s="119"/>
      <c r="B405" s="120"/>
      <c r="C405" s="121"/>
      <c r="D405" s="121"/>
      <c r="E405" s="121"/>
      <c r="F405" s="44"/>
      <c r="G405" s="122"/>
    </row>
    <row r="406" spans="1:7" hidden="1" x14ac:dyDescent="0.2">
      <c r="A406" s="119"/>
      <c r="B406" s="120"/>
      <c r="C406" s="121"/>
      <c r="D406" s="121"/>
      <c r="E406" s="121"/>
      <c r="F406" s="44"/>
      <c r="G406" s="122"/>
    </row>
    <row r="407" spans="1:7" hidden="1" x14ac:dyDescent="0.2">
      <c r="A407" s="123"/>
      <c r="B407" s="124"/>
      <c r="C407" s="121"/>
      <c r="D407" s="121"/>
      <c r="E407" s="121"/>
      <c r="F407" s="121"/>
      <c r="G407" s="122"/>
    </row>
    <row r="408" spans="1:7" hidden="1" x14ac:dyDescent="0.2">
      <c r="A408" s="123"/>
      <c r="B408" s="124"/>
      <c r="C408" s="121"/>
      <c r="D408" s="121"/>
      <c r="E408" s="121"/>
      <c r="F408" s="121"/>
      <c r="G408" s="122"/>
    </row>
    <row r="409" spans="1:7" hidden="1" x14ac:dyDescent="0.2">
      <c r="A409" s="125"/>
      <c r="B409" s="126"/>
      <c r="C409" s="121"/>
      <c r="D409" s="121"/>
      <c r="E409" s="121"/>
      <c r="F409" s="121"/>
      <c r="G409" s="122"/>
    </row>
    <row r="410" spans="1:7" ht="13.5" hidden="1" thickBot="1" x14ac:dyDescent="0.25">
      <c r="A410" s="123"/>
      <c r="B410" s="124"/>
      <c r="C410" s="127"/>
      <c r="D410" s="127"/>
      <c r="E410" s="127"/>
      <c r="F410" s="128"/>
      <c r="G410" s="129"/>
    </row>
    <row r="411" spans="1:7" ht="13.5" hidden="1" thickBot="1" x14ac:dyDescent="0.25">
      <c r="A411" s="100" t="s">
        <v>56</v>
      </c>
      <c r="B411" s="101"/>
      <c r="C411" s="130">
        <f t="shared" ref="C411:G411" si="84">SUM(C403:C410)</f>
        <v>0</v>
      </c>
      <c r="D411" s="130">
        <f t="shared" si="84"/>
        <v>0</v>
      </c>
      <c r="E411" s="130">
        <f t="shared" si="84"/>
        <v>0</v>
      </c>
      <c r="F411" s="130">
        <f t="shared" si="84"/>
        <v>0</v>
      </c>
      <c r="G411" s="138">
        <f t="shared" si="84"/>
        <v>0</v>
      </c>
    </row>
    <row r="412" spans="1:7" hidden="1" x14ac:dyDescent="0.2"/>
    <row r="413" spans="1:7" hidden="1" x14ac:dyDescent="0.2">
      <c r="A413" s="133"/>
      <c r="B413" s="133"/>
    </row>
    <row r="414" spans="1:7" hidden="1" x14ac:dyDescent="0.2">
      <c r="A414" s="79"/>
      <c r="B414" s="80"/>
      <c r="C414" s="77" t="str">
        <f t="shared" ref="C414:G414" si="85">C$12</f>
        <v>2019 Actual²</v>
      </c>
      <c r="D414" s="77" t="str">
        <f t="shared" si="85"/>
        <v>2020 Actual²</v>
      </c>
      <c r="E414" s="77" t="str">
        <f t="shared" si="85"/>
        <v>2021 Actual</v>
      </c>
      <c r="F414" s="77" t="str">
        <f t="shared" si="85"/>
        <v>Bridge Year</v>
      </c>
      <c r="G414" s="78">
        <f t="shared" si="85"/>
        <v>0</v>
      </c>
    </row>
    <row r="415" spans="1:7" hidden="1" x14ac:dyDescent="0.2">
      <c r="A415" s="79"/>
      <c r="B415" s="80"/>
      <c r="C415" s="77">
        <f t="shared" ref="C415:G415" si="86">C$13</f>
        <v>2019</v>
      </c>
      <c r="D415" s="77">
        <f t="shared" si="86"/>
        <v>2020</v>
      </c>
      <c r="E415" s="77">
        <f t="shared" si="86"/>
        <v>2021</v>
      </c>
      <c r="F415" s="77">
        <f t="shared" si="86"/>
        <v>2022</v>
      </c>
      <c r="G415" s="78">
        <f t="shared" si="86"/>
        <v>0</v>
      </c>
    </row>
    <row r="416" spans="1:7" hidden="1" x14ac:dyDescent="0.2">
      <c r="A416" s="83" t="s">
        <v>12</v>
      </c>
      <c r="B416" s="84"/>
      <c r="C416" s="85" t="str">
        <f>IF($C$14=0, "", $C$14)</f>
        <v>MIFRS</v>
      </c>
      <c r="D416" s="85" t="str">
        <f>IF($D$14=0, "", $D$14)</f>
        <v>MIFRS</v>
      </c>
      <c r="E416" s="85" t="str">
        <f>IF($E$14=0, "", $E$14)</f>
        <v>MIFRS</v>
      </c>
      <c r="F416" s="85" t="str">
        <f>IF($F$14=0, "", $F$14)</f>
        <v>MIFRS</v>
      </c>
      <c r="G416" s="86" t="str">
        <f>IF($G$14=0, "", $G$14)</f>
        <v/>
      </c>
    </row>
    <row r="417" spans="1:7" hidden="1" x14ac:dyDescent="0.2">
      <c r="A417" s="123"/>
      <c r="B417" s="124"/>
      <c r="C417" s="25"/>
      <c r="D417" s="25"/>
      <c r="E417" s="25"/>
      <c r="F417" s="25"/>
      <c r="G417" s="122"/>
    </row>
    <row r="418" spans="1:7" hidden="1" x14ac:dyDescent="0.2">
      <c r="A418" s="123"/>
      <c r="B418" s="124"/>
      <c r="C418" s="25"/>
      <c r="D418" s="25"/>
      <c r="E418" s="25"/>
      <c r="F418" s="44"/>
      <c r="G418" s="122"/>
    </row>
    <row r="419" spans="1:7" hidden="1" x14ac:dyDescent="0.2">
      <c r="A419" s="119"/>
      <c r="B419" s="120"/>
      <c r="C419" s="121"/>
      <c r="D419" s="121"/>
      <c r="E419" s="121"/>
      <c r="F419" s="44"/>
      <c r="G419" s="122"/>
    </row>
    <row r="420" spans="1:7" hidden="1" x14ac:dyDescent="0.2">
      <c r="A420" s="119"/>
      <c r="B420" s="120"/>
      <c r="C420" s="121"/>
      <c r="D420" s="121"/>
      <c r="E420" s="121"/>
      <c r="F420" s="44"/>
      <c r="G420" s="122"/>
    </row>
    <row r="421" spans="1:7" hidden="1" x14ac:dyDescent="0.2">
      <c r="A421" s="123"/>
      <c r="B421" s="124"/>
      <c r="C421" s="121"/>
      <c r="D421" s="121"/>
      <c r="E421" s="121"/>
      <c r="F421" s="121"/>
      <c r="G421" s="122"/>
    </row>
    <row r="422" spans="1:7" hidden="1" x14ac:dyDescent="0.2">
      <c r="A422" s="123"/>
      <c r="B422" s="124"/>
      <c r="C422" s="121"/>
      <c r="D422" s="121"/>
      <c r="E422" s="121"/>
      <c r="F422" s="121"/>
      <c r="G422" s="122"/>
    </row>
    <row r="423" spans="1:7" hidden="1" x14ac:dyDescent="0.2">
      <c r="A423" s="125"/>
      <c r="B423" s="126"/>
      <c r="C423" s="121"/>
      <c r="D423" s="121"/>
      <c r="E423" s="121"/>
      <c r="F423" s="121"/>
      <c r="G423" s="122"/>
    </row>
    <row r="424" spans="1:7" ht="13.5" hidden="1" thickBot="1" x14ac:dyDescent="0.25">
      <c r="A424" s="123"/>
      <c r="B424" s="124"/>
      <c r="C424" s="127"/>
      <c r="D424" s="127"/>
      <c r="E424" s="127"/>
      <c r="F424" s="128"/>
      <c r="G424" s="129"/>
    </row>
    <row r="425" spans="1:7" ht="13.5" hidden="1" thickBot="1" x14ac:dyDescent="0.25">
      <c r="A425" s="100" t="s">
        <v>56</v>
      </c>
      <c r="B425" s="101"/>
      <c r="C425" s="130">
        <f t="shared" ref="C425:G425" si="87">SUM(C417:C424)</f>
        <v>0</v>
      </c>
      <c r="D425" s="130">
        <f t="shared" si="87"/>
        <v>0</v>
      </c>
      <c r="E425" s="130">
        <f t="shared" si="87"/>
        <v>0</v>
      </c>
      <c r="F425" s="130">
        <f t="shared" si="87"/>
        <v>0</v>
      </c>
      <c r="G425" s="138">
        <f t="shared" si="87"/>
        <v>0</v>
      </c>
    </row>
    <row r="426" spans="1:7" hidden="1" x14ac:dyDescent="0.2"/>
    <row r="427" spans="1:7" hidden="1" x14ac:dyDescent="0.2">
      <c r="A427" s="133"/>
      <c r="B427" s="133"/>
    </row>
    <row r="428" spans="1:7" hidden="1" x14ac:dyDescent="0.2">
      <c r="A428" s="79"/>
      <c r="B428" s="80"/>
      <c r="C428" s="77" t="str">
        <f t="shared" ref="C428:G428" si="88">C$12</f>
        <v>2019 Actual²</v>
      </c>
      <c r="D428" s="77" t="str">
        <f t="shared" si="88"/>
        <v>2020 Actual²</v>
      </c>
      <c r="E428" s="77" t="str">
        <f t="shared" si="88"/>
        <v>2021 Actual</v>
      </c>
      <c r="F428" s="77" t="str">
        <f t="shared" si="88"/>
        <v>Bridge Year</v>
      </c>
      <c r="G428" s="78">
        <f t="shared" si="88"/>
        <v>0</v>
      </c>
    </row>
    <row r="429" spans="1:7" hidden="1" x14ac:dyDescent="0.2">
      <c r="A429" s="79"/>
      <c r="B429" s="80"/>
      <c r="C429" s="77">
        <f t="shared" ref="C429:G429" si="89">C$13</f>
        <v>2019</v>
      </c>
      <c r="D429" s="77">
        <f t="shared" si="89"/>
        <v>2020</v>
      </c>
      <c r="E429" s="77">
        <f t="shared" si="89"/>
        <v>2021</v>
      </c>
      <c r="F429" s="77">
        <f t="shared" si="89"/>
        <v>2022</v>
      </c>
      <c r="G429" s="78">
        <f t="shared" si="89"/>
        <v>0</v>
      </c>
    </row>
    <row r="430" spans="1:7" hidden="1" x14ac:dyDescent="0.2">
      <c r="A430" s="83" t="s">
        <v>12</v>
      </c>
      <c r="B430" s="84"/>
      <c r="C430" s="85" t="str">
        <f>IF($C$14=0, "", $C$14)</f>
        <v>MIFRS</v>
      </c>
      <c r="D430" s="85" t="str">
        <f>IF($D$14=0, "", $D$14)</f>
        <v>MIFRS</v>
      </c>
      <c r="E430" s="85" t="str">
        <f>IF($E$14=0, "", $E$14)</f>
        <v>MIFRS</v>
      </c>
      <c r="F430" s="85" t="str">
        <f>IF($F$14=0, "", $F$14)</f>
        <v>MIFRS</v>
      </c>
      <c r="G430" s="86" t="str">
        <f>IF($G$14=0, "", $G$14)</f>
        <v/>
      </c>
    </row>
    <row r="431" spans="1:7" hidden="1" x14ac:dyDescent="0.2">
      <c r="A431" s="123"/>
      <c r="B431" s="124"/>
      <c r="C431" s="25"/>
      <c r="D431" s="25"/>
      <c r="E431" s="25"/>
      <c r="F431" s="25"/>
      <c r="G431" s="122"/>
    </row>
    <row r="432" spans="1:7" hidden="1" x14ac:dyDescent="0.2">
      <c r="A432" s="123"/>
      <c r="B432" s="124"/>
      <c r="C432" s="25"/>
      <c r="D432" s="25"/>
      <c r="E432" s="25"/>
      <c r="F432" s="44"/>
      <c r="G432" s="122"/>
    </row>
    <row r="433" spans="1:7" hidden="1" x14ac:dyDescent="0.2">
      <c r="A433" s="119"/>
      <c r="B433" s="120"/>
      <c r="C433" s="121"/>
      <c r="D433" s="121"/>
      <c r="E433" s="121"/>
      <c r="F433" s="44"/>
      <c r="G433" s="122"/>
    </row>
    <row r="434" spans="1:7" hidden="1" x14ac:dyDescent="0.2">
      <c r="A434" s="119"/>
      <c r="B434" s="120"/>
      <c r="C434" s="121"/>
      <c r="D434" s="121"/>
      <c r="E434" s="121"/>
      <c r="F434" s="44"/>
      <c r="G434" s="122"/>
    </row>
    <row r="435" spans="1:7" hidden="1" x14ac:dyDescent="0.2">
      <c r="A435" s="123"/>
      <c r="B435" s="124"/>
      <c r="C435" s="121"/>
      <c r="D435" s="121"/>
      <c r="E435" s="121"/>
      <c r="F435" s="121"/>
      <c r="G435" s="122"/>
    </row>
    <row r="436" spans="1:7" hidden="1" x14ac:dyDescent="0.2">
      <c r="A436" s="123"/>
      <c r="B436" s="124"/>
      <c r="C436" s="121"/>
      <c r="D436" s="121"/>
      <c r="E436" s="121"/>
      <c r="F436" s="121"/>
      <c r="G436" s="122"/>
    </row>
    <row r="437" spans="1:7" hidden="1" x14ac:dyDescent="0.2">
      <c r="A437" s="125"/>
      <c r="B437" s="126"/>
      <c r="C437" s="121"/>
      <c r="D437" s="121"/>
      <c r="E437" s="121"/>
      <c r="F437" s="121"/>
      <c r="G437" s="122"/>
    </row>
    <row r="438" spans="1:7" ht="13.5" hidden="1" thickBot="1" x14ac:dyDescent="0.25">
      <c r="A438" s="123"/>
      <c r="B438" s="124"/>
      <c r="C438" s="127"/>
      <c r="D438" s="127"/>
      <c r="E438" s="127"/>
      <c r="F438" s="128"/>
      <c r="G438" s="129"/>
    </row>
    <row r="439" spans="1:7" ht="13.5" hidden="1" thickBot="1" x14ac:dyDescent="0.25">
      <c r="A439" s="100" t="s">
        <v>56</v>
      </c>
      <c r="B439" s="101"/>
      <c r="C439" s="130">
        <f t="shared" ref="C439:G439" si="90">SUM(C431:C438)</f>
        <v>0</v>
      </c>
      <c r="D439" s="130">
        <f t="shared" si="90"/>
        <v>0</v>
      </c>
      <c r="E439" s="130">
        <f t="shared" si="90"/>
        <v>0</v>
      </c>
      <c r="F439" s="130">
        <f t="shared" si="90"/>
        <v>0</v>
      </c>
      <c r="G439" s="138">
        <f t="shared" si="90"/>
        <v>0</v>
      </c>
    </row>
    <row r="440" spans="1:7" hidden="1" x14ac:dyDescent="0.2"/>
    <row r="441" spans="1:7" hidden="1" x14ac:dyDescent="0.2">
      <c r="A441" s="133"/>
      <c r="B441" s="133"/>
    </row>
    <row r="442" spans="1:7" hidden="1" x14ac:dyDescent="0.2">
      <c r="A442" s="79"/>
      <c r="B442" s="80"/>
      <c r="C442" s="77" t="str">
        <f t="shared" ref="C442:G442" si="91">C$12</f>
        <v>2019 Actual²</v>
      </c>
      <c r="D442" s="77" t="str">
        <f t="shared" si="91"/>
        <v>2020 Actual²</v>
      </c>
      <c r="E442" s="77" t="str">
        <f t="shared" si="91"/>
        <v>2021 Actual</v>
      </c>
      <c r="F442" s="77" t="str">
        <f t="shared" si="91"/>
        <v>Bridge Year</v>
      </c>
      <c r="G442" s="78">
        <f t="shared" si="91"/>
        <v>0</v>
      </c>
    </row>
    <row r="443" spans="1:7" hidden="1" x14ac:dyDescent="0.2">
      <c r="A443" s="79"/>
      <c r="B443" s="80"/>
      <c r="C443" s="77">
        <f t="shared" ref="C443:G443" si="92">C$13</f>
        <v>2019</v>
      </c>
      <c r="D443" s="77">
        <f t="shared" si="92"/>
        <v>2020</v>
      </c>
      <c r="E443" s="77">
        <f t="shared" si="92"/>
        <v>2021</v>
      </c>
      <c r="F443" s="77">
        <f t="shared" si="92"/>
        <v>2022</v>
      </c>
      <c r="G443" s="78">
        <f t="shared" si="92"/>
        <v>0</v>
      </c>
    </row>
    <row r="444" spans="1:7" hidden="1" x14ac:dyDescent="0.2">
      <c r="A444" s="83" t="s">
        <v>12</v>
      </c>
      <c r="B444" s="84"/>
      <c r="C444" s="85" t="str">
        <f>IF($C$14=0, "", $C$14)</f>
        <v>MIFRS</v>
      </c>
      <c r="D444" s="85" t="str">
        <f>IF($D$14=0, "", $D$14)</f>
        <v>MIFRS</v>
      </c>
      <c r="E444" s="85" t="str">
        <f>IF($E$14=0, "", $E$14)</f>
        <v>MIFRS</v>
      </c>
      <c r="F444" s="85" t="str">
        <f>IF($F$14=0, "", $F$14)</f>
        <v>MIFRS</v>
      </c>
      <c r="G444" s="86" t="str">
        <f>IF($G$14=0, "", $G$14)</f>
        <v/>
      </c>
    </row>
    <row r="445" spans="1:7" hidden="1" x14ac:dyDescent="0.2">
      <c r="A445" s="123"/>
      <c r="B445" s="124"/>
      <c r="C445" s="25"/>
      <c r="D445" s="25"/>
      <c r="E445" s="25"/>
      <c r="F445" s="25"/>
      <c r="G445" s="122"/>
    </row>
    <row r="446" spans="1:7" hidden="1" x14ac:dyDescent="0.2">
      <c r="A446" s="123"/>
      <c r="B446" s="124"/>
      <c r="C446" s="25"/>
      <c r="D446" s="25"/>
      <c r="E446" s="25"/>
      <c r="F446" s="44"/>
      <c r="G446" s="122"/>
    </row>
    <row r="447" spans="1:7" hidden="1" x14ac:dyDescent="0.2">
      <c r="A447" s="119"/>
      <c r="B447" s="120"/>
      <c r="C447" s="121"/>
      <c r="D447" s="121"/>
      <c r="E447" s="121"/>
      <c r="F447" s="44"/>
      <c r="G447" s="122"/>
    </row>
    <row r="448" spans="1:7" hidden="1" x14ac:dyDescent="0.2">
      <c r="A448" s="119"/>
      <c r="B448" s="120"/>
      <c r="C448" s="121"/>
      <c r="D448" s="121"/>
      <c r="E448" s="121"/>
      <c r="F448" s="44"/>
      <c r="G448" s="122"/>
    </row>
    <row r="449" spans="1:7" hidden="1" x14ac:dyDescent="0.2">
      <c r="A449" s="123"/>
      <c r="B449" s="124"/>
      <c r="C449" s="121"/>
      <c r="D449" s="121"/>
      <c r="E449" s="121"/>
      <c r="F449" s="121"/>
      <c r="G449" s="122"/>
    </row>
    <row r="450" spans="1:7" hidden="1" x14ac:dyDescent="0.2">
      <c r="A450" s="123"/>
      <c r="B450" s="124"/>
      <c r="C450" s="121"/>
      <c r="D450" s="121"/>
      <c r="E450" s="121"/>
      <c r="F450" s="121"/>
      <c r="G450" s="122"/>
    </row>
    <row r="451" spans="1:7" hidden="1" x14ac:dyDescent="0.2">
      <c r="A451" s="125"/>
      <c r="B451" s="126"/>
      <c r="C451" s="121"/>
      <c r="D451" s="121"/>
      <c r="E451" s="121"/>
      <c r="F451" s="121"/>
      <c r="G451" s="122"/>
    </row>
    <row r="452" spans="1:7" ht="13.5" hidden="1" thickBot="1" x14ac:dyDescent="0.25">
      <c r="A452" s="123"/>
      <c r="B452" s="124"/>
      <c r="C452" s="127"/>
      <c r="D452" s="127"/>
      <c r="E452" s="127"/>
      <c r="F452" s="128"/>
      <c r="G452" s="129"/>
    </row>
    <row r="453" spans="1:7" ht="13.5" hidden="1" thickBot="1" x14ac:dyDescent="0.25">
      <c r="A453" s="100" t="s">
        <v>56</v>
      </c>
      <c r="B453" s="101"/>
      <c r="C453" s="130">
        <f t="shared" ref="C453:G453" si="93">SUM(C445:C452)</f>
        <v>0</v>
      </c>
      <c r="D453" s="130">
        <f t="shared" si="93"/>
        <v>0</v>
      </c>
      <c r="E453" s="130">
        <f t="shared" si="93"/>
        <v>0</v>
      </c>
      <c r="F453" s="130">
        <f t="shared" si="93"/>
        <v>0</v>
      </c>
      <c r="G453" s="138">
        <f t="shared" si="93"/>
        <v>0</v>
      </c>
    </row>
    <row r="454" spans="1:7" hidden="1" x14ac:dyDescent="0.2"/>
    <row r="455" spans="1:7" hidden="1" x14ac:dyDescent="0.2">
      <c r="A455" s="133"/>
      <c r="B455" s="133"/>
    </row>
    <row r="456" spans="1:7" hidden="1" x14ac:dyDescent="0.2">
      <c r="A456" s="79"/>
      <c r="B456" s="80"/>
      <c r="C456" s="77" t="str">
        <f t="shared" ref="C456:G456" si="94">C$12</f>
        <v>2019 Actual²</v>
      </c>
      <c r="D456" s="77" t="str">
        <f t="shared" si="94"/>
        <v>2020 Actual²</v>
      </c>
      <c r="E456" s="77" t="str">
        <f t="shared" si="94"/>
        <v>2021 Actual</v>
      </c>
      <c r="F456" s="77" t="str">
        <f t="shared" si="94"/>
        <v>Bridge Year</v>
      </c>
      <c r="G456" s="78">
        <f t="shared" si="94"/>
        <v>0</v>
      </c>
    </row>
    <row r="457" spans="1:7" hidden="1" x14ac:dyDescent="0.2">
      <c r="A457" s="79"/>
      <c r="B457" s="80"/>
      <c r="C457" s="77">
        <f t="shared" ref="C457:G457" si="95">C$13</f>
        <v>2019</v>
      </c>
      <c r="D457" s="77">
        <f t="shared" si="95"/>
        <v>2020</v>
      </c>
      <c r="E457" s="77">
        <f t="shared" si="95"/>
        <v>2021</v>
      </c>
      <c r="F457" s="77">
        <f t="shared" si="95"/>
        <v>2022</v>
      </c>
      <c r="G457" s="78">
        <f t="shared" si="95"/>
        <v>0</v>
      </c>
    </row>
    <row r="458" spans="1:7" hidden="1" x14ac:dyDescent="0.2">
      <c r="A458" s="83" t="s">
        <v>12</v>
      </c>
      <c r="B458" s="84"/>
      <c r="C458" s="85" t="str">
        <f>IF($C$14=0, "", $C$14)</f>
        <v>MIFRS</v>
      </c>
      <c r="D458" s="85" t="str">
        <f>IF($D$14=0, "", $D$14)</f>
        <v>MIFRS</v>
      </c>
      <c r="E458" s="85" t="str">
        <f>IF($E$14=0, "", $E$14)</f>
        <v>MIFRS</v>
      </c>
      <c r="F458" s="85" t="str">
        <f>IF($F$14=0, "", $F$14)</f>
        <v>MIFRS</v>
      </c>
      <c r="G458" s="86" t="str">
        <f>IF($G$14=0, "", $G$14)</f>
        <v/>
      </c>
    </row>
    <row r="459" spans="1:7" hidden="1" x14ac:dyDescent="0.2">
      <c r="A459" s="123"/>
      <c r="B459" s="124"/>
      <c r="C459" s="25"/>
      <c r="D459" s="25"/>
      <c r="E459" s="25"/>
      <c r="F459" s="25"/>
      <c r="G459" s="122"/>
    </row>
    <row r="460" spans="1:7" hidden="1" x14ac:dyDescent="0.2">
      <c r="A460" s="123"/>
      <c r="B460" s="124"/>
      <c r="C460" s="25"/>
      <c r="D460" s="25"/>
      <c r="E460" s="25"/>
      <c r="F460" s="44"/>
      <c r="G460" s="122"/>
    </row>
    <row r="461" spans="1:7" hidden="1" x14ac:dyDescent="0.2">
      <c r="A461" s="119"/>
      <c r="B461" s="120"/>
      <c r="C461" s="121"/>
      <c r="D461" s="121"/>
      <c r="E461" s="121"/>
      <c r="F461" s="44"/>
      <c r="G461" s="122"/>
    </row>
    <row r="462" spans="1:7" hidden="1" x14ac:dyDescent="0.2">
      <c r="A462" s="119"/>
      <c r="B462" s="120"/>
      <c r="C462" s="121"/>
      <c r="D462" s="121"/>
      <c r="E462" s="121"/>
      <c r="F462" s="44"/>
      <c r="G462" s="122"/>
    </row>
    <row r="463" spans="1:7" hidden="1" x14ac:dyDescent="0.2">
      <c r="A463" s="123"/>
      <c r="B463" s="124"/>
      <c r="C463" s="121"/>
      <c r="D463" s="121"/>
      <c r="E463" s="121"/>
      <c r="F463" s="121"/>
      <c r="G463" s="122"/>
    </row>
    <row r="464" spans="1:7" hidden="1" x14ac:dyDescent="0.2">
      <c r="A464" s="123"/>
      <c r="B464" s="124"/>
      <c r="C464" s="121"/>
      <c r="D464" s="121"/>
      <c r="E464" s="121"/>
      <c r="F464" s="121"/>
      <c r="G464" s="122"/>
    </row>
    <row r="465" spans="1:7" hidden="1" x14ac:dyDescent="0.2">
      <c r="A465" s="125"/>
      <c r="B465" s="126"/>
      <c r="C465" s="121"/>
      <c r="D465" s="121"/>
      <c r="E465" s="121"/>
      <c r="F465" s="121"/>
      <c r="G465" s="122"/>
    </row>
    <row r="466" spans="1:7" ht="13.5" hidden="1" thickBot="1" x14ac:dyDescent="0.25">
      <c r="A466" s="123"/>
      <c r="B466" s="124"/>
      <c r="C466" s="127"/>
      <c r="D466" s="127"/>
      <c r="E466" s="127"/>
      <c r="F466" s="128"/>
      <c r="G466" s="129"/>
    </row>
    <row r="467" spans="1:7" ht="13.5" hidden="1" thickBot="1" x14ac:dyDescent="0.25">
      <c r="A467" s="100" t="s">
        <v>56</v>
      </c>
      <c r="B467" s="101"/>
      <c r="C467" s="130">
        <f t="shared" ref="C467:G467" si="96">SUM(C459:C466)</f>
        <v>0</v>
      </c>
      <c r="D467" s="130">
        <f t="shared" si="96"/>
        <v>0</v>
      </c>
      <c r="E467" s="130">
        <f t="shared" si="96"/>
        <v>0</v>
      </c>
      <c r="F467" s="130">
        <f t="shared" si="96"/>
        <v>0</v>
      </c>
      <c r="G467" s="138">
        <f t="shared" si="96"/>
        <v>0</v>
      </c>
    </row>
    <row r="468" spans="1:7" hidden="1" x14ac:dyDescent="0.2"/>
    <row r="469" spans="1:7" hidden="1" x14ac:dyDescent="0.2">
      <c r="A469" s="133"/>
      <c r="B469" s="133"/>
    </row>
    <row r="470" spans="1:7" hidden="1" x14ac:dyDescent="0.2">
      <c r="A470" s="79"/>
      <c r="B470" s="80"/>
      <c r="C470" s="77" t="str">
        <f t="shared" ref="C470:G470" si="97">C$12</f>
        <v>2019 Actual²</v>
      </c>
      <c r="D470" s="77" t="str">
        <f t="shared" si="97"/>
        <v>2020 Actual²</v>
      </c>
      <c r="E470" s="77" t="str">
        <f t="shared" si="97"/>
        <v>2021 Actual</v>
      </c>
      <c r="F470" s="77" t="str">
        <f t="shared" si="97"/>
        <v>Bridge Year</v>
      </c>
      <c r="G470" s="78">
        <f t="shared" si="97"/>
        <v>0</v>
      </c>
    </row>
    <row r="471" spans="1:7" hidden="1" x14ac:dyDescent="0.2">
      <c r="A471" s="79"/>
      <c r="B471" s="80"/>
      <c r="C471" s="77">
        <f t="shared" ref="C471:G471" si="98">C$13</f>
        <v>2019</v>
      </c>
      <c r="D471" s="77">
        <f t="shared" si="98"/>
        <v>2020</v>
      </c>
      <c r="E471" s="77">
        <f t="shared" si="98"/>
        <v>2021</v>
      </c>
      <c r="F471" s="77">
        <f t="shared" si="98"/>
        <v>2022</v>
      </c>
      <c r="G471" s="78">
        <f t="shared" si="98"/>
        <v>0</v>
      </c>
    </row>
    <row r="472" spans="1:7" hidden="1" x14ac:dyDescent="0.2">
      <c r="A472" s="83" t="s">
        <v>12</v>
      </c>
      <c r="B472" s="84"/>
      <c r="C472" s="85" t="str">
        <f>IF($C$14=0, "", $C$14)</f>
        <v>MIFRS</v>
      </c>
      <c r="D472" s="85" t="str">
        <f>IF($D$14=0, "", $D$14)</f>
        <v>MIFRS</v>
      </c>
      <c r="E472" s="85" t="str">
        <f>IF($E$14=0, "", $E$14)</f>
        <v>MIFRS</v>
      </c>
      <c r="F472" s="85" t="str">
        <f>IF($F$14=0, "", $F$14)</f>
        <v>MIFRS</v>
      </c>
      <c r="G472" s="86" t="str">
        <f>IF($G$14=0, "", $G$14)</f>
        <v/>
      </c>
    </row>
    <row r="473" spans="1:7" hidden="1" x14ac:dyDescent="0.2">
      <c r="A473" s="123"/>
      <c r="B473" s="124"/>
      <c r="C473" s="25"/>
      <c r="D473" s="25"/>
      <c r="E473" s="25"/>
      <c r="F473" s="25"/>
      <c r="G473" s="122"/>
    </row>
    <row r="474" spans="1:7" hidden="1" x14ac:dyDescent="0.2">
      <c r="A474" s="123"/>
      <c r="B474" s="124"/>
      <c r="C474" s="25"/>
      <c r="D474" s="25"/>
      <c r="E474" s="25"/>
      <c r="F474" s="44"/>
      <c r="G474" s="122"/>
    </row>
    <row r="475" spans="1:7" hidden="1" x14ac:dyDescent="0.2">
      <c r="A475" s="119"/>
      <c r="B475" s="120"/>
      <c r="C475" s="121"/>
      <c r="D475" s="121"/>
      <c r="E475" s="121"/>
      <c r="F475" s="44"/>
      <c r="G475" s="122"/>
    </row>
    <row r="476" spans="1:7" hidden="1" x14ac:dyDescent="0.2">
      <c r="A476" s="119"/>
      <c r="B476" s="120"/>
      <c r="C476" s="121"/>
      <c r="D476" s="121"/>
      <c r="E476" s="121"/>
      <c r="F476" s="44"/>
      <c r="G476" s="122"/>
    </row>
    <row r="477" spans="1:7" hidden="1" x14ac:dyDescent="0.2">
      <c r="A477" s="123"/>
      <c r="B477" s="124"/>
      <c r="C477" s="121"/>
      <c r="D477" s="121"/>
      <c r="E477" s="121"/>
      <c r="F477" s="121"/>
      <c r="G477" s="122"/>
    </row>
    <row r="478" spans="1:7" hidden="1" x14ac:dyDescent="0.2">
      <c r="A478" s="123"/>
      <c r="B478" s="124"/>
      <c r="C478" s="121"/>
      <c r="D478" s="121"/>
      <c r="E478" s="121"/>
      <c r="F478" s="121"/>
      <c r="G478" s="122"/>
    </row>
    <row r="479" spans="1:7" hidden="1" x14ac:dyDescent="0.2">
      <c r="A479" s="125"/>
      <c r="B479" s="126"/>
      <c r="C479" s="121"/>
      <c r="D479" s="121"/>
      <c r="E479" s="121"/>
      <c r="F479" s="121"/>
      <c r="G479" s="122"/>
    </row>
    <row r="480" spans="1:7" ht="13.5" hidden="1" thickBot="1" x14ac:dyDescent="0.25">
      <c r="A480" s="123"/>
      <c r="B480" s="124"/>
      <c r="C480" s="127"/>
      <c r="D480" s="127"/>
      <c r="E480" s="127"/>
      <c r="F480" s="128"/>
      <c r="G480" s="129"/>
    </row>
    <row r="481" spans="1:7" ht="13.5" hidden="1" thickBot="1" x14ac:dyDescent="0.25">
      <c r="A481" s="100" t="s">
        <v>56</v>
      </c>
      <c r="B481" s="101"/>
      <c r="C481" s="130">
        <f t="shared" ref="C481:G481" si="99">SUM(C473:C480)</f>
        <v>0</v>
      </c>
      <c r="D481" s="130">
        <f t="shared" si="99"/>
        <v>0</v>
      </c>
      <c r="E481" s="130">
        <f t="shared" si="99"/>
        <v>0</v>
      </c>
      <c r="F481" s="130">
        <f t="shared" si="99"/>
        <v>0</v>
      </c>
      <c r="G481" s="138">
        <f t="shared" si="99"/>
        <v>0</v>
      </c>
    </row>
    <row r="482" spans="1:7" hidden="1" x14ac:dyDescent="0.2"/>
    <row r="483" spans="1:7" hidden="1" x14ac:dyDescent="0.2">
      <c r="A483" s="133"/>
      <c r="B483" s="133"/>
    </row>
    <row r="484" spans="1:7" hidden="1" x14ac:dyDescent="0.2">
      <c r="A484" s="79"/>
      <c r="B484" s="80"/>
      <c r="C484" s="77" t="str">
        <f t="shared" ref="C484:G484" si="100">C$12</f>
        <v>2019 Actual²</v>
      </c>
      <c r="D484" s="77" t="str">
        <f t="shared" si="100"/>
        <v>2020 Actual²</v>
      </c>
      <c r="E484" s="77" t="str">
        <f t="shared" si="100"/>
        <v>2021 Actual</v>
      </c>
      <c r="F484" s="77" t="str">
        <f t="shared" si="100"/>
        <v>Bridge Year</v>
      </c>
      <c r="G484" s="78">
        <f t="shared" si="100"/>
        <v>0</v>
      </c>
    </row>
    <row r="485" spans="1:7" hidden="1" x14ac:dyDescent="0.2">
      <c r="A485" s="79"/>
      <c r="B485" s="80"/>
      <c r="C485" s="77">
        <f t="shared" ref="C485:G485" si="101">C$13</f>
        <v>2019</v>
      </c>
      <c r="D485" s="77">
        <f t="shared" si="101"/>
        <v>2020</v>
      </c>
      <c r="E485" s="77">
        <f t="shared" si="101"/>
        <v>2021</v>
      </c>
      <c r="F485" s="77">
        <f t="shared" si="101"/>
        <v>2022</v>
      </c>
      <c r="G485" s="78">
        <f t="shared" si="101"/>
        <v>0</v>
      </c>
    </row>
    <row r="486" spans="1:7" hidden="1" x14ac:dyDescent="0.2">
      <c r="A486" s="83" t="s">
        <v>12</v>
      </c>
      <c r="B486" s="84"/>
      <c r="C486" s="85" t="str">
        <f>IF($C$14=0, "", $C$14)</f>
        <v>MIFRS</v>
      </c>
      <c r="D486" s="85" t="str">
        <f>IF($D$14=0, "", $D$14)</f>
        <v>MIFRS</v>
      </c>
      <c r="E486" s="85" t="str">
        <f>IF($E$14=0, "", $E$14)</f>
        <v>MIFRS</v>
      </c>
      <c r="F486" s="85" t="str">
        <f>IF($F$14=0, "", $F$14)</f>
        <v>MIFRS</v>
      </c>
      <c r="G486" s="86" t="str">
        <f>IF($G$14=0, "", $G$14)</f>
        <v/>
      </c>
    </row>
    <row r="487" spans="1:7" hidden="1" x14ac:dyDescent="0.2">
      <c r="A487" s="123"/>
      <c r="B487" s="124"/>
      <c r="C487" s="25"/>
      <c r="D487" s="25"/>
      <c r="E487" s="25"/>
      <c r="F487" s="25"/>
      <c r="G487" s="122"/>
    </row>
    <row r="488" spans="1:7" hidden="1" x14ac:dyDescent="0.2">
      <c r="A488" s="123"/>
      <c r="B488" s="124"/>
      <c r="C488" s="25"/>
      <c r="D488" s="25"/>
      <c r="E488" s="25"/>
      <c r="F488" s="44"/>
      <c r="G488" s="122"/>
    </row>
    <row r="489" spans="1:7" hidden="1" x14ac:dyDescent="0.2">
      <c r="A489" s="119"/>
      <c r="B489" s="120"/>
      <c r="C489" s="121"/>
      <c r="D489" s="121"/>
      <c r="E489" s="121"/>
      <c r="F489" s="44"/>
      <c r="G489" s="122"/>
    </row>
    <row r="490" spans="1:7" hidden="1" x14ac:dyDescent="0.2">
      <c r="A490" s="119"/>
      <c r="B490" s="120"/>
      <c r="C490" s="121"/>
      <c r="D490" s="121"/>
      <c r="E490" s="121"/>
      <c r="F490" s="44"/>
      <c r="G490" s="122"/>
    </row>
    <row r="491" spans="1:7" hidden="1" x14ac:dyDescent="0.2">
      <c r="A491" s="123"/>
      <c r="B491" s="124"/>
      <c r="C491" s="121"/>
      <c r="D491" s="121"/>
      <c r="E491" s="121"/>
      <c r="F491" s="121"/>
      <c r="G491" s="122"/>
    </row>
    <row r="492" spans="1:7" hidden="1" x14ac:dyDescent="0.2">
      <c r="A492" s="123"/>
      <c r="B492" s="124"/>
      <c r="C492" s="121"/>
      <c r="D492" s="121"/>
      <c r="E492" s="121"/>
      <c r="F492" s="121"/>
      <c r="G492" s="122"/>
    </row>
    <row r="493" spans="1:7" hidden="1" x14ac:dyDescent="0.2">
      <c r="A493" s="125"/>
      <c r="B493" s="126"/>
      <c r="C493" s="121"/>
      <c r="D493" s="121"/>
      <c r="E493" s="121"/>
      <c r="F493" s="121"/>
      <c r="G493" s="122"/>
    </row>
    <row r="494" spans="1:7" ht="13.5" hidden="1" thickBot="1" x14ac:dyDescent="0.25">
      <c r="A494" s="123"/>
      <c r="B494" s="124"/>
      <c r="C494" s="127"/>
      <c r="D494" s="127"/>
      <c r="E494" s="127"/>
      <c r="F494" s="128"/>
      <c r="G494" s="129"/>
    </row>
    <row r="495" spans="1:7" ht="13.5" hidden="1" thickBot="1" x14ac:dyDescent="0.25">
      <c r="A495" s="100" t="s">
        <v>56</v>
      </c>
      <c r="B495" s="101"/>
      <c r="C495" s="130">
        <f t="shared" ref="C495:G495" si="102">SUM(C487:C494)</f>
        <v>0</v>
      </c>
      <c r="D495" s="130">
        <f t="shared" si="102"/>
        <v>0</v>
      </c>
      <c r="E495" s="130">
        <f t="shared" si="102"/>
        <v>0</v>
      </c>
      <c r="F495" s="130">
        <f t="shared" si="102"/>
        <v>0</v>
      </c>
      <c r="G495" s="138">
        <f t="shared" si="102"/>
        <v>0</v>
      </c>
    </row>
    <row r="496" spans="1:7" hidden="1" x14ac:dyDescent="0.2"/>
    <row r="497" spans="1:7" hidden="1" x14ac:dyDescent="0.2">
      <c r="A497" s="133"/>
      <c r="B497" s="133"/>
    </row>
    <row r="498" spans="1:7" hidden="1" x14ac:dyDescent="0.2">
      <c r="A498" s="79"/>
      <c r="B498" s="80"/>
      <c r="C498" s="77" t="str">
        <f t="shared" ref="C498:G498" si="103">C$12</f>
        <v>2019 Actual²</v>
      </c>
      <c r="D498" s="77" t="str">
        <f t="shared" si="103"/>
        <v>2020 Actual²</v>
      </c>
      <c r="E498" s="77" t="str">
        <f t="shared" si="103"/>
        <v>2021 Actual</v>
      </c>
      <c r="F498" s="77" t="str">
        <f t="shared" si="103"/>
        <v>Bridge Year</v>
      </c>
      <c r="G498" s="78">
        <f t="shared" si="103"/>
        <v>0</v>
      </c>
    </row>
    <row r="499" spans="1:7" hidden="1" x14ac:dyDescent="0.2">
      <c r="A499" s="79"/>
      <c r="B499" s="80"/>
      <c r="C499" s="77">
        <f t="shared" ref="C499:G499" si="104">C$13</f>
        <v>2019</v>
      </c>
      <c r="D499" s="77">
        <f t="shared" si="104"/>
        <v>2020</v>
      </c>
      <c r="E499" s="77">
        <f t="shared" si="104"/>
        <v>2021</v>
      </c>
      <c r="F499" s="77">
        <f t="shared" si="104"/>
        <v>2022</v>
      </c>
      <c r="G499" s="78">
        <f t="shared" si="104"/>
        <v>0</v>
      </c>
    </row>
    <row r="500" spans="1:7" hidden="1" x14ac:dyDescent="0.2">
      <c r="A500" s="83" t="s">
        <v>12</v>
      </c>
      <c r="B500" s="84"/>
      <c r="C500" s="85" t="str">
        <f>IF($C$14=0, "", $C$14)</f>
        <v>MIFRS</v>
      </c>
      <c r="D500" s="85" t="str">
        <f>IF($D$14=0, "", $D$14)</f>
        <v>MIFRS</v>
      </c>
      <c r="E500" s="85" t="str">
        <f>IF($E$14=0, "", $E$14)</f>
        <v>MIFRS</v>
      </c>
      <c r="F500" s="85" t="str">
        <f>IF($F$14=0, "", $F$14)</f>
        <v>MIFRS</v>
      </c>
      <c r="G500" s="86" t="str">
        <f>IF($G$14=0, "", $G$14)</f>
        <v/>
      </c>
    </row>
    <row r="501" spans="1:7" hidden="1" x14ac:dyDescent="0.2">
      <c r="A501" s="123"/>
      <c r="B501" s="124"/>
      <c r="C501" s="25"/>
      <c r="D501" s="25"/>
      <c r="E501" s="25"/>
      <c r="F501" s="25"/>
      <c r="G501" s="122"/>
    </row>
    <row r="502" spans="1:7" hidden="1" x14ac:dyDescent="0.2">
      <c r="A502" s="123"/>
      <c r="B502" s="124"/>
      <c r="C502" s="25"/>
      <c r="D502" s="25"/>
      <c r="E502" s="25"/>
      <c r="F502" s="44"/>
      <c r="G502" s="122"/>
    </row>
    <row r="503" spans="1:7" hidden="1" x14ac:dyDescent="0.2">
      <c r="A503" s="119"/>
      <c r="B503" s="120"/>
      <c r="C503" s="121"/>
      <c r="D503" s="121"/>
      <c r="E503" s="121"/>
      <c r="F503" s="44"/>
      <c r="G503" s="122"/>
    </row>
    <row r="504" spans="1:7" hidden="1" x14ac:dyDescent="0.2">
      <c r="A504" s="119"/>
      <c r="B504" s="120"/>
      <c r="C504" s="121"/>
      <c r="D504" s="121"/>
      <c r="E504" s="121"/>
      <c r="F504" s="44"/>
      <c r="G504" s="122"/>
    </row>
    <row r="505" spans="1:7" hidden="1" x14ac:dyDescent="0.2">
      <c r="A505" s="123"/>
      <c r="B505" s="124"/>
      <c r="C505" s="121"/>
      <c r="D505" s="121"/>
      <c r="E505" s="121"/>
      <c r="F505" s="121"/>
      <c r="G505" s="122"/>
    </row>
    <row r="506" spans="1:7" hidden="1" x14ac:dyDescent="0.2">
      <c r="A506" s="123"/>
      <c r="B506" s="124"/>
      <c r="C506" s="121"/>
      <c r="D506" s="121"/>
      <c r="E506" s="121"/>
      <c r="F506" s="121"/>
      <c r="G506" s="122"/>
    </row>
    <row r="507" spans="1:7" hidden="1" x14ac:dyDescent="0.2">
      <c r="A507" s="125"/>
      <c r="B507" s="126"/>
      <c r="C507" s="121"/>
      <c r="D507" s="121"/>
      <c r="E507" s="121"/>
      <c r="F507" s="121"/>
      <c r="G507" s="122"/>
    </row>
    <row r="508" spans="1:7" ht="13.5" hidden="1" thickBot="1" x14ac:dyDescent="0.25">
      <c r="A508" s="123"/>
      <c r="B508" s="124"/>
      <c r="C508" s="127"/>
      <c r="D508" s="127"/>
      <c r="E508" s="127"/>
      <c r="F508" s="128"/>
      <c r="G508" s="129"/>
    </row>
    <row r="509" spans="1:7" ht="13.5" hidden="1" thickBot="1" x14ac:dyDescent="0.25">
      <c r="A509" s="100" t="s">
        <v>56</v>
      </c>
      <c r="B509" s="101"/>
      <c r="C509" s="130">
        <f t="shared" ref="C509:G509" si="105">SUM(C501:C508)</f>
        <v>0</v>
      </c>
      <c r="D509" s="130">
        <f t="shared" si="105"/>
        <v>0</v>
      </c>
      <c r="E509" s="130">
        <f t="shared" si="105"/>
        <v>0</v>
      </c>
      <c r="F509" s="130">
        <f t="shared" si="105"/>
        <v>0</v>
      </c>
      <c r="G509" s="138">
        <f t="shared" si="105"/>
        <v>0</v>
      </c>
    </row>
    <row r="510" spans="1:7" hidden="1" x14ac:dyDescent="0.2"/>
    <row r="511" spans="1:7" hidden="1" x14ac:dyDescent="0.2">
      <c r="A511" s="133"/>
      <c r="B511" s="133"/>
    </row>
    <row r="512" spans="1:7" hidden="1" x14ac:dyDescent="0.2">
      <c r="A512" s="79"/>
      <c r="B512" s="80"/>
      <c r="C512" s="77" t="str">
        <f t="shared" ref="C512:G512" si="106">C$12</f>
        <v>2019 Actual²</v>
      </c>
      <c r="D512" s="77" t="str">
        <f t="shared" si="106"/>
        <v>2020 Actual²</v>
      </c>
      <c r="E512" s="77" t="str">
        <f t="shared" si="106"/>
        <v>2021 Actual</v>
      </c>
      <c r="F512" s="77" t="str">
        <f t="shared" si="106"/>
        <v>Bridge Year</v>
      </c>
      <c r="G512" s="78">
        <f t="shared" si="106"/>
        <v>0</v>
      </c>
    </row>
    <row r="513" spans="1:7" hidden="1" x14ac:dyDescent="0.2">
      <c r="A513" s="79"/>
      <c r="B513" s="80"/>
      <c r="C513" s="77">
        <f t="shared" ref="C513:G513" si="107">C$13</f>
        <v>2019</v>
      </c>
      <c r="D513" s="77">
        <f t="shared" si="107"/>
        <v>2020</v>
      </c>
      <c r="E513" s="77">
        <f t="shared" si="107"/>
        <v>2021</v>
      </c>
      <c r="F513" s="77">
        <f t="shared" si="107"/>
        <v>2022</v>
      </c>
      <c r="G513" s="78">
        <f t="shared" si="107"/>
        <v>0</v>
      </c>
    </row>
    <row r="514" spans="1:7" hidden="1" x14ac:dyDescent="0.2">
      <c r="A514" s="83" t="s">
        <v>12</v>
      </c>
      <c r="B514" s="84"/>
      <c r="C514" s="85" t="str">
        <f>IF($C$14=0, "", $C$14)</f>
        <v>MIFRS</v>
      </c>
      <c r="D514" s="85" t="str">
        <f>IF($D$14=0, "", $D$14)</f>
        <v>MIFRS</v>
      </c>
      <c r="E514" s="85" t="str">
        <f>IF($E$14=0, "", $E$14)</f>
        <v>MIFRS</v>
      </c>
      <c r="F514" s="85" t="str">
        <f>IF($F$14=0, "", $F$14)</f>
        <v>MIFRS</v>
      </c>
      <c r="G514" s="86" t="str">
        <f>IF($G$14=0, "", $G$14)</f>
        <v/>
      </c>
    </row>
    <row r="515" spans="1:7" hidden="1" x14ac:dyDescent="0.2">
      <c r="A515" s="123"/>
      <c r="B515" s="124"/>
      <c r="C515" s="25"/>
      <c r="D515" s="25"/>
      <c r="E515" s="25"/>
      <c r="F515" s="25"/>
      <c r="G515" s="122"/>
    </row>
    <row r="516" spans="1:7" hidden="1" x14ac:dyDescent="0.2">
      <c r="A516" s="123"/>
      <c r="B516" s="124"/>
      <c r="C516" s="25"/>
      <c r="D516" s="25"/>
      <c r="E516" s="25"/>
      <c r="F516" s="44"/>
      <c r="G516" s="122"/>
    </row>
    <row r="517" spans="1:7" hidden="1" x14ac:dyDescent="0.2">
      <c r="A517" s="119"/>
      <c r="B517" s="120"/>
      <c r="C517" s="121"/>
      <c r="D517" s="121"/>
      <c r="E517" s="121"/>
      <c r="F517" s="44"/>
      <c r="G517" s="122"/>
    </row>
    <row r="518" spans="1:7" hidden="1" x14ac:dyDescent="0.2">
      <c r="A518" s="119"/>
      <c r="B518" s="120"/>
      <c r="C518" s="121"/>
      <c r="D518" s="121"/>
      <c r="E518" s="121"/>
      <c r="F518" s="44"/>
      <c r="G518" s="122"/>
    </row>
    <row r="519" spans="1:7" hidden="1" x14ac:dyDescent="0.2">
      <c r="A519" s="123"/>
      <c r="B519" s="124"/>
      <c r="C519" s="121"/>
      <c r="D519" s="121"/>
      <c r="E519" s="121"/>
      <c r="F519" s="121"/>
      <c r="G519" s="122"/>
    </row>
    <row r="520" spans="1:7" hidden="1" x14ac:dyDescent="0.2">
      <c r="A520" s="123"/>
      <c r="B520" s="124"/>
      <c r="C520" s="121"/>
      <c r="D520" s="121"/>
      <c r="E520" s="121"/>
      <c r="F520" s="121"/>
      <c r="G520" s="122"/>
    </row>
    <row r="521" spans="1:7" hidden="1" x14ac:dyDescent="0.2">
      <c r="A521" s="125"/>
      <c r="B521" s="126"/>
      <c r="C521" s="121"/>
      <c r="D521" s="121"/>
      <c r="E521" s="121"/>
      <c r="F521" s="121"/>
      <c r="G521" s="122"/>
    </row>
    <row r="522" spans="1:7" ht="13.5" hidden="1" thickBot="1" x14ac:dyDescent="0.25">
      <c r="A522" s="123"/>
      <c r="B522" s="124"/>
      <c r="C522" s="127"/>
      <c r="D522" s="127"/>
      <c r="E522" s="127"/>
      <c r="F522" s="128"/>
      <c r="G522" s="129"/>
    </row>
    <row r="523" spans="1:7" ht="13.5" hidden="1" thickBot="1" x14ac:dyDescent="0.25">
      <c r="A523" s="100" t="s">
        <v>56</v>
      </c>
      <c r="B523" s="101"/>
      <c r="C523" s="130">
        <f t="shared" ref="C523:G523" si="108">SUM(C515:C522)</f>
        <v>0</v>
      </c>
      <c r="D523" s="130">
        <f t="shared" si="108"/>
        <v>0</v>
      </c>
      <c r="E523" s="130">
        <f t="shared" si="108"/>
        <v>0</v>
      </c>
      <c r="F523" s="130">
        <f t="shared" si="108"/>
        <v>0</v>
      </c>
      <c r="G523" s="138">
        <f t="shared" si="108"/>
        <v>0</v>
      </c>
    </row>
    <row r="524" spans="1:7" hidden="1" x14ac:dyDescent="0.2"/>
    <row r="525" spans="1:7" hidden="1" x14ac:dyDescent="0.2">
      <c r="A525" s="133"/>
      <c r="B525" s="133"/>
    </row>
    <row r="526" spans="1:7" hidden="1" x14ac:dyDescent="0.2">
      <c r="A526" s="79"/>
      <c r="B526" s="80"/>
      <c r="C526" s="77" t="str">
        <f t="shared" ref="C526:G526" si="109">C$12</f>
        <v>2019 Actual²</v>
      </c>
      <c r="D526" s="77" t="str">
        <f t="shared" si="109"/>
        <v>2020 Actual²</v>
      </c>
      <c r="E526" s="77" t="str">
        <f t="shared" si="109"/>
        <v>2021 Actual</v>
      </c>
      <c r="F526" s="77" t="str">
        <f t="shared" si="109"/>
        <v>Bridge Year</v>
      </c>
      <c r="G526" s="78">
        <f t="shared" si="109"/>
        <v>0</v>
      </c>
    </row>
    <row r="527" spans="1:7" hidden="1" x14ac:dyDescent="0.2">
      <c r="A527" s="79"/>
      <c r="B527" s="80"/>
      <c r="C527" s="77">
        <f t="shared" ref="C527:G527" si="110">C$13</f>
        <v>2019</v>
      </c>
      <c r="D527" s="77">
        <f t="shared" si="110"/>
        <v>2020</v>
      </c>
      <c r="E527" s="77">
        <f t="shared" si="110"/>
        <v>2021</v>
      </c>
      <c r="F527" s="77">
        <f t="shared" si="110"/>
        <v>2022</v>
      </c>
      <c r="G527" s="78">
        <f t="shared" si="110"/>
        <v>0</v>
      </c>
    </row>
    <row r="528" spans="1:7" hidden="1" x14ac:dyDescent="0.2">
      <c r="A528" s="83" t="s">
        <v>12</v>
      </c>
      <c r="B528" s="84"/>
      <c r="C528" s="85" t="str">
        <f>IF($C$14=0, "", $C$14)</f>
        <v>MIFRS</v>
      </c>
      <c r="D528" s="85" t="str">
        <f>IF($D$14=0, "", $D$14)</f>
        <v>MIFRS</v>
      </c>
      <c r="E528" s="85" t="str">
        <f>IF($E$14=0, "", $E$14)</f>
        <v>MIFRS</v>
      </c>
      <c r="F528" s="85" t="str">
        <f>IF($F$14=0, "", $F$14)</f>
        <v>MIFRS</v>
      </c>
      <c r="G528" s="86" t="str">
        <f>IF($G$14=0, "", $G$14)</f>
        <v/>
      </c>
    </row>
    <row r="529" spans="1:7" hidden="1" x14ac:dyDescent="0.2">
      <c r="A529" s="123"/>
      <c r="B529" s="124"/>
      <c r="C529" s="25"/>
      <c r="D529" s="25"/>
      <c r="E529" s="25"/>
      <c r="F529" s="25"/>
      <c r="G529" s="122"/>
    </row>
    <row r="530" spans="1:7" hidden="1" x14ac:dyDescent="0.2">
      <c r="A530" s="123"/>
      <c r="B530" s="124"/>
      <c r="C530" s="25"/>
      <c r="D530" s="25"/>
      <c r="E530" s="25"/>
      <c r="F530" s="44"/>
      <c r="G530" s="122"/>
    </row>
    <row r="531" spans="1:7" hidden="1" x14ac:dyDescent="0.2">
      <c r="A531" s="119"/>
      <c r="B531" s="120"/>
      <c r="C531" s="121"/>
      <c r="D531" s="121"/>
      <c r="E531" s="121"/>
      <c r="F531" s="44"/>
      <c r="G531" s="122"/>
    </row>
    <row r="532" spans="1:7" hidden="1" x14ac:dyDescent="0.2">
      <c r="A532" s="119"/>
      <c r="B532" s="120"/>
      <c r="C532" s="121"/>
      <c r="D532" s="121"/>
      <c r="E532" s="121"/>
      <c r="F532" s="44"/>
      <c r="G532" s="122"/>
    </row>
    <row r="533" spans="1:7" hidden="1" x14ac:dyDescent="0.2">
      <c r="A533" s="123"/>
      <c r="B533" s="124"/>
      <c r="C533" s="121"/>
      <c r="D533" s="121"/>
      <c r="E533" s="121"/>
      <c r="F533" s="121"/>
      <c r="G533" s="122"/>
    </row>
    <row r="534" spans="1:7" hidden="1" x14ac:dyDescent="0.2">
      <c r="A534" s="123"/>
      <c r="B534" s="124"/>
      <c r="C534" s="121"/>
      <c r="D534" s="121"/>
      <c r="E534" s="121"/>
      <c r="F534" s="121"/>
      <c r="G534" s="122"/>
    </row>
    <row r="535" spans="1:7" hidden="1" x14ac:dyDescent="0.2">
      <c r="A535" s="125"/>
      <c r="B535" s="126"/>
      <c r="C535" s="121"/>
      <c r="D535" s="121"/>
      <c r="E535" s="121"/>
      <c r="F535" s="121"/>
      <c r="G535" s="122"/>
    </row>
    <row r="536" spans="1:7" ht="13.5" hidden="1" thickBot="1" x14ac:dyDescent="0.25">
      <c r="A536" s="123"/>
      <c r="B536" s="124"/>
      <c r="C536" s="127"/>
      <c r="D536" s="127"/>
      <c r="E536" s="127"/>
      <c r="F536" s="128"/>
      <c r="G536" s="129"/>
    </row>
    <row r="537" spans="1:7" ht="13.5" hidden="1" thickBot="1" x14ac:dyDescent="0.25">
      <c r="A537" s="100" t="s">
        <v>56</v>
      </c>
      <c r="B537" s="101"/>
      <c r="C537" s="130">
        <f t="shared" ref="C537:G537" si="111">SUM(C529:C536)</f>
        <v>0</v>
      </c>
      <c r="D537" s="130">
        <f t="shared" si="111"/>
        <v>0</v>
      </c>
      <c r="E537" s="130">
        <f t="shared" si="111"/>
        <v>0</v>
      </c>
      <c r="F537" s="130">
        <f t="shared" si="111"/>
        <v>0</v>
      </c>
      <c r="G537" s="138">
        <f t="shared" si="111"/>
        <v>0</v>
      </c>
    </row>
    <row r="538" spans="1:7" hidden="1" x14ac:dyDescent="0.2"/>
    <row r="539" spans="1:7" hidden="1" x14ac:dyDescent="0.2">
      <c r="A539" s="133"/>
      <c r="B539" s="133"/>
    </row>
    <row r="540" spans="1:7" hidden="1" x14ac:dyDescent="0.2">
      <c r="A540" s="79"/>
      <c r="B540" s="80"/>
      <c r="C540" s="77" t="str">
        <f t="shared" ref="C540:G540" si="112">C$12</f>
        <v>2019 Actual²</v>
      </c>
      <c r="D540" s="77" t="str">
        <f t="shared" si="112"/>
        <v>2020 Actual²</v>
      </c>
      <c r="E540" s="77" t="str">
        <f t="shared" si="112"/>
        <v>2021 Actual</v>
      </c>
      <c r="F540" s="77" t="str">
        <f t="shared" si="112"/>
        <v>Bridge Year</v>
      </c>
      <c r="G540" s="78">
        <f t="shared" si="112"/>
        <v>0</v>
      </c>
    </row>
    <row r="541" spans="1:7" hidden="1" x14ac:dyDescent="0.2">
      <c r="A541" s="79"/>
      <c r="B541" s="80"/>
      <c r="C541" s="77">
        <f t="shared" ref="C541:G541" si="113">C$13</f>
        <v>2019</v>
      </c>
      <c r="D541" s="77">
        <f t="shared" si="113"/>
        <v>2020</v>
      </c>
      <c r="E541" s="77">
        <f t="shared" si="113"/>
        <v>2021</v>
      </c>
      <c r="F541" s="77">
        <f t="shared" si="113"/>
        <v>2022</v>
      </c>
      <c r="G541" s="78">
        <f t="shared" si="113"/>
        <v>0</v>
      </c>
    </row>
    <row r="542" spans="1:7" hidden="1" x14ac:dyDescent="0.2">
      <c r="A542" s="83" t="s">
        <v>12</v>
      </c>
      <c r="B542" s="84"/>
      <c r="C542" s="85" t="str">
        <f>IF($C$14=0, "", $C$14)</f>
        <v>MIFRS</v>
      </c>
      <c r="D542" s="85" t="str">
        <f>IF($D$14=0, "", $D$14)</f>
        <v>MIFRS</v>
      </c>
      <c r="E542" s="85" t="str">
        <f>IF($E$14=0, "", $E$14)</f>
        <v>MIFRS</v>
      </c>
      <c r="F542" s="85" t="str">
        <f>IF($F$14=0, "", $F$14)</f>
        <v>MIFRS</v>
      </c>
      <c r="G542" s="86" t="str">
        <f>IF($G$14=0, "", $G$14)</f>
        <v/>
      </c>
    </row>
    <row r="543" spans="1:7" hidden="1" x14ac:dyDescent="0.2">
      <c r="A543" s="123"/>
      <c r="B543" s="124"/>
      <c r="C543" s="25"/>
      <c r="D543" s="25"/>
      <c r="E543" s="25"/>
      <c r="F543" s="25"/>
      <c r="G543" s="122"/>
    </row>
    <row r="544" spans="1:7" hidden="1" x14ac:dyDescent="0.2">
      <c r="A544" s="123"/>
      <c r="B544" s="124"/>
      <c r="C544" s="25"/>
      <c r="D544" s="25"/>
      <c r="E544" s="25"/>
      <c r="F544" s="44"/>
      <c r="G544" s="122"/>
    </row>
    <row r="545" spans="1:7" hidden="1" x14ac:dyDescent="0.2">
      <c r="A545" s="119"/>
      <c r="B545" s="120"/>
      <c r="C545" s="121"/>
      <c r="D545" s="121"/>
      <c r="E545" s="121"/>
      <c r="F545" s="44"/>
      <c r="G545" s="122"/>
    </row>
    <row r="546" spans="1:7" hidden="1" x14ac:dyDescent="0.2">
      <c r="A546" s="119"/>
      <c r="B546" s="120"/>
      <c r="C546" s="121"/>
      <c r="D546" s="121"/>
      <c r="E546" s="121"/>
      <c r="F546" s="44"/>
      <c r="G546" s="122"/>
    </row>
    <row r="547" spans="1:7" hidden="1" x14ac:dyDescent="0.2">
      <c r="A547" s="123"/>
      <c r="B547" s="124"/>
      <c r="C547" s="121"/>
      <c r="D547" s="121"/>
      <c r="E547" s="121"/>
      <c r="F547" s="121"/>
      <c r="G547" s="122"/>
    </row>
    <row r="548" spans="1:7" hidden="1" x14ac:dyDescent="0.2">
      <c r="A548" s="123"/>
      <c r="B548" s="124"/>
      <c r="C548" s="121"/>
      <c r="D548" s="121"/>
      <c r="E548" s="121"/>
      <c r="F548" s="121"/>
      <c r="G548" s="122"/>
    </row>
    <row r="549" spans="1:7" hidden="1" x14ac:dyDescent="0.2">
      <c r="A549" s="125"/>
      <c r="B549" s="126"/>
      <c r="C549" s="121"/>
      <c r="D549" s="121"/>
      <c r="E549" s="121"/>
      <c r="F549" s="121"/>
      <c r="G549" s="122"/>
    </row>
    <row r="550" spans="1:7" ht="13.5" hidden="1" thickBot="1" x14ac:dyDescent="0.25">
      <c r="A550" s="123"/>
      <c r="B550" s="124"/>
      <c r="C550" s="127"/>
      <c r="D550" s="127"/>
      <c r="E550" s="127"/>
      <c r="F550" s="128"/>
      <c r="G550" s="129"/>
    </row>
    <row r="551" spans="1:7" ht="13.5" hidden="1" thickBot="1" x14ac:dyDescent="0.25">
      <c r="A551" s="100" t="s">
        <v>56</v>
      </c>
      <c r="B551" s="101"/>
      <c r="C551" s="130">
        <f t="shared" ref="C551:G551" si="114">SUM(C543:C550)</f>
        <v>0</v>
      </c>
      <c r="D551" s="130">
        <f t="shared" si="114"/>
        <v>0</v>
      </c>
      <c r="E551" s="130">
        <f t="shared" si="114"/>
        <v>0</v>
      </c>
      <c r="F551" s="130">
        <f t="shared" si="114"/>
        <v>0</v>
      </c>
      <c r="G551" s="138">
        <f t="shared" si="114"/>
        <v>0</v>
      </c>
    </row>
    <row r="552" spans="1:7" hidden="1" x14ac:dyDescent="0.2"/>
    <row r="553" spans="1:7" hidden="1" x14ac:dyDescent="0.2">
      <c r="A553" s="133"/>
      <c r="B553" s="133"/>
    </row>
    <row r="554" spans="1:7" hidden="1" x14ac:dyDescent="0.2">
      <c r="A554" s="79"/>
      <c r="B554" s="80"/>
      <c r="C554" s="77" t="str">
        <f t="shared" ref="C554:G554" si="115">C$12</f>
        <v>2019 Actual²</v>
      </c>
      <c r="D554" s="77" t="str">
        <f t="shared" si="115"/>
        <v>2020 Actual²</v>
      </c>
      <c r="E554" s="77" t="str">
        <f t="shared" si="115"/>
        <v>2021 Actual</v>
      </c>
      <c r="F554" s="77" t="str">
        <f t="shared" si="115"/>
        <v>Bridge Year</v>
      </c>
      <c r="G554" s="78">
        <f t="shared" si="115"/>
        <v>0</v>
      </c>
    </row>
    <row r="555" spans="1:7" hidden="1" x14ac:dyDescent="0.2">
      <c r="A555" s="79"/>
      <c r="B555" s="80"/>
      <c r="C555" s="77">
        <f t="shared" ref="C555:G555" si="116">C$13</f>
        <v>2019</v>
      </c>
      <c r="D555" s="77">
        <f t="shared" si="116"/>
        <v>2020</v>
      </c>
      <c r="E555" s="77">
        <f t="shared" si="116"/>
        <v>2021</v>
      </c>
      <c r="F555" s="77">
        <f t="shared" si="116"/>
        <v>2022</v>
      </c>
      <c r="G555" s="78">
        <f t="shared" si="116"/>
        <v>0</v>
      </c>
    </row>
    <row r="556" spans="1:7" hidden="1" x14ac:dyDescent="0.2">
      <c r="A556" s="83" t="s">
        <v>12</v>
      </c>
      <c r="B556" s="84"/>
      <c r="C556" s="85" t="str">
        <f>IF($C$14=0, "", $C$14)</f>
        <v>MIFRS</v>
      </c>
      <c r="D556" s="85" t="str">
        <f>IF($D$14=0, "", $D$14)</f>
        <v>MIFRS</v>
      </c>
      <c r="E556" s="85" t="str">
        <f>IF($E$14=0, "", $E$14)</f>
        <v>MIFRS</v>
      </c>
      <c r="F556" s="85" t="str">
        <f>IF($F$14=0, "", $F$14)</f>
        <v>MIFRS</v>
      </c>
      <c r="G556" s="86" t="str">
        <f>IF($G$14=0, "", $G$14)</f>
        <v/>
      </c>
    </row>
    <row r="557" spans="1:7" hidden="1" x14ac:dyDescent="0.2">
      <c r="A557" s="123"/>
      <c r="B557" s="124"/>
      <c r="C557" s="25"/>
      <c r="D557" s="25"/>
      <c r="E557" s="25"/>
      <c r="F557" s="25"/>
      <c r="G557" s="122"/>
    </row>
    <row r="558" spans="1:7" hidden="1" x14ac:dyDescent="0.2">
      <c r="A558" s="123"/>
      <c r="B558" s="124"/>
      <c r="C558" s="25"/>
      <c r="D558" s="25"/>
      <c r="E558" s="25"/>
      <c r="F558" s="44"/>
      <c r="G558" s="122"/>
    </row>
    <row r="559" spans="1:7" hidden="1" x14ac:dyDescent="0.2">
      <c r="A559" s="119"/>
      <c r="B559" s="120"/>
      <c r="C559" s="121"/>
      <c r="D559" s="121"/>
      <c r="E559" s="121"/>
      <c r="F559" s="44"/>
      <c r="G559" s="122"/>
    </row>
    <row r="560" spans="1:7" hidden="1" x14ac:dyDescent="0.2">
      <c r="A560" s="119"/>
      <c r="B560" s="120"/>
      <c r="C560" s="121"/>
      <c r="D560" s="121"/>
      <c r="E560" s="121"/>
      <c r="F560" s="44"/>
      <c r="G560" s="122"/>
    </row>
    <row r="561" spans="1:7" hidden="1" x14ac:dyDescent="0.2">
      <c r="A561" s="123"/>
      <c r="B561" s="124"/>
      <c r="C561" s="121"/>
      <c r="D561" s="121"/>
      <c r="E561" s="121"/>
      <c r="F561" s="121"/>
      <c r="G561" s="122"/>
    </row>
    <row r="562" spans="1:7" hidden="1" x14ac:dyDescent="0.2">
      <c r="A562" s="123"/>
      <c r="B562" s="124"/>
      <c r="C562" s="121"/>
      <c r="D562" s="121"/>
      <c r="E562" s="121"/>
      <c r="F562" s="121"/>
      <c r="G562" s="122"/>
    </row>
    <row r="563" spans="1:7" hidden="1" x14ac:dyDescent="0.2">
      <c r="A563" s="125"/>
      <c r="B563" s="126"/>
      <c r="C563" s="121"/>
      <c r="D563" s="121"/>
      <c r="E563" s="121"/>
      <c r="F563" s="121"/>
      <c r="G563" s="122"/>
    </row>
    <row r="564" spans="1:7" ht="13.5" hidden="1" thickBot="1" x14ac:dyDescent="0.25">
      <c r="A564" s="123"/>
      <c r="B564" s="124"/>
      <c r="C564" s="127"/>
      <c r="D564" s="127"/>
      <c r="E564" s="127"/>
      <c r="F564" s="128"/>
      <c r="G564" s="129"/>
    </row>
    <row r="565" spans="1:7" ht="13.5" hidden="1" thickBot="1" x14ac:dyDescent="0.25">
      <c r="A565" s="100" t="s">
        <v>56</v>
      </c>
      <c r="B565" s="101"/>
      <c r="C565" s="130">
        <f t="shared" ref="C565:G565" si="117">SUM(C557:C564)</f>
        <v>0</v>
      </c>
      <c r="D565" s="130">
        <f t="shared" si="117"/>
        <v>0</v>
      </c>
      <c r="E565" s="130">
        <f t="shared" si="117"/>
        <v>0</v>
      </c>
      <c r="F565" s="130">
        <f t="shared" si="117"/>
        <v>0</v>
      </c>
      <c r="G565" s="138">
        <f t="shared" si="117"/>
        <v>0</v>
      </c>
    </row>
    <row r="566" spans="1:7" hidden="1" x14ac:dyDescent="0.2"/>
    <row r="567" spans="1:7" hidden="1" x14ac:dyDescent="0.2">
      <c r="A567" s="133"/>
      <c r="B567" s="133"/>
    </row>
    <row r="568" spans="1:7" hidden="1" x14ac:dyDescent="0.2">
      <c r="A568" s="79"/>
      <c r="B568" s="80"/>
      <c r="C568" s="77" t="str">
        <f t="shared" ref="C568:G568" si="118">C$12</f>
        <v>2019 Actual²</v>
      </c>
      <c r="D568" s="77" t="str">
        <f t="shared" si="118"/>
        <v>2020 Actual²</v>
      </c>
      <c r="E568" s="77" t="str">
        <f t="shared" si="118"/>
        <v>2021 Actual</v>
      </c>
      <c r="F568" s="77" t="str">
        <f t="shared" si="118"/>
        <v>Bridge Year</v>
      </c>
      <c r="G568" s="78">
        <f t="shared" si="118"/>
        <v>0</v>
      </c>
    </row>
    <row r="569" spans="1:7" hidden="1" x14ac:dyDescent="0.2">
      <c r="A569" s="79"/>
      <c r="B569" s="80"/>
      <c r="C569" s="77">
        <f t="shared" ref="C569:G569" si="119">C$13</f>
        <v>2019</v>
      </c>
      <c r="D569" s="77">
        <f t="shared" si="119"/>
        <v>2020</v>
      </c>
      <c r="E569" s="77">
        <f t="shared" si="119"/>
        <v>2021</v>
      </c>
      <c r="F569" s="77">
        <f t="shared" si="119"/>
        <v>2022</v>
      </c>
      <c r="G569" s="78">
        <f t="shared" si="119"/>
        <v>0</v>
      </c>
    </row>
    <row r="570" spans="1:7" hidden="1" x14ac:dyDescent="0.2">
      <c r="A570" s="83" t="s">
        <v>12</v>
      </c>
      <c r="B570" s="84"/>
      <c r="C570" s="85" t="str">
        <f>IF($C$14=0, "", $C$14)</f>
        <v>MIFRS</v>
      </c>
      <c r="D570" s="85" t="str">
        <f>IF($D$14=0, "", $D$14)</f>
        <v>MIFRS</v>
      </c>
      <c r="E570" s="85" t="str">
        <f>IF($E$14=0, "", $E$14)</f>
        <v>MIFRS</v>
      </c>
      <c r="F570" s="85" t="str">
        <f>IF($F$14=0, "", $F$14)</f>
        <v>MIFRS</v>
      </c>
      <c r="G570" s="86" t="str">
        <f>IF($G$14=0, "", $G$14)</f>
        <v/>
      </c>
    </row>
    <row r="571" spans="1:7" hidden="1" x14ac:dyDescent="0.2">
      <c r="A571" s="123"/>
      <c r="B571" s="124"/>
      <c r="C571" s="25"/>
      <c r="D571" s="25"/>
      <c r="E571" s="25"/>
      <c r="F571" s="25"/>
      <c r="G571" s="122"/>
    </row>
    <row r="572" spans="1:7" hidden="1" x14ac:dyDescent="0.2">
      <c r="A572" s="123"/>
      <c r="B572" s="124"/>
      <c r="C572" s="25"/>
      <c r="D572" s="25"/>
      <c r="E572" s="25"/>
      <c r="F572" s="44"/>
      <c r="G572" s="122"/>
    </row>
    <row r="573" spans="1:7" hidden="1" x14ac:dyDescent="0.2">
      <c r="A573" s="119"/>
      <c r="B573" s="120"/>
      <c r="C573" s="121"/>
      <c r="D573" s="121"/>
      <c r="E573" s="121"/>
      <c r="F573" s="44"/>
      <c r="G573" s="122"/>
    </row>
    <row r="574" spans="1:7" hidden="1" x14ac:dyDescent="0.2">
      <c r="A574" s="119"/>
      <c r="B574" s="120"/>
      <c r="C574" s="121"/>
      <c r="D574" s="121"/>
      <c r="E574" s="121"/>
      <c r="F574" s="44"/>
      <c r="G574" s="122"/>
    </row>
    <row r="575" spans="1:7" hidden="1" x14ac:dyDescent="0.2">
      <c r="A575" s="123"/>
      <c r="B575" s="124"/>
      <c r="C575" s="121"/>
      <c r="D575" s="121"/>
      <c r="E575" s="121"/>
      <c r="F575" s="121"/>
      <c r="G575" s="122"/>
    </row>
    <row r="576" spans="1:7" hidden="1" x14ac:dyDescent="0.2">
      <c r="A576" s="123"/>
      <c r="B576" s="124"/>
      <c r="C576" s="121"/>
      <c r="D576" s="121"/>
      <c r="E576" s="121"/>
      <c r="F576" s="121"/>
      <c r="G576" s="122"/>
    </row>
    <row r="577" spans="1:7" hidden="1" x14ac:dyDescent="0.2">
      <c r="A577" s="125"/>
      <c r="B577" s="126"/>
      <c r="C577" s="121"/>
      <c r="D577" s="121"/>
      <c r="E577" s="121"/>
      <c r="F577" s="121"/>
      <c r="G577" s="122"/>
    </row>
    <row r="578" spans="1:7" ht="13.5" hidden="1" thickBot="1" x14ac:dyDescent="0.25">
      <c r="A578" s="123"/>
      <c r="B578" s="124"/>
      <c r="C578" s="127"/>
      <c r="D578" s="127"/>
      <c r="E578" s="127"/>
      <c r="F578" s="128"/>
      <c r="G578" s="129"/>
    </row>
    <row r="579" spans="1:7" ht="13.5" hidden="1" thickBot="1" x14ac:dyDescent="0.25">
      <c r="A579" s="100" t="s">
        <v>56</v>
      </c>
      <c r="B579" s="101"/>
      <c r="C579" s="130">
        <f t="shared" ref="C579:G579" si="120">SUM(C571:C578)</f>
        <v>0</v>
      </c>
      <c r="D579" s="130">
        <f t="shared" si="120"/>
        <v>0</v>
      </c>
      <c r="E579" s="130">
        <f t="shared" si="120"/>
        <v>0</v>
      </c>
      <c r="F579" s="130">
        <f t="shared" si="120"/>
        <v>0</v>
      </c>
      <c r="G579" s="138">
        <f t="shared" si="120"/>
        <v>0</v>
      </c>
    </row>
    <row r="580" spans="1:7" hidden="1" x14ac:dyDescent="0.2"/>
  </sheetData>
  <mergeCells count="400">
    <mergeCell ref="A576:B576"/>
    <mergeCell ref="A577:B577"/>
    <mergeCell ref="A578:B578"/>
    <mergeCell ref="A579:B579"/>
    <mergeCell ref="A570:B570"/>
    <mergeCell ref="A571:B571"/>
    <mergeCell ref="A572:B572"/>
    <mergeCell ref="A573:B573"/>
    <mergeCell ref="A574:B574"/>
    <mergeCell ref="A575:B575"/>
    <mergeCell ref="A561:B561"/>
    <mergeCell ref="A562:B562"/>
    <mergeCell ref="A563:B563"/>
    <mergeCell ref="A564:B564"/>
    <mergeCell ref="A565:B565"/>
    <mergeCell ref="A567:B567"/>
    <mergeCell ref="A553:B553"/>
    <mergeCell ref="A556:B556"/>
    <mergeCell ref="A557:B557"/>
    <mergeCell ref="A558:B558"/>
    <mergeCell ref="A559:B559"/>
    <mergeCell ref="A560:B560"/>
    <mergeCell ref="A546:B546"/>
    <mergeCell ref="A547:B547"/>
    <mergeCell ref="A548:B548"/>
    <mergeCell ref="A549:B549"/>
    <mergeCell ref="A550:B550"/>
    <mergeCell ref="A551:B551"/>
    <mergeCell ref="A537:B537"/>
    <mergeCell ref="A539:B539"/>
    <mergeCell ref="A542:B542"/>
    <mergeCell ref="A543:B543"/>
    <mergeCell ref="A544:B544"/>
    <mergeCell ref="A545:B545"/>
    <mergeCell ref="A531:B531"/>
    <mergeCell ref="A532:B532"/>
    <mergeCell ref="A533:B533"/>
    <mergeCell ref="A534:B534"/>
    <mergeCell ref="A535:B535"/>
    <mergeCell ref="A536:B536"/>
    <mergeCell ref="A522:B522"/>
    <mergeCell ref="A523:B523"/>
    <mergeCell ref="A525:B525"/>
    <mergeCell ref="A528:B528"/>
    <mergeCell ref="A529:B529"/>
    <mergeCell ref="A530:B530"/>
    <mergeCell ref="A516:B516"/>
    <mergeCell ref="A517:B517"/>
    <mergeCell ref="A518:B518"/>
    <mergeCell ref="A519:B519"/>
    <mergeCell ref="A520:B520"/>
    <mergeCell ref="A521:B521"/>
    <mergeCell ref="A507:B507"/>
    <mergeCell ref="A508:B508"/>
    <mergeCell ref="A509:B509"/>
    <mergeCell ref="A511:B511"/>
    <mergeCell ref="A514:B514"/>
    <mergeCell ref="A515:B515"/>
    <mergeCell ref="A501:B501"/>
    <mergeCell ref="A502:B502"/>
    <mergeCell ref="A503:B503"/>
    <mergeCell ref="A504:B504"/>
    <mergeCell ref="A505:B505"/>
    <mergeCell ref="A506:B506"/>
    <mergeCell ref="A492:B492"/>
    <mergeCell ref="A493:B493"/>
    <mergeCell ref="A494:B494"/>
    <mergeCell ref="A495:B495"/>
    <mergeCell ref="A497:B497"/>
    <mergeCell ref="A500:B500"/>
    <mergeCell ref="A486:B486"/>
    <mergeCell ref="A487:B487"/>
    <mergeCell ref="A488:B488"/>
    <mergeCell ref="A489:B489"/>
    <mergeCell ref="A490:B490"/>
    <mergeCell ref="A491:B491"/>
    <mergeCell ref="A477:B477"/>
    <mergeCell ref="A478:B478"/>
    <mergeCell ref="A479:B479"/>
    <mergeCell ref="A480:B480"/>
    <mergeCell ref="A481:B481"/>
    <mergeCell ref="A483:B483"/>
    <mergeCell ref="A469:B469"/>
    <mergeCell ref="A472:B472"/>
    <mergeCell ref="A473:B473"/>
    <mergeCell ref="A474:B474"/>
    <mergeCell ref="A475:B475"/>
    <mergeCell ref="A476:B476"/>
    <mergeCell ref="A462:B462"/>
    <mergeCell ref="A463:B463"/>
    <mergeCell ref="A464:B464"/>
    <mergeCell ref="A465:B465"/>
    <mergeCell ref="A466:B466"/>
    <mergeCell ref="A467:B467"/>
    <mergeCell ref="A453:B453"/>
    <mergeCell ref="A455:B455"/>
    <mergeCell ref="A458:B458"/>
    <mergeCell ref="A459:B459"/>
    <mergeCell ref="A460:B460"/>
    <mergeCell ref="A461:B461"/>
    <mergeCell ref="A447:B447"/>
    <mergeCell ref="A448:B448"/>
    <mergeCell ref="A449:B449"/>
    <mergeCell ref="A450:B450"/>
    <mergeCell ref="A451:B451"/>
    <mergeCell ref="A452:B452"/>
    <mergeCell ref="A438:B438"/>
    <mergeCell ref="A439:B439"/>
    <mergeCell ref="A441:B441"/>
    <mergeCell ref="A444:B444"/>
    <mergeCell ref="A445:B445"/>
    <mergeCell ref="A446:B446"/>
    <mergeCell ref="A432:B432"/>
    <mergeCell ref="A433:B433"/>
    <mergeCell ref="A434:B434"/>
    <mergeCell ref="A435:B435"/>
    <mergeCell ref="A436:B436"/>
    <mergeCell ref="A437:B437"/>
    <mergeCell ref="A423:B423"/>
    <mergeCell ref="A424:B424"/>
    <mergeCell ref="A425:B425"/>
    <mergeCell ref="A427:B427"/>
    <mergeCell ref="A430:B430"/>
    <mergeCell ref="A431:B431"/>
    <mergeCell ref="A417:B417"/>
    <mergeCell ref="A418:B418"/>
    <mergeCell ref="A419:B419"/>
    <mergeCell ref="A420:B420"/>
    <mergeCell ref="A421:B421"/>
    <mergeCell ref="A422:B422"/>
    <mergeCell ref="A408:B408"/>
    <mergeCell ref="A409:B409"/>
    <mergeCell ref="A410:B410"/>
    <mergeCell ref="A411:B411"/>
    <mergeCell ref="A413:B413"/>
    <mergeCell ref="A416:B416"/>
    <mergeCell ref="A402:B402"/>
    <mergeCell ref="A403:B403"/>
    <mergeCell ref="A404:B404"/>
    <mergeCell ref="A405:B405"/>
    <mergeCell ref="A406:B406"/>
    <mergeCell ref="A407:B407"/>
    <mergeCell ref="A393:B393"/>
    <mergeCell ref="A394:B394"/>
    <mergeCell ref="A395:B395"/>
    <mergeCell ref="A396:B396"/>
    <mergeCell ref="A397:B397"/>
    <mergeCell ref="A399:B399"/>
    <mergeCell ref="A385:B385"/>
    <mergeCell ref="A388:B388"/>
    <mergeCell ref="A389:B389"/>
    <mergeCell ref="A390:B390"/>
    <mergeCell ref="A391:B391"/>
    <mergeCell ref="A392:B392"/>
    <mergeCell ref="A378:B378"/>
    <mergeCell ref="A379:B379"/>
    <mergeCell ref="A380:B380"/>
    <mergeCell ref="A381:B381"/>
    <mergeCell ref="A382:B382"/>
    <mergeCell ref="A383:B383"/>
    <mergeCell ref="A369:B369"/>
    <mergeCell ref="A371:B371"/>
    <mergeCell ref="A374:B374"/>
    <mergeCell ref="A375:B375"/>
    <mergeCell ref="A376:B376"/>
    <mergeCell ref="A377:B377"/>
    <mergeCell ref="A363:B363"/>
    <mergeCell ref="A364:B364"/>
    <mergeCell ref="A365:B365"/>
    <mergeCell ref="A366:B366"/>
    <mergeCell ref="A367:B367"/>
    <mergeCell ref="A368:B368"/>
    <mergeCell ref="A354:B354"/>
    <mergeCell ref="A355:B355"/>
    <mergeCell ref="A357:B357"/>
    <mergeCell ref="A360:B360"/>
    <mergeCell ref="A361:B361"/>
    <mergeCell ref="A362:B362"/>
    <mergeCell ref="A348:B348"/>
    <mergeCell ref="A349:B349"/>
    <mergeCell ref="A350:B350"/>
    <mergeCell ref="A351:B351"/>
    <mergeCell ref="A352:B352"/>
    <mergeCell ref="A353:B353"/>
    <mergeCell ref="A339:B339"/>
    <mergeCell ref="A340:B340"/>
    <mergeCell ref="A341:B341"/>
    <mergeCell ref="A343:B343"/>
    <mergeCell ref="A346:B346"/>
    <mergeCell ref="A347:B347"/>
    <mergeCell ref="A333:B333"/>
    <mergeCell ref="A334:B334"/>
    <mergeCell ref="A335:B335"/>
    <mergeCell ref="A336:B336"/>
    <mergeCell ref="A337:B337"/>
    <mergeCell ref="A338:B338"/>
    <mergeCell ref="A324:B324"/>
    <mergeCell ref="A325:B325"/>
    <mergeCell ref="A326:B326"/>
    <mergeCell ref="A327:B327"/>
    <mergeCell ref="A329:B329"/>
    <mergeCell ref="A332:B332"/>
    <mergeCell ref="A318:B318"/>
    <mergeCell ref="A319:B319"/>
    <mergeCell ref="A320:B320"/>
    <mergeCell ref="A321:B321"/>
    <mergeCell ref="A322:B322"/>
    <mergeCell ref="A323:B323"/>
    <mergeCell ref="A309:B309"/>
    <mergeCell ref="A310:B310"/>
    <mergeCell ref="A311:B311"/>
    <mergeCell ref="A312:B312"/>
    <mergeCell ref="A313:B313"/>
    <mergeCell ref="A315:B315"/>
    <mergeCell ref="A301:B301"/>
    <mergeCell ref="A304:B304"/>
    <mergeCell ref="A305:B305"/>
    <mergeCell ref="A306:B306"/>
    <mergeCell ref="A307:B307"/>
    <mergeCell ref="A308:B308"/>
    <mergeCell ref="A294:B294"/>
    <mergeCell ref="A295:B295"/>
    <mergeCell ref="A296:B296"/>
    <mergeCell ref="A297:B297"/>
    <mergeCell ref="A298:B298"/>
    <mergeCell ref="A299:B299"/>
    <mergeCell ref="A285:B285"/>
    <mergeCell ref="A287:B287"/>
    <mergeCell ref="A290:B290"/>
    <mergeCell ref="A291:B291"/>
    <mergeCell ref="A292:B292"/>
    <mergeCell ref="A293:B293"/>
    <mergeCell ref="A279:B279"/>
    <mergeCell ref="A280:B280"/>
    <mergeCell ref="A281:B281"/>
    <mergeCell ref="A282:B282"/>
    <mergeCell ref="A283:B283"/>
    <mergeCell ref="A284:B284"/>
    <mergeCell ref="A270:B270"/>
    <mergeCell ref="A271:B271"/>
    <mergeCell ref="A273:B273"/>
    <mergeCell ref="A276:B276"/>
    <mergeCell ref="A277:B277"/>
    <mergeCell ref="A278:B278"/>
    <mergeCell ref="A264:B264"/>
    <mergeCell ref="A265:B265"/>
    <mergeCell ref="A266:B266"/>
    <mergeCell ref="A267:B267"/>
    <mergeCell ref="A268:B268"/>
    <mergeCell ref="A269:B269"/>
    <mergeCell ref="A255:B255"/>
    <mergeCell ref="A256:B256"/>
    <mergeCell ref="A257:B257"/>
    <mergeCell ref="A259:B259"/>
    <mergeCell ref="A262:B262"/>
    <mergeCell ref="A263:B263"/>
    <mergeCell ref="A249:B249"/>
    <mergeCell ref="A250:B250"/>
    <mergeCell ref="A251:B251"/>
    <mergeCell ref="A252:B252"/>
    <mergeCell ref="A253:B253"/>
    <mergeCell ref="A254:B254"/>
    <mergeCell ref="A240:B240"/>
    <mergeCell ref="A241:B241"/>
    <mergeCell ref="A242:B242"/>
    <mergeCell ref="A243:B243"/>
    <mergeCell ref="A245:B245"/>
    <mergeCell ref="A248:B248"/>
    <mergeCell ref="A234:B234"/>
    <mergeCell ref="A235:B235"/>
    <mergeCell ref="A236:B236"/>
    <mergeCell ref="A237:B237"/>
    <mergeCell ref="A238:B238"/>
    <mergeCell ref="A239:B239"/>
    <mergeCell ref="A225:B225"/>
    <mergeCell ref="A226:B226"/>
    <mergeCell ref="A227:B227"/>
    <mergeCell ref="A228:B228"/>
    <mergeCell ref="A229:B229"/>
    <mergeCell ref="A231:B231"/>
    <mergeCell ref="A217:B217"/>
    <mergeCell ref="A220:B220"/>
    <mergeCell ref="A221:B221"/>
    <mergeCell ref="A222:B222"/>
    <mergeCell ref="A223:B223"/>
    <mergeCell ref="A224:B224"/>
    <mergeCell ref="A210:B210"/>
    <mergeCell ref="A211:B211"/>
    <mergeCell ref="A212:B212"/>
    <mergeCell ref="A213:B213"/>
    <mergeCell ref="A214:B214"/>
    <mergeCell ref="A215:B215"/>
    <mergeCell ref="A201:B201"/>
    <mergeCell ref="A203:B203"/>
    <mergeCell ref="A206:B206"/>
    <mergeCell ref="A207:B207"/>
    <mergeCell ref="A208:B208"/>
    <mergeCell ref="A209:B209"/>
    <mergeCell ref="A195:B195"/>
    <mergeCell ref="A196:B196"/>
    <mergeCell ref="A197:B197"/>
    <mergeCell ref="A198:B198"/>
    <mergeCell ref="A199:B199"/>
    <mergeCell ref="A200:B200"/>
    <mergeCell ref="A186:B186"/>
    <mergeCell ref="A187:B187"/>
    <mergeCell ref="A189:B189"/>
    <mergeCell ref="A192:B192"/>
    <mergeCell ref="A193:B193"/>
    <mergeCell ref="A194:B194"/>
    <mergeCell ref="A180:B180"/>
    <mergeCell ref="A181:B181"/>
    <mergeCell ref="A182:B182"/>
    <mergeCell ref="A183:B183"/>
    <mergeCell ref="A184:B184"/>
    <mergeCell ref="A185:B185"/>
    <mergeCell ref="A171:B171"/>
    <mergeCell ref="A172:B172"/>
    <mergeCell ref="A173:B173"/>
    <mergeCell ref="A175:B175"/>
    <mergeCell ref="A178:B178"/>
    <mergeCell ref="A179:B179"/>
    <mergeCell ref="A165:B165"/>
    <mergeCell ref="A166:B166"/>
    <mergeCell ref="A167:B167"/>
    <mergeCell ref="A168:B168"/>
    <mergeCell ref="A169:B169"/>
    <mergeCell ref="A170:B170"/>
    <mergeCell ref="A156:B156"/>
    <mergeCell ref="A157:B157"/>
    <mergeCell ref="A158:B158"/>
    <mergeCell ref="A159:B159"/>
    <mergeCell ref="A161:B161"/>
    <mergeCell ref="A164:B164"/>
    <mergeCell ref="A150:B150"/>
    <mergeCell ref="A151:B151"/>
    <mergeCell ref="A152:B152"/>
    <mergeCell ref="A153:B153"/>
    <mergeCell ref="A154:B154"/>
    <mergeCell ref="A155:B155"/>
    <mergeCell ref="A141:B141"/>
    <mergeCell ref="A142:B142"/>
    <mergeCell ref="A143:B143"/>
    <mergeCell ref="A144:B144"/>
    <mergeCell ref="A145:B145"/>
    <mergeCell ref="A147:B147"/>
    <mergeCell ref="A133:B133"/>
    <mergeCell ref="A136:B136"/>
    <mergeCell ref="A137:B137"/>
    <mergeCell ref="A138:B138"/>
    <mergeCell ref="A139:B139"/>
    <mergeCell ref="A140:B140"/>
    <mergeCell ref="A126:B126"/>
    <mergeCell ref="A127:B127"/>
    <mergeCell ref="A128:B128"/>
    <mergeCell ref="A129:B129"/>
    <mergeCell ref="A130:B130"/>
    <mergeCell ref="A131:B131"/>
    <mergeCell ref="A117:B117"/>
    <mergeCell ref="A119:B119"/>
    <mergeCell ref="A122:B122"/>
    <mergeCell ref="A123:B123"/>
    <mergeCell ref="A124:B124"/>
    <mergeCell ref="A125:B125"/>
    <mergeCell ref="A111:B111"/>
    <mergeCell ref="A112:B112"/>
    <mergeCell ref="A113:B113"/>
    <mergeCell ref="A114:B114"/>
    <mergeCell ref="A115:B115"/>
    <mergeCell ref="A116:B116"/>
    <mergeCell ref="C101:E101"/>
    <mergeCell ref="B104:G104"/>
    <mergeCell ref="A105:B105"/>
    <mergeCell ref="A108:B108"/>
    <mergeCell ref="A109:B109"/>
    <mergeCell ref="A110:B110"/>
    <mergeCell ref="A91:B91"/>
    <mergeCell ref="A92:B92"/>
    <mergeCell ref="A93:B93"/>
    <mergeCell ref="A94:B94"/>
    <mergeCell ref="A95:B95"/>
    <mergeCell ref="B100:G100"/>
    <mergeCell ref="A75:G75"/>
    <mergeCell ref="A79:G79"/>
    <mergeCell ref="A82:G83"/>
    <mergeCell ref="A88:B88"/>
    <mergeCell ref="A89:B89"/>
    <mergeCell ref="A90:B90"/>
    <mergeCell ref="A68:B68"/>
    <mergeCell ref="A69:B69"/>
    <mergeCell ref="A71:G71"/>
    <mergeCell ref="A72:G72"/>
    <mergeCell ref="A73:G73"/>
    <mergeCell ref="A74:G74"/>
    <mergeCell ref="A9:G9"/>
    <mergeCell ref="A10:G10"/>
    <mergeCell ref="A64:G64"/>
    <mergeCell ref="A65:B65"/>
    <mergeCell ref="A66:B66"/>
    <mergeCell ref="A67:B67"/>
  </mergeCells>
  <dataValidations count="2">
    <dataValidation type="list" allowBlank="1" showInputMessage="1" showErrorMessage="1" sqref="C14:G14" xr:uid="{975CF9BE-06DC-4C96-9859-1EDD17B9FA7D}">
      <formula1>"CGAAP, MIFRS, USGAAP, ASPE"</formula1>
    </dataValidation>
    <dataValidation type="whole" operator="greaterThanOrEqual" allowBlank="1" showInputMessage="1" showErrorMessage="1" sqref="B101" xr:uid="{58216A33-585C-4342-B0F2-5EC88D3E7050}">
      <formula1>0</formula1>
    </dataValidation>
  </dataValidations>
  <pageMargins left="0.75" right="0.75" top="1" bottom="1" header="0.5" footer="0.5"/>
  <pageSetup scale="5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AF778-D659-4478-937F-2668EB192981}">
  <sheetPr codeName="Sheet5">
    <tabColor theme="9" tint="0.39997558519241921"/>
    <pageSetUpPr fitToPage="1"/>
  </sheetPr>
  <dimension ref="A1:U580"/>
  <sheetViews>
    <sheetView showGridLines="0" zoomScaleNormal="100" zoomScaleSheetLayoutView="70" workbookViewId="0">
      <selection activeCell="I34" sqref="I34"/>
    </sheetView>
  </sheetViews>
  <sheetFormatPr defaultColWidth="9.42578125" defaultRowHeight="12.75" x14ac:dyDescent="0.2"/>
  <cols>
    <col min="1" max="1" width="11.42578125" customWidth="1"/>
    <col min="2" max="2" width="57.42578125" customWidth="1"/>
    <col min="3" max="7" width="13.42578125" customWidth="1"/>
    <col min="15" max="15" width="9.42578125" hidden="1" customWidth="1"/>
  </cols>
  <sheetData>
    <row r="1" spans="1:15" x14ac:dyDescent="0.2">
      <c r="E1" s="1"/>
      <c r="F1" s="2" t="s">
        <v>0</v>
      </c>
      <c r="G1" s="3" t="str">
        <f>EBNUMBER</f>
        <v>EB-2022-0044</v>
      </c>
    </row>
    <row r="2" spans="1:15" x14ac:dyDescent="0.2">
      <c r="E2" s="1"/>
      <c r="F2" s="2" t="s">
        <v>1</v>
      </c>
      <c r="G2" s="4">
        <v>3</v>
      </c>
    </row>
    <row r="3" spans="1:15" x14ac:dyDescent="0.2">
      <c r="E3" s="1"/>
      <c r="F3" s="2" t="s">
        <v>2</v>
      </c>
      <c r="G3" s="4">
        <v>3</v>
      </c>
    </row>
    <row r="4" spans="1:15" ht="15" x14ac:dyDescent="0.25">
      <c r="A4" s="5" t="s">
        <v>3</v>
      </c>
      <c r="E4" s="1"/>
      <c r="F4" s="2" t="s">
        <v>4</v>
      </c>
      <c r="G4" s="4">
        <v>2</v>
      </c>
    </row>
    <row r="5" spans="1:15" x14ac:dyDescent="0.2">
      <c r="E5" s="1"/>
      <c r="F5" s="2" t="s">
        <v>5</v>
      </c>
      <c r="G5" s="6"/>
    </row>
    <row r="6" spans="1:15" x14ac:dyDescent="0.2">
      <c r="E6" s="1"/>
      <c r="F6" s="2"/>
      <c r="G6" s="7"/>
    </row>
    <row r="7" spans="1:15" x14ac:dyDescent="0.2">
      <c r="E7" s="1"/>
      <c r="F7" s="2" t="s">
        <v>6</v>
      </c>
      <c r="G7" s="139">
        <v>44812</v>
      </c>
    </row>
    <row r="8" spans="1:15" x14ac:dyDescent="0.2">
      <c r="F8" s="8"/>
    </row>
    <row r="9" spans="1:15" ht="18" x14ac:dyDescent="0.25">
      <c r="A9" s="9" t="s">
        <v>7</v>
      </c>
      <c r="B9" s="9"/>
      <c r="C9" s="9"/>
      <c r="D9" s="9"/>
      <c r="E9" s="9"/>
      <c r="F9" s="9"/>
      <c r="G9" s="9"/>
    </row>
    <row r="10" spans="1:15" ht="18" x14ac:dyDescent="0.25">
      <c r="A10" s="9" t="s">
        <v>8</v>
      </c>
      <c r="B10" s="9"/>
      <c r="C10" s="9"/>
      <c r="D10" s="9"/>
      <c r="E10" s="9"/>
      <c r="F10" s="9"/>
      <c r="G10" s="9"/>
    </row>
    <row r="11" spans="1:15" ht="13.5" thickBot="1" x14ac:dyDescent="0.25"/>
    <row r="12" spans="1:15" x14ac:dyDescent="0.2">
      <c r="A12" s="10" t="s">
        <v>9</v>
      </c>
      <c r="B12" s="11" t="s">
        <v>10</v>
      </c>
      <c r="C12" s="12" t="str">
        <f>D13 - 1 &amp;" Actual"&amp;CHAR(178)</f>
        <v>2019 Actual²</v>
      </c>
      <c r="D12" s="12" t="str">
        <f>D13 &amp; " Actual" &amp; CHAR(178)</f>
        <v>2020 Actual²</v>
      </c>
      <c r="E12" s="12" t="str">
        <f>E13&amp; " Actual"</f>
        <v>2021 Actual</v>
      </c>
      <c r="F12" s="13" t="s">
        <v>11</v>
      </c>
      <c r="G12" s="14"/>
    </row>
    <row r="13" spans="1:15" x14ac:dyDescent="0.2">
      <c r="A13" s="15"/>
      <c r="B13" s="16"/>
      <c r="C13" s="17">
        <f t="shared" ref="C13:E13" si="0">D13-1</f>
        <v>2019</v>
      </c>
      <c r="D13" s="17">
        <f t="shared" si="0"/>
        <v>2020</v>
      </c>
      <c r="E13" s="18">
        <f t="shared" si="0"/>
        <v>2021</v>
      </c>
      <c r="F13" s="18">
        <f>BridgeYear</f>
        <v>2022</v>
      </c>
      <c r="G13" s="19"/>
    </row>
    <row r="14" spans="1:15" x14ac:dyDescent="0.2">
      <c r="A14" s="15"/>
      <c r="B14" s="20" t="s">
        <v>12</v>
      </c>
      <c r="C14" s="21" t="s">
        <v>13</v>
      </c>
      <c r="D14" s="21" t="s">
        <v>13</v>
      </c>
      <c r="E14" s="21" t="s">
        <v>13</v>
      </c>
      <c r="F14" s="21" t="s">
        <v>13</v>
      </c>
      <c r="G14" s="22"/>
    </row>
    <row r="15" spans="1:15" x14ac:dyDescent="0.2">
      <c r="A15" s="23">
        <v>4082</v>
      </c>
      <c r="B15" s="24" t="s">
        <v>14</v>
      </c>
      <c r="C15" s="27">
        <v>-16746</v>
      </c>
      <c r="D15" s="28">
        <v>-18421</v>
      </c>
      <c r="E15" s="26">
        <v>-17881</v>
      </c>
      <c r="F15" s="28">
        <v>-17683</v>
      </c>
      <c r="G15" s="29"/>
      <c r="O15" t="str">
        <f>'[1]LDC Info'!$E$14 &amp; " " &amp;'App.2-H_Other_Oper_Rev - 12mths'!A15</f>
        <v>Kingston Hydro Corporation 4082</v>
      </c>
    </row>
    <row r="16" spans="1:15" x14ac:dyDescent="0.2">
      <c r="A16" s="23">
        <v>4084</v>
      </c>
      <c r="B16" s="24" t="s">
        <v>15</v>
      </c>
      <c r="C16" s="31">
        <v>-2533</v>
      </c>
      <c r="D16" s="32">
        <v>-2611</v>
      </c>
      <c r="E16" s="30">
        <v>-198</v>
      </c>
      <c r="F16" s="32">
        <v>-201</v>
      </c>
      <c r="G16" s="33"/>
      <c r="O16" t="str">
        <f>'[1]LDC Info'!$E$14 &amp; " " &amp;'App.2-H_Other_Oper_Rev - 12mths'!A16</f>
        <v>Kingston Hydro Corporation 4084</v>
      </c>
    </row>
    <row r="17" spans="1:15" x14ac:dyDescent="0.2">
      <c r="A17" s="23" t="s">
        <v>16</v>
      </c>
      <c r="B17" s="24" t="s">
        <v>17</v>
      </c>
      <c r="C17" s="34"/>
      <c r="D17" s="35"/>
      <c r="E17" s="36"/>
      <c r="F17" s="35"/>
      <c r="G17" s="37"/>
      <c r="O17" t="str">
        <f>'[1]LDC Info'!$E$14 &amp; " " &amp;'App.2-H_Other_Oper_Rev - 12mths'!A17</f>
        <v>Kingston Hydro Corporation 4086</v>
      </c>
    </row>
    <row r="18" spans="1:15" x14ac:dyDescent="0.2">
      <c r="A18" s="23">
        <v>4090</v>
      </c>
      <c r="B18" s="24" t="s">
        <v>18</v>
      </c>
      <c r="C18" s="34"/>
      <c r="D18" s="35"/>
      <c r="E18" s="36"/>
      <c r="F18" s="35"/>
      <c r="G18" s="37"/>
      <c r="O18" t="str">
        <f>'[1]LDC Info'!$E$14 &amp; " " &amp;'App.2-H_Other_Oper_Rev - 12mths'!A18</f>
        <v>Kingston Hydro Corporation 4090</v>
      </c>
    </row>
    <row r="19" spans="1:15" x14ac:dyDescent="0.2">
      <c r="A19" s="23">
        <v>4205</v>
      </c>
      <c r="B19" s="24" t="s">
        <v>19</v>
      </c>
      <c r="C19" s="34"/>
      <c r="D19" s="35"/>
      <c r="E19" s="36"/>
      <c r="F19" s="35"/>
      <c r="G19" s="37"/>
      <c r="O19" t="str">
        <f>'[1]LDC Info'!$E$14 &amp; " " &amp;'App.2-H_Other_Oper_Rev - 12mths'!A19</f>
        <v>Kingston Hydro Corporation 4205</v>
      </c>
    </row>
    <row r="20" spans="1:15" x14ac:dyDescent="0.2">
      <c r="A20" s="23">
        <v>4210</v>
      </c>
      <c r="B20" s="24" t="s">
        <v>20</v>
      </c>
      <c r="C20" s="31">
        <v>-175754</v>
      </c>
      <c r="D20" s="32">
        <v>-175425</v>
      </c>
      <c r="E20" s="38">
        <v>-175425</v>
      </c>
      <c r="F20" s="32">
        <v>-175425</v>
      </c>
      <c r="G20" s="33"/>
      <c r="O20" t="str">
        <f>'[1]LDC Info'!$E$14 &amp; " " &amp;'App.2-H_Other_Oper_Rev - 12mths'!A20</f>
        <v>Kingston Hydro Corporation 4210</v>
      </c>
    </row>
    <row r="21" spans="1:15" x14ac:dyDescent="0.2">
      <c r="A21" s="23">
        <v>4215</v>
      </c>
      <c r="B21" s="24" t="s">
        <v>21</v>
      </c>
      <c r="C21" s="34"/>
      <c r="D21" s="35"/>
      <c r="E21" s="36"/>
      <c r="F21" s="35"/>
      <c r="G21" s="37"/>
      <c r="O21" t="str">
        <f>'[1]LDC Info'!$E$14 &amp; " " &amp;'App.2-H_Other_Oper_Rev - 12mths'!A21</f>
        <v>Kingston Hydro Corporation 4215</v>
      </c>
    </row>
    <row r="22" spans="1:15" x14ac:dyDescent="0.2">
      <c r="A22" s="23">
        <v>4220</v>
      </c>
      <c r="B22" s="24" t="s">
        <v>22</v>
      </c>
      <c r="C22" s="34"/>
      <c r="D22" s="35"/>
      <c r="E22" s="36"/>
      <c r="F22" s="35"/>
      <c r="G22" s="37"/>
      <c r="O22" t="str">
        <f>'[1]LDC Info'!$E$14 &amp; " " &amp;'App.2-H_Other_Oper_Rev - 12mths'!A22</f>
        <v>Kingston Hydro Corporation 4220</v>
      </c>
    </row>
    <row r="23" spans="1:15" x14ac:dyDescent="0.2">
      <c r="A23" s="23">
        <v>4225</v>
      </c>
      <c r="B23" s="24" t="s">
        <v>23</v>
      </c>
      <c r="C23" s="31">
        <v>-44385</v>
      </c>
      <c r="D23" s="32">
        <v>-109965</v>
      </c>
      <c r="E23" s="38">
        <v>-94568</v>
      </c>
      <c r="F23" s="32">
        <v>-65229</v>
      </c>
      <c r="G23" s="33"/>
      <c r="O23" t="str">
        <f>'[1]LDC Info'!$E$14 &amp; " " &amp;'App.2-H_Other_Oper_Rev - 12mths'!A23</f>
        <v>Kingston Hydro Corporation 4225</v>
      </c>
    </row>
    <row r="24" spans="1:15" x14ac:dyDescent="0.2">
      <c r="A24" s="23">
        <v>4230</v>
      </c>
      <c r="B24" s="24" t="s">
        <v>24</v>
      </c>
      <c r="C24" s="34"/>
      <c r="D24" s="35"/>
      <c r="E24" s="36"/>
      <c r="F24" s="35"/>
      <c r="G24" s="37"/>
      <c r="O24" t="str">
        <f>'[1]LDC Info'!$E$14 &amp; " " &amp;'App.2-H_Other_Oper_Rev - 12mths'!A24</f>
        <v>Kingston Hydro Corporation 4230</v>
      </c>
    </row>
    <row r="25" spans="1:15" x14ac:dyDescent="0.2">
      <c r="A25" s="23">
        <v>4235</v>
      </c>
      <c r="B25" s="24" t="s">
        <v>25</v>
      </c>
      <c r="C25" s="27">
        <v>-174322</v>
      </c>
      <c r="D25" s="28">
        <v>-153687</v>
      </c>
      <c r="E25" s="26">
        <v>-170917</v>
      </c>
      <c r="F25" s="28">
        <v>-167888</v>
      </c>
      <c r="G25" s="29"/>
      <c r="O25" t="str">
        <f>'[1]LDC Info'!$E$14 &amp; " " &amp;'App.2-H_Other_Oper_Rev - 12mths'!A25</f>
        <v>Kingston Hydro Corporation 4235</v>
      </c>
    </row>
    <row r="26" spans="1:15" x14ac:dyDescent="0.2">
      <c r="A26" s="23">
        <v>4240</v>
      </c>
      <c r="B26" s="24" t="s">
        <v>26</v>
      </c>
      <c r="C26" s="34"/>
      <c r="D26" s="35"/>
      <c r="E26" s="36"/>
      <c r="F26" s="35"/>
      <c r="G26" s="37"/>
      <c r="O26" t="str">
        <f>'[1]LDC Info'!$E$14 &amp; " " &amp;'App.2-H_Other_Oper_Rev - 12mths'!A26</f>
        <v>Kingston Hydro Corporation 4240</v>
      </c>
    </row>
    <row r="27" spans="1:15" x14ac:dyDescent="0.2">
      <c r="A27" s="23">
        <v>4245</v>
      </c>
      <c r="B27" s="24" t="s">
        <v>27</v>
      </c>
      <c r="C27" s="31">
        <v>-133876</v>
      </c>
      <c r="D27" s="32">
        <v>-140162</v>
      </c>
      <c r="E27" s="38">
        <v>-144913</v>
      </c>
      <c r="F27" s="32">
        <v>-150770</v>
      </c>
      <c r="G27" s="33"/>
      <c r="O27" t="str">
        <f>'[1]LDC Info'!$E$14 &amp; " " &amp;'App.2-H_Other_Oper_Rev - 12mths'!A27</f>
        <v>Kingston Hydro Corporation 4245</v>
      </c>
    </row>
    <row r="28" spans="1:15" x14ac:dyDescent="0.2">
      <c r="A28" s="23">
        <v>4305</v>
      </c>
      <c r="B28" s="24" t="s">
        <v>28</v>
      </c>
      <c r="C28" s="30">
        <v>0</v>
      </c>
      <c r="D28" s="30">
        <v>0</v>
      </c>
      <c r="E28" s="30">
        <v>0</v>
      </c>
      <c r="F28" s="30">
        <v>0</v>
      </c>
      <c r="G28" s="33"/>
      <c r="O28" t="str">
        <f>'[1]LDC Info'!$E$14 &amp; " " &amp;'App.2-H_Other_Oper_Rev - 12mths'!A28</f>
        <v>Kingston Hydro Corporation 4305</v>
      </c>
    </row>
    <row r="29" spans="1:15" x14ac:dyDescent="0.2">
      <c r="A29" s="23">
        <v>4310</v>
      </c>
      <c r="B29" s="24" t="s">
        <v>29</v>
      </c>
      <c r="C29" s="34"/>
      <c r="D29" s="35"/>
      <c r="E29" s="36"/>
      <c r="F29" s="35"/>
      <c r="G29" s="37"/>
      <c r="O29" t="str">
        <f>'[1]LDC Info'!$E$14 &amp; " " &amp;'App.2-H_Other_Oper_Rev - 12mths'!A29</f>
        <v>Kingston Hydro Corporation 4310</v>
      </c>
    </row>
    <row r="30" spans="1:15" x14ac:dyDescent="0.2">
      <c r="A30" s="23">
        <v>4315</v>
      </c>
      <c r="B30" s="24" t="s">
        <v>30</v>
      </c>
      <c r="C30" s="34"/>
      <c r="D30" s="35"/>
      <c r="E30" s="36"/>
      <c r="F30" s="35"/>
      <c r="G30" s="37"/>
      <c r="O30" t="str">
        <f>'[1]LDC Info'!$E$14 &amp; " " &amp;'App.2-H_Other_Oper_Rev - 12mths'!A30</f>
        <v>Kingston Hydro Corporation 4315</v>
      </c>
    </row>
    <row r="31" spans="1:15" x14ac:dyDescent="0.2">
      <c r="A31" s="23">
        <v>4320</v>
      </c>
      <c r="B31" s="24" t="s">
        <v>31</v>
      </c>
      <c r="C31" s="34"/>
      <c r="D31" s="35"/>
      <c r="E31" s="36"/>
      <c r="F31" s="35"/>
      <c r="G31" s="37"/>
      <c r="O31" t="str">
        <f>'[1]LDC Info'!$E$14 &amp; " " &amp;'App.2-H_Other_Oper_Rev - 12mths'!A31</f>
        <v>Kingston Hydro Corporation 4320</v>
      </c>
    </row>
    <row r="32" spans="1:15" x14ac:dyDescent="0.2">
      <c r="A32" s="23">
        <v>4325</v>
      </c>
      <c r="B32" s="24" t="s">
        <v>32</v>
      </c>
      <c r="C32" s="31">
        <v>-3420</v>
      </c>
      <c r="D32" s="32">
        <v>-4466</v>
      </c>
      <c r="E32" s="38">
        <v>724</v>
      </c>
      <c r="F32" s="32">
        <v>-3875</v>
      </c>
      <c r="G32" s="33"/>
      <c r="O32" t="str">
        <f>'[1]LDC Info'!$E$14 &amp; " " &amp;'App.2-H_Other_Oper_Rev - 12mths'!A32</f>
        <v>Kingston Hydro Corporation 4325</v>
      </c>
    </row>
    <row r="33" spans="1:15" x14ac:dyDescent="0.2">
      <c r="A33" s="23">
        <v>4330</v>
      </c>
      <c r="B33" s="24" t="s">
        <v>33</v>
      </c>
      <c r="C33" s="34"/>
      <c r="D33" s="35"/>
      <c r="E33" s="36"/>
      <c r="F33" s="35"/>
      <c r="G33" s="37"/>
      <c r="O33" t="str">
        <f>'[1]LDC Info'!$E$14 &amp; " " &amp;'App.2-H_Other_Oper_Rev - 12mths'!A33</f>
        <v>Kingston Hydro Corporation 4330</v>
      </c>
    </row>
    <row r="34" spans="1:15" x14ac:dyDescent="0.2">
      <c r="A34" s="23">
        <v>4335</v>
      </c>
      <c r="B34" s="24" t="s">
        <v>34</v>
      </c>
      <c r="C34" s="34"/>
      <c r="D34" s="35"/>
      <c r="E34" s="36"/>
      <c r="F34" s="35"/>
      <c r="G34" s="37"/>
      <c r="O34" t="str">
        <f>'[1]LDC Info'!$E$14 &amp; " " &amp;'App.2-H_Other_Oper_Rev - 12mths'!A34</f>
        <v>Kingston Hydro Corporation 4335</v>
      </c>
    </row>
    <row r="35" spans="1:15" x14ac:dyDescent="0.2">
      <c r="A35" s="23">
        <v>4340</v>
      </c>
      <c r="B35" s="24" t="s">
        <v>35</v>
      </c>
      <c r="C35" s="34"/>
      <c r="D35" s="35"/>
      <c r="E35" s="36"/>
      <c r="F35" s="35"/>
      <c r="G35" s="37"/>
      <c r="O35" t="str">
        <f>'[1]LDC Info'!$E$14 &amp; " " &amp;'App.2-H_Other_Oper_Rev - 12mths'!A35</f>
        <v>Kingston Hydro Corporation 4340</v>
      </c>
    </row>
    <row r="36" spans="1:15" x14ac:dyDescent="0.2">
      <c r="A36" s="23">
        <v>4345</v>
      </c>
      <c r="B36" s="24" t="s">
        <v>36</v>
      </c>
      <c r="C36" s="34"/>
      <c r="D36" s="35"/>
      <c r="E36" s="36"/>
      <c r="F36" s="35"/>
      <c r="G36" s="37"/>
      <c r="O36" t="str">
        <f>'[1]LDC Info'!$E$14 &amp; " " &amp;'App.2-H_Other_Oper_Rev - 12mths'!A36</f>
        <v>Kingston Hydro Corporation 4345</v>
      </c>
    </row>
    <row r="37" spans="1:15" x14ac:dyDescent="0.2">
      <c r="A37" s="23">
        <v>4350</v>
      </c>
      <c r="B37" s="24" t="s">
        <v>37</v>
      </c>
      <c r="C37" s="34"/>
      <c r="D37" s="35"/>
      <c r="E37" s="36"/>
      <c r="F37" s="35"/>
      <c r="G37" s="37"/>
      <c r="O37" t="str">
        <f>'[1]LDC Info'!$E$14 &amp; " " &amp;'App.2-H_Other_Oper_Rev - 12mths'!A37</f>
        <v>Kingston Hydro Corporation 4350</v>
      </c>
    </row>
    <row r="38" spans="1:15" x14ac:dyDescent="0.2">
      <c r="A38" s="23">
        <v>4355</v>
      </c>
      <c r="B38" s="24" t="s">
        <v>38</v>
      </c>
      <c r="C38" s="30">
        <v>0</v>
      </c>
      <c r="D38" s="30">
        <v>0</v>
      </c>
      <c r="E38" s="38">
        <v>-14206</v>
      </c>
      <c r="F38" s="30">
        <v>0</v>
      </c>
      <c r="G38" s="33"/>
      <c r="O38" t="str">
        <f>'[1]LDC Info'!$E$14 &amp; " " &amp;'App.2-H_Other_Oper_Rev - 12mths'!A38</f>
        <v>Kingston Hydro Corporation 4355</v>
      </c>
    </row>
    <row r="39" spans="1:15" x14ac:dyDescent="0.2">
      <c r="A39" s="23">
        <v>4357</v>
      </c>
      <c r="B39" s="24" t="s">
        <v>39</v>
      </c>
      <c r="C39" s="34"/>
      <c r="D39" s="35"/>
      <c r="E39" s="36"/>
      <c r="F39" s="35"/>
      <c r="G39" s="37"/>
      <c r="O39" t="str">
        <f>'[1]LDC Info'!$E$14 &amp; " " &amp;'App.2-H_Other_Oper_Rev - 12mths'!A39</f>
        <v>Kingston Hydro Corporation 4357</v>
      </c>
    </row>
    <row r="40" spans="1:15" x14ac:dyDescent="0.2">
      <c r="A40" s="23">
        <v>4360</v>
      </c>
      <c r="B40" s="24" t="s">
        <v>40</v>
      </c>
      <c r="C40" s="34"/>
      <c r="D40" s="35"/>
      <c r="E40" s="36"/>
      <c r="F40" s="35"/>
      <c r="G40" s="37"/>
      <c r="O40" t="str">
        <f>'[1]LDC Info'!$E$14 &amp; " " &amp;'App.2-H_Other_Oper_Rev - 12mths'!A40</f>
        <v>Kingston Hydro Corporation 4360</v>
      </c>
    </row>
    <row r="41" spans="1:15" x14ac:dyDescent="0.2">
      <c r="A41" s="23">
        <v>4362</v>
      </c>
      <c r="B41" s="24" t="s">
        <v>41</v>
      </c>
      <c r="C41" s="34"/>
      <c r="D41" s="35"/>
      <c r="E41" s="36"/>
      <c r="F41" s="35"/>
      <c r="G41" s="37"/>
      <c r="O41" t="str">
        <f>'[1]LDC Info'!$E$14 &amp; " " &amp;'App.2-H_Other_Oper_Rev - 12mths'!A41</f>
        <v>Kingston Hydro Corporation 4362</v>
      </c>
    </row>
    <row r="42" spans="1:15" x14ac:dyDescent="0.2">
      <c r="A42" s="23">
        <v>4365</v>
      </c>
      <c r="B42" s="24" t="s">
        <v>42</v>
      </c>
      <c r="C42" s="34"/>
      <c r="D42" s="35"/>
      <c r="E42" s="36"/>
      <c r="F42" s="35"/>
      <c r="G42" s="37"/>
      <c r="O42" t="str">
        <f>'[1]LDC Info'!$E$14 &amp; " " &amp;'App.2-H_Other_Oper_Rev - 12mths'!A42</f>
        <v>Kingston Hydro Corporation 4365</v>
      </c>
    </row>
    <row r="43" spans="1:15" x14ac:dyDescent="0.2">
      <c r="A43" s="23">
        <v>4370</v>
      </c>
      <c r="B43" s="24" t="s">
        <v>43</v>
      </c>
      <c r="C43" s="34"/>
      <c r="D43" s="35"/>
      <c r="E43" s="36"/>
      <c r="F43" s="35"/>
      <c r="G43" s="37"/>
      <c r="O43" t="str">
        <f>'[1]LDC Info'!$E$14 &amp; " " &amp;'App.2-H_Other_Oper_Rev - 12mths'!A43</f>
        <v>Kingston Hydro Corporation 4370</v>
      </c>
    </row>
    <row r="44" spans="1:15" x14ac:dyDescent="0.2">
      <c r="A44" s="23">
        <v>4375</v>
      </c>
      <c r="B44" s="24" t="s">
        <v>44</v>
      </c>
      <c r="C44" s="31">
        <v>-1490197</v>
      </c>
      <c r="D44" s="32">
        <v>-189489</v>
      </c>
      <c r="E44" s="38">
        <v>-109746</v>
      </c>
      <c r="F44" s="30">
        <v>0</v>
      </c>
      <c r="G44" s="33"/>
      <c r="O44" t="str">
        <f>'[1]LDC Info'!$E$14 &amp; " " &amp;'App.2-H_Other_Oper_Rev - 12mths'!A44</f>
        <v>Kingston Hydro Corporation 4375</v>
      </c>
    </row>
    <row r="45" spans="1:15" x14ac:dyDescent="0.2">
      <c r="A45" s="23">
        <v>4380</v>
      </c>
      <c r="B45" s="24" t="s">
        <v>45</v>
      </c>
      <c r="C45" s="31">
        <v>1198954</v>
      </c>
      <c r="D45" s="32">
        <v>165529</v>
      </c>
      <c r="E45" s="38">
        <v>69243</v>
      </c>
      <c r="F45" s="30">
        <v>0</v>
      </c>
      <c r="G45" s="33"/>
      <c r="O45" t="str">
        <f>'[1]LDC Info'!$E$14 &amp; " " &amp;'App.2-H_Other_Oper_Rev - 12mths'!A45</f>
        <v>Kingston Hydro Corporation 4380</v>
      </c>
    </row>
    <row r="46" spans="1:15" x14ac:dyDescent="0.2">
      <c r="A46" s="23">
        <v>4385</v>
      </c>
      <c r="B46" s="24" t="s">
        <v>46</v>
      </c>
      <c r="C46" s="40"/>
      <c r="D46" s="35"/>
      <c r="E46" s="36"/>
      <c r="F46" s="35"/>
      <c r="G46" s="37"/>
      <c r="O46" t="str">
        <f>'[1]LDC Info'!$E$14 &amp; " " &amp;'App.2-H_Other_Oper_Rev - 12mths'!A46</f>
        <v>Kingston Hydro Corporation 4385</v>
      </c>
    </row>
    <row r="47" spans="1:15" x14ac:dyDescent="0.2">
      <c r="A47" s="23">
        <v>4390</v>
      </c>
      <c r="B47" s="24" t="s">
        <v>47</v>
      </c>
      <c r="C47" s="41">
        <v>-51773</v>
      </c>
      <c r="D47" s="32">
        <v>-47281</v>
      </c>
      <c r="E47" s="38">
        <v>-62596</v>
      </c>
      <c r="F47" s="32">
        <v>-53884</v>
      </c>
      <c r="G47" s="33"/>
      <c r="O47" t="str">
        <f>'[1]LDC Info'!$E$14 &amp; " " &amp;'App.2-H_Other_Oper_Rev - 12mths'!A47</f>
        <v>Kingston Hydro Corporation 4390</v>
      </c>
    </row>
    <row r="48" spans="1:15" x14ac:dyDescent="0.2">
      <c r="A48" s="23">
        <v>4395</v>
      </c>
      <c r="B48" s="24" t="s">
        <v>48</v>
      </c>
      <c r="C48" s="39"/>
      <c r="D48" s="42"/>
      <c r="E48" s="43"/>
      <c r="F48" s="44"/>
      <c r="G48" s="45"/>
      <c r="O48" t="str">
        <f>'[1]LDC Info'!$E$14 &amp; " " &amp;'App.2-H_Other_Oper_Rev - 12mths'!A48</f>
        <v>Kingston Hydro Corporation 4395</v>
      </c>
    </row>
    <row r="49" spans="1:15" x14ac:dyDescent="0.2">
      <c r="A49" s="23">
        <v>4398</v>
      </c>
      <c r="B49" s="24" t="s">
        <v>49</v>
      </c>
      <c r="C49" s="39"/>
      <c r="D49" s="42"/>
      <c r="E49" s="43"/>
      <c r="F49" s="44"/>
      <c r="G49" s="45"/>
      <c r="O49" t="str">
        <f>'[1]LDC Info'!$E$14 &amp; " " &amp;'App.2-H_Other_Oper_Rev - 12mths'!A49</f>
        <v>Kingston Hydro Corporation 4398</v>
      </c>
    </row>
    <row r="50" spans="1:15" x14ac:dyDescent="0.2">
      <c r="A50" s="23">
        <v>4405</v>
      </c>
      <c r="B50" s="24" t="s">
        <v>50</v>
      </c>
      <c r="C50" s="46">
        <v>-106888</v>
      </c>
      <c r="D50" s="28">
        <v>-117194</v>
      </c>
      <c r="E50" s="47">
        <v>-52045</v>
      </c>
      <c r="F50" s="28">
        <v>-72450</v>
      </c>
      <c r="G50" s="29"/>
      <c r="O50" t="str">
        <f>'[1]LDC Info'!$E$14 &amp; " " &amp;'App.2-H_Other_Oper_Rev - 12mths'!A50</f>
        <v>Kingston Hydro Corporation 4405</v>
      </c>
    </row>
    <row r="51" spans="1:15" x14ac:dyDescent="0.2">
      <c r="A51" s="23">
        <v>4410</v>
      </c>
      <c r="B51" s="24" t="s">
        <v>51</v>
      </c>
      <c r="C51" s="39"/>
      <c r="D51" s="42"/>
      <c r="E51" s="43"/>
      <c r="F51" s="44"/>
      <c r="G51" s="45"/>
      <c r="O51" t="str">
        <f>'[1]LDC Info'!$E$14 &amp; " " &amp;'App.2-H_Other_Oper_Rev - 12mths'!A51</f>
        <v>Kingston Hydro Corporation 4410</v>
      </c>
    </row>
    <row r="52" spans="1:15" x14ac:dyDescent="0.2">
      <c r="A52" s="23">
        <v>4415</v>
      </c>
      <c r="B52" s="24" t="s">
        <v>52</v>
      </c>
      <c r="C52" s="39"/>
      <c r="D52" s="42"/>
      <c r="E52" s="43"/>
      <c r="F52" s="44"/>
      <c r="G52" s="45"/>
      <c r="O52" t="str">
        <f>'[1]LDC Info'!$E$14 &amp; " " &amp;'App.2-H_Other_Oper_Rev - 12mths'!A52</f>
        <v>Kingston Hydro Corporation 4415</v>
      </c>
    </row>
    <row r="53" spans="1:15" x14ac:dyDescent="0.2">
      <c r="A53" s="23">
        <v>4420</v>
      </c>
      <c r="B53" s="24" t="s">
        <v>53</v>
      </c>
      <c r="C53" s="39"/>
      <c r="D53" s="42"/>
      <c r="E53" s="43"/>
      <c r="F53" s="44"/>
      <c r="G53" s="45"/>
      <c r="O53" t="str">
        <f>'[1]LDC Info'!$E$14 &amp; " " &amp;'App.2-H_Other_Oper_Rev - 12mths'!A53</f>
        <v>Kingston Hydro Corporation 4420</v>
      </c>
    </row>
    <row r="54" spans="1:15" x14ac:dyDescent="0.2">
      <c r="A54" s="48"/>
      <c r="B54" s="39"/>
      <c r="C54" s="25"/>
      <c r="D54" s="25"/>
      <c r="E54" s="43"/>
      <c r="F54" s="44"/>
      <c r="G54" s="45"/>
    </row>
    <row r="55" spans="1:15" x14ac:dyDescent="0.2">
      <c r="A55" s="48"/>
      <c r="B55" s="39"/>
      <c r="C55" s="25"/>
      <c r="D55" s="25"/>
      <c r="E55" s="25"/>
      <c r="F55" s="42"/>
      <c r="G55" s="45"/>
    </row>
    <row r="56" spans="1:15" x14ac:dyDescent="0.2">
      <c r="A56" s="48"/>
      <c r="B56" s="39"/>
      <c r="C56" s="25"/>
      <c r="D56" s="25"/>
      <c r="E56" s="25"/>
      <c r="F56" s="42"/>
      <c r="G56" s="45"/>
    </row>
    <row r="57" spans="1:15" x14ac:dyDescent="0.2">
      <c r="A57" s="48"/>
      <c r="B57" s="39"/>
      <c r="C57" s="25"/>
      <c r="D57" s="25"/>
      <c r="E57" s="25"/>
      <c r="F57" s="42"/>
      <c r="G57" s="45"/>
    </row>
    <row r="58" spans="1:15" x14ac:dyDescent="0.2">
      <c r="A58" s="48"/>
      <c r="B58" s="39"/>
      <c r="C58" s="25"/>
      <c r="D58" s="25"/>
      <c r="E58" s="25"/>
      <c r="F58" s="42"/>
      <c r="G58" s="45"/>
    </row>
    <row r="59" spans="1:15" x14ac:dyDescent="0.2">
      <c r="A59" s="48"/>
      <c r="B59" s="39"/>
      <c r="C59" s="25"/>
      <c r="D59" s="25"/>
      <c r="E59" s="25"/>
      <c r="F59" s="42"/>
      <c r="G59" s="45"/>
    </row>
    <row r="60" spans="1:15" x14ac:dyDescent="0.2">
      <c r="A60" s="48"/>
      <c r="B60" s="39"/>
      <c r="C60" s="25"/>
      <c r="D60" s="25"/>
      <c r="E60" s="25"/>
      <c r="F60" s="42"/>
      <c r="G60" s="45"/>
    </row>
    <row r="61" spans="1:15" x14ac:dyDescent="0.2">
      <c r="A61" s="48"/>
      <c r="B61" s="39"/>
      <c r="C61" s="25"/>
      <c r="D61" s="25"/>
      <c r="E61" s="25"/>
      <c r="F61" s="42"/>
      <c r="G61" s="45"/>
    </row>
    <row r="62" spans="1:15" x14ac:dyDescent="0.2">
      <c r="A62" s="48"/>
      <c r="B62" s="39"/>
      <c r="C62" s="25"/>
      <c r="D62" s="25"/>
      <c r="E62" s="25"/>
      <c r="F62" s="42"/>
      <c r="G62" s="45"/>
    </row>
    <row r="63" spans="1:15" x14ac:dyDescent="0.2">
      <c r="A63" s="48"/>
      <c r="B63" s="39"/>
      <c r="C63" s="25"/>
      <c r="D63" s="25"/>
      <c r="E63" s="25"/>
      <c r="F63" s="42"/>
      <c r="G63" s="45"/>
    </row>
    <row r="64" spans="1:15" ht="7.5" customHeight="1" x14ac:dyDescent="0.2">
      <c r="A64" s="49"/>
      <c r="B64" s="50"/>
      <c r="C64" s="50"/>
      <c r="D64" s="50"/>
      <c r="E64" s="50"/>
      <c r="F64" s="51"/>
      <c r="G64" s="52"/>
    </row>
    <row r="65" spans="1:7" x14ac:dyDescent="0.2">
      <c r="A65" s="53" t="s">
        <v>25</v>
      </c>
      <c r="B65" s="54"/>
      <c r="C65" s="55">
        <f t="shared" ref="C65:G65" si="1">C25</f>
        <v>-174322</v>
      </c>
      <c r="D65" s="55">
        <f t="shared" si="1"/>
        <v>-153687</v>
      </c>
      <c r="E65" s="55">
        <f t="shared" si="1"/>
        <v>-170917</v>
      </c>
      <c r="F65" s="55">
        <f t="shared" si="1"/>
        <v>-167888</v>
      </c>
      <c r="G65" s="56">
        <f t="shared" si="1"/>
        <v>0</v>
      </c>
    </row>
    <row r="66" spans="1:7" x14ac:dyDescent="0.2">
      <c r="A66" s="53" t="s">
        <v>23</v>
      </c>
      <c r="B66" s="54"/>
      <c r="C66" s="55">
        <f t="shared" ref="C66:G66" si="2">C23</f>
        <v>-44385</v>
      </c>
      <c r="D66" s="55">
        <f t="shared" si="2"/>
        <v>-109965</v>
      </c>
      <c r="E66" s="55">
        <f t="shared" si="2"/>
        <v>-94568</v>
      </c>
      <c r="F66" s="55">
        <f t="shared" si="2"/>
        <v>-65229</v>
      </c>
      <c r="G66" s="56">
        <f t="shared" si="2"/>
        <v>0</v>
      </c>
    </row>
    <row r="67" spans="1:7" x14ac:dyDescent="0.2">
      <c r="A67" s="53" t="s">
        <v>54</v>
      </c>
      <c r="B67" s="54"/>
      <c r="C67" s="26">
        <f t="shared" ref="C67:G67" si="3">C15+C16+C17+C18+C19+C20+C21+C22+C24+C26+C27</f>
        <v>-328909</v>
      </c>
      <c r="D67" s="26">
        <f t="shared" si="3"/>
        <v>-336619</v>
      </c>
      <c r="E67" s="26">
        <f t="shared" si="3"/>
        <v>-338417</v>
      </c>
      <c r="F67" s="26">
        <f t="shared" si="3"/>
        <v>-344079</v>
      </c>
      <c r="G67" s="29">
        <f t="shared" si="3"/>
        <v>0</v>
      </c>
    </row>
    <row r="68" spans="1:7" ht="13.5" thickBot="1" x14ac:dyDescent="0.25">
      <c r="A68" s="57" t="s">
        <v>55</v>
      </c>
      <c r="B68" s="58"/>
      <c r="C68" s="59">
        <f t="shared" ref="C68:G68" si="4">C28+C29+C30+C31+C32+C33+C34+C35+C36+C37+C38+C39+C40+C41+C42+C43+C44+C45+C46+C47+C48+C49+C50+C51+C52+C53</f>
        <v>-453324</v>
      </c>
      <c r="D68" s="59">
        <f t="shared" si="4"/>
        <v>-192901</v>
      </c>
      <c r="E68" s="59">
        <f t="shared" si="4"/>
        <v>-168626</v>
      </c>
      <c r="F68" s="59">
        <f t="shared" si="4"/>
        <v>-130209</v>
      </c>
      <c r="G68" s="60">
        <f t="shared" si="4"/>
        <v>0</v>
      </c>
    </row>
    <row r="69" spans="1:7" ht="14.25" thickTop="1" thickBot="1" x14ac:dyDescent="0.25">
      <c r="A69" s="61" t="s">
        <v>56</v>
      </c>
      <c r="B69" s="62"/>
      <c r="C69" s="63">
        <f t="shared" ref="C69:G69" si="5">SUM(C65:C68)</f>
        <v>-1000940</v>
      </c>
      <c r="D69" s="63">
        <f t="shared" si="5"/>
        <v>-793172</v>
      </c>
      <c r="E69" s="63">
        <f t="shared" si="5"/>
        <v>-772528</v>
      </c>
      <c r="F69" s="63">
        <f t="shared" si="5"/>
        <v>-707405</v>
      </c>
      <c r="G69" s="64">
        <f t="shared" si="5"/>
        <v>0</v>
      </c>
    </row>
    <row r="70" spans="1:7" x14ac:dyDescent="0.2">
      <c r="C70" s="65"/>
      <c r="D70" s="65"/>
      <c r="E70" s="65"/>
      <c r="F70" s="65"/>
      <c r="G70" s="65"/>
    </row>
    <row r="71" spans="1:7" x14ac:dyDescent="0.2">
      <c r="A71" s="66" t="s">
        <v>57</v>
      </c>
      <c r="B71" s="66"/>
      <c r="C71" s="66"/>
      <c r="D71" s="66"/>
      <c r="E71" s="66"/>
      <c r="F71" s="66"/>
      <c r="G71" s="66"/>
    </row>
    <row r="72" spans="1:7" x14ac:dyDescent="0.2">
      <c r="A72" s="67" t="s">
        <v>58</v>
      </c>
      <c r="B72" s="67"/>
      <c r="C72" s="67"/>
      <c r="D72" s="67"/>
      <c r="E72" s="67"/>
      <c r="F72" s="67"/>
      <c r="G72" s="67"/>
    </row>
    <row r="73" spans="1:7" x14ac:dyDescent="0.2">
      <c r="A73" s="67" t="s">
        <v>59</v>
      </c>
      <c r="B73" s="67"/>
      <c r="C73" s="67"/>
      <c r="D73" s="67"/>
      <c r="E73" s="67"/>
      <c r="F73" s="67"/>
      <c r="G73" s="67"/>
    </row>
    <row r="74" spans="1:7" x14ac:dyDescent="0.2">
      <c r="A74" s="67" t="s">
        <v>60</v>
      </c>
      <c r="B74" s="67"/>
      <c r="C74" s="67"/>
      <c r="D74" s="67"/>
      <c r="E74" s="67"/>
      <c r="F74" s="67"/>
      <c r="G74" s="67"/>
    </row>
    <row r="75" spans="1:7" ht="26.45" customHeight="1" x14ac:dyDescent="0.2">
      <c r="A75" s="67" t="s">
        <v>61</v>
      </c>
      <c r="B75" s="67"/>
      <c r="C75" s="67"/>
      <c r="D75" s="67"/>
      <c r="E75" s="67"/>
      <c r="F75" s="67"/>
      <c r="G75" s="67"/>
    </row>
    <row r="76" spans="1:7" x14ac:dyDescent="0.2">
      <c r="C76" s="68"/>
      <c r="D76" s="68"/>
      <c r="E76" s="68"/>
      <c r="F76" s="68"/>
      <c r="G76" s="68"/>
    </row>
    <row r="78" spans="1:7" ht="15.75" x14ac:dyDescent="0.25">
      <c r="A78" s="69" t="s">
        <v>62</v>
      </c>
      <c r="B78" s="70"/>
      <c r="C78" s="71"/>
      <c r="D78" s="71"/>
      <c r="E78" s="71"/>
      <c r="F78" s="71"/>
      <c r="G78" s="71"/>
    </row>
    <row r="79" spans="1:7" x14ac:dyDescent="0.2">
      <c r="A79" s="72"/>
      <c r="B79" s="72"/>
      <c r="C79" s="72"/>
      <c r="D79" s="72"/>
      <c r="E79" s="72"/>
      <c r="F79" s="72"/>
      <c r="G79" s="72"/>
    </row>
    <row r="80" spans="1:7" ht="12.95" customHeight="1" x14ac:dyDescent="0.2">
      <c r="A80" s="1" t="s">
        <v>63</v>
      </c>
      <c r="B80" s="73"/>
      <c r="C80" s="73"/>
      <c r="D80" s="73"/>
      <c r="E80" s="73"/>
      <c r="F80" s="73"/>
      <c r="G80" s="73"/>
    </row>
    <row r="81" spans="1:7" x14ac:dyDescent="0.2">
      <c r="A81" s="73"/>
      <c r="B81" s="73"/>
      <c r="C81" s="73"/>
      <c r="D81" s="73"/>
      <c r="E81" s="73"/>
      <c r="F81" s="73"/>
      <c r="G81" s="73"/>
    </row>
    <row r="82" spans="1:7" x14ac:dyDescent="0.2">
      <c r="A82" s="74" t="s">
        <v>64</v>
      </c>
      <c r="B82" s="74"/>
      <c r="C82" s="74"/>
      <c r="D82" s="74"/>
      <c r="E82" s="74"/>
      <c r="F82" s="74"/>
      <c r="G82" s="74"/>
    </row>
    <row r="83" spans="1:7" x14ac:dyDescent="0.2">
      <c r="A83" s="74"/>
      <c r="B83" s="74"/>
      <c r="C83" s="74"/>
      <c r="D83" s="74"/>
      <c r="E83" s="74"/>
      <c r="F83" s="74"/>
      <c r="G83" s="74"/>
    </row>
    <row r="85" spans="1:7" ht="13.5" thickBot="1" x14ac:dyDescent="0.25">
      <c r="A85" s="1" t="s">
        <v>65</v>
      </c>
    </row>
    <row r="86" spans="1:7" x14ac:dyDescent="0.2">
      <c r="A86" s="75"/>
      <c r="B86" s="76"/>
      <c r="C86" s="77" t="str">
        <f t="shared" ref="C86:G87" si="6">C12</f>
        <v>2019 Actual²</v>
      </c>
      <c r="D86" s="77" t="str">
        <f t="shared" si="6"/>
        <v>2020 Actual²</v>
      </c>
      <c r="E86" s="77" t="str">
        <f t="shared" si="6"/>
        <v>2021 Actual</v>
      </c>
      <c r="F86" s="77" t="str">
        <f t="shared" si="6"/>
        <v>Bridge Year</v>
      </c>
      <c r="G86" s="78">
        <f t="shared" si="6"/>
        <v>0</v>
      </c>
    </row>
    <row r="87" spans="1:7" x14ac:dyDescent="0.2">
      <c r="A87" s="79"/>
      <c r="B87" s="80"/>
      <c r="C87" s="81">
        <f t="shared" si="6"/>
        <v>2019</v>
      </c>
      <c r="D87" s="81">
        <f t="shared" si="6"/>
        <v>2020</v>
      </c>
      <c r="E87" s="81">
        <f t="shared" si="6"/>
        <v>2021</v>
      </c>
      <c r="F87" s="81">
        <f t="shared" si="6"/>
        <v>2022</v>
      </c>
      <c r="G87" s="82">
        <f t="shared" si="6"/>
        <v>0</v>
      </c>
    </row>
    <row r="88" spans="1:7" x14ac:dyDescent="0.2">
      <c r="A88" s="83" t="s">
        <v>12</v>
      </c>
      <c r="B88" s="84"/>
      <c r="C88" s="85" t="str">
        <f>IF($C$14=0, "", $C$14)</f>
        <v>MIFRS</v>
      </c>
      <c r="D88" s="85" t="str">
        <f>IF($D$14=0, "", $D$14)</f>
        <v>MIFRS</v>
      </c>
      <c r="E88" s="85" t="str">
        <f>IF($E$14=0, "", $E$14)</f>
        <v>MIFRS</v>
      </c>
      <c r="F88" s="85" t="str">
        <f>IF($F$14=0, "", $F$14)</f>
        <v>MIFRS</v>
      </c>
      <c r="G88" s="86" t="str">
        <f>IF($G$14=0, "", $G$14)</f>
        <v/>
      </c>
    </row>
    <row r="89" spans="1:7" x14ac:dyDescent="0.2">
      <c r="A89" s="87" t="s">
        <v>66</v>
      </c>
      <c r="B89" s="88"/>
      <c r="C89" s="89"/>
      <c r="D89" s="89"/>
      <c r="E89" s="89"/>
      <c r="F89" s="89"/>
      <c r="G89" s="90"/>
    </row>
    <row r="90" spans="1:7" x14ac:dyDescent="0.2">
      <c r="A90" s="91" t="s">
        <v>67</v>
      </c>
      <c r="B90" s="92"/>
      <c r="C90" s="89"/>
      <c r="D90" s="89"/>
      <c r="E90" s="89"/>
      <c r="F90" s="93"/>
      <c r="G90" s="90"/>
    </row>
    <row r="91" spans="1:7" x14ac:dyDescent="0.2">
      <c r="A91" s="94" t="s">
        <v>68</v>
      </c>
      <c r="B91" s="95"/>
      <c r="C91" s="96"/>
      <c r="D91" s="96"/>
      <c r="E91" s="96"/>
      <c r="F91" s="96"/>
      <c r="G91" s="90"/>
    </row>
    <row r="92" spans="1:7" ht="14.25" x14ac:dyDescent="0.2">
      <c r="A92" s="94" t="s">
        <v>69</v>
      </c>
      <c r="B92" s="95"/>
      <c r="C92" s="96"/>
      <c r="D92" s="96"/>
      <c r="E92" s="96"/>
      <c r="F92" s="96"/>
      <c r="G92" s="90"/>
    </row>
    <row r="93" spans="1:7" x14ac:dyDescent="0.2">
      <c r="A93" s="91"/>
      <c r="B93" s="92"/>
      <c r="C93" s="96"/>
      <c r="D93" s="96"/>
      <c r="E93" s="96"/>
      <c r="F93" s="96"/>
      <c r="G93" s="90"/>
    </row>
    <row r="94" spans="1:7" ht="13.5" thickBot="1" x14ac:dyDescent="0.25">
      <c r="A94" s="94"/>
      <c r="B94" s="95"/>
      <c r="C94" s="97"/>
      <c r="D94" s="97"/>
      <c r="E94" s="97"/>
      <c r="F94" s="98"/>
      <c r="G94" s="99"/>
    </row>
    <row r="95" spans="1:7" ht="14.25" thickTop="1" thickBot="1" x14ac:dyDescent="0.25">
      <c r="A95" s="100" t="s">
        <v>56</v>
      </c>
      <c r="B95" s="101"/>
      <c r="C95" s="102">
        <f t="shared" ref="C95:G95" si="7">SUM(C89:C94)</f>
        <v>0</v>
      </c>
      <c r="D95" s="102">
        <f t="shared" si="7"/>
        <v>0</v>
      </c>
      <c r="E95" s="102">
        <f t="shared" si="7"/>
        <v>0</v>
      </c>
      <c r="F95" s="102">
        <f t="shared" si="7"/>
        <v>0</v>
      </c>
      <c r="G95" s="103">
        <f t="shared" si="7"/>
        <v>0</v>
      </c>
    </row>
    <row r="98" spans="1:7" x14ac:dyDescent="0.2">
      <c r="A98" s="104" t="s">
        <v>70</v>
      </c>
    </row>
    <row r="99" spans="1:7" x14ac:dyDescent="0.2">
      <c r="A99" s="105">
        <v>1</v>
      </c>
      <c r="B99" s="106" t="s">
        <v>71</v>
      </c>
      <c r="C99" s="107"/>
      <c r="D99" s="107"/>
      <c r="E99" s="107"/>
      <c r="F99" s="107"/>
      <c r="G99" s="107"/>
    </row>
    <row r="100" spans="1:7" ht="70.5" customHeight="1" x14ac:dyDescent="0.2">
      <c r="A100" s="105">
        <v>2</v>
      </c>
      <c r="B100" s="67" t="s">
        <v>72</v>
      </c>
      <c r="C100" s="67"/>
      <c r="D100" s="67"/>
      <c r="E100" s="67"/>
      <c r="F100" s="67"/>
      <c r="G100" s="67"/>
    </row>
    <row r="101" spans="1:7" ht="43.5" customHeight="1" x14ac:dyDescent="0.2">
      <c r="A101" s="108"/>
      <c r="B101" s="39">
        <v>11</v>
      </c>
      <c r="C101" s="109"/>
      <c r="D101" s="109"/>
      <c r="E101" s="109"/>
    </row>
    <row r="102" spans="1:7" ht="31.5" customHeight="1" x14ac:dyDescent="0.2">
      <c r="A102" s="108"/>
    </row>
    <row r="104" spans="1:7" x14ac:dyDescent="0.2">
      <c r="B104" s="110"/>
      <c r="C104" s="111"/>
      <c r="D104" s="111"/>
      <c r="E104" s="111"/>
      <c r="F104" s="111"/>
      <c r="G104" s="111"/>
    </row>
    <row r="105" spans="1:7" ht="13.35" customHeight="1" thickBot="1" x14ac:dyDescent="0.25">
      <c r="A105" s="112" t="s">
        <v>73</v>
      </c>
      <c r="B105" s="113"/>
    </row>
    <row r="106" spans="1:7" ht="13.5" thickBot="1" x14ac:dyDescent="0.25">
      <c r="A106" s="79"/>
      <c r="B106" s="80"/>
      <c r="C106" s="77" t="str">
        <f t="shared" ref="C106:F106" si="8">C$12</f>
        <v>2019 Actual²</v>
      </c>
      <c r="D106" s="77" t="str">
        <f t="shared" si="8"/>
        <v>2020 Actual²</v>
      </c>
      <c r="E106" s="77" t="str">
        <f t="shared" si="8"/>
        <v>2021 Actual</v>
      </c>
      <c r="F106" s="77" t="str">
        <f t="shared" si="8"/>
        <v>Bridge Year</v>
      </c>
      <c r="G106" s="78"/>
    </row>
    <row r="107" spans="1:7" x14ac:dyDescent="0.2">
      <c r="A107" s="79"/>
      <c r="B107" s="80"/>
      <c r="C107" s="77">
        <f t="shared" ref="C107:F107" si="9">C$13</f>
        <v>2019</v>
      </c>
      <c r="D107" s="77">
        <f t="shared" si="9"/>
        <v>2020</v>
      </c>
      <c r="E107" s="77">
        <f t="shared" si="9"/>
        <v>2021</v>
      </c>
      <c r="F107" s="77">
        <f t="shared" si="9"/>
        <v>2022</v>
      </c>
      <c r="G107" s="78"/>
    </row>
    <row r="108" spans="1:7" x14ac:dyDescent="0.2">
      <c r="A108" s="83" t="s">
        <v>12</v>
      </c>
      <c r="B108" s="84"/>
      <c r="C108" s="85" t="str">
        <f>IF($C$14=0, "", $C$14)</f>
        <v>MIFRS</v>
      </c>
      <c r="D108" s="85" t="str">
        <f>IF($D$14=0, "", $D$14)</f>
        <v>MIFRS</v>
      </c>
      <c r="E108" s="85" t="str">
        <f>IF($E$14=0, "", $E$14)</f>
        <v>MIFRS</v>
      </c>
      <c r="F108" s="85" t="str">
        <f>IF($F$14=0, "", $F$14)</f>
        <v>MIFRS</v>
      </c>
      <c r="G108" s="86"/>
    </row>
    <row r="109" spans="1:7" x14ac:dyDescent="0.2">
      <c r="A109" s="114" t="s">
        <v>74</v>
      </c>
      <c r="B109" s="115"/>
      <c r="C109" s="27">
        <v>-3505</v>
      </c>
      <c r="D109" s="27">
        <v>-3863</v>
      </c>
      <c r="E109" s="27">
        <v>-3638</v>
      </c>
      <c r="F109" s="27">
        <v>-3669</v>
      </c>
      <c r="G109" s="116"/>
    </row>
    <row r="110" spans="1:7" x14ac:dyDescent="0.2">
      <c r="A110" s="114" t="s">
        <v>75</v>
      </c>
      <c r="B110" s="115"/>
      <c r="C110" s="31">
        <v>-7400</v>
      </c>
      <c r="D110" s="31">
        <v>-8120</v>
      </c>
      <c r="E110" s="31">
        <v>-8179</v>
      </c>
      <c r="F110" s="32">
        <v>-7900</v>
      </c>
      <c r="G110" s="117"/>
    </row>
    <row r="111" spans="1:7" x14ac:dyDescent="0.2">
      <c r="A111" s="114" t="s">
        <v>76</v>
      </c>
      <c r="B111" s="118"/>
      <c r="C111" s="31">
        <v>-5841</v>
      </c>
      <c r="D111" s="31">
        <v>-6438</v>
      </c>
      <c r="E111" s="31">
        <v>-6064</v>
      </c>
      <c r="F111" s="32">
        <v>-6114</v>
      </c>
      <c r="G111" s="117"/>
    </row>
    <row r="112" spans="1:7" x14ac:dyDescent="0.2">
      <c r="A112" s="119"/>
      <c r="B112" s="120"/>
      <c r="C112" s="121"/>
      <c r="D112" s="121"/>
      <c r="E112" s="121"/>
      <c r="F112" s="44"/>
      <c r="G112" s="122"/>
    </row>
    <row r="113" spans="1:7" x14ac:dyDescent="0.2">
      <c r="A113" s="123"/>
      <c r="B113" s="124"/>
      <c r="C113" s="121"/>
      <c r="D113" s="121"/>
      <c r="E113" s="121"/>
      <c r="F113" s="121"/>
      <c r="G113" s="122"/>
    </row>
    <row r="114" spans="1:7" x14ac:dyDescent="0.2">
      <c r="A114" s="123"/>
      <c r="B114" s="124"/>
      <c r="C114" s="121"/>
      <c r="D114" s="121"/>
      <c r="E114" s="121"/>
      <c r="F114" s="121"/>
      <c r="G114" s="122"/>
    </row>
    <row r="115" spans="1:7" x14ac:dyDescent="0.2">
      <c r="A115" s="125"/>
      <c r="B115" s="126"/>
      <c r="C115" s="121"/>
      <c r="D115" s="121"/>
      <c r="E115" s="121"/>
      <c r="F115" s="121"/>
      <c r="G115" s="122"/>
    </row>
    <row r="116" spans="1:7" ht="13.5" thickBot="1" x14ac:dyDescent="0.25">
      <c r="A116" s="123"/>
      <c r="B116" s="124"/>
      <c r="C116" s="127"/>
      <c r="D116" s="127"/>
      <c r="E116" s="127"/>
      <c r="F116" s="128"/>
      <c r="G116" s="129"/>
    </row>
    <row r="117" spans="1:7" ht="14.25" thickTop="1" thickBot="1" x14ac:dyDescent="0.25">
      <c r="A117" s="100" t="s">
        <v>56</v>
      </c>
      <c r="B117" s="101"/>
      <c r="C117" s="131">
        <f t="shared" ref="C117:F117" si="10">SUM(C109:C116)</f>
        <v>-16746</v>
      </c>
      <c r="D117" s="131">
        <f t="shared" si="10"/>
        <v>-18421</v>
      </c>
      <c r="E117" s="131">
        <f t="shared" si="10"/>
        <v>-17881</v>
      </c>
      <c r="F117" s="131">
        <f t="shared" si="10"/>
        <v>-17683</v>
      </c>
      <c r="G117" s="132"/>
    </row>
    <row r="119" spans="1:7" ht="13.5" thickBot="1" x14ac:dyDescent="0.25">
      <c r="A119" s="133" t="s">
        <v>77</v>
      </c>
      <c r="B119" s="133"/>
    </row>
    <row r="120" spans="1:7" ht="13.5" thickBot="1" x14ac:dyDescent="0.25">
      <c r="A120" s="79"/>
      <c r="B120" s="80"/>
      <c r="C120" s="77" t="str">
        <f t="shared" ref="C120:F120" si="11">C$12</f>
        <v>2019 Actual²</v>
      </c>
      <c r="D120" s="77" t="str">
        <f t="shared" si="11"/>
        <v>2020 Actual²</v>
      </c>
      <c r="E120" s="77" t="str">
        <f t="shared" si="11"/>
        <v>2021 Actual</v>
      </c>
      <c r="F120" s="77" t="str">
        <f t="shared" si="11"/>
        <v>Bridge Year</v>
      </c>
      <c r="G120" s="78"/>
    </row>
    <row r="121" spans="1:7" x14ac:dyDescent="0.2">
      <c r="A121" s="79"/>
      <c r="B121" s="80"/>
      <c r="C121" s="77">
        <f t="shared" ref="C121:F121" si="12">C$13</f>
        <v>2019</v>
      </c>
      <c r="D121" s="77">
        <f t="shared" si="12"/>
        <v>2020</v>
      </c>
      <c r="E121" s="77">
        <f t="shared" si="12"/>
        <v>2021</v>
      </c>
      <c r="F121" s="77">
        <f t="shared" si="12"/>
        <v>2022</v>
      </c>
      <c r="G121" s="78"/>
    </row>
    <row r="122" spans="1:7" x14ac:dyDescent="0.2">
      <c r="A122" s="83" t="s">
        <v>12</v>
      </c>
      <c r="B122" s="84"/>
      <c r="C122" s="85" t="str">
        <f>IF($C$14=0, "", $C$14)</f>
        <v>MIFRS</v>
      </c>
      <c r="D122" s="85" t="str">
        <f>IF($D$14=0, "", $D$14)</f>
        <v>MIFRS</v>
      </c>
      <c r="E122" s="85" t="str">
        <f>IF($E$14=0, "", $E$14)</f>
        <v>MIFRS</v>
      </c>
      <c r="F122" s="85" t="str">
        <f>IF($F$14=0, "", $F$14)</f>
        <v>MIFRS</v>
      </c>
      <c r="G122" s="86"/>
    </row>
    <row r="123" spans="1:7" x14ac:dyDescent="0.2">
      <c r="A123" s="114" t="s">
        <v>78</v>
      </c>
      <c r="B123" s="115"/>
      <c r="C123" s="27">
        <v>-2278</v>
      </c>
      <c r="D123" s="27">
        <v>-2460</v>
      </c>
      <c r="E123" s="134" t="s">
        <v>79</v>
      </c>
      <c r="F123" s="134" t="s">
        <v>79</v>
      </c>
      <c r="G123" s="135"/>
    </row>
    <row r="124" spans="1:7" x14ac:dyDescent="0.2">
      <c r="A124" s="114" t="s">
        <v>80</v>
      </c>
      <c r="B124" s="115"/>
      <c r="C124" s="31">
        <v>-155</v>
      </c>
      <c r="D124" s="31">
        <v>-92</v>
      </c>
      <c r="E124" s="31">
        <v>-117</v>
      </c>
      <c r="F124" s="32">
        <v>-121</v>
      </c>
      <c r="G124" s="117"/>
    </row>
    <row r="125" spans="1:7" x14ac:dyDescent="0.2">
      <c r="A125" s="114" t="s">
        <v>81</v>
      </c>
      <c r="B125" s="118"/>
      <c r="C125" s="31">
        <v>-101</v>
      </c>
      <c r="D125" s="31">
        <v>-59</v>
      </c>
      <c r="E125" s="31">
        <v>-81</v>
      </c>
      <c r="F125" s="32">
        <v>-80</v>
      </c>
      <c r="G125" s="117"/>
    </row>
    <row r="126" spans="1:7" x14ac:dyDescent="0.2">
      <c r="A126" s="119"/>
      <c r="B126" s="120"/>
      <c r="C126" s="121"/>
      <c r="D126" s="121"/>
      <c r="E126" s="121"/>
      <c r="F126" s="44"/>
      <c r="G126" s="122"/>
    </row>
    <row r="127" spans="1:7" x14ac:dyDescent="0.2">
      <c r="A127" s="123"/>
      <c r="B127" s="124"/>
      <c r="C127" s="121"/>
      <c r="D127" s="121"/>
      <c r="E127" s="121"/>
      <c r="F127" s="121"/>
      <c r="G127" s="122"/>
    </row>
    <row r="128" spans="1:7" x14ac:dyDescent="0.2">
      <c r="A128" s="123"/>
      <c r="B128" s="124"/>
      <c r="C128" s="121"/>
      <c r="D128" s="121"/>
      <c r="E128" s="121"/>
      <c r="F128" s="121"/>
      <c r="G128" s="122"/>
    </row>
    <row r="129" spans="1:7" x14ac:dyDescent="0.2">
      <c r="A129" s="125"/>
      <c r="B129" s="126"/>
      <c r="C129" s="121"/>
      <c r="D129" s="121"/>
      <c r="E129" s="121"/>
      <c r="F129" s="121"/>
      <c r="G129" s="122"/>
    </row>
    <row r="130" spans="1:7" ht="13.5" thickBot="1" x14ac:dyDescent="0.25">
      <c r="A130" s="123"/>
      <c r="B130" s="124"/>
      <c r="C130" s="127"/>
      <c r="D130" s="127"/>
      <c r="E130" s="127"/>
      <c r="F130" s="128"/>
      <c r="G130" s="129"/>
    </row>
    <row r="131" spans="1:7" ht="14.25" thickTop="1" thickBot="1" x14ac:dyDescent="0.25">
      <c r="A131" s="100" t="s">
        <v>56</v>
      </c>
      <c r="B131" s="101"/>
      <c r="C131" s="131">
        <f t="shared" ref="C131:F131" si="13">SUM(C123:C130)</f>
        <v>-2534</v>
      </c>
      <c r="D131" s="131">
        <f t="shared" si="13"/>
        <v>-2611</v>
      </c>
      <c r="E131" s="131">
        <f t="shared" si="13"/>
        <v>-198</v>
      </c>
      <c r="F131" s="131">
        <f t="shared" si="13"/>
        <v>-201</v>
      </c>
      <c r="G131" s="132"/>
    </row>
    <row r="133" spans="1:7" ht="13.35" customHeight="1" thickBot="1" x14ac:dyDescent="0.25">
      <c r="A133" s="133" t="s">
        <v>82</v>
      </c>
      <c r="B133" s="133"/>
    </row>
    <row r="134" spans="1:7" ht="13.5" thickBot="1" x14ac:dyDescent="0.25">
      <c r="A134" s="79"/>
      <c r="B134" s="80"/>
      <c r="C134" s="77" t="str">
        <f t="shared" ref="C134:F134" si="14">C$12</f>
        <v>2019 Actual²</v>
      </c>
      <c r="D134" s="77" t="str">
        <f t="shared" si="14"/>
        <v>2020 Actual²</v>
      </c>
      <c r="E134" s="77" t="str">
        <f t="shared" si="14"/>
        <v>2021 Actual</v>
      </c>
      <c r="F134" s="77" t="str">
        <f t="shared" si="14"/>
        <v>Bridge Year</v>
      </c>
      <c r="G134" s="78"/>
    </row>
    <row r="135" spans="1:7" x14ac:dyDescent="0.2">
      <c r="A135" s="79"/>
      <c r="B135" s="80"/>
      <c r="C135" s="77">
        <f t="shared" ref="C135:F135" si="15">C$13</f>
        <v>2019</v>
      </c>
      <c r="D135" s="77">
        <f t="shared" si="15"/>
        <v>2020</v>
      </c>
      <c r="E135" s="77">
        <f t="shared" si="15"/>
        <v>2021</v>
      </c>
      <c r="F135" s="77">
        <f t="shared" si="15"/>
        <v>2022</v>
      </c>
      <c r="G135" s="78"/>
    </row>
    <row r="136" spans="1:7" x14ac:dyDescent="0.2">
      <c r="A136" s="83" t="s">
        <v>12</v>
      </c>
      <c r="B136" s="84"/>
      <c r="C136" s="85" t="str">
        <f>IF($C$14=0, "", $C$14)</f>
        <v>MIFRS</v>
      </c>
      <c r="D136" s="85" t="str">
        <f>IF($D$14=0, "", $D$14)</f>
        <v>MIFRS</v>
      </c>
      <c r="E136" s="85" t="str">
        <f>IF($E$14=0, "", $E$14)</f>
        <v>MIFRS</v>
      </c>
      <c r="F136" s="85" t="str">
        <f>IF($F$14=0, "", $F$14)</f>
        <v>MIFRS</v>
      </c>
      <c r="G136" s="86"/>
    </row>
    <row r="137" spans="1:7" x14ac:dyDescent="0.2">
      <c r="A137" s="123" t="s">
        <v>83</v>
      </c>
      <c r="B137" s="124"/>
      <c r="C137" s="27">
        <v>-175754</v>
      </c>
      <c r="D137" s="27">
        <v>-175425</v>
      </c>
      <c r="E137" s="27">
        <v>-175425</v>
      </c>
      <c r="F137" s="27">
        <v>-175425</v>
      </c>
      <c r="G137" s="116"/>
    </row>
    <row r="138" spans="1:7" x14ac:dyDescent="0.2">
      <c r="A138" s="123"/>
      <c r="B138" s="124"/>
      <c r="C138" s="25"/>
      <c r="D138" s="25"/>
      <c r="E138" s="25"/>
      <c r="F138" s="44"/>
      <c r="G138" s="122"/>
    </row>
    <row r="139" spans="1:7" x14ac:dyDescent="0.2">
      <c r="A139" s="119"/>
      <c r="B139" s="120"/>
      <c r="C139" s="121"/>
      <c r="D139" s="121"/>
      <c r="E139" s="121"/>
      <c r="F139" s="44"/>
      <c r="G139" s="122"/>
    </row>
    <row r="140" spans="1:7" x14ac:dyDescent="0.2">
      <c r="A140" s="119"/>
      <c r="B140" s="120"/>
      <c r="C140" s="121"/>
      <c r="D140" s="121"/>
      <c r="E140" s="121"/>
      <c r="F140" s="44"/>
      <c r="G140" s="122"/>
    </row>
    <row r="141" spans="1:7" x14ac:dyDescent="0.2">
      <c r="A141" s="123"/>
      <c r="B141" s="124"/>
      <c r="C141" s="121"/>
      <c r="D141" s="121"/>
      <c r="E141" s="121"/>
      <c r="F141" s="121"/>
      <c r="G141" s="122"/>
    </row>
    <row r="142" spans="1:7" x14ac:dyDescent="0.2">
      <c r="A142" s="123"/>
      <c r="B142" s="124"/>
      <c r="C142" s="121"/>
      <c r="D142" s="121"/>
      <c r="E142" s="121"/>
      <c r="F142" s="121"/>
      <c r="G142" s="122"/>
    </row>
    <row r="143" spans="1:7" x14ac:dyDescent="0.2">
      <c r="A143" s="125"/>
      <c r="B143" s="126"/>
      <c r="C143" s="121"/>
      <c r="D143" s="121"/>
      <c r="E143" s="121"/>
      <c r="F143" s="121"/>
      <c r="G143" s="122"/>
    </row>
    <row r="144" spans="1:7" ht="13.5" thickBot="1" x14ac:dyDescent="0.25">
      <c r="A144" s="123"/>
      <c r="B144" s="124"/>
      <c r="C144" s="127"/>
      <c r="D144" s="127"/>
      <c r="E144" s="127"/>
      <c r="F144" s="128"/>
      <c r="G144" s="129"/>
    </row>
    <row r="145" spans="1:7" ht="14.25" thickTop="1" thickBot="1" x14ac:dyDescent="0.25">
      <c r="A145" s="100" t="s">
        <v>56</v>
      </c>
      <c r="B145" s="101"/>
      <c r="C145" s="131">
        <f t="shared" ref="C145:F145" si="16">SUM(C137:C144)</f>
        <v>-175754</v>
      </c>
      <c r="D145" s="131">
        <f t="shared" si="16"/>
        <v>-175425</v>
      </c>
      <c r="E145" s="131">
        <f t="shared" si="16"/>
        <v>-175425</v>
      </c>
      <c r="F145" s="131">
        <f t="shared" si="16"/>
        <v>-175425</v>
      </c>
      <c r="G145" s="132"/>
    </row>
    <row r="147" spans="1:7" ht="13.5" thickBot="1" x14ac:dyDescent="0.25">
      <c r="A147" s="133" t="s">
        <v>84</v>
      </c>
      <c r="B147" s="133"/>
    </row>
    <row r="148" spans="1:7" ht="13.5" thickBot="1" x14ac:dyDescent="0.25">
      <c r="A148" s="79"/>
      <c r="B148" s="80"/>
      <c r="C148" s="77" t="str">
        <f t="shared" ref="C148:F148" si="17">C$12</f>
        <v>2019 Actual²</v>
      </c>
      <c r="D148" s="77" t="str">
        <f t="shared" si="17"/>
        <v>2020 Actual²</v>
      </c>
      <c r="E148" s="77" t="str">
        <f t="shared" si="17"/>
        <v>2021 Actual</v>
      </c>
      <c r="F148" s="77" t="str">
        <f t="shared" si="17"/>
        <v>Bridge Year</v>
      </c>
      <c r="G148" s="78"/>
    </row>
    <row r="149" spans="1:7" x14ac:dyDescent="0.2">
      <c r="A149" s="79"/>
      <c r="B149" s="80"/>
      <c r="C149" s="77">
        <f t="shared" ref="C149:F149" si="18">C$13</f>
        <v>2019</v>
      </c>
      <c r="D149" s="77">
        <f t="shared" si="18"/>
        <v>2020</v>
      </c>
      <c r="E149" s="77">
        <f t="shared" si="18"/>
        <v>2021</v>
      </c>
      <c r="F149" s="77">
        <f t="shared" si="18"/>
        <v>2022</v>
      </c>
      <c r="G149" s="78"/>
    </row>
    <row r="150" spans="1:7" x14ac:dyDescent="0.2">
      <c r="A150" s="83" t="s">
        <v>12</v>
      </c>
      <c r="B150" s="84"/>
      <c r="C150" s="85" t="str">
        <f>IF($C$14=0, "", $C$14)</f>
        <v>MIFRS</v>
      </c>
      <c r="D150" s="85" t="str">
        <f>IF($D$14=0, "", $D$14)</f>
        <v>MIFRS</v>
      </c>
      <c r="E150" s="85" t="str">
        <f>IF($E$14=0, "", $E$14)</f>
        <v>MIFRS</v>
      </c>
      <c r="F150" s="85" t="str">
        <f>IF($F$14=0, "", $F$14)</f>
        <v>MIFRS</v>
      </c>
      <c r="G150" s="86"/>
    </row>
    <row r="151" spans="1:7" x14ac:dyDescent="0.2">
      <c r="A151" s="123" t="s">
        <v>85</v>
      </c>
      <c r="B151" s="124"/>
      <c r="C151" s="27">
        <v>-133876</v>
      </c>
      <c r="D151" s="27">
        <v>-140162</v>
      </c>
      <c r="E151" s="27">
        <v>-144913</v>
      </c>
      <c r="F151" s="27">
        <v>-150770</v>
      </c>
      <c r="G151" s="116"/>
    </row>
    <row r="152" spans="1:7" x14ac:dyDescent="0.2">
      <c r="A152" s="123"/>
      <c r="B152" s="124"/>
      <c r="C152" s="25"/>
      <c r="D152" s="25"/>
      <c r="E152" s="25"/>
      <c r="F152" s="44"/>
      <c r="G152" s="122"/>
    </row>
    <row r="153" spans="1:7" x14ac:dyDescent="0.2">
      <c r="A153" s="119"/>
      <c r="B153" s="120"/>
      <c r="C153" s="121"/>
      <c r="D153" s="121"/>
      <c r="E153" s="121"/>
      <c r="F153" s="44"/>
      <c r="G153" s="122"/>
    </row>
    <row r="154" spans="1:7" x14ac:dyDescent="0.2">
      <c r="A154" s="119"/>
      <c r="B154" s="120"/>
      <c r="C154" s="121"/>
      <c r="D154" s="121"/>
      <c r="E154" s="121"/>
      <c r="F154" s="44"/>
      <c r="G154" s="122"/>
    </row>
    <row r="155" spans="1:7" x14ac:dyDescent="0.2">
      <c r="A155" s="123"/>
      <c r="B155" s="124"/>
      <c r="C155" s="121"/>
      <c r="D155" s="121"/>
      <c r="E155" s="121"/>
      <c r="F155" s="121"/>
      <c r="G155" s="122"/>
    </row>
    <row r="156" spans="1:7" x14ac:dyDescent="0.2">
      <c r="A156" s="123"/>
      <c r="B156" s="124"/>
      <c r="C156" s="121"/>
      <c r="D156" s="121"/>
      <c r="E156" s="121"/>
      <c r="F156" s="121"/>
      <c r="G156" s="122"/>
    </row>
    <row r="157" spans="1:7" x14ac:dyDescent="0.2">
      <c r="A157" s="125"/>
      <c r="B157" s="126"/>
      <c r="C157" s="121"/>
      <c r="D157" s="121"/>
      <c r="E157" s="121"/>
      <c r="F157" s="121"/>
      <c r="G157" s="122"/>
    </row>
    <row r="158" spans="1:7" ht="13.5" thickBot="1" x14ac:dyDescent="0.25">
      <c r="A158" s="123"/>
      <c r="B158" s="124"/>
      <c r="C158" s="127"/>
      <c r="D158" s="127"/>
      <c r="E158" s="127"/>
      <c r="F158" s="128"/>
      <c r="G158" s="129"/>
    </row>
    <row r="159" spans="1:7" ht="14.25" thickTop="1" thickBot="1" x14ac:dyDescent="0.25">
      <c r="A159" s="100" t="s">
        <v>56</v>
      </c>
      <c r="B159" s="101"/>
      <c r="C159" s="131">
        <f t="shared" ref="C159:F159" si="19">SUM(C151:C158)</f>
        <v>-133876</v>
      </c>
      <c r="D159" s="131">
        <f t="shared" si="19"/>
        <v>-140162</v>
      </c>
      <c r="E159" s="131">
        <f t="shared" si="19"/>
        <v>-144913</v>
      </c>
      <c r="F159" s="131">
        <f t="shared" si="19"/>
        <v>-150770</v>
      </c>
      <c r="G159" s="132"/>
    </row>
    <row r="161" spans="1:7" ht="13.5" thickBot="1" x14ac:dyDescent="0.25">
      <c r="A161" s="133" t="s">
        <v>86</v>
      </c>
      <c r="B161" s="133"/>
    </row>
    <row r="162" spans="1:7" ht="13.5" thickBot="1" x14ac:dyDescent="0.25">
      <c r="A162" s="79"/>
      <c r="B162" s="80"/>
      <c r="C162" s="77" t="str">
        <f t="shared" ref="C162:F162" si="20">C$12</f>
        <v>2019 Actual²</v>
      </c>
      <c r="D162" s="77" t="str">
        <f t="shared" si="20"/>
        <v>2020 Actual²</v>
      </c>
      <c r="E162" s="77" t="str">
        <f t="shared" si="20"/>
        <v>2021 Actual</v>
      </c>
      <c r="F162" s="77" t="str">
        <f t="shared" si="20"/>
        <v>Bridge Year</v>
      </c>
      <c r="G162" s="78"/>
    </row>
    <row r="163" spans="1:7" x14ac:dyDescent="0.2">
      <c r="A163" s="79"/>
      <c r="B163" s="80"/>
      <c r="C163" s="77">
        <f t="shared" ref="C163:F163" si="21">C$13</f>
        <v>2019</v>
      </c>
      <c r="D163" s="77">
        <f t="shared" si="21"/>
        <v>2020</v>
      </c>
      <c r="E163" s="77">
        <f t="shared" si="21"/>
        <v>2021</v>
      </c>
      <c r="F163" s="77">
        <f t="shared" si="21"/>
        <v>2022</v>
      </c>
      <c r="G163" s="78"/>
    </row>
    <row r="164" spans="1:7" x14ac:dyDescent="0.2">
      <c r="A164" s="83" t="s">
        <v>12</v>
      </c>
      <c r="B164" s="84"/>
      <c r="C164" s="85" t="str">
        <f>IF($C$14=0, "", $C$14)</f>
        <v>MIFRS</v>
      </c>
      <c r="D164" s="85" t="str">
        <f>IF($D$14=0, "", $D$14)</f>
        <v>MIFRS</v>
      </c>
      <c r="E164" s="85" t="str">
        <f>IF($E$14=0, "", $E$14)</f>
        <v>MIFRS</v>
      </c>
      <c r="F164" s="85" t="str">
        <f>IF($F$14=0, "", $F$14)</f>
        <v>MIFRS</v>
      </c>
      <c r="G164" s="86"/>
    </row>
    <row r="165" spans="1:7" x14ac:dyDescent="0.2">
      <c r="A165" s="123" t="s">
        <v>28</v>
      </c>
      <c r="B165" s="124"/>
      <c r="C165" s="134" t="s">
        <v>79</v>
      </c>
      <c r="D165" s="134" t="s">
        <v>79</v>
      </c>
      <c r="E165" s="134" t="s">
        <v>79</v>
      </c>
      <c r="F165" s="134" t="s">
        <v>79</v>
      </c>
      <c r="G165" s="135"/>
    </row>
    <row r="166" spans="1:7" x14ac:dyDescent="0.2">
      <c r="A166" s="123"/>
      <c r="B166" s="124"/>
      <c r="C166" s="25"/>
      <c r="D166" s="25"/>
      <c r="E166" s="25"/>
      <c r="F166" s="44"/>
      <c r="G166" s="122"/>
    </row>
    <row r="167" spans="1:7" x14ac:dyDescent="0.2">
      <c r="A167" s="119"/>
      <c r="B167" s="120"/>
      <c r="C167" s="121"/>
      <c r="D167" s="121"/>
      <c r="E167" s="121"/>
      <c r="F167" s="44"/>
      <c r="G167" s="122"/>
    </row>
    <row r="168" spans="1:7" x14ac:dyDescent="0.2">
      <c r="A168" s="119"/>
      <c r="B168" s="120"/>
      <c r="C168" s="121"/>
      <c r="D168" s="121"/>
      <c r="E168" s="121"/>
      <c r="F168" s="44"/>
      <c r="G168" s="122"/>
    </row>
    <row r="169" spans="1:7" x14ac:dyDescent="0.2">
      <c r="A169" s="123"/>
      <c r="B169" s="124"/>
      <c r="C169" s="121"/>
      <c r="D169" s="121"/>
      <c r="E169" s="121"/>
      <c r="F169" s="121"/>
      <c r="G169" s="122"/>
    </row>
    <row r="170" spans="1:7" x14ac:dyDescent="0.2">
      <c r="A170" s="123"/>
      <c r="B170" s="124"/>
      <c r="C170" s="121"/>
      <c r="D170" s="121"/>
      <c r="E170" s="121"/>
      <c r="F170" s="121"/>
      <c r="G170" s="122"/>
    </row>
    <row r="171" spans="1:7" x14ac:dyDescent="0.2">
      <c r="A171" s="125"/>
      <c r="B171" s="126"/>
      <c r="C171" s="121"/>
      <c r="D171" s="121"/>
      <c r="E171" s="121"/>
      <c r="F171" s="121"/>
      <c r="G171" s="122"/>
    </row>
    <row r="172" spans="1:7" ht="13.5" thickBot="1" x14ac:dyDescent="0.25">
      <c r="A172" s="123"/>
      <c r="B172" s="124"/>
      <c r="C172" s="127"/>
      <c r="D172" s="127"/>
      <c r="E172" s="127"/>
      <c r="F172" s="128"/>
      <c r="G172" s="129"/>
    </row>
    <row r="173" spans="1:7" ht="14.25" thickTop="1" thickBot="1" x14ac:dyDescent="0.25">
      <c r="A173" s="100" t="s">
        <v>56</v>
      </c>
      <c r="B173" s="101"/>
      <c r="C173" s="131">
        <f t="shared" ref="C173:F173" si="22">SUM(C165:C172)</f>
        <v>0</v>
      </c>
      <c r="D173" s="131">
        <f t="shared" si="22"/>
        <v>0</v>
      </c>
      <c r="E173" s="131">
        <f t="shared" si="22"/>
        <v>0</v>
      </c>
      <c r="F173" s="131">
        <f t="shared" si="22"/>
        <v>0</v>
      </c>
      <c r="G173" s="132"/>
    </row>
    <row r="175" spans="1:7" ht="13.5" thickBot="1" x14ac:dyDescent="0.25">
      <c r="A175" s="133" t="s">
        <v>87</v>
      </c>
      <c r="B175" s="133"/>
    </row>
    <row r="176" spans="1:7" ht="13.5" thickBot="1" x14ac:dyDescent="0.25">
      <c r="A176" s="79"/>
      <c r="B176" s="80"/>
      <c r="C176" s="77" t="str">
        <f t="shared" ref="C176:F176" si="23">C$12</f>
        <v>2019 Actual²</v>
      </c>
      <c r="D176" s="77" t="str">
        <f t="shared" si="23"/>
        <v>2020 Actual²</v>
      </c>
      <c r="E176" s="77" t="str">
        <f t="shared" si="23"/>
        <v>2021 Actual</v>
      </c>
      <c r="F176" s="77" t="str">
        <f t="shared" si="23"/>
        <v>Bridge Year</v>
      </c>
      <c r="G176" s="78"/>
    </row>
    <row r="177" spans="1:7" x14ac:dyDescent="0.2">
      <c r="A177" s="79"/>
      <c r="B177" s="80"/>
      <c r="C177" s="77">
        <f t="shared" ref="C177:F177" si="24">C$13</f>
        <v>2019</v>
      </c>
      <c r="D177" s="77">
        <f t="shared" si="24"/>
        <v>2020</v>
      </c>
      <c r="E177" s="77">
        <f t="shared" si="24"/>
        <v>2021</v>
      </c>
      <c r="F177" s="77">
        <f t="shared" si="24"/>
        <v>2022</v>
      </c>
      <c r="G177" s="78"/>
    </row>
    <row r="178" spans="1:7" x14ac:dyDescent="0.2">
      <c r="A178" s="83" t="s">
        <v>12</v>
      </c>
      <c r="B178" s="84"/>
      <c r="C178" s="85" t="str">
        <f>IF($C$14=0, "", $C$14)</f>
        <v>MIFRS</v>
      </c>
      <c r="D178" s="85" t="str">
        <f>IF($D$14=0, "", $D$14)</f>
        <v>MIFRS</v>
      </c>
      <c r="E178" s="85" t="str">
        <f>IF($E$14=0, "", $E$14)</f>
        <v>MIFRS</v>
      </c>
      <c r="F178" s="85" t="str">
        <f>IF($F$14=0, "", $F$14)</f>
        <v>MIFRS</v>
      </c>
      <c r="G178" s="86"/>
    </row>
    <row r="179" spans="1:7" x14ac:dyDescent="0.2">
      <c r="A179" s="114" t="s">
        <v>88</v>
      </c>
      <c r="B179" s="115"/>
      <c r="C179" s="27">
        <v>-65</v>
      </c>
      <c r="D179" s="27">
        <v>-789</v>
      </c>
      <c r="E179" s="27">
        <v>5315</v>
      </c>
      <c r="F179" s="134" t="s">
        <v>79</v>
      </c>
      <c r="G179" s="135"/>
    </row>
    <row r="180" spans="1:7" x14ac:dyDescent="0.2">
      <c r="A180" s="114" t="s">
        <v>89</v>
      </c>
      <c r="B180" s="115"/>
      <c r="C180" s="31">
        <v>-3355</v>
      </c>
      <c r="D180" s="31">
        <v>-3677</v>
      </c>
      <c r="E180" s="31">
        <v>-4592</v>
      </c>
      <c r="F180" s="32">
        <v>-3875</v>
      </c>
      <c r="G180" s="117"/>
    </row>
    <row r="181" spans="1:7" x14ac:dyDescent="0.2">
      <c r="A181" s="119"/>
      <c r="B181" s="120"/>
      <c r="C181" s="121"/>
      <c r="D181" s="121"/>
      <c r="E181" s="121"/>
      <c r="F181" s="44"/>
      <c r="G181" s="122"/>
    </row>
    <row r="182" spans="1:7" x14ac:dyDescent="0.2">
      <c r="A182" s="119"/>
      <c r="B182" s="120"/>
      <c r="C182" s="121"/>
      <c r="D182" s="121"/>
      <c r="E182" s="121"/>
      <c r="F182" s="44"/>
      <c r="G182" s="122"/>
    </row>
    <row r="183" spans="1:7" x14ac:dyDescent="0.2">
      <c r="A183" s="123"/>
      <c r="B183" s="124"/>
      <c r="C183" s="121"/>
      <c r="D183" s="121"/>
      <c r="E183" s="121"/>
      <c r="F183" s="121"/>
      <c r="G183" s="122"/>
    </row>
    <row r="184" spans="1:7" x14ac:dyDescent="0.2">
      <c r="A184" s="123"/>
      <c r="B184" s="124"/>
      <c r="C184" s="121"/>
      <c r="D184" s="121"/>
      <c r="E184" s="121"/>
      <c r="F184" s="121"/>
      <c r="G184" s="122"/>
    </row>
    <row r="185" spans="1:7" x14ac:dyDescent="0.2">
      <c r="A185" s="125"/>
      <c r="B185" s="126"/>
      <c r="C185" s="121"/>
      <c r="D185" s="121"/>
      <c r="E185" s="121"/>
      <c r="F185" s="121"/>
      <c r="G185" s="122"/>
    </row>
    <row r="186" spans="1:7" ht="13.5" thickBot="1" x14ac:dyDescent="0.25">
      <c r="A186" s="123"/>
      <c r="B186" s="124"/>
      <c r="C186" s="127"/>
      <c r="D186" s="127"/>
      <c r="E186" s="127"/>
      <c r="F186" s="128"/>
      <c r="G186" s="129"/>
    </row>
    <row r="187" spans="1:7" ht="14.25" thickTop="1" thickBot="1" x14ac:dyDescent="0.25">
      <c r="A187" s="100" t="s">
        <v>56</v>
      </c>
      <c r="B187" s="101"/>
      <c r="C187" s="131">
        <f t="shared" ref="C187:F187" si="25">SUM(C179:C186)</f>
        <v>-3420</v>
      </c>
      <c r="D187" s="131">
        <f t="shared" si="25"/>
        <v>-4466</v>
      </c>
      <c r="E187" s="131">
        <f t="shared" si="25"/>
        <v>723</v>
      </c>
      <c r="F187" s="131">
        <f t="shared" si="25"/>
        <v>-3875</v>
      </c>
      <c r="G187" s="132"/>
    </row>
    <row r="189" spans="1:7" ht="13.5" thickBot="1" x14ac:dyDescent="0.25">
      <c r="A189" s="133" t="s">
        <v>90</v>
      </c>
      <c r="B189" s="133"/>
    </row>
    <row r="190" spans="1:7" ht="13.5" thickBot="1" x14ac:dyDescent="0.25">
      <c r="A190" s="79"/>
      <c r="B190" s="80"/>
      <c r="C190" s="77" t="str">
        <f t="shared" ref="C190:F190" si="26">C$12</f>
        <v>2019 Actual²</v>
      </c>
      <c r="D190" s="77" t="str">
        <f t="shared" si="26"/>
        <v>2020 Actual²</v>
      </c>
      <c r="E190" s="77" t="str">
        <f t="shared" si="26"/>
        <v>2021 Actual</v>
      </c>
      <c r="F190" s="77" t="str">
        <f t="shared" si="26"/>
        <v>Bridge Year</v>
      </c>
      <c r="G190" s="78"/>
    </row>
    <row r="191" spans="1:7" x14ac:dyDescent="0.2">
      <c r="A191" s="79"/>
      <c r="B191" s="80"/>
      <c r="C191" s="77">
        <f t="shared" ref="C191:F191" si="27">C$13</f>
        <v>2019</v>
      </c>
      <c r="D191" s="77">
        <f t="shared" si="27"/>
        <v>2020</v>
      </c>
      <c r="E191" s="77">
        <f t="shared" si="27"/>
        <v>2021</v>
      </c>
      <c r="F191" s="77">
        <f t="shared" si="27"/>
        <v>2022</v>
      </c>
      <c r="G191" s="78"/>
    </row>
    <row r="192" spans="1:7" x14ac:dyDescent="0.2">
      <c r="A192" s="83" t="s">
        <v>12</v>
      </c>
      <c r="B192" s="84"/>
      <c r="C192" s="85" t="str">
        <f>IF($C$14=0, "", $C$14)</f>
        <v>MIFRS</v>
      </c>
      <c r="D192" s="85" t="str">
        <f>IF($D$14=0, "", $D$14)</f>
        <v>MIFRS</v>
      </c>
      <c r="E192" s="85" t="str">
        <f>IF($E$14=0, "", $E$14)</f>
        <v>MIFRS</v>
      </c>
      <c r="F192" s="85" t="str">
        <f>IF($F$14=0, "", $F$14)</f>
        <v>MIFRS</v>
      </c>
      <c r="G192" s="86"/>
    </row>
    <row r="193" spans="1:7" x14ac:dyDescent="0.2">
      <c r="A193" s="123" t="s">
        <v>91</v>
      </c>
      <c r="B193" s="124"/>
      <c r="C193" s="134" t="s">
        <v>79</v>
      </c>
      <c r="D193" s="134" t="s">
        <v>79</v>
      </c>
      <c r="E193" s="27">
        <v>-14206</v>
      </c>
      <c r="F193" s="134" t="s">
        <v>79</v>
      </c>
      <c r="G193" s="134"/>
    </row>
    <row r="194" spans="1:7" x14ac:dyDescent="0.2">
      <c r="A194" s="123"/>
      <c r="B194" s="124"/>
      <c r="C194" s="25"/>
      <c r="D194" s="25"/>
      <c r="E194" s="25"/>
      <c r="F194" s="44"/>
      <c r="G194" s="122"/>
    </row>
    <row r="195" spans="1:7" x14ac:dyDescent="0.2">
      <c r="A195" s="119"/>
      <c r="B195" s="120"/>
      <c r="C195" s="121"/>
      <c r="D195" s="121"/>
      <c r="E195" s="121"/>
      <c r="F195" s="44"/>
      <c r="G195" s="122"/>
    </row>
    <row r="196" spans="1:7" x14ac:dyDescent="0.2">
      <c r="A196" s="119"/>
      <c r="B196" s="120"/>
      <c r="C196" s="121"/>
      <c r="D196" s="121"/>
      <c r="E196" s="121"/>
      <c r="F196" s="44"/>
      <c r="G196" s="122"/>
    </row>
    <row r="197" spans="1:7" x14ac:dyDescent="0.2">
      <c r="A197" s="123"/>
      <c r="B197" s="124"/>
      <c r="C197" s="121"/>
      <c r="D197" s="121"/>
      <c r="E197" s="121"/>
      <c r="F197" s="121"/>
      <c r="G197" s="122"/>
    </row>
    <row r="198" spans="1:7" x14ac:dyDescent="0.2">
      <c r="A198" s="123"/>
      <c r="B198" s="124"/>
      <c r="C198" s="121"/>
      <c r="D198" s="121"/>
      <c r="E198" s="121"/>
      <c r="F198" s="121"/>
      <c r="G198" s="122"/>
    </row>
    <row r="199" spans="1:7" x14ac:dyDescent="0.2">
      <c r="A199" s="125"/>
      <c r="B199" s="126"/>
      <c r="C199" s="121"/>
      <c r="D199" s="121"/>
      <c r="E199" s="121"/>
      <c r="F199" s="121"/>
      <c r="G199" s="122"/>
    </row>
    <row r="200" spans="1:7" ht="13.5" thickBot="1" x14ac:dyDescent="0.25">
      <c r="A200" s="123"/>
      <c r="B200" s="124"/>
      <c r="C200" s="127"/>
      <c r="D200" s="127"/>
      <c r="E200" s="127"/>
      <c r="F200" s="128"/>
      <c r="G200" s="129"/>
    </row>
    <row r="201" spans="1:7" ht="14.25" thickTop="1" thickBot="1" x14ac:dyDescent="0.25">
      <c r="A201" s="100" t="s">
        <v>56</v>
      </c>
      <c r="B201" s="101"/>
      <c r="C201" s="131">
        <f t="shared" ref="C201:F201" si="28">SUM(C193:C200)</f>
        <v>0</v>
      </c>
      <c r="D201" s="131">
        <f t="shared" si="28"/>
        <v>0</v>
      </c>
      <c r="E201" s="131">
        <f t="shared" si="28"/>
        <v>-14206</v>
      </c>
      <c r="F201" s="131">
        <f t="shared" si="28"/>
        <v>0</v>
      </c>
      <c r="G201" s="132"/>
    </row>
    <row r="203" spans="1:7" ht="13.5" thickBot="1" x14ac:dyDescent="0.25">
      <c r="A203" s="133" t="s">
        <v>92</v>
      </c>
      <c r="B203" s="133"/>
    </row>
    <row r="204" spans="1:7" ht="13.5" thickBot="1" x14ac:dyDescent="0.25">
      <c r="A204" s="79"/>
      <c r="B204" s="80"/>
      <c r="C204" s="77" t="str">
        <f t="shared" ref="C204:F204" si="29">C$12</f>
        <v>2019 Actual²</v>
      </c>
      <c r="D204" s="77" t="str">
        <f t="shared" si="29"/>
        <v>2020 Actual²</v>
      </c>
      <c r="E204" s="77" t="str">
        <f t="shared" si="29"/>
        <v>2021 Actual</v>
      </c>
      <c r="F204" s="77" t="str">
        <f t="shared" si="29"/>
        <v>Bridge Year</v>
      </c>
      <c r="G204" s="78"/>
    </row>
    <row r="205" spans="1:7" x14ac:dyDescent="0.2">
      <c r="A205" s="79"/>
      <c r="B205" s="80"/>
      <c r="C205" s="77">
        <f t="shared" ref="C205:F205" si="30">C$13</f>
        <v>2019</v>
      </c>
      <c r="D205" s="77">
        <f t="shared" si="30"/>
        <v>2020</v>
      </c>
      <c r="E205" s="77">
        <f t="shared" si="30"/>
        <v>2021</v>
      </c>
      <c r="F205" s="77">
        <f t="shared" si="30"/>
        <v>2022</v>
      </c>
      <c r="G205" s="78"/>
    </row>
    <row r="206" spans="1:7" x14ac:dyDescent="0.2">
      <c r="A206" s="83" t="s">
        <v>12</v>
      </c>
      <c r="B206" s="84"/>
      <c r="C206" s="85" t="str">
        <f>IF($C$14=0, "", $C$14)</f>
        <v>MIFRS</v>
      </c>
      <c r="D206" s="85" t="str">
        <f>IF($D$14=0, "", $D$14)</f>
        <v>MIFRS</v>
      </c>
      <c r="E206" s="85" t="str">
        <f>IF($E$14=0, "", $E$14)</f>
        <v>MIFRS</v>
      </c>
      <c r="F206" s="85" t="str">
        <f>IF($F$14=0, "", $F$14)</f>
        <v>MIFRS</v>
      </c>
      <c r="G206" s="86"/>
    </row>
    <row r="207" spans="1:7" x14ac:dyDescent="0.2">
      <c r="A207" s="125" t="s">
        <v>93</v>
      </c>
      <c r="B207" s="126"/>
      <c r="C207" s="27">
        <v>-86060</v>
      </c>
      <c r="D207" s="27">
        <v>-23959</v>
      </c>
      <c r="E207" s="27">
        <v>-40503</v>
      </c>
      <c r="F207" s="134" t="s">
        <v>79</v>
      </c>
      <c r="G207" s="135"/>
    </row>
    <row r="208" spans="1:7" x14ac:dyDescent="0.2">
      <c r="A208" s="125" t="s">
        <v>94</v>
      </c>
      <c r="B208" s="126"/>
      <c r="C208" s="31">
        <v>-1198954</v>
      </c>
      <c r="D208" s="31">
        <v>-165530</v>
      </c>
      <c r="E208" s="31">
        <v>-69243</v>
      </c>
      <c r="F208" s="35" t="s">
        <v>79</v>
      </c>
      <c r="G208" s="136"/>
    </row>
    <row r="209" spans="1:7" x14ac:dyDescent="0.2">
      <c r="A209" s="125" t="s">
        <v>95</v>
      </c>
      <c r="B209" s="126"/>
      <c r="C209" s="31">
        <v>-192771</v>
      </c>
      <c r="D209" s="134" t="s">
        <v>79</v>
      </c>
      <c r="E209" s="134" t="s">
        <v>79</v>
      </c>
      <c r="F209" s="35" t="s">
        <v>79</v>
      </c>
      <c r="G209" s="136"/>
    </row>
    <row r="210" spans="1:7" x14ac:dyDescent="0.2">
      <c r="A210" s="125" t="s">
        <v>95</v>
      </c>
      <c r="B210" s="126"/>
      <c r="C210" s="31">
        <v>-7431</v>
      </c>
      <c r="D210" s="134" t="s">
        <v>79</v>
      </c>
      <c r="E210" s="134" t="s">
        <v>79</v>
      </c>
      <c r="F210" s="34" t="s">
        <v>79</v>
      </c>
      <c r="G210" s="137"/>
    </row>
    <row r="211" spans="1:7" x14ac:dyDescent="0.2">
      <c r="A211" s="125" t="s">
        <v>96</v>
      </c>
      <c r="B211" s="126"/>
      <c r="C211" s="31">
        <v>-4980</v>
      </c>
      <c r="D211" s="134" t="s">
        <v>79</v>
      </c>
      <c r="E211" s="134" t="s">
        <v>79</v>
      </c>
      <c r="F211" s="35" t="s">
        <v>79</v>
      </c>
      <c r="G211" s="136"/>
    </row>
    <row r="212" spans="1:7" x14ac:dyDescent="0.2">
      <c r="A212" s="123"/>
      <c r="B212" s="124"/>
      <c r="C212" s="121"/>
      <c r="D212" s="121"/>
      <c r="E212" s="121"/>
      <c r="F212" s="121"/>
      <c r="G212" s="122"/>
    </row>
    <row r="213" spans="1:7" x14ac:dyDescent="0.2">
      <c r="A213" s="125"/>
      <c r="B213" s="126"/>
      <c r="C213" s="121"/>
      <c r="D213" s="121"/>
      <c r="E213" s="121"/>
      <c r="F213" s="121"/>
      <c r="G213" s="122"/>
    </row>
    <row r="214" spans="1:7" ht="13.5" thickBot="1" x14ac:dyDescent="0.25">
      <c r="A214" s="123"/>
      <c r="B214" s="124"/>
      <c r="C214" s="127"/>
      <c r="D214" s="127"/>
      <c r="E214" s="127"/>
      <c r="F214" s="128"/>
      <c r="G214" s="129"/>
    </row>
    <row r="215" spans="1:7" ht="14.25" thickTop="1" thickBot="1" x14ac:dyDescent="0.25">
      <c r="A215" s="100" t="s">
        <v>56</v>
      </c>
      <c r="B215" s="101"/>
      <c r="C215" s="131">
        <f t="shared" ref="C215:F215" si="31">SUM(C207:C214)</f>
        <v>-1490196</v>
      </c>
      <c r="D215" s="131">
        <f t="shared" si="31"/>
        <v>-189489</v>
      </c>
      <c r="E215" s="131">
        <f t="shared" si="31"/>
        <v>-109746</v>
      </c>
      <c r="F215" s="131">
        <f t="shared" si="31"/>
        <v>0</v>
      </c>
      <c r="G215" s="132"/>
    </row>
    <row r="217" spans="1:7" ht="13.5" thickBot="1" x14ac:dyDescent="0.25">
      <c r="A217" s="133" t="s">
        <v>97</v>
      </c>
      <c r="B217" s="133"/>
    </row>
    <row r="218" spans="1:7" ht="13.5" thickBot="1" x14ac:dyDescent="0.25">
      <c r="A218" s="79"/>
      <c r="B218" s="80"/>
      <c r="C218" s="77" t="str">
        <f t="shared" ref="C218:F218" si="32">C$12</f>
        <v>2019 Actual²</v>
      </c>
      <c r="D218" s="77" t="str">
        <f t="shared" si="32"/>
        <v>2020 Actual²</v>
      </c>
      <c r="E218" s="77" t="str">
        <f t="shared" si="32"/>
        <v>2021 Actual</v>
      </c>
      <c r="F218" s="77" t="str">
        <f t="shared" si="32"/>
        <v>Bridge Year</v>
      </c>
      <c r="G218" s="78"/>
    </row>
    <row r="219" spans="1:7" x14ac:dyDescent="0.2">
      <c r="A219" s="79"/>
      <c r="B219" s="80"/>
      <c r="C219" s="77">
        <f t="shared" ref="C219:F219" si="33">C$13</f>
        <v>2019</v>
      </c>
      <c r="D219" s="77">
        <f t="shared" si="33"/>
        <v>2020</v>
      </c>
      <c r="E219" s="77">
        <f t="shared" si="33"/>
        <v>2021</v>
      </c>
      <c r="F219" s="77">
        <f t="shared" si="33"/>
        <v>2022</v>
      </c>
      <c r="G219" s="78"/>
    </row>
    <row r="220" spans="1:7" x14ac:dyDescent="0.2">
      <c r="A220" s="83" t="s">
        <v>12</v>
      </c>
      <c r="B220" s="84"/>
      <c r="C220" s="85" t="str">
        <f>IF($C$14=0, "", $C$14)</f>
        <v>MIFRS</v>
      </c>
      <c r="D220" s="85" t="str">
        <f>IF($D$14=0, "", $D$14)</f>
        <v>MIFRS</v>
      </c>
      <c r="E220" s="85" t="str">
        <f>IF($E$14=0, "", $E$14)</f>
        <v>MIFRS</v>
      </c>
      <c r="F220" s="85" t="str">
        <f>IF($F$14=0, "", $F$14)</f>
        <v>MIFRS</v>
      </c>
      <c r="G220" s="86"/>
    </row>
    <row r="221" spans="1:7" x14ac:dyDescent="0.2">
      <c r="A221" s="123" t="s">
        <v>98</v>
      </c>
      <c r="B221" s="124"/>
      <c r="C221" s="27">
        <v>1198954</v>
      </c>
      <c r="D221" s="27">
        <v>165529</v>
      </c>
      <c r="E221" s="27">
        <v>69243</v>
      </c>
      <c r="F221" s="134" t="s">
        <v>79</v>
      </c>
      <c r="G221" s="135"/>
    </row>
    <row r="222" spans="1:7" x14ac:dyDescent="0.2">
      <c r="A222" s="123"/>
      <c r="B222" s="124"/>
      <c r="C222" s="25"/>
      <c r="D222" s="25"/>
      <c r="E222" s="25"/>
      <c r="F222" s="44"/>
      <c r="G222" s="122"/>
    </row>
    <row r="223" spans="1:7" x14ac:dyDescent="0.2">
      <c r="A223" s="119"/>
      <c r="B223" s="120"/>
      <c r="C223" s="121"/>
      <c r="D223" s="121"/>
      <c r="E223" s="121"/>
      <c r="F223" s="44"/>
      <c r="G223" s="122"/>
    </row>
    <row r="224" spans="1:7" x14ac:dyDescent="0.2">
      <c r="A224" s="119"/>
      <c r="B224" s="120"/>
      <c r="C224" s="121"/>
      <c r="D224" s="121"/>
      <c r="E224" s="121"/>
      <c r="F224" s="44"/>
      <c r="G224" s="122"/>
    </row>
    <row r="225" spans="1:7" x14ac:dyDescent="0.2">
      <c r="A225" s="123"/>
      <c r="B225" s="124"/>
      <c r="C225" s="121"/>
      <c r="D225" s="121"/>
      <c r="E225" s="121"/>
      <c r="F225" s="121"/>
      <c r="G225" s="122"/>
    </row>
    <row r="226" spans="1:7" x14ac:dyDescent="0.2">
      <c r="A226" s="123"/>
      <c r="B226" s="124"/>
      <c r="C226" s="121"/>
      <c r="D226" s="121"/>
      <c r="E226" s="121"/>
      <c r="F226" s="121"/>
      <c r="G226" s="122"/>
    </row>
    <row r="227" spans="1:7" x14ac:dyDescent="0.2">
      <c r="A227" s="125"/>
      <c r="B227" s="126"/>
      <c r="C227" s="121"/>
      <c r="D227" s="121"/>
      <c r="E227" s="121"/>
      <c r="F227" s="121"/>
      <c r="G227" s="122"/>
    </row>
    <row r="228" spans="1:7" ht="13.5" thickBot="1" x14ac:dyDescent="0.25">
      <c r="A228" s="123"/>
      <c r="B228" s="124"/>
      <c r="C228" s="127"/>
      <c r="D228" s="127"/>
      <c r="E228" s="127"/>
      <c r="F228" s="128"/>
      <c r="G228" s="129"/>
    </row>
    <row r="229" spans="1:7" ht="14.25" thickTop="1" thickBot="1" x14ac:dyDescent="0.25">
      <c r="A229" s="100" t="s">
        <v>56</v>
      </c>
      <c r="B229" s="101"/>
      <c r="C229" s="131">
        <f t="shared" ref="C229:F229" si="34">SUM(C221:C228)</f>
        <v>1198954</v>
      </c>
      <c r="D229" s="131">
        <f t="shared" si="34"/>
        <v>165529</v>
      </c>
      <c r="E229" s="131">
        <f t="shared" si="34"/>
        <v>69243</v>
      </c>
      <c r="F229" s="131">
        <f t="shared" si="34"/>
        <v>0</v>
      </c>
      <c r="G229" s="132"/>
    </row>
    <row r="231" spans="1:7" ht="13.5" thickBot="1" x14ac:dyDescent="0.25">
      <c r="A231" s="133" t="s">
        <v>99</v>
      </c>
      <c r="B231" s="133"/>
    </row>
    <row r="232" spans="1:7" ht="13.5" thickBot="1" x14ac:dyDescent="0.25">
      <c r="A232" s="79"/>
      <c r="B232" s="80"/>
      <c r="C232" s="77" t="str">
        <f t="shared" ref="C232:F232" si="35">C$12</f>
        <v>2019 Actual²</v>
      </c>
      <c r="D232" s="77" t="str">
        <f t="shared" si="35"/>
        <v>2020 Actual²</v>
      </c>
      <c r="E232" s="77" t="str">
        <f t="shared" si="35"/>
        <v>2021 Actual</v>
      </c>
      <c r="F232" s="77" t="str">
        <f t="shared" si="35"/>
        <v>Bridge Year</v>
      </c>
      <c r="G232" s="78"/>
    </row>
    <row r="233" spans="1:7" x14ac:dyDescent="0.2">
      <c r="A233" s="79"/>
      <c r="B233" s="80"/>
      <c r="C233" s="77">
        <f t="shared" ref="C233:F233" si="36">C$13</f>
        <v>2019</v>
      </c>
      <c r="D233" s="77">
        <f t="shared" si="36"/>
        <v>2020</v>
      </c>
      <c r="E233" s="77">
        <f t="shared" si="36"/>
        <v>2021</v>
      </c>
      <c r="F233" s="77">
        <f t="shared" si="36"/>
        <v>2022</v>
      </c>
      <c r="G233" s="78"/>
    </row>
    <row r="234" spans="1:7" x14ac:dyDescent="0.2">
      <c r="A234" s="83" t="s">
        <v>12</v>
      </c>
      <c r="B234" s="84"/>
      <c r="C234" s="85" t="str">
        <f>IF($C$14=0, "", $C$14)</f>
        <v>MIFRS</v>
      </c>
      <c r="D234" s="85" t="str">
        <f>IF($D$14=0, "", $D$14)</f>
        <v>MIFRS</v>
      </c>
      <c r="E234" s="85" t="str">
        <f>IF($E$14=0, "", $E$14)</f>
        <v>MIFRS</v>
      </c>
      <c r="F234" s="85" t="str">
        <f>IF($F$14=0, "", $F$14)</f>
        <v>MIFRS</v>
      </c>
      <c r="G234" s="86"/>
    </row>
    <row r="235" spans="1:7" x14ac:dyDescent="0.2">
      <c r="A235" s="123" t="s">
        <v>100</v>
      </c>
      <c r="B235" s="124"/>
      <c r="C235" s="27">
        <v>-36525</v>
      </c>
      <c r="D235" s="27">
        <v>-10628</v>
      </c>
      <c r="E235" s="27">
        <v>-35856</v>
      </c>
      <c r="F235" s="27">
        <v>-27670</v>
      </c>
      <c r="G235" s="116"/>
    </row>
    <row r="236" spans="1:7" x14ac:dyDescent="0.2">
      <c r="A236" s="123" t="s">
        <v>101</v>
      </c>
      <c r="B236" s="124"/>
      <c r="C236" s="31">
        <v>-14792</v>
      </c>
      <c r="D236" s="31">
        <v>-34657</v>
      </c>
      <c r="E236" s="31">
        <v>-26740</v>
      </c>
      <c r="F236" s="32">
        <v>-26214</v>
      </c>
      <c r="G236" s="117"/>
    </row>
    <row r="237" spans="1:7" x14ac:dyDescent="0.2">
      <c r="A237" s="125" t="s">
        <v>102</v>
      </c>
      <c r="B237" s="126"/>
      <c r="C237" s="31">
        <v>-456</v>
      </c>
      <c r="D237" s="31">
        <v>-2047</v>
      </c>
      <c r="E237" s="134" t="s">
        <v>79</v>
      </c>
      <c r="F237" s="134" t="s">
        <v>79</v>
      </c>
      <c r="G237" s="134"/>
    </row>
    <row r="238" spans="1:7" x14ac:dyDescent="0.2">
      <c r="A238" s="125" t="s">
        <v>103</v>
      </c>
      <c r="B238" s="126"/>
      <c r="C238" s="134" t="s">
        <v>79</v>
      </c>
      <c r="D238" s="31">
        <v>50</v>
      </c>
      <c r="E238" s="134" t="s">
        <v>79</v>
      </c>
      <c r="F238" s="134" t="s">
        <v>79</v>
      </c>
      <c r="G238" s="134"/>
    </row>
    <row r="239" spans="1:7" x14ac:dyDescent="0.2">
      <c r="A239" s="123"/>
      <c r="B239" s="124"/>
      <c r="C239" s="121"/>
      <c r="D239" s="121"/>
      <c r="E239" s="121"/>
      <c r="F239" s="121"/>
      <c r="G239" s="122"/>
    </row>
    <row r="240" spans="1:7" x14ac:dyDescent="0.2">
      <c r="A240" s="123"/>
      <c r="B240" s="124"/>
      <c r="C240" s="121"/>
      <c r="D240" s="121"/>
      <c r="E240" s="121"/>
      <c r="F240" s="121"/>
      <c r="G240" s="122"/>
    </row>
    <row r="241" spans="1:7" x14ac:dyDescent="0.2">
      <c r="A241" s="125"/>
      <c r="B241" s="126"/>
      <c r="C241" s="121"/>
      <c r="D241" s="121"/>
      <c r="E241" s="121"/>
      <c r="F241" s="121"/>
      <c r="G241" s="122"/>
    </row>
    <row r="242" spans="1:7" ht="13.5" thickBot="1" x14ac:dyDescent="0.25">
      <c r="A242" s="123"/>
      <c r="B242" s="124"/>
      <c r="C242" s="127"/>
      <c r="D242" s="127"/>
      <c r="E242" s="127"/>
      <c r="F242" s="128"/>
      <c r="G242" s="129"/>
    </row>
    <row r="243" spans="1:7" ht="14.25" thickTop="1" thickBot="1" x14ac:dyDescent="0.25">
      <c r="A243" s="100" t="s">
        <v>56</v>
      </c>
      <c r="B243" s="101"/>
      <c r="C243" s="131">
        <f t="shared" ref="C243:F243" si="37">SUM(C235:C242)</f>
        <v>-51773</v>
      </c>
      <c r="D243" s="131">
        <f t="shared" si="37"/>
        <v>-47282</v>
      </c>
      <c r="E243" s="131">
        <f t="shared" si="37"/>
        <v>-62596</v>
      </c>
      <c r="F243" s="131">
        <f t="shared" si="37"/>
        <v>-53884</v>
      </c>
      <c r="G243" s="132"/>
    </row>
    <row r="245" spans="1:7" ht="13.5" thickBot="1" x14ac:dyDescent="0.25">
      <c r="A245" s="133" t="s">
        <v>104</v>
      </c>
      <c r="B245" s="133"/>
    </row>
    <row r="246" spans="1:7" ht="13.5" thickBot="1" x14ac:dyDescent="0.25">
      <c r="A246" s="79"/>
      <c r="B246" s="80"/>
      <c r="C246" s="77" t="str">
        <f t="shared" ref="C246:F246" si="38">C$12</f>
        <v>2019 Actual²</v>
      </c>
      <c r="D246" s="77" t="str">
        <f t="shared" si="38"/>
        <v>2020 Actual²</v>
      </c>
      <c r="E246" s="77" t="str">
        <f t="shared" si="38"/>
        <v>2021 Actual</v>
      </c>
      <c r="F246" s="77" t="str">
        <f t="shared" si="38"/>
        <v>Bridge Year</v>
      </c>
      <c r="G246" s="78"/>
    </row>
    <row r="247" spans="1:7" x14ac:dyDescent="0.2">
      <c r="A247" s="79"/>
      <c r="B247" s="80"/>
      <c r="C247" s="77">
        <f t="shared" ref="C247:F247" si="39">C$13</f>
        <v>2019</v>
      </c>
      <c r="D247" s="77">
        <f t="shared" si="39"/>
        <v>2020</v>
      </c>
      <c r="E247" s="77">
        <f t="shared" si="39"/>
        <v>2021</v>
      </c>
      <c r="F247" s="77">
        <f t="shared" si="39"/>
        <v>2022</v>
      </c>
      <c r="G247" s="78"/>
    </row>
    <row r="248" spans="1:7" x14ac:dyDescent="0.2">
      <c r="A248" s="83" t="s">
        <v>12</v>
      </c>
      <c r="B248" s="84"/>
      <c r="C248" s="85" t="str">
        <f>IF($C$14=0, "", $C$14)</f>
        <v>MIFRS</v>
      </c>
      <c r="D248" s="85" t="str">
        <f>IF($D$14=0, "", $D$14)</f>
        <v>MIFRS</v>
      </c>
      <c r="E248" s="85" t="str">
        <f>IF($E$14=0, "", $E$14)</f>
        <v>MIFRS</v>
      </c>
      <c r="F248" s="85" t="str">
        <f>IF($F$14=0, "", $F$14)</f>
        <v>MIFRS</v>
      </c>
      <c r="G248" s="86"/>
    </row>
    <row r="249" spans="1:7" x14ac:dyDescent="0.2">
      <c r="A249" s="123" t="s">
        <v>105</v>
      </c>
      <c r="B249" s="124"/>
      <c r="C249" s="134" t="s">
        <v>79</v>
      </c>
      <c r="D249" s="134" t="s">
        <v>79</v>
      </c>
      <c r="E249" s="134" t="s">
        <v>79</v>
      </c>
      <c r="F249" s="134" t="s">
        <v>79</v>
      </c>
      <c r="G249" s="134"/>
    </row>
    <row r="250" spans="1:7" x14ac:dyDescent="0.2">
      <c r="A250" s="123" t="s">
        <v>106</v>
      </c>
      <c r="B250" s="124"/>
      <c r="C250" s="31">
        <v>-7284</v>
      </c>
      <c r="D250" s="31">
        <v>-36647</v>
      </c>
      <c r="E250" s="31">
        <v>6841</v>
      </c>
      <c r="F250" s="134" t="s">
        <v>79</v>
      </c>
      <c r="G250" s="134"/>
    </row>
    <row r="251" spans="1:7" x14ac:dyDescent="0.2">
      <c r="A251" s="125" t="s">
        <v>107</v>
      </c>
      <c r="B251" s="126"/>
      <c r="C251" s="31">
        <v>-99604</v>
      </c>
      <c r="D251" s="31">
        <v>-80547</v>
      </c>
      <c r="E251" s="31">
        <v>-58886</v>
      </c>
      <c r="F251" s="32">
        <v>-72450</v>
      </c>
      <c r="G251" s="117"/>
    </row>
    <row r="252" spans="1:7" x14ac:dyDescent="0.2">
      <c r="A252" s="125" t="s">
        <v>108</v>
      </c>
      <c r="B252" s="126"/>
      <c r="C252" s="134" t="s">
        <v>79</v>
      </c>
      <c r="D252" s="134" t="s">
        <v>79</v>
      </c>
      <c r="E252" s="134" t="s">
        <v>79</v>
      </c>
      <c r="F252" s="134" t="s">
        <v>79</v>
      </c>
      <c r="G252" s="134"/>
    </row>
    <row r="253" spans="1:7" x14ac:dyDescent="0.2">
      <c r="A253" s="123"/>
      <c r="B253" s="124"/>
      <c r="C253" s="121"/>
      <c r="D253" s="121"/>
      <c r="E253" s="121"/>
      <c r="F253" s="121"/>
      <c r="G253" s="122"/>
    </row>
    <row r="254" spans="1:7" x14ac:dyDescent="0.2">
      <c r="A254" s="123"/>
      <c r="B254" s="124"/>
      <c r="C254" s="121"/>
      <c r="D254" s="121"/>
      <c r="E254" s="121"/>
      <c r="F254" s="121"/>
      <c r="G254" s="122"/>
    </row>
    <row r="255" spans="1:7" x14ac:dyDescent="0.2">
      <c r="A255" s="125"/>
      <c r="B255" s="126"/>
      <c r="C255" s="121"/>
      <c r="D255" s="121"/>
      <c r="E255" s="121"/>
      <c r="F255" s="121"/>
      <c r="G255" s="122"/>
    </row>
    <row r="256" spans="1:7" ht="13.5" thickBot="1" x14ac:dyDescent="0.25">
      <c r="A256" s="123"/>
      <c r="B256" s="124"/>
      <c r="C256" s="127"/>
      <c r="D256" s="127"/>
      <c r="E256" s="127"/>
      <c r="F256" s="128"/>
      <c r="G256" s="129"/>
    </row>
    <row r="257" spans="1:7" ht="14.25" thickTop="1" thickBot="1" x14ac:dyDescent="0.25">
      <c r="A257" s="100" t="s">
        <v>56</v>
      </c>
      <c r="B257" s="101"/>
      <c r="C257" s="131">
        <f t="shared" ref="C257:F257" si="40">SUM(C249:C256)</f>
        <v>-106888</v>
      </c>
      <c r="D257" s="131">
        <f t="shared" si="40"/>
        <v>-117194</v>
      </c>
      <c r="E257" s="131">
        <f t="shared" si="40"/>
        <v>-52045</v>
      </c>
      <c r="F257" s="131">
        <f t="shared" si="40"/>
        <v>-72450</v>
      </c>
      <c r="G257" s="132"/>
    </row>
    <row r="258" spans="1:7" hidden="1" x14ac:dyDescent="0.2"/>
    <row r="259" spans="1:7" hidden="1" x14ac:dyDescent="0.2">
      <c r="A259" s="133"/>
      <c r="B259" s="133"/>
    </row>
    <row r="260" spans="1:7" hidden="1" x14ac:dyDescent="0.2">
      <c r="A260" s="79"/>
      <c r="B260" s="80"/>
      <c r="C260" s="77" t="str">
        <f t="shared" ref="C260:G260" si="41">C$12</f>
        <v>2019 Actual²</v>
      </c>
      <c r="D260" s="77" t="str">
        <f t="shared" si="41"/>
        <v>2020 Actual²</v>
      </c>
      <c r="E260" s="77" t="str">
        <f t="shared" si="41"/>
        <v>2021 Actual</v>
      </c>
      <c r="F260" s="77" t="str">
        <f t="shared" si="41"/>
        <v>Bridge Year</v>
      </c>
      <c r="G260" s="78">
        <f t="shared" si="41"/>
        <v>0</v>
      </c>
    </row>
    <row r="261" spans="1:7" hidden="1" x14ac:dyDescent="0.2">
      <c r="A261" s="79"/>
      <c r="B261" s="80"/>
      <c r="C261" s="77">
        <f t="shared" ref="C261:G261" si="42">C$13</f>
        <v>2019</v>
      </c>
      <c r="D261" s="77">
        <f t="shared" si="42"/>
        <v>2020</v>
      </c>
      <c r="E261" s="77">
        <f t="shared" si="42"/>
        <v>2021</v>
      </c>
      <c r="F261" s="77">
        <f t="shared" si="42"/>
        <v>2022</v>
      </c>
      <c r="G261" s="78">
        <f t="shared" si="42"/>
        <v>0</v>
      </c>
    </row>
    <row r="262" spans="1:7" hidden="1" x14ac:dyDescent="0.2">
      <c r="A262" s="83" t="s">
        <v>12</v>
      </c>
      <c r="B262" s="84"/>
      <c r="C262" s="85" t="str">
        <f>IF($C$14=0, "", $C$14)</f>
        <v>MIFRS</v>
      </c>
      <c r="D262" s="85" t="str">
        <f>IF($D$14=0, "", $D$14)</f>
        <v>MIFRS</v>
      </c>
      <c r="E262" s="85" t="str">
        <f>IF($E$14=0, "", $E$14)</f>
        <v>MIFRS</v>
      </c>
      <c r="F262" s="85" t="str">
        <f>IF($F$14=0, "", $F$14)</f>
        <v>MIFRS</v>
      </c>
      <c r="G262" s="86" t="str">
        <f>IF($G$14=0, "", $G$14)</f>
        <v/>
      </c>
    </row>
    <row r="263" spans="1:7" hidden="1" x14ac:dyDescent="0.2">
      <c r="A263" s="123"/>
      <c r="B263" s="124"/>
      <c r="C263" s="25"/>
      <c r="D263" s="25"/>
      <c r="E263" s="25"/>
      <c r="F263" s="25"/>
      <c r="G263" s="122"/>
    </row>
    <row r="264" spans="1:7" hidden="1" x14ac:dyDescent="0.2">
      <c r="A264" s="123"/>
      <c r="B264" s="124"/>
      <c r="C264" s="25"/>
      <c r="D264" s="25"/>
      <c r="E264" s="25"/>
      <c r="F264" s="44"/>
      <c r="G264" s="122"/>
    </row>
    <row r="265" spans="1:7" hidden="1" x14ac:dyDescent="0.2">
      <c r="A265" s="119"/>
      <c r="B265" s="120"/>
      <c r="C265" s="121"/>
      <c r="D265" s="121"/>
      <c r="E265" s="121"/>
      <c r="F265" s="44"/>
      <c r="G265" s="122"/>
    </row>
    <row r="266" spans="1:7" hidden="1" x14ac:dyDescent="0.2">
      <c r="A266" s="119"/>
      <c r="B266" s="120"/>
      <c r="C266" s="121"/>
      <c r="D266" s="121"/>
      <c r="E266" s="121"/>
      <c r="F266" s="44"/>
      <c r="G266" s="122"/>
    </row>
    <row r="267" spans="1:7" hidden="1" x14ac:dyDescent="0.2">
      <c r="A267" s="123"/>
      <c r="B267" s="124"/>
      <c r="C267" s="121"/>
      <c r="D267" s="121"/>
      <c r="E267" s="121"/>
      <c r="F267" s="121"/>
      <c r="G267" s="122"/>
    </row>
    <row r="268" spans="1:7" hidden="1" x14ac:dyDescent="0.2">
      <c r="A268" s="123"/>
      <c r="B268" s="124"/>
      <c r="C268" s="121"/>
      <c r="D268" s="121"/>
      <c r="E268" s="121"/>
      <c r="F268" s="121"/>
      <c r="G268" s="122"/>
    </row>
    <row r="269" spans="1:7" hidden="1" x14ac:dyDescent="0.2">
      <c r="A269" s="125"/>
      <c r="B269" s="126"/>
      <c r="C269" s="121"/>
      <c r="D269" s="121"/>
      <c r="E269" s="121"/>
      <c r="F269" s="121"/>
      <c r="G269" s="122"/>
    </row>
    <row r="270" spans="1:7" ht="13.5" hidden="1" thickBot="1" x14ac:dyDescent="0.25">
      <c r="A270" s="123"/>
      <c r="B270" s="124"/>
      <c r="C270" s="127"/>
      <c r="D270" s="127"/>
      <c r="E270" s="127"/>
      <c r="F270" s="128"/>
      <c r="G270" s="129"/>
    </row>
    <row r="271" spans="1:7" ht="13.5" hidden="1" thickBot="1" x14ac:dyDescent="0.25">
      <c r="A271" s="100" t="s">
        <v>56</v>
      </c>
      <c r="B271" s="101"/>
      <c r="C271" s="130">
        <f t="shared" ref="C271:G271" si="43">SUM(C263:C270)</f>
        <v>0</v>
      </c>
      <c r="D271" s="130">
        <f t="shared" si="43"/>
        <v>0</v>
      </c>
      <c r="E271" s="130">
        <f t="shared" si="43"/>
        <v>0</v>
      </c>
      <c r="F271" s="130">
        <f t="shared" si="43"/>
        <v>0</v>
      </c>
      <c r="G271" s="138">
        <f t="shared" si="43"/>
        <v>0</v>
      </c>
    </row>
    <row r="272" spans="1:7" hidden="1" x14ac:dyDescent="0.2"/>
    <row r="273" spans="1:7" hidden="1" x14ac:dyDescent="0.2">
      <c r="A273" s="133"/>
      <c r="B273" s="133"/>
    </row>
    <row r="274" spans="1:7" hidden="1" x14ac:dyDescent="0.2">
      <c r="A274" s="79"/>
      <c r="B274" s="80"/>
      <c r="C274" s="77" t="str">
        <f t="shared" ref="C274:G274" si="44">C$12</f>
        <v>2019 Actual²</v>
      </c>
      <c r="D274" s="77" t="str">
        <f t="shared" si="44"/>
        <v>2020 Actual²</v>
      </c>
      <c r="E274" s="77" t="str">
        <f t="shared" si="44"/>
        <v>2021 Actual</v>
      </c>
      <c r="F274" s="77" t="str">
        <f t="shared" si="44"/>
        <v>Bridge Year</v>
      </c>
      <c r="G274" s="78">
        <f t="shared" si="44"/>
        <v>0</v>
      </c>
    </row>
    <row r="275" spans="1:7" hidden="1" x14ac:dyDescent="0.2">
      <c r="A275" s="79"/>
      <c r="B275" s="80"/>
      <c r="C275" s="77">
        <f t="shared" ref="C275:G275" si="45">C$13</f>
        <v>2019</v>
      </c>
      <c r="D275" s="77">
        <f t="shared" si="45"/>
        <v>2020</v>
      </c>
      <c r="E275" s="77">
        <f t="shared" si="45"/>
        <v>2021</v>
      </c>
      <c r="F275" s="77">
        <f t="shared" si="45"/>
        <v>2022</v>
      </c>
      <c r="G275" s="78">
        <f t="shared" si="45"/>
        <v>0</v>
      </c>
    </row>
    <row r="276" spans="1:7" hidden="1" x14ac:dyDescent="0.2">
      <c r="A276" s="83" t="s">
        <v>12</v>
      </c>
      <c r="B276" s="84"/>
      <c r="C276" s="85" t="str">
        <f>IF($C$14=0, "", $C$14)</f>
        <v>MIFRS</v>
      </c>
      <c r="D276" s="85" t="str">
        <f>IF($D$14=0, "", $D$14)</f>
        <v>MIFRS</v>
      </c>
      <c r="E276" s="85" t="str">
        <f>IF($E$14=0, "", $E$14)</f>
        <v>MIFRS</v>
      </c>
      <c r="F276" s="85" t="str">
        <f>IF($F$14=0, "", $F$14)</f>
        <v>MIFRS</v>
      </c>
      <c r="G276" s="86" t="str">
        <f>IF($G$14=0, "", $G$14)</f>
        <v/>
      </c>
    </row>
    <row r="277" spans="1:7" hidden="1" x14ac:dyDescent="0.2">
      <c r="A277" s="123"/>
      <c r="B277" s="124"/>
      <c r="C277" s="25"/>
      <c r="D277" s="25"/>
      <c r="E277" s="25"/>
      <c r="F277" s="25"/>
      <c r="G277" s="122"/>
    </row>
    <row r="278" spans="1:7" hidden="1" x14ac:dyDescent="0.2">
      <c r="A278" s="123"/>
      <c r="B278" s="124"/>
      <c r="C278" s="25"/>
      <c r="D278" s="25"/>
      <c r="E278" s="25"/>
      <c r="F278" s="44"/>
      <c r="G278" s="122"/>
    </row>
    <row r="279" spans="1:7" hidden="1" x14ac:dyDescent="0.2">
      <c r="A279" s="119"/>
      <c r="B279" s="120"/>
      <c r="C279" s="121"/>
      <c r="D279" s="121"/>
      <c r="E279" s="121"/>
      <c r="F279" s="44"/>
      <c r="G279" s="122"/>
    </row>
    <row r="280" spans="1:7" hidden="1" x14ac:dyDescent="0.2">
      <c r="A280" s="119"/>
      <c r="B280" s="120"/>
      <c r="C280" s="121"/>
      <c r="D280" s="121"/>
      <c r="E280" s="121"/>
      <c r="F280" s="44"/>
      <c r="G280" s="122"/>
    </row>
    <row r="281" spans="1:7" hidden="1" x14ac:dyDescent="0.2">
      <c r="A281" s="123"/>
      <c r="B281" s="124"/>
      <c r="C281" s="121"/>
      <c r="D281" s="121"/>
      <c r="E281" s="121"/>
      <c r="F281" s="121"/>
      <c r="G281" s="122"/>
    </row>
    <row r="282" spans="1:7" hidden="1" x14ac:dyDescent="0.2">
      <c r="A282" s="123"/>
      <c r="B282" s="124"/>
      <c r="C282" s="121"/>
      <c r="D282" s="121"/>
      <c r="E282" s="121"/>
      <c r="F282" s="121"/>
      <c r="G282" s="122"/>
    </row>
    <row r="283" spans="1:7" hidden="1" x14ac:dyDescent="0.2">
      <c r="A283" s="125"/>
      <c r="B283" s="126"/>
      <c r="C283" s="121"/>
      <c r="D283" s="121"/>
      <c r="E283" s="121"/>
      <c r="F283" s="121"/>
      <c r="G283" s="122"/>
    </row>
    <row r="284" spans="1:7" ht="13.5" hidden="1" thickBot="1" x14ac:dyDescent="0.25">
      <c r="A284" s="123"/>
      <c r="B284" s="124"/>
      <c r="C284" s="127"/>
      <c r="D284" s="127"/>
      <c r="E284" s="127"/>
      <c r="F284" s="128"/>
      <c r="G284" s="129"/>
    </row>
    <row r="285" spans="1:7" ht="13.5" hidden="1" thickBot="1" x14ac:dyDescent="0.25">
      <c r="A285" s="100" t="s">
        <v>56</v>
      </c>
      <c r="B285" s="101"/>
      <c r="C285" s="130">
        <f t="shared" ref="C285:G285" si="46">SUM(C277:C284)</f>
        <v>0</v>
      </c>
      <c r="D285" s="130">
        <f t="shared" si="46"/>
        <v>0</v>
      </c>
      <c r="E285" s="130">
        <f t="shared" si="46"/>
        <v>0</v>
      </c>
      <c r="F285" s="130">
        <f t="shared" si="46"/>
        <v>0</v>
      </c>
      <c r="G285" s="138">
        <f t="shared" si="46"/>
        <v>0</v>
      </c>
    </row>
    <row r="286" spans="1:7" hidden="1" x14ac:dyDescent="0.2"/>
    <row r="287" spans="1:7" hidden="1" x14ac:dyDescent="0.2">
      <c r="A287" s="133"/>
      <c r="B287" s="133"/>
    </row>
    <row r="288" spans="1:7" hidden="1" x14ac:dyDescent="0.2">
      <c r="A288" s="79"/>
      <c r="B288" s="80"/>
      <c r="C288" s="77" t="str">
        <f t="shared" ref="C288:G288" si="47">C$12</f>
        <v>2019 Actual²</v>
      </c>
      <c r="D288" s="77" t="str">
        <f t="shared" si="47"/>
        <v>2020 Actual²</v>
      </c>
      <c r="E288" s="77" t="str">
        <f t="shared" si="47"/>
        <v>2021 Actual</v>
      </c>
      <c r="F288" s="77" t="str">
        <f t="shared" si="47"/>
        <v>Bridge Year</v>
      </c>
      <c r="G288" s="78">
        <f t="shared" si="47"/>
        <v>0</v>
      </c>
    </row>
    <row r="289" spans="1:7" hidden="1" x14ac:dyDescent="0.2">
      <c r="A289" s="79"/>
      <c r="B289" s="80"/>
      <c r="C289" s="77">
        <f t="shared" ref="C289:G289" si="48">C$13</f>
        <v>2019</v>
      </c>
      <c r="D289" s="77">
        <f t="shared" si="48"/>
        <v>2020</v>
      </c>
      <c r="E289" s="77">
        <f t="shared" si="48"/>
        <v>2021</v>
      </c>
      <c r="F289" s="77">
        <f t="shared" si="48"/>
        <v>2022</v>
      </c>
      <c r="G289" s="78">
        <f t="shared" si="48"/>
        <v>0</v>
      </c>
    </row>
    <row r="290" spans="1:7" hidden="1" x14ac:dyDescent="0.2">
      <c r="A290" s="83" t="s">
        <v>12</v>
      </c>
      <c r="B290" s="84"/>
      <c r="C290" s="85" t="str">
        <f>IF($C$14=0, "", $C$14)</f>
        <v>MIFRS</v>
      </c>
      <c r="D290" s="85" t="str">
        <f>IF($D$14=0, "", $D$14)</f>
        <v>MIFRS</v>
      </c>
      <c r="E290" s="85" t="str">
        <f>IF($E$14=0, "", $E$14)</f>
        <v>MIFRS</v>
      </c>
      <c r="F290" s="85" t="str">
        <f>IF($F$14=0, "", $F$14)</f>
        <v>MIFRS</v>
      </c>
      <c r="G290" s="86" t="str">
        <f>IF($G$14=0, "", $G$14)</f>
        <v/>
      </c>
    </row>
    <row r="291" spans="1:7" hidden="1" x14ac:dyDescent="0.2">
      <c r="A291" s="123"/>
      <c r="B291" s="124"/>
      <c r="C291" s="25"/>
      <c r="D291" s="25"/>
      <c r="E291" s="25"/>
      <c r="F291" s="25"/>
      <c r="G291" s="122"/>
    </row>
    <row r="292" spans="1:7" hidden="1" x14ac:dyDescent="0.2">
      <c r="A292" s="123"/>
      <c r="B292" s="124"/>
      <c r="C292" s="25"/>
      <c r="D292" s="25"/>
      <c r="E292" s="25"/>
      <c r="F292" s="44"/>
      <c r="G292" s="122"/>
    </row>
    <row r="293" spans="1:7" hidden="1" x14ac:dyDescent="0.2">
      <c r="A293" s="119"/>
      <c r="B293" s="120"/>
      <c r="C293" s="121"/>
      <c r="D293" s="121"/>
      <c r="E293" s="121"/>
      <c r="F293" s="44"/>
      <c r="G293" s="122"/>
    </row>
    <row r="294" spans="1:7" hidden="1" x14ac:dyDescent="0.2">
      <c r="A294" s="119"/>
      <c r="B294" s="120"/>
      <c r="C294" s="121"/>
      <c r="D294" s="121"/>
      <c r="E294" s="121"/>
      <c r="F294" s="44"/>
      <c r="G294" s="122"/>
    </row>
    <row r="295" spans="1:7" hidden="1" x14ac:dyDescent="0.2">
      <c r="A295" s="123"/>
      <c r="B295" s="124"/>
      <c r="C295" s="121"/>
      <c r="D295" s="121"/>
      <c r="E295" s="121"/>
      <c r="F295" s="121"/>
      <c r="G295" s="122"/>
    </row>
    <row r="296" spans="1:7" hidden="1" x14ac:dyDescent="0.2">
      <c r="A296" s="123"/>
      <c r="B296" s="124"/>
      <c r="C296" s="121"/>
      <c r="D296" s="121"/>
      <c r="E296" s="121"/>
      <c r="F296" s="121"/>
      <c r="G296" s="122"/>
    </row>
    <row r="297" spans="1:7" hidden="1" x14ac:dyDescent="0.2">
      <c r="A297" s="125"/>
      <c r="B297" s="126"/>
      <c r="C297" s="121"/>
      <c r="D297" s="121"/>
      <c r="E297" s="121"/>
      <c r="F297" s="121"/>
      <c r="G297" s="122"/>
    </row>
    <row r="298" spans="1:7" ht="13.5" hidden="1" thickBot="1" x14ac:dyDescent="0.25">
      <c r="A298" s="123"/>
      <c r="B298" s="124"/>
      <c r="C298" s="127"/>
      <c r="D298" s="127"/>
      <c r="E298" s="127"/>
      <c r="F298" s="128"/>
      <c r="G298" s="129"/>
    </row>
    <row r="299" spans="1:7" ht="13.5" hidden="1" thickBot="1" x14ac:dyDescent="0.25">
      <c r="A299" s="100" t="s">
        <v>56</v>
      </c>
      <c r="B299" s="101"/>
      <c r="C299" s="130">
        <f t="shared" ref="C299:G299" si="49">SUM(C291:C298)</f>
        <v>0</v>
      </c>
      <c r="D299" s="130">
        <f t="shared" si="49"/>
        <v>0</v>
      </c>
      <c r="E299" s="130">
        <f t="shared" si="49"/>
        <v>0</v>
      </c>
      <c r="F299" s="130">
        <f t="shared" si="49"/>
        <v>0</v>
      </c>
      <c r="G299" s="138">
        <f t="shared" si="49"/>
        <v>0</v>
      </c>
    </row>
    <row r="300" spans="1:7" hidden="1" x14ac:dyDescent="0.2"/>
    <row r="301" spans="1:7" hidden="1" x14ac:dyDescent="0.2">
      <c r="A301" s="133"/>
      <c r="B301" s="133"/>
    </row>
    <row r="302" spans="1:7" hidden="1" x14ac:dyDescent="0.2">
      <c r="A302" s="79"/>
      <c r="B302" s="80"/>
      <c r="C302" s="77" t="str">
        <f t="shared" ref="C302:G302" si="50">C$12</f>
        <v>2019 Actual²</v>
      </c>
      <c r="D302" s="77" t="str">
        <f t="shared" si="50"/>
        <v>2020 Actual²</v>
      </c>
      <c r="E302" s="77" t="str">
        <f t="shared" si="50"/>
        <v>2021 Actual</v>
      </c>
      <c r="F302" s="77" t="str">
        <f t="shared" si="50"/>
        <v>Bridge Year</v>
      </c>
      <c r="G302" s="78">
        <f t="shared" si="50"/>
        <v>0</v>
      </c>
    </row>
    <row r="303" spans="1:7" hidden="1" x14ac:dyDescent="0.2">
      <c r="A303" s="79"/>
      <c r="B303" s="80"/>
      <c r="C303" s="77">
        <f t="shared" ref="C303:G303" si="51">C$13</f>
        <v>2019</v>
      </c>
      <c r="D303" s="77">
        <f t="shared" si="51"/>
        <v>2020</v>
      </c>
      <c r="E303" s="77">
        <f t="shared" si="51"/>
        <v>2021</v>
      </c>
      <c r="F303" s="77">
        <f t="shared" si="51"/>
        <v>2022</v>
      </c>
      <c r="G303" s="78">
        <f t="shared" si="51"/>
        <v>0</v>
      </c>
    </row>
    <row r="304" spans="1:7" hidden="1" x14ac:dyDescent="0.2">
      <c r="A304" s="83" t="s">
        <v>12</v>
      </c>
      <c r="B304" s="84"/>
      <c r="C304" s="85" t="str">
        <f>IF($C$14=0, "", $C$14)</f>
        <v>MIFRS</v>
      </c>
      <c r="D304" s="85" t="str">
        <f>IF($D$14=0, "", $D$14)</f>
        <v>MIFRS</v>
      </c>
      <c r="E304" s="85" t="str">
        <f>IF($E$14=0, "", $E$14)</f>
        <v>MIFRS</v>
      </c>
      <c r="F304" s="85" t="str">
        <f>IF($F$14=0, "", $F$14)</f>
        <v>MIFRS</v>
      </c>
      <c r="G304" s="86" t="str">
        <f>IF($G$14=0, "", $G$14)</f>
        <v/>
      </c>
    </row>
    <row r="305" spans="1:7" hidden="1" x14ac:dyDescent="0.2">
      <c r="A305" s="123"/>
      <c r="B305" s="124"/>
      <c r="C305" s="25"/>
      <c r="D305" s="25"/>
      <c r="E305" s="25"/>
      <c r="F305" s="25"/>
      <c r="G305" s="122"/>
    </row>
    <row r="306" spans="1:7" hidden="1" x14ac:dyDescent="0.2">
      <c r="A306" s="123"/>
      <c r="B306" s="124"/>
      <c r="C306" s="25"/>
      <c r="D306" s="25"/>
      <c r="E306" s="25"/>
      <c r="F306" s="44"/>
      <c r="G306" s="122"/>
    </row>
    <row r="307" spans="1:7" hidden="1" x14ac:dyDescent="0.2">
      <c r="A307" s="119"/>
      <c r="B307" s="120"/>
      <c r="C307" s="121"/>
      <c r="D307" s="121"/>
      <c r="E307" s="121"/>
      <c r="F307" s="44"/>
      <c r="G307" s="122"/>
    </row>
    <row r="308" spans="1:7" hidden="1" x14ac:dyDescent="0.2">
      <c r="A308" s="119"/>
      <c r="B308" s="120"/>
      <c r="C308" s="121"/>
      <c r="D308" s="121"/>
      <c r="E308" s="121"/>
      <c r="F308" s="44"/>
      <c r="G308" s="122"/>
    </row>
    <row r="309" spans="1:7" hidden="1" x14ac:dyDescent="0.2">
      <c r="A309" s="123"/>
      <c r="B309" s="124"/>
      <c r="C309" s="121"/>
      <c r="D309" s="121"/>
      <c r="E309" s="121"/>
      <c r="F309" s="121"/>
      <c r="G309" s="122"/>
    </row>
    <row r="310" spans="1:7" hidden="1" x14ac:dyDescent="0.2">
      <c r="A310" s="123"/>
      <c r="B310" s="124"/>
      <c r="C310" s="121"/>
      <c r="D310" s="121"/>
      <c r="E310" s="121"/>
      <c r="F310" s="121"/>
      <c r="G310" s="122"/>
    </row>
    <row r="311" spans="1:7" hidden="1" x14ac:dyDescent="0.2">
      <c r="A311" s="125"/>
      <c r="B311" s="126"/>
      <c r="C311" s="121"/>
      <c r="D311" s="121"/>
      <c r="E311" s="121"/>
      <c r="F311" s="121"/>
      <c r="G311" s="122"/>
    </row>
    <row r="312" spans="1:7" ht="13.5" hidden="1" thickBot="1" x14ac:dyDescent="0.25">
      <c r="A312" s="123"/>
      <c r="B312" s="124"/>
      <c r="C312" s="127"/>
      <c r="D312" s="127"/>
      <c r="E312" s="127"/>
      <c r="F312" s="128"/>
      <c r="G312" s="129"/>
    </row>
    <row r="313" spans="1:7" ht="13.5" hidden="1" thickBot="1" x14ac:dyDescent="0.25">
      <c r="A313" s="100" t="s">
        <v>56</v>
      </c>
      <c r="B313" s="101"/>
      <c r="C313" s="130">
        <f t="shared" ref="C313:G313" si="52">SUM(C305:C312)</f>
        <v>0</v>
      </c>
      <c r="D313" s="130">
        <f t="shared" si="52"/>
        <v>0</v>
      </c>
      <c r="E313" s="130">
        <f t="shared" si="52"/>
        <v>0</v>
      </c>
      <c r="F313" s="130">
        <f t="shared" si="52"/>
        <v>0</v>
      </c>
      <c r="G313" s="138">
        <f t="shared" si="52"/>
        <v>0</v>
      </c>
    </row>
    <row r="314" spans="1:7" hidden="1" x14ac:dyDescent="0.2"/>
    <row r="315" spans="1:7" hidden="1" x14ac:dyDescent="0.2">
      <c r="A315" s="133"/>
      <c r="B315" s="133"/>
    </row>
    <row r="316" spans="1:7" hidden="1" x14ac:dyDescent="0.2">
      <c r="A316" s="79"/>
      <c r="B316" s="80"/>
      <c r="C316" s="77" t="str">
        <f t="shared" ref="C316:G316" si="53">C$12</f>
        <v>2019 Actual²</v>
      </c>
      <c r="D316" s="77" t="str">
        <f t="shared" si="53"/>
        <v>2020 Actual²</v>
      </c>
      <c r="E316" s="77" t="str">
        <f t="shared" si="53"/>
        <v>2021 Actual</v>
      </c>
      <c r="F316" s="77" t="str">
        <f t="shared" si="53"/>
        <v>Bridge Year</v>
      </c>
      <c r="G316" s="78">
        <f t="shared" si="53"/>
        <v>0</v>
      </c>
    </row>
    <row r="317" spans="1:7" hidden="1" x14ac:dyDescent="0.2">
      <c r="A317" s="79"/>
      <c r="B317" s="80"/>
      <c r="C317" s="77">
        <f t="shared" ref="C317:G317" si="54">C$13</f>
        <v>2019</v>
      </c>
      <c r="D317" s="77">
        <f t="shared" si="54"/>
        <v>2020</v>
      </c>
      <c r="E317" s="77">
        <f t="shared" si="54"/>
        <v>2021</v>
      </c>
      <c r="F317" s="77">
        <f t="shared" si="54"/>
        <v>2022</v>
      </c>
      <c r="G317" s="78">
        <f t="shared" si="54"/>
        <v>0</v>
      </c>
    </row>
    <row r="318" spans="1:7" hidden="1" x14ac:dyDescent="0.2">
      <c r="A318" s="83" t="s">
        <v>12</v>
      </c>
      <c r="B318" s="84"/>
      <c r="C318" s="85" t="str">
        <f>IF($C$14=0, "", $C$14)</f>
        <v>MIFRS</v>
      </c>
      <c r="D318" s="85" t="str">
        <f>IF($D$14=0, "", $D$14)</f>
        <v>MIFRS</v>
      </c>
      <c r="E318" s="85" t="str">
        <f>IF($E$14=0, "", $E$14)</f>
        <v>MIFRS</v>
      </c>
      <c r="F318" s="85" t="str">
        <f>IF($F$14=0, "", $F$14)</f>
        <v>MIFRS</v>
      </c>
      <c r="G318" s="86" t="str">
        <f>IF($G$14=0, "", $G$14)</f>
        <v/>
      </c>
    </row>
    <row r="319" spans="1:7" hidden="1" x14ac:dyDescent="0.2">
      <c r="A319" s="123"/>
      <c r="B319" s="124"/>
      <c r="C319" s="25"/>
      <c r="D319" s="25"/>
      <c r="E319" s="25"/>
      <c r="F319" s="25"/>
      <c r="G319" s="122"/>
    </row>
    <row r="320" spans="1:7" hidden="1" x14ac:dyDescent="0.2">
      <c r="A320" s="123"/>
      <c r="B320" s="124"/>
      <c r="C320" s="25"/>
      <c r="D320" s="25"/>
      <c r="E320" s="25"/>
      <c r="F320" s="44"/>
      <c r="G320" s="122"/>
    </row>
    <row r="321" spans="1:7" hidden="1" x14ac:dyDescent="0.2">
      <c r="A321" s="119"/>
      <c r="B321" s="120"/>
      <c r="C321" s="121"/>
      <c r="D321" s="121"/>
      <c r="E321" s="121"/>
      <c r="F321" s="44"/>
      <c r="G321" s="122"/>
    </row>
    <row r="322" spans="1:7" hidden="1" x14ac:dyDescent="0.2">
      <c r="A322" s="119"/>
      <c r="B322" s="120"/>
      <c r="C322" s="121"/>
      <c r="D322" s="121"/>
      <c r="E322" s="121"/>
      <c r="F322" s="44"/>
      <c r="G322" s="122"/>
    </row>
    <row r="323" spans="1:7" hidden="1" x14ac:dyDescent="0.2">
      <c r="A323" s="123"/>
      <c r="B323" s="124"/>
      <c r="C323" s="121"/>
      <c r="D323" s="121"/>
      <c r="E323" s="121"/>
      <c r="F323" s="121"/>
      <c r="G323" s="122"/>
    </row>
    <row r="324" spans="1:7" hidden="1" x14ac:dyDescent="0.2">
      <c r="A324" s="123"/>
      <c r="B324" s="124"/>
      <c r="C324" s="121"/>
      <c r="D324" s="121"/>
      <c r="E324" s="121"/>
      <c r="F324" s="121"/>
      <c r="G324" s="122"/>
    </row>
    <row r="325" spans="1:7" hidden="1" x14ac:dyDescent="0.2">
      <c r="A325" s="125"/>
      <c r="B325" s="126"/>
      <c r="C325" s="121"/>
      <c r="D325" s="121"/>
      <c r="E325" s="121"/>
      <c r="F325" s="121"/>
      <c r="G325" s="122"/>
    </row>
    <row r="326" spans="1:7" ht="13.5" hidden="1" thickBot="1" x14ac:dyDescent="0.25">
      <c r="A326" s="123"/>
      <c r="B326" s="124"/>
      <c r="C326" s="127"/>
      <c r="D326" s="127"/>
      <c r="E326" s="127"/>
      <c r="F326" s="128"/>
      <c r="G326" s="129"/>
    </row>
    <row r="327" spans="1:7" ht="13.5" hidden="1" thickBot="1" x14ac:dyDescent="0.25">
      <c r="A327" s="100" t="s">
        <v>56</v>
      </c>
      <c r="B327" s="101"/>
      <c r="C327" s="130">
        <f t="shared" ref="C327:G327" si="55">SUM(C319:C326)</f>
        <v>0</v>
      </c>
      <c r="D327" s="130">
        <f t="shared" si="55"/>
        <v>0</v>
      </c>
      <c r="E327" s="130">
        <f t="shared" si="55"/>
        <v>0</v>
      </c>
      <c r="F327" s="130">
        <f t="shared" si="55"/>
        <v>0</v>
      </c>
      <c r="G327" s="138">
        <f t="shared" si="55"/>
        <v>0</v>
      </c>
    </row>
    <row r="328" spans="1:7" hidden="1" x14ac:dyDescent="0.2"/>
    <row r="329" spans="1:7" hidden="1" x14ac:dyDescent="0.2">
      <c r="A329" s="133"/>
      <c r="B329" s="133"/>
    </row>
    <row r="330" spans="1:7" hidden="1" x14ac:dyDescent="0.2">
      <c r="A330" s="79"/>
      <c r="B330" s="80"/>
      <c r="C330" s="77" t="str">
        <f t="shared" ref="C330:G330" si="56">C$12</f>
        <v>2019 Actual²</v>
      </c>
      <c r="D330" s="77" t="str">
        <f t="shared" si="56"/>
        <v>2020 Actual²</v>
      </c>
      <c r="E330" s="77" t="str">
        <f t="shared" si="56"/>
        <v>2021 Actual</v>
      </c>
      <c r="F330" s="77" t="str">
        <f t="shared" si="56"/>
        <v>Bridge Year</v>
      </c>
      <c r="G330" s="78">
        <f t="shared" si="56"/>
        <v>0</v>
      </c>
    </row>
    <row r="331" spans="1:7" hidden="1" x14ac:dyDescent="0.2">
      <c r="A331" s="79"/>
      <c r="B331" s="80"/>
      <c r="C331" s="77">
        <f t="shared" ref="C331:G331" si="57">C$13</f>
        <v>2019</v>
      </c>
      <c r="D331" s="77">
        <f t="shared" si="57"/>
        <v>2020</v>
      </c>
      <c r="E331" s="77">
        <f t="shared" si="57"/>
        <v>2021</v>
      </c>
      <c r="F331" s="77">
        <f t="shared" si="57"/>
        <v>2022</v>
      </c>
      <c r="G331" s="78">
        <f t="shared" si="57"/>
        <v>0</v>
      </c>
    </row>
    <row r="332" spans="1:7" hidden="1" x14ac:dyDescent="0.2">
      <c r="A332" s="83" t="s">
        <v>12</v>
      </c>
      <c r="B332" s="84"/>
      <c r="C332" s="85" t="str">
        <f>IF($C$14=0, "", $C$14)</f>
        <v>MIFRS</v>
      </c>
      <c r="D332" s="85" t="str">
        <f>IF($D$14=0, "", $D$14)</f>
        <v>MIFRS</v>
      </c>
      <c r="E332" s="85" t="str">
        <f>IF($E$14=0, "", $E$14)</f>
        <v>MIFRS</v>
      </c>
      <c r="F332" s="85" t="str">
        <f>IF($F$14=0, "", $F$14)</f>
        <v>MIFRS</v>
      </c>
      <c r="G332" s="86" t="str">
        <f>IF($G$14=0, "", $G$14)</f>
        <v/>
      </c>
    </row>
    <row r="333" spans="1:7" hidden="1" x14ac:dyDescent="0.2">
      <c r="A333" s="123"/>
      <c r="B333" s="124"/>
      <c r="C333" s="25"/>
      <c r="D333" s="25"/>
      <c r="E333" s="25"/>
      <c r="F333" s="25"/>
      <c r="G333" s="122"/>
    </row>
    <row r="334" spans="1:7" hidden="1" x14ac:dyDescent="0.2">
      <c r="A334" s="123"/>
      <c r="B334" s="124"/>
      <c r="C334" s="25"/>
      <c r="D334" s="25"/>
      <c r="E334" s="25"/>
      <c r="F334" s="44"/>
      <c r="G334" s="122"/>
    </row>
    <row r="335" spans="1:7" hidden="1" x14ac:dyDescent="0.2">
      <c r="A335" s="119"/>
      <c r="B335" s="120"/>
      <c r="C335" s="121"/>
      <c r="D335" s="121"/>
      <c r="E335" s="121"/>
      <c r="F335" s="44"/>
      <c r="G335" s="122"/>
    </row>
    <row r="336" spans="1:7" hidden="1" x14ac:dyDescent="0.2">
      <c r="A336" s="119"/>
      <c r="B336" s="120"/>
      <c r="C336" s="121"/>
      <c r="D336" s="121"/>
      <c r="E336" s="121"/>
      <c r="F336" s="44"/>
      <c r="G336" s="122"/>
    </row>
    <row r="337" spans="1:7" hidden="1" x14ac:dyDescent="0.2">
      <c r="A337" s="123"/>
      <c r="B337" s="124"/>
      <c r="C337" s="121"/>
      <c r="D337" s="121"/>
      <c r="E337" s="121"/>
      <c r="F337" s="121"/>
      <c r="G337" s="122"/>
    </row>
    <row r="338" spans="1:7" hidden="1" x14ac:dyDescent="0.2">
      <c r="A338" s="123"/>
      <c r="B338" s="124"/>
      <c r="C338" s="121"/>
      <c r="D338" s="121"/>
      <c r="E338" s="121"/>
      <c r="F338" s="121"/>
      <c r="G338" s="122"/>
    </row>
    <row r="339" spans="1:7" hidden="1" x14ac:dyDescent="0.2">
      <c r="A339" s="125"/>
      <c r="B339" s="126"/>
      <c r="C339" s="121"/>
      <c r="D339" s="121"/>
      <c r="E339" s="121"/>
      <c r="F339" s="121"/>
      <c r="G339" s="122"/>
    </row>
    <row r="340" spans="1:7" ht="13.5" hidden="1" thickBot="1" x14ac:dyDescent="0.25">
      <c r="A340" s="123"/>
      <c r="B340" s="124"/>
      <c r="C340" s="127"/>
      <c r="D340" s="127"/>
      <c r="E340" s="127"/>
      <c r="F340" s="128"/>
      <c r="G340" s="129"/>
    </row>
    <row r="341" spans="1:7" ht="13.5" hidden="1" thickBot="1" x14ac:dyDescent="0.25">
      <c r="A341" s="100" t="s">
        <v>56</v>
      </c>
      <c r="B341" s="101"/>
      <c r="C341" s="130">
        <f t="shared" ref="C341:G341" si="58">SUM(C333:C340)</f>
        <v>0</v>
      </c>
      <c r="D341" s="130">
        <f t="shared" si="58"/>
        <v>0</v>
      </c>
      <c r="E341" s="130">
        <f t="shared" si="58"/>
        <v>0</v>
      </c>
      <c r="F341" s="130">
        <f t="shared" si="58"/>
        <v>0</v>
      </c>
      <c r="G341" s="138">
        <f t="shared" si="58"/>
        <v>0</v>
      </c>
    </row>
    <row r="342" spans="1:7" hidden="1" x14ac:dyDescent="0.2"/>
    <row r="343" spans="1:7" hidden="1" x14ac:dyDescent="0.2">
      <c r="A343" s="133"/>
      <c r="B343" s="133"/>
    </row>
    <row r="344" spans="1:7" hidden="1" x14ac:dyDescent="0.2">
      <c r="A344" s="79"/>
      <c r="B344" s="80"/>
      <c r="C344" s="77" t="str">
        <f t="shared" ref="C344:G344" si="59">C$12</f>
        <v>2019 Actual²</v>
      </c>
      <c r="D344" s="77" t="str">
        <f t="shared" si="59"/>
        <v>2020 Actual²</v>
      </c>
      <c r="E344" s="77" t="str">
        <f t="shared" si="59"/>
        <v>2021 Actual</v>
      </c>
      <c r="F344" s="77" t="str">
        <f t="shared" si="59"/>
        <v>Bridge Year</v>
      </c>
      <c r="G344" s="78">
        <f t="shared" si="59"/>
        <v>0</v>
      </c>
    </row>
    <row r="345" spans="1:7" hidden="1" x14ac:dyDescent="0.2">
      <c r="A345" s="79"/>
      <c r="B345" s="80"/>
      <c r="C345" s="77">
        <f t="shared" ref="C345:G345" si="60">C$13</f>
        <v>2019</v>
      </c>
      <c r="D345" s="77">
        <f t="shared" si="60"/>
        <v>2020</v>
      </c>
      <c r="E345" s="77">
        <f t="shared" si="60"/>
        <v>2021</v>
      </c>
      <c r="F345" s="77">
        <f t="shared" si="60"/>
        <v>2022</v>
      </c>
      <c r="G345" s="78">
        <f t="shared" si="60"/>
        <v>0</v>
      </c>
    </row>
    <row r="346" spans="1:7" hidden="1" x14ac:dyDescent="0.2">
      <c r="A346" s="83" t="s">
        <v>12</v>
      </c>
      <c r="B346" s="84"/>
      <c r="C346" s="85" t="str">
        <f>IF($C$14=0, "", $C$14)</f>
        <v>MIFRS</v>
      </c>
      <c r="D346" s="85" t="str">
        <f>IF($D$14=0, "", $D$14)</f>
        <v>MIFRS</v>
      </c>
      <c r="E346" s="85" t="str">
        <f>IF($E$14=0, "", $E$14)</f>
        <v>MIFRS</v>
      </c>
      <c r="F346" s="85" t="str">
        <f>IF($F$14=0, "", $F$14)</f>
        <v>MIFRS</v>
      </c>
      <c r="G346" s="86" t="str">
        <f>IF($G$14=0, "", $G$14)</f>
        <v/>
      </c>
    </row>
    <row r="347" spans="1:7" hidden="1" x14ac:dyDescent="0.2">
      <c r="A347" s="123"/>
      <c r="B347" s="124"/>
      <c r="C347" s="25"/>
      <c r="D347" s="25"/>
      <c r="E347" s="25"/>
      <c r="F347" s="25"/>
      <c r="G347" s="122"/>
    </row>
    <row r="348" spans="1:7" hidden="1" x14ac:dyDescent="0.2">
      <c r="A348" s="123"/>
      <c r="B348" s="124"/>
      <c r="C348" s="25"/>
      <c r="D348" s="25"/>
      <c r="E348" s="25"/>
      <c r="F348" s="44"/>
      <c r="G348" s="122"/>
    </row>
    <row r="349" spans="1:7" hidden="1" x14ac:dyDescent="0.2">
      <c r="A349" s="119"/>
      <c r="B349" s="120"/>
      <c r="C349" s="121"/>
      <c r="D349" s="121"/>
      <c r="E349" s="121"/>
      <c r="F349" s="44"/>
      <c r="G349" s="122"/>
    </row>
    <row r="350" spans="1:7" hidden="1" x14ac:dyDescent="0.2">
      <c r="A350" s="119"/>
      <c r="B350" s="120"/>
      <c r="C350" s="121"/>
      <c r="D350" s="121"/>
      <c r="E350" s="121"/>
      <c r="F350" s="44"/>
      <c r="G350" s="122"/>
    </row>
    <row r="351" spans="1:7" hidden="1" x14ac:dyDescent="0.2">
      <c r="A351" s="123"/>
      <c r="B351" s="124"/>
      <c r="C351" s="121"/>
      <c r="D351" s="121"/>
      <c r="E351" s="121"/>
      <c r="F351" s="121"/>
      <c r="G351" s="122"/>
    </row>
    <row r="352" spans="1:7" hidden="1" x14ac:dyDescent="0.2">
      <c r="A352" s="123"/>
      <c r="B352" s="124"/>
      <c r="C352" s="121"/>
      <c r="D352" s="121"/>
      <c r="E352" s="121"/>
      <c r="F352" s="121"/>
      <c r="G352" s="122"/>
    </row>
    <row r="353" spans="1:7" hidden="1" x14ac:dyDescent="0.2">
      <c r="A353" s="125"/>
      <c r="B353" s="126"/>
      <c r="C353" s="121"/>
      <c r="D353" s="121"/>
      <c r="E353" s="121"/>
      <c r="F353" s="121"/>
      <c r="G353" s="122"/>
    </row>
    <row r="354" spans="1:7" ht="13.5" hidden="1" thickBot="1" x14ac:dyDescent="0.25">
      <c r="A354" s="123"/>
      <c r="B354" s="124"/>
      <c r="C354" s="127"/>
      <c r="D354" s="127"/>
      <c r="E354" s="127"/>
      <c r="F354" s="128"/>
      <c r="G354" s="129"/>
    </row>
    <row r="355" spans="1:7" ht="13.5" hidden="1" thickBot="1" x14ac:dyDescent="0.25">
      <c r="A355" s="100" t="s">
        <v>56</v>
      </c>
      <c r="B355" s="101"/>
      <c r="C355" s="130">
        <f t="shared" ref="C355:G355" si="61">SUM(C347:C354)</f>
        <v>0</v>
      </c>
      <c r="D355" s="130">
        <f t="shared" si="61"/>
        <v>0</v>
      </c>
      <c r="E355" s="130">
        <f t="shared" si="61"/>
        <v>0</v>
      </c>
      <c r="F355" s="130">
        <f t="shared" si="61"/>
        <v>0</v>
      </c>
      <c r="G355" s="138">
        <f t="shared" si="61"/>
        <v>0</v>
      </c>
    </row>
    <row r="356" spans="1:7" hidden="1" x14ac:dyDescent="0.2"/>
    <row r="357" spans="1:7" hidden="1" x14ac:dyDescent="0.2">
      <c r="A357" s="133"/>
      <c r="B357" s="133"/>
    </row>
    <row r="358" spans="1:7" hidden="1" x14ac:dyDescent="0.2">
      <c r="A358" s="79"/>
      <c r="B358" s="80"/>
      <c r="C358" s="77" t="str">
        <f t="shared" ref="C358:G358" si="62">C$12</f>
        <v>2019 Actual²</v>
      </c>
      <c r="D358" s="77" t="str">
        <f t="shared" si="62"/>
        <v>2020 Actual²</v>
      </c>
      <c r="E358" s="77" t="str">
        <f t="shared" si="62"/>
        <v>2021 Actual</v>
      </c>
      <c r="F358" s="77" t="str">
        <f t="shared" si="62"/>
        <v>Bridge Year</v>
      </c>
      <c r="G358" s="78">
        <f t="shared" si="62"/>
        <v>0</v>
      </c>
    </row>
    <row r="359" spans="1:7" hidden="1" x14ac:dyDescent="0.2">
      <c r="A359" s="79"/>
      <c r="B359" s="80"/>
      <c r="C359" s="77">
        <f t="shared" ref="C359:G359" si="63">C$13</f>
        <v>2019</v>
      </c>
      <c r="D359" s="77">
        <f t="shared" si="63"/>
        <v>2020</v>
      </c>
      <c r="E359" s="77">
        <f t="shared" si="63"/>
        <v>2021</v>
      </c>
      <c r="F359" s="77">
        <f t="shared" si="63"/>
        <v>2022</v>
      </c>
      <c r="G359" s="78">
        <f t="shared" si="63"/>
        <v>0</v>
      </c>
    </row>
    <row r="360" spans="1:7" hidden="1" x14ac:dyDescent="0.2">
      <c r="A360" s="83" t="s">
        <v>12</v>
      </c>
      <c r="B360" s="84"/>
      <c r="C360" s="85" t="str">
        <f>IF($C$14=0, "", $C$14)</f>
        <v>MIFRS</v>
      </c>
      <c r="D360" s="85" t="str">
        <f>IF($D$14=0, "", $D$14)</f>
        <v>MIFRS</v>
      </c>
      <c r="E360" s="85" t="str">
        <f>IF($E$14=0, "", $E$14)</f>
        <v>MIFRS</v>
      </c>
      <c r="F360" s="85" t="str">
        <f>IF($F$14=0, "", $F$14)</f>
        <v>MIFRS</v>
      </c>
      <c r="G360" s="86" t="str">
        <f>IF($G$14=0, "", $G$14)</f>
        <v/>
      </c>
    </row>
    <row r="361" spans="1:7" hidden="1" x14ac:dyDescent="0.2">
      <c r="A361" s="123"/>
      <c r="B361" s="124"/>
      <c r="C361" s="25"/>
      <c r="D361" s="25"/>
      <c r="E361" s="25"/>
      <c r="F361" s="25"/>
      <c r="G361" s="122"/>
    </row>
    <row r="362" spans="1:7" hidden="1" x14ac:dyDescent="0.2">
      <c r="A362" s="123"/>
      <c r="B362" s="124"/>
      <c r="C362" s="25"/>
      <c r="D362" s="25"/>
      <c r="E362" s="25"/>
      <c r="F362" s="44"/>
      <c r="G362" s="122"/>
    </row>
    <row r="363" spans="1:7" hidden="1" x14ac:dyDescent="0.2">
      <c r="A363" s="119"/>
      <c r="B363" s="120"/>
      <c r="C363" s="121"/>
      <c r="D363" s="121"/>
      <c r="E363" s="121"/>
      <c r="F363" s="44"/>
      <c r="G363" s="122"/>
    </row>
    <row r="364" spans="1:7" hidden="1" x14ac:dyDescent="0.2">
      <c r="A364" s="119"/>
      <c r="B364" s="120"/>
      <c r="C364" s="121"/>
      <c r="D364" s="121"/>
      <c r="E364" s="121"/>
      <c r="F364" s="44"/>
      <c r="G364" s="122"/>
    </row>
    <row r="365" spans="1:7" hidden="1" x14ac:dyDescent="0.2">
      <c r="A365" s="123"/>
      <c r="B365" s="124"/>
      <c r="C365" s="121"/>
      <c r="D365" s="121"/>
      <c r="E365" s="121"/>
      <c r="F365" s="121"/>
      <c r="G365" s="122"/>
    </row>
    <row r="366" spans="1:7" hidden="1" x14ac:dyDescent="0.2">
      <c r="A366" s="123"/>
      <c r="B366" s="124"/>
      <c r="C366" s="121"/>
      <c r="D366" s="121"/>
      <c r="E366" s="121"/>
      <c r="F366" s="121"/>
      <c r="G366" s="122"/>
    </row>
    <row r="367" spans="1:7" hidden="1" x14ac:dyDescent="0.2">
      <c r="A367" s="125"/>
      <c r="B367" s="126"/>
      <c r="C367" s="121"/>
      <c r="D367" s="121"/>
      <c r="E367" s="121"/>
      <c r="F367" s="121"/>
      <c r="G367" s="122"/>
    </row>
    <row r="368" spans="1:7" ht="13.5" hidden="1" thickBot="1" x14ac:dyDescent="0.25">
      <c r="A368" s="123"/>
      <c r="B368" s="124"/>
      <c r="C368" s="127"/>
      <c r="D368" s="127"/>
      <c r="E368" s="127"/>
      <c r="F368" s="128"/>
      <c r="G368" s="129"/>
    </row>
    <row r="369" spans="1:7" ht="13.5" hidden="1" thickBot="1" x14ac:dyDescent="0.25">
      <c r="A369" s="100" t="s">
        <v>56</v>
      </c>
      <c r="B369" s="101"/>
      <c r="C369" s="130">
        <f t="shared" ref="C369:G369" si="64">SUM(C361:C368)</f>
        <v>0</v>
      </c>
      <c r="D369" s="130">
        <f t="shared" si="64"/>
        <v>0</v>
      </c>
      <c r="E369" s="130">
        <f t="shared" si="64"/>
        <v>0</v>
      </c>
      <c r="F369" s="130">
        <f t="shared" si="64"/>
        <v>0</v>
      </c>
      <c r="G369" s="138">
        <f t="shared" si="64"/>
        <v>0</v>
      </c>
    </row>
    <row r="370" spans="1:7" hidden="1" x14ac:dyDescent="0.2"/>
    <row r="371" spans="1:7" hidden="1" x14ac:dyDescent="0.2">
      <c r="A371" s="133"/>
      <c r="B371" s="133"/>
    </row>
    <row r="372" spans="1:7" hidden="1" x14ac:dyDescent="0.2">
      <c r="A372" s="79"/>
      <c r="B372" s="80"/>
      <c r="C372" s="77" t="str">
        <f t="shared" ref="C372:G372" si="65">C$12</f>
        <v>2019 Actual²</v>
      </c>
      <c r="D372" s="77" t="str">
        <f t="shared" si="65"/>
        <v>2020 Actual²</v>
      </c>
      <c r="E372" s="77" t="str">
        <f t="shared" si="65"/>
        <v>2021 Actual</v>
      </c>
      <c r="F372" s="77" t="str">
        <f t="shared" si="65"/>
        <v>Bridge Year</v>
      </c>
      <c r="G372" s="78">
        <f t="shared" si="65"/>
        <v>0</v>
      </c>
    </row>
    <row r="373" spans="1:7" hidden="1" x14ac:dyDescent="0.2">
      <c r="A373" s="79"/>
      <c r="B373" s="80"/>
      <c r="C373" s="77">
        <f t="shared" ref="C373:G373" si="66">C$13</f>
        <v>2019</v>
      </c>
      <c r="D373" s="77">
        <f t="shared" si="66"/>
        <v>2020</v>
      </c>
      <c r="E373" s="77">
        <f t="shared" si="66"/>
        <v>2021</v>
      </c>
      <c r="F373" s="77">
        <f t="shared" si="66"/>
        <v>2022</v>
      </c>
      <c r="G373" s="78">
        <f t="shared" si="66"/>
        <v>0</v>
      </c>
    </row>
    <row r="374" spans="1:7" hidden="1" x14ac:dyDescent="0.2">
      <c r="A374" s="83" t="s">
        <v>12</v>
      </c>
      <c r="B374" s="84"/>
      <c r="C374" s="85" t="str">
        <f>IF($C$14=0, "", $C$14)</f>
        <v>MIFRS</v>
      </c>
      <c r="D374" s="85" t="str">
        <f>IF($D$14=0, "", $D$14)</f>
        <v>MIFRS</v>
      </c>
      <c r="E374" s="85" t="str">
        <f>IF($E$14=0, "", $E$14)</f>
        <v>MIFRS</v>
      </c>
      <c r="F374" s="85" t="str">
        <f>IF($F$14=0, "", $F$14)</f>
        <v>MIFRS</v>
      </c>
      <c r="G374" s="86" t="str">
        <f>IF($G$14=0, "", $G$14)</f>
        <v/>
      </c>
    </row>
    <row r="375" spans="1:7" hidden="1" x14ac:dyDescent="0.2">
      <c r="A375" s="123"/>
      <c r="B375" s="124"/>
      <c r="C375" s="25"/>
      <c r="D375" s="25"/>
      <c r="E375" s="25"/>
      <c r="F375" s="25"/>
      <c r="G375" s="122"/>
    </row>
    <row r="376" spans="1:7" hidden="1" x14ac:dyDescent="0.2">
      <c r="A376" s="123"/>
      <c r="B376" s="124"/>
      <c r="C376" s="25"/>
      <c r="D376" s="25"/>
      <c r="E376" s="25"/>
      <c r="F376" s="44"/>
      <c r="G376" s="122"/>
    </row>
    <row r="377" spans="1:7" hidden="1" x14ac:dyDescent="0.2">
      <c r="A377" s="119"/>
      <c r="B377" s="120"/>
      <c r="C377" s="121"/>
      <c r="D377" s="121"/>
      <c r="E377" s="121"/>
      <c r="F377" s="44"/>
      <c r="G377" s="122"/>
    </row>
    <row r="378" spans="1:7" hidden="1" x14ac:dyDescent="0.2">
      <c r="A378" s="119"/>
      <c r="B378" s="120"/>
      <c r="C378" s="121"/>
      <c r="D378" s="121"/>
      <c r="E378" s="121"/>
      <c r="F378" s="44"/>
      <c r="G378" s="122"/>
    </row>
    <row r="379" spans="1:7" hidden="1" x14ac:dyDescent="0.2">
      <c r="A379" s="123"/>
      <c r="B379" s="124"/>
      <c r="C379" s="121"/>
      <c r="D379" s="121"/>
      <c r="E379" s="121"/>
      <c r="F379" s="121"/>
      <c r="G379" s="122"/>
    </row>
    <row r="380" spans="1:7" hidden="1" x14ac:dyDescent="0.2">
      <c r="A380" s="123"/>
      <c r="B380" s="124"/>
      <c r="C380" s="121"/>
      <c r="D380" s="121"/>
      <c r="E380" s="121"/>
      <c r="F380" s="121"/>
      <c r="G380" s="122"/>
    </row>
    <row r="381" spans="1:7" hidden="1" x14ac:dyDescent="0.2">
      <c r="A381" s="125"/>
      <c r="B381" s="126"/>
      <c r="C381" s="121"/>
      <c r="D381" s="121"/>
      <c r="E381" s="121"/>
      <c r="F381" s="121"/>
      <c r="G381" s="122"/>
    </row>
    <row r="382" spans="1:7" ht="13.5" hidden="1" thickBot="1" x14ac:dyDescent="0.25">
      <c r="A382" s="123"/>
      <c r="B382" s="124"/>
      <c r="C382" s="127"/>
      <c r="D382" s="127"/>
      <c r="E382" s="127"/>
      <c r="F382" s="128"/>
      <c r="G382" s="129"/>
    </row>
    <row r="383" spans="1:7" ht="13.5" hidden="1" thickBot="1" x14ac:dyDescent="0.25">
      <c r="A383" s="100" t="s">
        <v>56</v>
      </c>
      <c r="B383" s="101"/>
      <c r="C383" s="130">
        <f t="shared" ref="C383:G383" si="67">SUM(C375:C382)</f>
        <v>0</v>
      </c>
      <c r="D383" s="130">
        <f t="shared" si="67"/>
        <v>0</v>
      </c>
      <c r="E383" s="130">
        <f t="shared" si="67"/>
        <v>0</v>
      </c>
      <c r="F383" s="130">
        <f t="shared" si="67"/>
        <v>0</v>
      </c>
      <c r="G383" s="138">
        <f t="shared" si="67"/>
        <v>0</v>
      </c>
    </row>
    <row r="384" spans="1:7" hidden="1" x14ac:dyDescent="0.2"/>
    <row r="385" spans="1:7" hidden="1" x14ac:dyDescent="0.2">
      <c r="A385" s="133"/>
      <c r="B385" s="133"/>
    </row>
    <row r="386" spans="1:7" hidden="1" x14ac:dyDescent="0.2">
      <c r="A386" s="79"/>
      <c r="B386" s="80"/>
      <c r="C386" s="77" t="str">
        <f t="shared" ref="C386:G386" si="68">C$12</f>
        <v>2019 Actual²</v>
      </c>
      <c r="D386" s="77" t="str">
        <f t="shared" si="68"/>
        <v>2020 Actual²</v>
      </c>
      <c r="E386" s="77" t="str">
        <f t="shared" si="68"/>
        <v>2021 Actual</v>
      </c>
      <c r="F386" s="77" t="str">
        <f t="shared" si="68"/>
        <v>Bridge Year</v>
      </c>
      <c r="G386" s="78">
        <f t="shared" si="68"/>
        <v>0</v>
      </c>
    </row>
    <row r="387" spans="1:7" hidden="1" x14ac:dyDescent="0.2">
      <c r="A387" s="79"/>
      <c r="B387" s="80"/>
      <c r="C387" s="77">
        <f t="shared" ref="C387:G387" si="69">C$13</f>
        <v>2019</v>
      </c>
      <c r="D387" s="77">
        <f t="shared" si="69"/>
        <v>2020</v>
      </c>
      <c r="E387" s="77">
        <f t="shared" si="69"/>
        <v>2021</v>
      </c>
      <c r="F387" s="77">
        <f t="shared" si="69"/>
        <v>2022</v>
      </c>
      <c r="G387" s="78">
        <f t="shared" si="69"/>
        <v>0</v>
      </c>
    </row>
    <row r="388" spans="1:7" hidden="1" x14ac:dyDescent="0.2">
      <c r="A388" s="83" t="s">
        <v>12</v>
      </c>
      <c r="B388" s="84"/>
      <c r="C388" s="85" t="str">
        <f>IF($C$14=0, "", $C$14)</f>
        <v>MIFRS</v>
      </c>
      <c r="D388" s="85" t="str">
        <f>IF($D$14=0, "", $D$14)</f>
        <v>MIFRS</v>
      </c>
      <c r="E388" s="85" t="str">
        <f>IF($E$14=0, "", $E$14)</f>
        <v>MIFRS</v>
      </c>
      <c r="F388" s="85" t="str">
        <f>IF($F$14=0, "", $F$14)</f>
        <v>MIFRS</v>
      </c>
      <c r="G388" s="86" t="str">
        <f>IF($G$14=0, "", $G$14)</f>
        <v/>
      </c>
    </row>
    <row r="389" spans="1:7" hidden="1" x14ac:dyDescent="0.2">
      <c r="A389" s="123"/>
      <c r="B389" s="124"/>
      <c r="C389" s="25"/>
      <c r="D389" s="25"/>
      <c r="E389" s="25"/>
      <c r="F389" s="25"/>
      <c r="G389" s="122"/>
    </row>
    <row r="390" spans="1:7" hidden="1" x14ac:dyDescent="0.2">
      <c r="A390" s="123"/>
      <c r="B390" s="124"/>
      <c r="C390" s="25"/>
      <c r="D390" s="25"/>
      <c r="E390" s="25"/>
      <c r="F390" s="44"/>
      <c r="G390" s="122"/>
    </row>
    <row r="391" spans="1:7" hidden="1" x14ac:dyDescent="0.2">
      <c r="A391" s="119"/>
      <c r="B391" s="120"/>
      <c r="C391" s="121"/>
      <c r="D391" s="121"/>
      <c r="E391" s="121"/>
      <c r="F391" s="44"/>
      <c r="G391" s="122"/>
    </row>
    <row r="392" spans="1:7" hidden="1" x14ac:dyDescent="0.2">
      <c r="A392" s="119"/>
      <c r="B392" s="120"/>
      <c r="C392" s="121"/>
      <c r="D392" s="121"/>
      <c r="E392" s="121"/>
      <c r="F392" s="44"/>
      <c r="G392" s="122"/>
    </row>
    <row r="393" spans="1:7" hidden="1" x14ac:dyDescent="0.2">
      <c r="A393" s="123"/>
      <c r="B393" s="124"/>
      <c r="C393" s="121"/>
      <c r="D393" s="121"/>
      <c r="E393" s="121"/>
      <c r="F393" s="121"/>
      <c r="G393" s="122"/>
    </row>
    <row r="394" spans="1:7" hidden="1" x14ac:dyDescent="0.2">
      <c r="A394" s="123"/>
      <c r="B394" s="124"/>
      <c r="C394" s="121"/>
      <c r="D394" s="121"/>
      <c r="E394" s="121"/>
      <c r="F394" s="121"/>
      <c r="G394" s="122"/>
    </row>
    <row r="395" spans="1:7" hidden="1" x14ac:dyDescent="0.2">
      <c r="A395" s="125"/>
      <c r="B395" s="126"/>
      <c r="C395" s="121"/>
      <c r="D395" s="121"/>
      <c r="E395" s="121"/>
      <c r="F395" s="121"/>
      <c r="G395" s="122"/>
    </row>
    <row r="396" spans="1:7" ht="13.5" hidden="1" thickBot="1" x14ac:dyDescent="0.25">
      <c r="A396" s="123"/>
      <c r="B396" s="124"/>
      <c r="C396" s="127"/>
      <c r="D396" s="127"/>
      <c r="E396" s="127"/>
      <c r="F396" s="128"/>
      <c r="G396" s="129"/>
    </row>
    <row r="397" spans="1:7" ht="13.5" hidden="1" thickBot="1" x14ac:dyDescent="0.25">
      <c r="A397" s="100" t="s">
        <v>56</v>
      </c>
      <c r="B397" s="101"/>
      <c r="C397" s="130">
        <f t="shared" ref="C397:G397" si="70">SUM(C389:C396)</f>
        <v>0</v>
      </c>
      <c r="D397" s="130">
        <f t="shared" si="70"/>
        <v>0</v>
      </c>
      <c r="E397" s="130">
        <f t="shared" si="70"/>
        <v>0</v>
      </c>
      <c r="F397" s="130">
        <f t="shared" si="70"/>
        <v>0</v>
      </c>
      <c r="G397" s="138">
        <f t="shared" si="70"/>
        <v>0</v>
      </c>
    </row>
    <row r="398" spans="1:7" hidden="1" x14ac:dyDescent="0.2"/>
    <row r="399" spans="1:7" hidden="1" x14ac:dyDescent="0.2">
      <c r="A399" s="133"/>
      <c r="B399" s="133"/>
    </row>
    <row r="400" spans="1:7" hidden="1" x14ac:dyDescent="0.2">
      <c r="A400" s="79"/>
      <c r="B400" s="80"/>
      <c r="C400" s="77" t="str">
        <f t="shared" ref="C400:G400" si="71">C$12</f>
        <v>2019 Actual²</v>
      </c>
      <c r="D400" s="77" t="str">
        <f t="shared" si="71"/>
        <v>2020 Actual²</v>
      </c>
      <c r="E400" s="77" t="str">
        <f t="shared" si="71"/>
        <v>2021 Actual</v>
      </c>
      <c r="F400" s="77" t="str">
        <f t="shared" si="71"/>
        <v>Bridge Year</v>
      </c>
      <c r="G400" s="78">
        <f t="shared" si="71"/>
        <v>0</v>
      </c>
    </row>
    <row r="401" spans="1:7" hidden="1" x14ac:dyDescent="0.2">
      <c r="A401" s="79"/>
      <c r="B401" s="80"/>
      <c r="C401" s="77">
        <f t="shared" ref="C401:G401" si="72">C$13</f>
        <v>2019</v>
      </c>
      <c r="D401" s="77">
        <f t="shared" si="72"/>
        <v>2020</v>
      </c>
      <c r="E401" s="77">
        <f t="shared" si="72"/>
        <v>2021</v>
      </c>
      <c r="F401" s="77">
        <f t="shared" si="72"/>
        <v>2022</v>
      </c>
      <c r="G401" s="78">
        <f t="shared" si="72"/>
        <v>0</v>
      </c>
    </row>
    <row r="402" spans="1:7" hidden="1" x14ac:dyDescent="0.2">
      <c r="A402" s="83" t="s">
        <v>12</v>
      </c>
      <c r="B402" s="84"/>
      <c r="C402" s="85" t="str">
        <f>IF($C$14=0, "", $C$14)</f>
        <v>MIFRS</v>
      </c>
      <c r="D402" s="85" t="str">
        <f>IF($D$14=0, "", $D$14)</f>
        <v>MIFRS</v>
      </c>
      <c r="E402" s="85" t="str">
        <f>IF($E$14=0, "", $E$14)</f>
        <v>MIFRS</v>
      </c>
      <c r="F402" s="85" t="str">
        <f>IF($F$14=0, "", $F$14)</f>
        <v>MIFRS</v>
      </c>
      <c r="G402" s="86" t="str">
        <f>IF($G$14=0, "", $G$14)</f>
        <v/>
      </c>
    </row>
    <row r="403" spans="1:7" hidden="1" x14ac:dyDescent="0.2">
      <c r="A403" s="123"/>
      <c r="B403" s="124"/>
      <c r="C403" s="25"/>
      <c r="D403" s="25"/>
      <c r="E403" s="25"/>
      <c r="F403" s="25"/>
      <c r="G403" s="122"/>
    </row>
    <row r="404" spans="1:7" hidden="1" x14ac:dyDescent="0.2">
      <c r="A404" s="123"/>
      <c r="B404" s="124"/>
      <c r="C404" s="25"/>
      <c r="D404" s="25"/>
      <c r="E404" s="25"/>
      <c r="F404" s="44"/>
      <c r="G404" s="122"/>
    </row>
    <row r="405" spans="1:7" hidden="1" x14ac:dyDescent="0.2">
      <c r="A405" s="119"/>
      <c r="B405" s="120"/>
      <c r="C405" s="121"/>
      <c r="D405" s="121"/>
      <c r="E405" s="121"/>
      <c r="F405" s="44"/>
      <c r="G405" s="122"/>
    </row>
    <row r="406" spans="1:7" hidden="1" x14ac:dyDescent="0.2">
      <c r="A406" s="119"/>
      <c r="B406" s="120"/>
      <c r="C406" s="121"/>
      <c r="D406" s="121"/>
      <c r="E406" s="121"/>
      <c r="F406" s="44"/>
      <c r="G406" s="122"/>
    </row>
    <row r="407" spans="1:7" hidden="1" x14ac:dyDescent="0.2">
      <c r="A407" s="123"/>
      <c r="B407" s="124"/>
      <c r="C407" s="121"/>
      <c r="D407" s="121"/>
      <c r="E407" s="121"/>
      <c r="F407" s="121"/>
      <c r="G407" s="122"/>
    </row>
    <row r="408" spans="1:7" hidden="1" x14ac:dyDescent="0.2">
      <c r="A408" s="123"/>
      <c r="B408" s="124"/>
      <c r="C408" s="121"/>
      <c r="D408" s="121"/>
      <c r="E408" s="121"/>
      <c r="F408" s="121"/>
      <c r="G408" s="122"/>
    </row>
    <row r="409" spans="1:7" hidden="1" x14ac:dyDescent="0.2">
      <c r="A409" s="125"/>
      <c r="B409" s="126"/>
      <c r="C409" s="121"/>
      <c r="D409" s="121"/>
      <c r="E409" s="121"/>
      <c r="F409" s="121"/>
      <c r="G409" s="122"/>
    </row>
    <row r="410" spans="1:7" ht="13.5" hidden="1" thickBot="1" x14ac:dyDescent="0.25">
      <c r="A410" s="123"/>
      <c r="B410" s="124"/>
      <c r="C410" s="127"/>
      <c r="D410" s="127"/>
      <c r="E410" s="127"/>
      <c r="F410" s="128"/>
      <c r="G410" s="129"/>
    </row>
    <row r="411" spans="1:7" ht="13.5" hidden="1" thickBot="1" x14ac:dyDescent="0.25">
      <c r="A411" s="100" t="s">
        <v>56</v>
      </c>
      <c r="B411" s="101"/>
      <c r="C411" s="130">
        <f t="shared" ref="C411:G411" si="73">SUM(C403:C410)</f>
        <v>0</v>
      </c>
      <c r="D411" s="130">
        <f t="shared" si="73"/>
        <v>0</v>
      </c>
      <c r="E411" s="130">
        <f t="shared" si="73"/>
        <v>0</v>
      </c>
      <c r="F411" s="130">
        <f t="shared" si="73"/>
        <v>0</v>
      </c>
      <c r="G411" s="138">
        <f t="shared" si="73"/>
        <v>0</v>
      </c>
    </row>
    <row r="412" spans="1:7" hidden="1" x14ac:dyDescent="0.2"/>
    <row r="413" spans="1:7" hidden="1" x14ac:dyDescent="0.2">
      <c r="A413" s="133"/>
      <c r="B413" s="133"/>
    </row>
    <row r="414" spans="1:7" hidden="1" x14ac:dyDescent="0.2">
      <c r="A414" s="79"/>
      <c r="B414" s="80"/>
      <c r="C414" s="77" t="str">
        <f t="shared" ref="C414:G414" si="74">C$12</f>
        <v>2019 Actual²</v>
      </c>
      <c r="D414" s="77" t="str">
        <f t="shared" si="74"/>
        <v>2020 Actual²</v>
      </c>
      <c r="E414" s="77" t="str">
        <f t="shared" si="74"/>
        <v>2021 Actual</v>
      </c>
      <c r="F414" s="77" t="str">
        <f t="shared" si="74"/>
        <v>Bridge Year</v>
      </c>
      <c r="G414" s="78">
        <f t="shared" si="74"/>
        <v>0</v>
      </c>
    </row>
    <row r="415" spans="1:7" hidden="1" x14ac:dyDescent="0.2">
      <c r="A415" s="79"/>
      <c r="B415" s="80"/>
      <c r="C415" s="77">
        <f t="shared" ref="C415:G415" si="75">C$13</f>
        <v>2019</v>
      </c>
      <c r="D415" s="77">
        <f t="shared" si="75"/>
        <v>2020</v>
      </c>
      <c r="E415" s="77">
        <f t="shared" si="75"/>
        <v>2021</v>
      </c>
      <c r="F415" s="77">
        <f t="shared" si="75"/>
        <v>2022</v>
      </c>
      <c r="G415" s="78">
        <f t="shared" si="75"/>
        <v>0</v>
      </c>
    </row>
    <row r="416" spans="1:7" hidden="1" x14ac:dyDescent="0.2">
      <c r="A416" s="83" t="s">
        <v>12</v>
      </c>
      <c r="B416" s="84"/>
      <c r="C416" s="85" t="str">
        <f>IF($C$14=0, "", $C$14)</f>
        <v>MIFRS</v>
      </c>
      <c r="D416" s="85" t="str">
        <f>IF($D$14=0, "", $D$14)</f>
        <v>MIFRS</v>
      </c>
      <c r="E416" s="85" t="str">
        <f>IF($E$14=0, "", $E$14)</f>
        <v>MIFRS</v>
      </c>
      <c r="F416" s="85" t="str">
        <f>IF($F$14=0, "", $F$14)</f>
        <v>MIFRS</v>
      </c>
      <c r="G416" s="86" t="str">
        <f>IF($G$14=0, "", $G$14)</f>
        <v/>
      </c>
    </row>
    <row r="417" spans="1:7" hidden="1" x14ac:dyDescent="0.2">
      <c r="A417" s="123"/>
      <c r="B417" s="124"/>
      <c r="C417" s="25"/>
      <c r="D417" s="25"/>
      <c r="E417" s="25"/>
      <c r="F417" s="25"/>
      <c r="G417" s="122"/>
    </row>
    <row r="418" spans="1:7" hidden="1" x14ac:dyDescent="0.2">
      <c r="A418" s="123"/>
      <c r="B418" s="124"/>
      <c r="C418" s="25"/>
      <c r="D418" s="25"/>
      <c r="E418" s="25"/>
      <c r="F418" s="44"/>
      <c r="G418" s="122"/>
    </row>
    <row r="419" spans="1:7" hidden="1" x14ac:dyDescent="0.2">
      <c r="A419" s="119"/>
      <c r="B419" s="120"/>
      <c r="C419" s="121"/>
      <c r="D419" s="121"/>
      <c r="E419" s="121"/>
      <c r="F419" s="44"/>
      <c r="G419" s="122"/>
    </row>
    <row r="420" spans="1:7" hidden="1" x14ac:dyDescent="0.2">
      <c r="A420" s="119"/>
      <c r="B420" s="120"/>
      <c r="C420" s="121"/>
      <c r="D420" s="121"/>
      <c r="E420" s="121"/>
      <c r="F420" s="44"/>
      <c r="G420" s="122"/>
    </row>
    <row r="421" spans="1:7" hidden="1" x14ac:dyDescent="0.2">
      <c r="A421" s="123"/>
      <c r="B421" s="124"/>
      <c r="C421" s="121"/>
      <c r="D421" s="121"/>
      <c r="E421" s="121"/>
      <c r="F421" s="121"/>
      <c r="G421" s="122"/>
    </row>
    <row r="422" spans="1:7" hidden="1" x14ac:dyDescent="0.2">
      <c r="A422" s="123"/>
      <c r="B422" s="124"/>
      <c r="C422" s="121"/>
      <c r="D422" s="121"/>
      <c r="E422" s="121"/>
      <c r="F422" s="121"/>
      <c r="G422" s="122"/>
    </row>
    <row r="423" spans="1:7" hidden="1" x14ac:dyDescent="0.2">
      <c r="A423" s="125"/>
      <c r="B423" s="126"/>
      <c r="C423" s="121"/>
      <c r="D423" s="121"/>
      <c r="E423" s="121"/>
      <c r="F423" s="121"/>
      <c r="G423" s="122"/>
    </row>
    <row r="424" spans="1:7" ht="13.5" hidden="1" thickBot="1" x14ac:dyDescent="0.25">
      <c r="A424" s="123"/>
      <c r="B424" s="124"/>
      <c r="C424" s="127"/>
      <c r="D424" s="127"/>
      <c r="E424" s="127"/>
      <c r="F424" s="128"/>
      <c r="G424" s="129"/>
    </row>
    <row r="425" spans="1:7" ht="13.5" hidden="1" thickBot="1" x14ac:dyDescent="0.25">
      <c r="A425" s="100" t="s">
        <v>56</v>
      </c>
      <c r="B425" s="101"/>
      <c r="C425" s="130">
        <f t="shared" ref="C425:G425" si="76">SUM(C417:C424)</f>
        <v>0</v>
      </c>
      <c r="D425" s="130">
        <f t="shared" si="76"/>
        <v>0</v>
      </c>
      <c r="E425" s="130">
        <f t="shared" si="76"/>
        <v>0</v>
      </c>
      <c r="F425" s="130">
        <f t="shared" si="76"/>
        <v>0</v>
      </c>
      <c r="G425" s="138">
        <f t="shared" si="76"/>
        <v>0</v>
      </c>
    </row>
    <row r="426" spans="1:7" hidden="1" x14ac:dyDescent="0.2"/>
    <row r="427" spans="1:7" hidden="1" x14ac:dyDescent="0.2">
      <c r="A427" s="133"/>
      <c r="B427" s="133"/>
    </row>
    <row r="428" spans="1:7" hidden="1" x14ac:dyDescent="0.2">
      <c r="A428" s="79"/>
      <c r="B428" s="80"/>
      <c r="C428" s="77" t="str">
        <f t="shared" ref="C428:G428" si="77">C$12</f>
        <v>2019 Actual²</v>
      </c>
      <c r="D428" s="77" t="str">
        <f t="shared" si="77"/>
        <v>2020 Actual²</v>
      </c>
      <c r="E428" s="77" t="str">
        <f t="shared" si="77"/>
        <v>2021 Actual</v>
      </c>
      <c r="F428" s="77" t="str">
        <f t="shared" si="77"/>
        <v>Bridge Year</v>
      </c>
      <c r="G428" s="78">
        <f t="shared" si="77"/>
        <v>0</v>
      </c>
    </row>
    <row r="429" spans="1:7" hidden="1" x14ac:dyDescent="0.2">
      <c r="A429" s="79"/>
      <c r="B429" s="80"/>
      <c r="C429" s="77">
        <f t="shared" ref="C429:G429" si="78">C$13</f>
        <v>2019</v>
      </c>
      <c r="D429" s="77">
        <f t="shared" si="78"/>
        <v>2020</v>
      </c>
      <c r="E429" s="77">
        <f t="shared" si="78"/>
        <v>2021</v>
      </c>
      <c r="F429" s="77">
        <f t="shared" si="78"/>
        <v>2022</v>
      </c>
      <c r="G429" s="78">
        <f t="shared" si="78"/>
        <v>0</v>
      </c>
    </row>
    <row r="430" spans="1:7" hidden="1" x14ac:dyDescent="0.2">
      <c r="A430" s="83" t="s">
        <v>12</v>
      </c>
      <c r="B430" s="84"/>
      <c r="C430" s="85" t="str">
        <f>IF($C$14=0, "", $C$14)</f>
        <v>MIFRS</v>
      </c>
      <c r="D430" s="85" t="str">
        <f>IF($D$14=0, "", $D$14)</f>
        <v>MIFRS</v>
      </c>
      <c r="E430" s="85" t="str">
        <f>IF($E$14=0, "", $E$14)</f>
        <v>MIFRS</v>
      </c>
      <c r="F430" s="85" t="str">
        <f>IF($F$14=0, "", $F$14)</f>
        <v>MIFRS</v>
      </c>
      <c r="G430" s="86" t="str">
        <f>IF($G$14=0, "", $G$14)</f>
        <v/>
      </c>
    </row>
    <row r="431" spans="1:7" hidden="1" x14ac:dyDescent="0.2">
      <c r="A431" s="123"/>
      <c r="B431" s="124"/>
      <c r="C431" s="25"/>
      <c r="D431" s="25"/>
      <c r="E431" s="25"/>
      <c r="F431" s="25"/>
      <c r="G431" s="122"/>
    </row>
    <row r="432" spans="1:7" hidden="1" x14ac:dyDescent="0.2">
      <c r="A432" s="123"/>
      <c r="B432" s="124"/>
      <c r="C432" s="25"/>
      <c r="D432" s="25"/>
      <c r="E432" s="25"/>
      <c r="F432" s="44"/>
      <c r="G432" s="122"/>
    </row>
    <row r="433" spans="1:7" hidden="1" x14ac:dyDescent="0.2">
      <c r="A433" s="119"/>
      <c r="B433" s="120"/>
      <c r="C433" s="121"/>
      <c r="D433" s="121"/>
      <c r="E433" s="121"/>
      <c r="F433" s="44"/>
      <c r="G433" s="122"/>
    </row>
    <row r="434" spans="1:7" hidden="1" x14ac:dyDescent="0.2">
      <c r="A434" s="119"/>
      <c r="B434" s="120"/>
      <c r="C434" s="121"/>
      <c r="D434" s="121"/>
      <c r="E434" s="121"/>
      <c r="F434" s="44"/>
      <c r="G434" s="122"/>
    </row>
    <row r="435" spans="1:7" hidden="1" x14ac:dyDescent="0.2">
      <c r="A435" s="123"/>
      <c r="B435" s="124"/>
      <c r="C435" s="121"/>
      <c r="D435" s="121"/>
      <c r="E435" s="121"/>
      <c r="F435" s="121"/>
      <c r="G435" s="122"/>
    </row>
    <row r="436" spans="1:7" hidden="1" x14ac:dyDescent="0.2">
      <c r="A436" s="123"/>
      <c r="B436" s="124"/>
      <c r="C436" s="121"/>
      <c r="D436" s="121"/>
      <c r="E436" s="121"/>
      <c r="F436" s="121"/>
      <c r="G436" s="122"/>
    </row>
    <row r="437" spans="1:7" hidden="1" x14ac:dyDescent="0.2">
      <c r="A437" s="125"/>
      <c r="B437" s="126"/>
      <c r="C437" s="121"/>
      <c r="D437" s="121"/>
      <c r="E437" s="121"/>
      <c r="F437" s="121"/>
      <c r="G437" s="122"/>
    </row>
    <row r="438" spans="1:7" ht="13.5" hidden="1" thickBot="1" x14ac:dyDescent="0.25">
      <c r="A438" s="123"/>
      <c r="B438" s="124"/>
      <c r="C438" s="127"/>
      <c r="D438" s="127"/>
      <c r="E438" s="127"/>
      <c r="F438" s="128"/>
      <c r="G438" s="129"/>
    </row>
    <row r="439" spans="1:7" ht="13.5" hidden="1" thickBot="1" x14ac:dyDescent="0.25">
      <c r="A439" s="100" t="s">
        <v>56</v>
      </c>
      <c r="B439" s="101"/>
      <c r="C439" s="130">
        <f t="shared" ref="C439:G439" si="79">SUM(C431:C438)</f>
        <v>0</v>
      </c>
      <c r="D439" s="130">
        <f t="shared" si="79"/>
        <v>0</v>
      </c>
      <c r="E439" s="130">
        <f t="shared" si="79"/>
        <v>0</v>
      </c>
      <c r="F439" s="130">
        <f t="shared" si="79"/>
        <v>0</v>
      </c>
      <c r="G439" s="138">
        <f t="shared" si="79"/>
        <v>0</v>
      </c>
    </row>
    <row r="440" spans="1:7" hidden="1" x14ac:dyDescent="0.2"/>
    <row r="441" spans="1:7" hidden="1" x14ac:dyDescent="0.2">
      <c r="A441" s="133"/>
      <c r="B441" s="133"/>
    </row>
    <row r="442" spans="1:7" hidden="1" x14ac:dyDescent="0.2">
      <c r="A442" s="79"/>
      <c r="B442" s="80"/>
      <c r="C442" s="77" t="str">
        <f t="shared" ref="C442:G442" si="80">C$12</f>
        <v>2019 Actual²</v>
      </c>
      <c r="D442" s="77" t="str">
        <f t="shared" si="80"/>
        <v>2020 Actual²</v>
      </c>
      <c r="E442" s="77" t="str">
        <f t="shared" si="80"/>
        <v>2021 Actual</v>
      </c>
      <c r="F442" s="77" t="str">
        <f t="shared" si="80"/>
        <v>Bridge Year</v>
      </c>
      <c r="G442" s="78">
        <f t="shared" si="80"/>
        <v>0</v>
      </c>
    </row>
    <row r="443" spans="1:7" hidden="1" x14ac:dyDescent="0.2">
      <c r="A443" s="79"/>
      <c r="B443" s="80"/>
      <c r="C443" s="77">
        <f t="shared" ref="C443:G443" si="81">C$13</f>
        <v>2019</v>
      </c>
      <c r="D443" s="77">
        <f t="shared" si="81"/>
        <v>2020</v>
      </c>
      <c r="E443" s="77">
        <f t="shared" si="81"/>
        <v>2021</v>
      </c>
      <c r="F443" s="77">
        <f t="shared" si="81"/>
        <v>2022</v>
      </c>
      <c r="G443" s="78">
        <f t="shared" si="81"/>
        <v>0</v>
      </c>
    </row>
    <row r="444" spans="1:7" hidden="1" x14ac:dyDescent="0.2">
      <c r="A444" s="83" t="s">
        <v>12</v>
      </c>
      <c r="B444" s="84"/>
      <c r="C444" s="85" t="str">
        <f>IF($C$14=0, "", $C$14)</f>
        <v>MIFRS</v>
      </c>
      <c r="D444" s="85" t="str">
        <f>IF($D$14=0, "", $D$14)</f>
        <v>MIFRS</v>
      </c>
      <c r="E444" s="85" t="str">
        <f>IF($E$14=0, "", $E$14)</f>
        <v>MIFRS</v>
      </c>
      <c r="F444" s="85" t="str">
        <f>IF($F$14=0, "", $F$14)</f>
        <v>MIFRS</v>
      </c>
      <c r="G444" s="86" t="str">
        <f>IF($G$14=0, "", $G$14)</f>
        <v/>
      </c>
    </row>
    <row r="445" spans="1:7" hidden="1" x14ac:dyDescent="0.2">
      <c r="A445" s="123"/>
      <c r="B445" s="124"/>
      <c r="C445" s="25"/>
      <c r="D445" s="25"/>
      <c r="E445" s="25"/>
      <c r="F445" s="25"/>
      <c r="G445" s="122"/>
    </row>
    <row r="446" spans="1:7" hidden="1" x14ac:dyDescent="0.2">
      <c r="A446" s="123"/>
      <c r="B446" s="124"/>
      <c r="C446" s="25"/>
      <c r="D446" s="25"/>
      <c r="E446" s="25"/>
      <c r="F446" s="44"/>
      <c r="G446" s="122"/>
    </row>
    <row r="447" spans="1:7" hidden="1" x14ac:dyDescent="0.2">
      <c r="A447" s="119"/>
      <c r="B447" s="120"/>
      <c r="C447" s="121"/>
      <c r="D447" s="121"/>
      <c r="E447" s="121"/>
      <c r="F447" s="44"/>
      <c r="G447" s="122"/>
    </row>
    <row r="448" spans="1:7" hidden="1" x14ac:dyDescent="0.2">
      <c r="A448" s="119"/>
      <c r="B448" s="120"/>
      <c r="C448" s="121"/>
      <c r="D448" s="121"/>
      <c r="E448" s="121"/>
      <c r="F448" s="44"/>
      <c r="G448" s="122"/>
    </row>
    <row r="449" spans="1:7" hidden="1" x14ac:dyDescent="0.2">
      <c r="A449" s="123"/>
      <c r="B449" s="124"/>
      <c r="C449" s="121"/>
      <c r="D449" s="121"/>
      <c r="E449" s="121"/>
      <c r="F449" s="121"/>
      <c r="G449" s="122"/>
    </row>
    <row r="450" spans="1:7" hidden="1" x14ac:dyDescent="0.2">
      <c r="A450" s="123"/>
      <c r="B450" s="124"/>
      <c r="C450" s="121"/>
      <c r="D450" s="121"/>
      <c r="E450" s="121"/>
      <c r="F450" s="121"/>
      <c r="G450" s="122"/>
    </row>
    <row r="451" spans="1:7" hidden="1" x14ac:dyDescent="0.2">
      <c r="A451" s="125"/>
      <c r="B451" s="126"/>
      <c r="C451" s="121"/>
      <c r="D451" s="121"/>
      <c r="E451" s="121"/>
      <c r="F451" s="121"/>
      <c r="G451" s="122"/>
    </row>
    <row r="452" spans="1:7" ht="13.5" hidden="1" thickBot="1" x14ac:dyDescent="0.25">
      <c r="A452" s="123"/>
      <c r="B452" s="124"/>
      <c r="C452" s="127"/>
      <c r="D452" s="127"/>
      <c r="E452" s="127"/>
      <c r="F452" s="128"/>
      <c r="G452" s="129"/>
    </row>
    <row r="453" spans="1:7" ht="13.5" hidden="1" thickBot="1" x14ac:dyDescent="0.25">
      <c r="A453" s="100" t="s">
        <v>56</v>
      </c>
      <c r="B453" s="101"/>
      <c r="C453" s="130">
        <f t="shared" ref="C453:G453" si="82">SUM(C445:C452)</f>
        <v>0</v>
      </c>
      <c r="D453" s="130">
        <f t="shared" si="82"/>
        <v>0</v>
      </c>
      <c r="E453" s="130">
        <f t="shared" si="82"/>
        <v>0</v>
      </c>
      <c r="F453" s="130">
        <f t="shared" si="82"/>
        <v>0</v>
      </c>
      <c r="G453" s="138">
        <f t="shared" si="82"/>
        <v>0</v>
      </c>
    </row>
    <row r="454" spans="1:7" hidden="1" x14ac:dyDescent="0.2"/>
    <row r="455" spans="1:7" hidden="1" x14ac:dyDescent="0.2">
      <c r="A455" s="133"/>
      <c r="B455" s="133"/>
    </row>
    <row r="456" spans="1:7" hidden="1" x14ac:dyDescent="0.2">
      <c r="A456" s="79"/>
      <c r="B456" s="80"/>
      <c r="C456" s="77" t="str">
        <f t="shared" ref="C456:G456" si="83">C$12</f>
        <v>2019 Actual²</v>
      </c>
      <c r="D456" s="77" t="str">
        <f t="shared" si="83"/>
        <v>2020 Actual²</v>
      </c>
      <c r="E456" s="77" t="str">
        <f t="shared" si="83"/>
        <v>2021 Actual</v>
      </c>
      <c r="F456" s="77" t="str">
        <f t="shared" si="83"/>
        <v>Bridge Year</v>
      </c>
      <c r="G456" s="78">
        <f t="shared" si="83"/>
        <v>0</v>
      </c>
    </row>
    <row r="457" spans="1:7" hidden="1" x14ac:dyDescent="0.2">
      <c r="A457" s="79"/>
      <c r="B457" s="80"/>
      <c r="C457" s="77">
        <f t="shared" ref="C457:G457" si="84">C$13</f>
        <v>2019</v>
      </c>
      <c r="D457" s="77">
        <f t="shared" si="84"/>
        <v>2020</v>
      </c>
      <c r="E457" s="77">
        <f t="shared" si="84"/>
        <v>2021</v>
      </c>
      <c r="F457" s="77">
        <f t="shared" si="84"/>
        <v>2022</v>
      </c>
      <c r="G457" s="78">
        <f t="shared" si="84"/>
        <v>0</v>
      </c>
    </row>
    <row r="458" spans="1:7" hidden="1" x14ac:dyDescent="0.2">
      <c r="A458" s="83" t="s">
        <v>12</v>
      </c>
      <c r="B458" s="84"/>
      <c r="C458" s="85" t="str">
        <f>IF($C$14=0, "", $C$14)</f>
        <v>MIFRS</v>
      </c>
      <c r="D458" s="85" t="str">
        <f>IF($D$14=0, "", $D$14)</f>
        <v>MIFRS</v>
      </c>
      <c r="E458" s="85" t="str">
        <f>IF($E$14=0, "", $E$14)</f>
        <v>MIFRS</v>
      </c>
      <c r="F458" s="85" t="str">
        <f>IF($F$14=0, "", $F$14)</f>
        <v>MIFRS</v>
      </c>
      <c r="G458" s="86" t="str">
        <f>IF($G$14=0, "", $G$14)</f>
        <v/>
      </c>
    </row>
    <row r="459" spans="1:7" hidden="1" x14ac:dyDescent="0.2">
      <c r="A459" s="123"/>
      <c r="B459" s="124"/>
      <c r="C459" s="25"/>
      <c r="D459" s="25"/>
      <c r="E459" s="25"/>
      <c r="F459" s="25"/>
      <c r="G459" s="122"/>
    </row>
    <row r="460" spans="1:7" hidden="1" x14ac:dyDescent="0.2">
      <c r="A460" s="123"/>
      <c r="B460" s="124"/>
      <c r="C460" s="25"/>
      <c r="D460" s="25"/>
      <c r="E460" s="25"/>
      <c r="F460" s="44"/>
      <c r="G460" s="122"/>
    </row>
    <row r="461" spans="1:7" hidden="1" x14ac:dyDescent="0.2">
      <c r="A461" s="119"/>
      <c r="B461" s="120"/>
      <c r="C461" s="121"/>
      <c r="D461" s="121"/>
      <c r="E461" s="121"/>
      <c r="F461" s="44"/>
      <c r="G461" s="122"/>
    </row>
    <row r="462" spans="1:7" hidden="1" x14ac:dyDescent="0.2">
      <c r="A462" s="119"/>
      <c r="B462" s="120"/>
      <c r="C462" s="121"/>
      <c r="D462" s="121"/>
      <c r="E462" s="121"/>
      <c r="F462" s="44"/>
      <c r="G462" s="122"/>
    </row>
    <row r="463" spans="1:7" hidden="1" x14ac:dyDescent="0.2">
      <c r="A463" s="123"/>
      <c r="B463" s="124"/>
      <c r="C463" s="121"/>
      <c r="D463" s="121"/>
      <c r="E463" s="121"/>
      <c r="F463" s="121"/>
      <c r="G463" s="122"/>
    </row>
    <row r="464" spans="1:7" hidden="1" x14ac:dyDescent="0.2">
      <c r="A464" s="123"/>
      <c r="B464" s="124"/>
      <c r="C464" s="121"/>
      <c r="D464" s="121"/>
      <c r="E464" s="121"/>
      <c r="F464" s="121"/>
      <c r="G464" s="122"/>
    </row>
    <row r="465" spans="1:7" hidden="1" x14ac:dyDescent="0.2">
      <c r="A465" s="125"/>
      <c r="B465" s="126"/>
      <c r="C465" s="121"/>
      <c r="D465" s="121"/>
      <c r="E465" s="121"/>
      <c r="F465" s="121"/>
      <c r="G465" s="122"/>
    </row>
    <row r="466" spans="1:7" ht="13.5" hidden="1" thickBot="1" x14ac:dyDescent="0.25">
      <c r="A466" s="123"/>
      <c r="B466" s="124"/>
      <c r="C466" s="127"/>
      <c r="D466" s="127"/>
      <c r="E466" s="127"/>
      <c r="F466" s="128"/>
      <c r="G466" s="129"/>
    </row>
    <row r="467" spans="1:7" ht="13.5" hidden="1" thickBot="1" x14ac:dyDescent="0.25">
      <c r="A467" s="100" t="s">
        <v>56</v>
      </c>
      <c r="B467" s="101"/>
      <c r="C467" s="130">
        <f t="shared" ref="C467:G467" si="85">SUM(C459:C466)</f>
        <v>0</v>
      </c>
      <c r="D467" s="130">
        <f t="shared" si="85"/>
        <v>0</v>
      </c>
      <c r="E467" s="130">
        <f t="shared" si="85"/>
        <v>0</v>
      </c>
      <c r="F467" s="130">
        <f t="shared" si="85"/>
        <v>0</v>
      </c>
      <c r="G467" s="138">
        <f t="shared" si="85"/>
        <v>0</v>
      </c>
    </row>
    <row r="468" spans="1:7" hidden="1" x14ac:dyDescent="0.2"/>
    <row r="469" spans="1:7" hidden="1" x14ac:dyDescent="0.2">
      <c r="A469" s="133"/>
      <c r="B469" s="133"/>
    </row>
    <row r="470" spans="1:7" hidden="1" x14ac:dyDescent="0.2">
      <c r="A470" s="79"/>
      <c r="B470" s="80"/>
      <c r="C470" s="77" t="str">
        <f t="shared" ref="C470:G470" si="86">C$12</f>
        <v>2019 Actual²</v>
      </c>
      <c r="D470" s="77" t="str">
        <f t="shared" si="86"/>
        <v>2020 Actual²</v>
      </c>
      <c r="E470" s="77" t="str">
        <f t="shared" si="86"/>
        <v>2021 Actual</v>
      </c>
      <c r="F470" s="77" t="str">
        <f t="shared" si="86"/>
        <v>Bridge Year</v>
      </c>
      <c r="G470" s="78">
        <f t="shared" si="86"/>
        <v>0</v>
      </c>
    </row>
    <row r="471" spans="1:7" hidden="1" x14ac:dyDescent="0.2">
      <c r="A471" s="79"/>
      <c r="B471" s="80"/>
      <c r="C471" s="77">
        <f t="shared" ref="C471:G471" si="87">C$13</f>
        <v>2019</v>
      </c>
      <c r="D471" s="77">
        <f t="shared" si="87"/>
        <v>2020</v>
      </c>
      <c r="E471" s="77">
        <f t="shared" si="87"/>
        <v>2021</v>
      </c>
      <c r="F471" s="77">
        <f t="shared" si="87"/>
        <v>2022</v>
      </c>
      <c r="G471" s="78">
        <f t="shared" si="87"/>
        <v>0</v>
      </c>
    </row>
    <row r="472" spans="1:7" hidden="1" x14ac:dyDescent="0.2">
      <c r="A472" s="83" t="s">
        <v>12</v>
      </c>
      <c r="B472" s="84"/>
      <c r="C472" s="85" t="str">
        <f>IF($C$14=0, "", $C$14)</f>
        <v>MIFRS</v>
      </c>
      <c r="D472" s="85" t="str">
        <f>IF($D$14=0, "", $D$14)</f>
        <v>MIFRS</v>
      </c>
      <c r="E472" s="85" t="str">
        <f>IF($E$14=0, "", $E$14)</f>
        <v>MIFRS</v>
      </c>
      <c r="F472" s="85" t="str">
        <f>IF($F$14=0, "", $F$14)</f>
        <v>MIFRS</v>
      </c>
      <c r="G472" s="86" t="str">
        <f>IF($G$14=0, "", $G$14)</f>
        <v/>
      </c>
    </row>
    <row r="473" spans="1:7" hidden="1" x14ac:dyDescent="0.2">
      <c r="A473" s="123"/>
      <c r="B473" s="124"/>
      <c r="C473" s="25"/>
      <c r="D473" s="25"/>
      <c r="E473" s="25"/>
      <c r="F473" s="25"/>
      <c r="G473" s="122"/>
    </row>
    <row r="474" spans="1:7" hidden="1" x14ac:dyDescent="0.2">
      <c r="A474" s="123"/>
      <c r="B474" s="124"/>
      <c r="C474" s="25"/>
      <c r="D474" s="25"/>
      <c r="E474" s="25"/>
      <c r="F474" s="44"/>
      <c r="G474" s="122"/>
    </row>
    <row r="475" spans="1:7" hidden="1" x14ac:dyDescent="0.2">
      <c r="A475" s="119"/>
      <c r="B475" s="120"/>
      <c r="C475" s="121"/>
      <c r="D475" s="121"/>
      <c r="E475" s="121"/>
      <c r="F475" s="44"/>
      <c r="G475" s="122"/>
    </row>
    <row r="476" spans="1:7" hidden="1" x14ac:dyDescent="0.2">
      <c r="A476" s="119"/>
      <c r="B476" s="120"/>
      <c r="C476" s="121"/>
      <c r="D476" s="121"/>
      <c r="E476" s="121"/>
      <c r="F476" s="44"/>
      <c r="G476" s="122"/>
    </row>
    <row r="477" spans="1:7" hidden="1" x14ac:dyDescent="0.2">
      <c r="A477" s="123"/>
      <c r="B477" s="124"/>
      <c r="C477" s="121"/>
      <c r="D477" s="121"/>
      <c r="E477" s="121"/>
      <c r="F477" s="121"/>
      <c r="G477" s="122"/>
    </row>
    <row r="478" spans="1:7" hidden="1" x14ac:dyDescent="0.2">
      <c r="A478" s="123"/>
      <c r="B478" s="124"/>
      <c r="C478" s="121"/>
      <c r="D478" s="121"/>
      <c r="E478" s="121"/>
      <c r="F478" s="121"/>
      <c r="G478" s="122"/>
    </row>
    <row r="479" spans="1:7" hidden="1" x14ac:dyDescent="0.2">
      <c r="A479" s="125"/>
      <c r="B479" s="126"/>
      <c r="C479" s="121"/>
      <c r="D479" s="121"/>
      <c r="E479" s="121"/>
      <c r="F479" s="121"/>
      <c r="G479" s="122"/>
    </row>
    <row r="480" spans="1:7" ht="13.5" hidden="1" thickBot="1" x14ac:dyDescent="0.25">
      <c r="A480" s="123"/>
      <c r="B480" s="124"/>
      <c r="C480" s="127"/>
      <c r="D480" s="127"/>
      <c r="E480" s="127"/>
      <c r="F480" s="128"/>
      <c r="G480" s="129"/>
    </row>
    <row r="481" spans="1:7" ht="13.5" hidden="1" thickBot="1" x14ac:dyDescent="0.25">
      <c r="A481" s="100" t="s">
        <v>56</v>
      </c>
      <c r="B481" s="101"/>
      <c r="C481" s="130">
        <f t="shared" ref="C481:G481" si="88">SUM(C473:C480)</f>
        <v>0</v>
      </c>
      <c r="D481" s="130">
        <f t="shared" si="88"/>
        <v>0</v>
      </c>
      <c r="E481" s="130">
        <f t="shared" si="88"/>
        <v>0</v>
      </c>
      <c r="F481" s="130">
        <f t="shared" si="88"/>
        <v>0</v>
      </c>
      <c r="G481" s="138">
        <f t="shared" si="88"/>
        <v>0</v>
      </c>
    </row>
    <row r="482" spans="1:7" hidden="1" x14ac:dyDescent="0.2"/>
    <row r="483" spans="1:7" hidden="1" x14ac:dyDescent="0.2">
      <c r="A483" s="133"/>
      <c r="B483" s="133"/>
    </row>
    <row r="484" spans="1:7" hidden="1" x14ac:dyDescent="0.2">
      <c r="A484" s="79"/>
      <c r="B484" s="80"/>
      <c r="C484" s="77" t="str">
        <f t="shared" ref="C484:G484" si="89">C$12</f>
        <v>2019 Actual²</v>
      </c>
      <c r="D484" s="77" t="str">
        <f t="shared" si="89"/>
        <v>2020 Actual²</v>
      </c>
      <c r="E484" s="77" t="str">
        <f t="shared" si="89"/>
        <v>2021 Actual</v>
      </c>
      <c r="F484" s="77" t="str">
        <f t="shared" si="89"/>
        <v>Bridge Year</v>
      </c>
      <c r="G484" s="78">
        <f t="shared" si="89"/>
        <v>0</v>
      </c>
    </row>
    <row r="485" spans="1:7" hidden="1" x14ac:dyDescent="0.2">
      <c r="A485" s="79"/>
      <c r="B485" s="80"/>
      <c r="C485" s="77">
        <f t="shared" ref="C485:G485" si="90">C$13</f>
        <v>2019</v>
      </c>
      <c r="D485" s="77">
        <f t="shared" si="90"/>
        <v>2020</v>
      </c>
      <c r="E485" s="77">
        <f t="shared" si="90"/>
        <v>2021</v>
      </c>
      <c r="F485" s="77">
        <f t="shared" si="90"/>
        <v>2022</v>
      </c>
      <c r="G485" s="78">
        <f t="shared" si="90"/>
        <v>0</v>
      </c>
    </row>
    <row r="486" spans="1:7" hidden="1" x14ac:dyDescent="0.2">
      <c r="A486" s="83" t="s">
        <v>12</v>
      </c>
      <c r="B486" s="84"/>
      <c r="C486" s="85" t="str">
        <f>IF($C$14=0, "", $C$14)</f>
        <v>MIFRS</v>
      </c>
      <c r="D486" s="85" t="str">
        <f>IF($D$14=0, "", $D$14)</f>
        <v>MIFRS</v>
      </c>
      <c r="E486" s="85" t="str">
        <f>IF($E$14=0, "", $E$14)</f>
        <v>MIFRS</v>
      </c>
      <c r="F486" s="85" t="str">
        <f>IF($F$14=0, "", $F$14)</f>
        <v>MIFRS</v>
      </c>
      <c r="G486" s="86" t="str">
        <f>IF($G$14=0, "", $G$14)</f>
        <v/>
      </c>
    </row>
    <row r="487" spans="1:7" hidden="1" x14ac:dyDescent="0.2">
      <c r="A487" s="123"/>
      <c r="B487" s="124"/>
      <c r="C487" s="25"/>
      <c r="D487" s="25"/>
      <c r="E487" s="25"/>
      <c r="F487" s="25"/>
      <c r="G487" s="122"/>
    </row>
    <row r="488" spans="1:7" hidden="1" x14ac:dyDescent="0.2">
      <c r="A488" s="123"/>
      <c r="B488" s="124"/>
      <c r="C488" s="25"/>
      <c r="D488" s="25"/>
      <c r="E488" s="25"/>
      <c r="F488" s="44"/>
      <c r="G488" s="122"/>
    </row>
    <row r="489" spans="1:7" hidden="1" x14ac:dyDescent="0.2">
      <c r="A489" s="119"/>
      <c r="B489" s="120"/>
      <c r="C489" s="121"/>
      <c r="D489" s="121"/>
      <c r="E489" s="121"/>
      <c r="F489" s="44"/>
      <c r="G489" s="122"/>
    </row>
    <row r="490" spans="1:7" hidden="1" x14ac:dyDescent="0.2">
      <c r="A490" s="119"/>
      <c r="B490" s="120"/>
      <c r="C490" s="121"/>
      <c r="D490" s="121"/>
      <c r="E490" s="121"/>
      <c r="F490" s="44"/>
      <c r="G490" s="122"/>
    </row>
    <row r="491" spans="1:7" hidden="1" x14ac:dyDescent="0.2">
      <c r="A491" s="123"/>
      <c r="B491" s="124"/>
      <c r="C491" s="121"/>
      <c r="D491" s="121"/>
      <c r="E491" s="121"/>
      <c r="F491" s="121"/>
      <c r="G491" s="122"/>
    </row>
    <row r="492" spans="1:7" hidden="1" x14ac:dyDescent="0.2">
      <c r="A492" s="123"/>
      <c r="B492" s="124"/>
      <c r="C492" s="121"/>
      <c r="D492" s="121"/>
      <c r="E492" s="121"/>
      <c r="F492" s="121"/>
      <c r="G492" s="122"/>
    </row>
    <row r="493" spans="1:7" hidden="1" x14ac:dyDescent="0.2">
      <c r="A493" s="125"/>
      <c r="B493" s="126"/>
      <c r="C493" s="121"/>
      <c r="D493" s="121"/>
      <c r="E493" s="121"/>
      <c r="F493" s="121"/>
      <c r="G493" s="122"/>
    </row>
    <row r="494" spans="1:7" ht="13.5" hidden="1" thickBot="1" x14ac:dyDescent="0.25">
      <c r="A494" s="123"/>
      <c r="B494" s="124"/>
      <c r="C494" s="127"/>
      <c r="D494" s="127"/>
      <c r="E494" s="127"/>
      <c r="F494" s="128"/>
      <c r="G494" s="129"/>
    </row>
    <row r="495" spans="1:7" ht="13.5" hidden="1" thickBot="1" x14ac:dyDescent="0.25">
      <c r="A495" s="100" t="s">
        <v>56</v>
      </c>
      <c r="B495" s="101"/>
      <c r="C495" s="130">
        <f t="shared" ref="C495:G495" si="91">SUM(C487:C494)</f>
        <v>0</v>
      </c>
      <c r="D495" s="130">
        <f t="shared" si="91"/>
        <v>0</v>
      </c>
      <c r="E495" s="130">
        <f t="shared" si="91"/>
        <v>0</v>
      </c>
      <c r="F495" s="130">
        <f t="shared" si="91"/>
        <v>0</v>
      </c>
      <c r="G495" s="138">
        <f t="shared" si="91"/>
        <v>0</v>
      </c>
    </row>
    <row r="496" spans="1:7" hidden="1" x14ac:dyDescent="0.2"/>
    <row r="497" spans="1:7" hidden="1" x14ac:dyDescent="0.2">
      <c r="A497" s="133"/>
      <c r="B497" s="133"/>
    </row>
    <row r="498" spans="1:7" hidden="1" x14ac:dyDescent="0.2">
      <c r="A498" s="79"/>
      <c r="B498" s="80"/>
      <c r="C498" s="77" t="str">
        <f t="shared" ref="C498:G498" si="92">C$12</f>
        <v>2019 Actual²</v>
      </c>
      <c r="D498" s="77" t="str">
        <f t="shared" si="92"/>
        <v>2020 Actual²</v>
      </c>
      <c r="E498" s="77" t="str">
        <f t="shared" si="92"/>
        <v>2021 Actual</v>
      </c>
      <c r="F498" s="77" t="str">
        <f t="shared" si="92"/>
        <v>Bridge Year</v>
      </c>
      <c r="G498" s="78">
        <f t="shared" si="92"/>
        <v>0</v>
      </c>
    </row>
    <row r="499" spans="1:7" hidden="1" x14ac:dyDescent="0.2">
      <c r="A499" s="79"/>
      <c r="B499" s="80"/>
      <c r="C499" s="77">
        <f t="shared" ref="C499:G499" si="93">C$13</f>
        <v>2019</v>
      </c>
      <c r="D499" s="77">
        <f t="shared" si="93"/>
        <v>2020</v>
      </c>
      <c r="E499" s="77">
        <f t="shared" si="93"/>
        <v>2021</v>
      </c>
      <c r="F499" s="77">
        <f t="shared" si="93"/>
        <v>2022</v>
      </c>
      <c r="G499" s="78">
        <f t="shared" si="93"/>
        <v>0</v>
      </c>
    </row>
    <row r="500" spans="1:7" hidden="1" x14ac:dyDescent="0.2">
      <c r="A500" s="83" t="s">
        <v>12</v>
      </c>
      <c r="B500" s="84"/>
      <c r="C500" s="85" t="str">
        <f>IF($C$14=0, "", $C$14)</f>
        <v>MIFRS</v>
      </c>
      <c r="D500" s="85" t="str">
        <f>IF($D$14=0, "", $D$14)</f>
        <v>MIFRS</v>
      </c>
      <c r="E500" s="85" t="str">
        <f>IF($E$14=0, "", $E$14)</f>
        <v>MIFRS</v>
      </c>
      <c r="F500" s="85" t="str">
        <f>IF($F$14=0, "", $F$14)</f>
        <v>MIFRS</v>
      </c>
      <c r="G500" s="86" t="str">
        <f>IF($G$14=0, "", $G$14)</f>
        <v/>
      </c>
    </row>
    <row r="501" spans="1:7" hidden="1" x14ac:dyDescent="0.2">
      <c r="A501" s="123"/>
      <c r="B501" s="124"/>
      <c r="C501" s="25"/>
      <c r="D501" s="25"/>
      <c r="E501" s="25"/>
      <c r="F501" s="25"/>
      <c r="G501" s="122"/>
    </row>
    <row r="502" spans="1:7" hidden="1" x14ac:dyDescent="0.2">
      <c r="A502" s="123"/>
      <c r="B502" s="124"/>
      <c r="C502" s="25"/>
      <c r="D502" s="25"/>
      <c r="E502" s="25"/>
      <c r="F502" s="44"/>
      <c r="G502" s="122"/>
    </row>
    <row r="503" spans="1:7" hidden="1" x14ac:dyDescent="0.2">
      <c r="A503" s="119"/>
      <c r="B503" s="120"/>
      <c r="C503" s="121"/>
      <c r="D503" s="121"/>
      <c r="E503" s="121"/>
      <c r="F503" s="44"/>
      <c r="G503" s="122"/>
    </row>
    <row r="504" spans="1:7" hidden="1" x14ac:dyDescent="0.2">
      <c r="A504" s="119"/>
      <c r="B504" s="120"/>
      <c r="C504" s="121"/>
      <c r="D504" s="121"/>
      <c r="E504" s="121"/>
      <c r="F504" s="44"/>
      <c r="G504" s="122"/>
    </row>
    <row r="505" spans="1:7" hidden="1" x14ac:dyDescent="0.2">
      <c r="A505" s="123"/>
      <c r="B505" s="124"/>
      <c r="C505" s="121"/>
      <c r="D505" s="121"/>
      <c r="E505" s="121"/>
      <c r="F505" s="121"/>
      <c r="G505" s="122"/>
    </row>
    <row r="506" spans="1:7" hidden="1" x14ac:dyDescent="0.2">
      <c r="A506" s="123"/>
      <c r="B506" s="124"/>
      <c r="C506" s="121"/>
      <c r="D506" s="121"/>
      <c r="E506" s="121"/>
      <c r="F506" s="121"/>
      <c r="G506" s="122"/>
    </row>
    <row r="507" spans="1:7" hidden="1" x14ac:dyDescent="0.2">
      <c r="A507" s="125"/>
      <c r="B507" s="126"/>
      <c r="C507" s="121"/>
      <c r="D507" s="121"/>
      <c r="E507" s="121"/>
      <c r="F507" s="121"/>
      <c r="G507" s="122"/>
    </row>
    <row r="508" spans="1:7" ht="13.5" hidden="1" thickBot="1" x14ac:dyDescent="0.25">
      <c r="A508" s="123"/>
      <c r="B508" s="124"/>
      <c r="C508" s="127"/>
      <c r="D508" s="127"/>
      <c r="E508" s="127"/>
      <c r="F508" s="128"/>
      <c r="G508" s="129"/>
    </row>
    <row r="509" spans="1:7" ht="13.5" hidden="1" thickBot="1" x14ac:dyDescent="0.25">
      <c r="A509" s="100" t="s">
        <v>56</v>
      </c>
      <c r="B509" s="101"/>
      <c r="C509" s="130">
        <f t="shared" ref="C509:G509" si="94">SUM(C501:C508)</f>
        <v>0</v>
      </c>
      <c r="D509" s="130">
        <f t="shared" si="94"/>
        <v>0</v>
      </c>
      <c r="E509" s="130">
        <f t="shared" si="94"/>
        <v>0</v>
      </c>
      <c r="F509" s="130">
        <f t="shared" si="94"/>
        <v>0</v>
      </c>
      <c r="G509" s="138">
        <f t="shared" si="94"/>
        <v>0</v>
      </c>
    </row>
    <row r="510" spans="1:7" hidden="1" x14ac:dyDescent="0.2"/>
    <row r="511" spans="1:7" hidden="1" x14ac:dyDescent="0.2">
      <c r="A511" s="133"/>
      <c r="B511" s="133"/>
    </row>
    <row r="512" spans="1:7" hidden="1" x14ac:dyDescent="0.2">
      <c r="A512" s="79"/>
      <c r="B512" s="80"/>
      <c r="C512" s="77" t="str">
        <f t="shared" ref="C512:G512" si="95">C$12</f>
        <v>2019 Actual²</v>
      </c>
      <c r="D512" s="77" t="str">
        <f t="shared" si="95"/>
        <v>2020 Actual²</v>
      </c>
      <c r="E512" s="77" t="str">
        <f t="shared" si="95"/>
        <v>2021 Actual</v>
      </c>
      <c r="F512" s="77" t="str">
        <f t="shared" si="95"/>
        <v>Bridge Year</v>
      </c>
      <c r="G512" s="78">
        <f t="shared" si="95"/>
        <v>0</v>
      </c>
    </row>
    <row r="513" spans="1:7" hidden="1" x14ac:dyDescent="0.2">
      <c r="A513" s="79"/>
      <c r="B513" s="80"/>
      <c r="C513" s="77">
        <f t="shared" ref="C513:G513" si="96">C$13</f>
        <v>2019</v>
      </c>
      <c r="D513" s="77">
        <f t="shared" si="96"/>
        <v>2020</v>
      </c>
      <c r="E513" s="77">
        <f t="shared" si="96"/>
        <v>2021</v>
      </c>
      <c r="F513" s="77">
        <f t="shared" si="96"/>
        <v>2022</v>
      </c>
      <c r="G513" s="78">
        <f t="shared" si="96"/>
        <v>0</v>
      </c>
    </row>
    <row r="514" spans="1:7" hidden="1" x14ac:dyDescent="0.2">
      <c r="A514" s="83" t="s">
        <v>12</v>
      </c>
      <c r="B514" s="84"/>
      <c r="C514" s="85" t="str">
        <f>IF($C$14=0, "", $C$14)</f>
        <v>MIFRS</v>
      </c>
      <c r="D514" s="85" t="str">
        <f>IF($D$14=0, "", $D$14)</f>
        <v>MIFRS</v>
      </c>
      <c r="E514" s="85" t="str">
        <f>IF($E$14=0, "", $E$14)</f>
        <v>MIFRS</v>
      </c>
      <c r="F514" s="85" t="str">
        <f>IF($F$14=0, "", $F$14)</f>
        <v>MIFRS</v>
      </c>
      <c r="G514" s="86" t="str">
        <f>IF($G$14=0, "", $G$14)</f>
        <v/>
      </c>
    </row>
    <row r="515" spans="1:7" hidden="1" x14ac:dyDescent="0.2">
      <c r="A515" s="123"/>
      <c r="B515" s="124"/>
      <c r="C515" s="25"/>
      <c r="D515" s="25"/>
      <c r="E515" s="25"/>
      <c r="F515" s="25"/>
      <c r="G515" s="122"/>
    </row>
    <row r="516" spans="1:7" hidden="1" x14ac:dyDescent="0.2">
      <c r="A516" s="123"/>
      <c r="B516" s="124"/>
      <c r="C516" s="25"/>
      <c r="D516" s="25"/>
      <c r="E516" s="25"/>
      <c r="F516" s="44"/>
      <c r="G516" s="122"/>
    </row>
    <row r="517" spans="1:7" hidden="1" x14ac:dyDescent="0.2">
      <c r="A517" s="119"/>
      <c r="B517" s="120"/>
      <c r="C517" s="121"/>
      <c r="D517" s="121"/>
      <c r="E517" s="121"/>
      <c r="F517" s="44"/>
      <c r="G517" s="122"/>
    </row>
    <row r="518" spans="1:7" hidden="1" x14ac:dyDescent="0.2">
      <c r="A518" s="119"/>
      <c r="B518" s="120"/>
      <c r="C518" s="121"/>
      <c r="D518" s="121"/>
      <c r="E518" s="121"/>
      <c r="F518" s="44"/>
      <c r="G518" s="122"/>
    </row>
    <row r="519" spans="1:7" hidden="1" x14ac:dyDescent="0.2">
      <c r="A519" s="123"/>
      <c r="B519" s="124"/>
      <c r="C519" s="121"/>
      <c r="D519" s="121"/>
      <c r="E519" s="121"/>
      <c r="F519" s="121"/>
      <c r="G519" s="122"/>
    </row>
    <row r="520" spans="1:7" hidden="1" x14ac:dyDescent="0.2">
      <c r="A520" s="123"/>
      <c r="B520" s="124"/>
      <c r="C520" s="121"/>
      <c r="D520" s="121"/>
      <c r="E520" s="121"/>
      <c r="F520" s="121"/>
      <c r="G520" s="122"/>
    </row>
    <row r="521" spans="1:7" hidden="1" x14ac:dyDescent="0.2">
      <c r="A521" s="125"/>
      <c r="B521" s="126"/>
      <c r="C521" s="121"/>
      <c r="D521" s="121"/>
      <c r="E521" s="121"/>
      <c r="F521" s="121"/>
      <c r="G521" s="122"/>
    </row>
    <row r="522" spans="1:7" ht="13.5" hidden="1" thickBot="1" x14ac:dyDescent="0.25">
      <c r="A522" s="123"/>
      <c r="B522" s="124"/>
      <c r="C522" s="127"/>
      <c r="D522" s="127"/>
      <c r="E522" s="127"/>
      <c r="F522" s="128"/>
      <c r="G522" s="129"/>
    </row>
    <row r="523" spans="1:7" ht="13.5" hidden="1" thickBot="1" x14ac:dyDescent="0.25">
      <c r="A523" s="100" t="s">
        <v>56</v>
      </c>
      <c r="B523" s="101"/>
      <c r="C523" s="130">
        <f t="shared" ref="C523:G523" si="97">SUM(C515:C522)</f>
        <v>0</v>
      </c>
      <c r="D523" s="130">
        <f t="shared" si="97"/>
        <v>0</v>
      </c>
      <c r="E523" s="130">
        <f t="shared" si="97"/>
        <v>0</v>
      </c>
      <c r="F523" s="130">
        <f t="shared" si="97"/>
        <v>0</v>
      </c>
      <c r="G523" s="138">
        <f t="shared" si="97"/>
        <v>0</v>
      </c>
    </row>
    <row r="524" spans="1:7" hidden="1" x14ac:dyDescent="0.2"/>
    <row r="525" spans="1:7" hidden="1" x14ac:dyDescent="0.2">
      <c r="A525" s="133"/>
      <c r="B525" s="133"/>
    </row>
    <row r="526" spans="1:7" hidden="1" x14ac:dyDescent="0.2">
      <c r="A526" s="79"/>
      <c r="B526" s="80"/>
      <c r="C526" s="77" t="str">
        <f t="shared" ref="C526:G526" si="98">C$12</f>
        <v>2019 Actual²</v>
      </c>
      <c r="D526" s="77" t="str">
        <f t="shared" si="98"/>
        <v>2020 Actual²</v>
      </c>
      <c r="E526" s="77" t="str">
        <f t="shared" si="98"/>
        <v>2021 Actual</v>
      </c>
      <c r="F526" s="77" t="str">
        <f t="shared" si="98"/>
        <v>Bridge Year</v>
      </c>
      <c r="G526" s="78">
        <f t="shared" si="98"/>
        <v>0</v>
      </c>
    </row>
    <row r="527" spans="1:7" hidden="1" x14ac:dyDescent="0.2">
      <c r="A527" s="79"/>
      <c r="B527" s="80"/>
      <c r="C527" s="77">
        <f t="shared" ref="C527:G527" si="99">C$13</f>
        <v>2019</v>
      </c>
      <c r="D527" s="77">
        <f t="shared" si="99"/>
        <v>2020</v>
      </c>
      <c r="E527" s="77">
        <f t="shared" si="99"/>
        <v>2021</v>
      </c>
      <c r="F527" s="77">
        <f t="shared" si="99"/>
        <v>2022</v>
      </c>
      <c r="G527" s="78">
        <f t="shared" si="99"/>
        <v>0</v>
      </c>
    </row>
    <row r="528" spans="1:7" hidden="1" x14ac:dyDescent="0.2">
      <c r="A528" s="83" t="s">
        <v>12</v>
      </c>
      <c r="B528" s="84"/>
      <c r="C528" s="85" t="str">
        <f>IF($C$14=0, "", $C$14)</f>
        <v>MIFRS</v>
      </c>
      <c r="D528" s="85" t="str">
        <f>IF($D$14=0, "", $D$14)</f>
        <v>MIFRS</v>
      </c>
      <c r="E528" s="85" t="str">
        <f>IF($E$14=0, "", $E$14)</f>
        <v>MIFRS</v>
      </c>
      <c r="F528" s="85" t="str">
        <f>IF($F$14=0, "", $F$14)</f>
        <v>MIFRS</v>
      </c>
      <c r="G528" s="86" t="str">
        <f>IF($G$14=0, "", $G$14)</f>
        <v/>
      </c>
    </row>
    <row r="529" spans="1:7" hidden="1" x14ac:dyDescent="0.2">
      <c r="A529" s="123"/>
      <c r="B529" s="124"/>
      <c r="C529" s="25"/>
      <c r="D529" s="25"/>
      <c r="E529" s="25"/>
      <c r="F529" s="25"/>
      <c r="G529" s="122"/>
    </row>
    <row r="530" spans="1:7" hidden="1" x14ac:dyDescent="0.2">
      <c r="A530" s="123"/>
      <c r="B530" s="124"/>
      <c r="C530" s="25"/>
      <c r="D530" s="25"/>
      <c r="E530" s="25"/>
      <c r="F530" s="44"/>
      <c r="G530" s="122"/>
    </row>
    <row r="531" spans="1:7" hidden="1" x14ac:dyDescent="0.2">
      <c r="A531" s="119"/>
      <c r="B531" s="120"/>
      <c r="C531" s="121"/>
      <c r="D531" s="121"/>
      <c r="E531" s="121"/>
      <c r="F531" s="44"/>
      <c r="G531" s="122"/>
    </row>
    <row r="532" spans="1:7" hidden="1" x14ac:dyDescent="0.2">
      <c r="A532" s="119"/>
      <c r="B532" s="120"/>
      <c r="C532" s="121"/>
      <c r="D532" s="121"/>
      <c r="E532" s="121"/>
      <c r="F532" s="44"/>
      <c r="G532" s="122"/>
    </row>
    <row r="533" spans="1:7" hidden="1" x14ac:dyDescent="0.2">
      <c r="A533" s="123"/>
      <c r="B533" s="124"/>
      <c r="C533" s="121"/>
      <c r="D533" s="121"/>
      <c r="E533" s="121"/>
      <c r="F533" s="121"/>
      <c r="G533" s="122"/>
    </row>
    <row r="534" spans="1:7" hidden="1" x14ac:dyDescent="0.2">
      <c r="A534" s="123"/>
      <c r="B534" s="124"/>
      <c r="C534" s="121"/>
      <c r="D534" s="121"/>
      <c r="E534" s="121"/>
      <c r="F534" s="121"/>
      <c r="G534" s="122"/>
    </row>
    <row r="535" spans="1:7" hidden="1" x14ac:dyDescent="0.2">
      <c r="A535" s="125"/>
      <c r="B535" s="126"/>
      <c r="C535" s="121"/>
      <c r="D535" s="121"/>
      <c r="E535" s="121"/>
      <c r="F535" s="121"/>
      <c r="G535" s="122"/>
    </row>
    <row r="536" spans="1:7" ht="13.5" hidden="1" thickBot="1" x14ac:dyDescent="0.25">
      <c r="A536" s="123"/>
      <c r="B536" s="124"/>
      <c r="C536" s="127"/>
      <c r="D536" s="127"/>
      <c r="E536" s="127"/>
      <c r="F536" s="128"/>
      <c r="G536" s="129"/>
    </row>
    <row r="537" spans="1:7" ht="13.5" hidden="1" thickBot="1" x14ac:dyDescent="0.25">
      <c r="A537" s="100" t="s">
        <v>56</v>
      </c>
      <c r="B537" s="101"/>
      <c r="C537" s="130">
        <f t="shared" ref="C537:G537" si="100">SUM(C529:C536)</f>
        <v>0</v>
      </c>
      <c r="D537" s="130">
        <f t="shared" si="100"/>
        <v>0</v>
      </c>
      <c r="E537" s="130">
        <f t="shared" si="100"/>
        <v>0</v>
      </c>
      <c r="F537" s="130">
        <f t="shared" si="100"/>
        <v>0</v>
      </c>
      <c r="G537" s="138">
        <f t="shared" si="100"/>
        <v>0</v>
      </c>
    </row>
    <row r="538" spans="1:7" hidden="1" x14ac:dyDescent="0.2"/>
    <row r="539" spans="1:7" hidden="1" x14ac:dyDescent="0.2">
      <c r="A539" s="133"/>
      <c r="B539" s="133"/>
    </row>
    <row r="540" spans="1:7" hidden="1" x14ac:dyDescent="0.2">
      <c r="A540" s="79"/>
      <c r="B540" s="80"/>
      <c r="C540" s="77" t="str">
        <f t="shared" ref="C540:G540" si="101">C$12</f>
        <v>2019 Actual²</v>
      </c>
      <c r="D540" s="77" t="str">
        <f t="shared" si="101"/>
        <v>2020 Actual²</v>
      </c>
      <c r="E540" s="77" t="str">
        <f t="shared" si="101"/>
        <v>2021 Actual</v>
      </c>
      <c r="F540" s="77" t="str">
        <f t="shared" si="101"/>
        <v>Bridge Year</v>
      </c>
      <c r="G540" s="78">
        <f t="shared" si="101"/>
        <v>0</v>
      </c>
    </row>
    <row r="541" spans="1:7" hidden="1" x14ac:dyDescent="0.2">
      <c r="A541" s="79"/>
      <c r="B541" s="80"/>
      <c r="C541" s="77">
        <f t="shared" ref="C541:G541" si="102">C$13</f>
        <v>2019</v>
      </c>
      <c r="D541" s="77">
        <f t="shared" si="102"/>
        <v>2020</v>
      </c>
      <c r="E541" s="77">
        <f t="shared" si="102"/>
        <v>2021</v>
      </c>
      <c r="F541" s="77">
        <f t="shared" si="102"/>
        <v>2022</v>
      </c>
      <c r="G541" s="78">
        <f t="shared" si="102"/>
        <v>0</v>
      </c>
    </row>
    <row r="542" spans="1:7" hidden="1" x14ac:dyDescent="0.2">
      <c r="A542" s="83" t="s">
        <v>12</v>
      </c>
      <c r="B542" s="84"/>
      <c r="C542" s="85" t="str">
        <f>IF($C$14=0, "", $C$14)</f>
        <v>MIFRS</v>
      </c>
      <c r="D542" s="85" t="str">
        <f>IF($D$14=0, "", $D$14)</f>
        <v>MIFRS</v>
      </c>
      <c r="E542" s="85" t="str">
        <f>IF($E$14=0, "", $E$14)</f>
        <v>MIFRS</v>
      </c>
      <c r="F542" s="85" t="str">
        <f>IF($F$14=0, "", $F$14)</f>
        <v>MIFRS</v>
      </c>
      <c r="G542" s="86" t="str">
        <f>IF($G$14=0, "", $G$14)</f>
        <v/>
      </c>
    </row>
    <row r="543" spans="1:7" hidden="1" x14ac:dyDescent="0.2">
      <c r="A543" s="123"/>
      <c r="B543" s="124"/>
      <c r="C543" s="25"/>
      <c r="D543" s="25"/>
      <c r="E543" s="25"/>
      <c r="F543" s="25"/>
      <c r="G543" s="122"/>
    </row>
    <row r="544" spans="1:7" hidden="1" x14ac:dyDescent="0.2">
      <c r="A544" s="123"/>
      <c r="B544" s="124"/>
      <c r="C544" s="25"/>
      <c r="D544" s="25"/>
      <c r="E544" s="25"/>
      <c r="F544" s="44"/>
      <c r="G544" s="122"/>
    </row>
    <row r="545" spans="1:7" hidden="1" x14ac:dyDescent="0.2">
      <c r="A545" s="119"/>
      <c r="B545" s="120"/>
      <c r="C545" s="121"/>
      <c r="D545" s="121"/>
      <c r="E545" s="121"/>
      <c r="F545" s="44"/>
      <c r="G545" s="122"/>
    </row>
    <row r="546" spans="1:7" hidden="1" x14ac:dyDescent="0.2">
      <c r="A546" s="119"/>
      <c r="B546" s="120"/>
      <c r="C546" s="121"/>
      <c r="D546" s="121"/>
      <c r="E546" s="121"/>
      <c r="F546" s="44"/>
      <c r="G546" s="122"/>
    </row>
    <row r="547" spans="1:7" hidden="1" x14ac:dyDescent="0.2">
      <c r="A547" s="123"/>
      <c r="B547" s="124"/>
      <c r="C547" s="121"/>
      <c r="D547" s="121"/>
      <c r="E547" s="121"/>
      <c r="F547" s="121"/>
      <c r="G547" s="122"/>
    </row>
    <row r="548" spans="1:7" hidden="1" x14ac:dyDescent="0.2">
      <c r="A548" s="123"/>
      <c r="B548" s="124"/>
      <c r="C548" s="121"/>
      <c r="D548" s="121"/>
      <c r="E548" s="121"/>
      <c r="F548" s="121"/>
      <c r="G548" s="122"/>
    </row>
    <row r="549" spans="1:7" hidden="1" x14ac:dyDescent="0.2">
      <c r="A549" s="125"/>
      <c r="B549" s="126"/>
      <c r="C549" s="121"/>
      <c r="D549" s="121"/>
      <c r="E549" s="121"/>
      <c r="F549" s="121"/>
      <c r="G549" s="122"/>
    </row>
    <row r="550" spans="1:7" ht="13.5" hidden="1" thickBot="1" x14ac:dyDescent="0.25">
      <c r="A550" s="123"/>
      <c r="B550" s="124"/>
      <c r="C550" s="127"/>
      <c r="D550" s="127"/>
      <c r="E550" s="127"/>
      <c r="F550" s="128"/>
      <c r="G550" s="129"/>
    </row>
    <row r="551" spans="1:7" ht="13.5" hidden="1" thickBot="1" x14ac:dyDescent="0.25">
      <c r="A551" s="100" t="s">
        <v>56</v>
      </c>
      <c r="B551" s="101"/>
      <c r="C551" s="130">
        <f t="shared" ref="C551:G551" si="103">SUM(C543:C550)</f>
        <v>0</v>
      </c>
      <c r="D551" s="130">
        <f t="shared" si="103"/>
        <v>0</v>
      </c>
      <c r="E551" s="130">
        <f t="shared" si="103"/>
        <v>0</v>
      </c>
      <c r="F551" s="130">
        <f t="shared" si="103"/>
        <v>0</v>
      </c>
      <c r="G551" s="138">
        <f t="shared" si="103"/>
        <v>0</v>
      </c>
    </row>
    <row r="552" spans="1:7" hidden="1" x14ac:dyDescent="0.2"/>
    <row r="553" spans="1:7" hidden="1" x14ac:dyDescent="0.2">
      <c r="A553" s="133"/>
      <c r="B553" s="133"/>
    </row>
    <row r="554" spans="1:7" hidden="1" x14ac:dyDescent="0.2">
      <c r="A554" s="79"/>
      <c r="B554" s="80"/>
      <c r="C554" s="77" t="str">
        <f t="shared" ref="C554:G554" si="104">C$12</f>
        <v>2019 Actual²</v>
      </c>
      <c r="D554" s="77" t="str">
        <f t="shared" si="104"/>
        <v>2020 Actual²</v>
      </c>
      <c r="E554" s="77" t="str">
        <f t="shared" si="104"/>
        <v>2021 Actual</v>
      </c>
      <c r="F554" s="77" t="str">
        <f t="shared" si="104"/>
        <v>Bridge Year</v>
      </c>
      <c r="G554" s="78">
        <f t="shared" si="104"/>
        <v>0</v>
      </c>
    </row>
    <row r="555" spans="1:7" hidden="1" x14ac:dyDescent="0.2">
      <c r="A555" s="79"/>
      <c r="B555" s="80"/>
      <c r="C555" s="77">
        <f t="shared" ref="C555:G555" si="105">C$13</f>
        <v>2019</v>
      </c>
      <c r="D555" s="77">
        <f t="shared" si="105"/>
        <v>2020</v>
      </c>
      <c r="E555" s="77">
        <f t="shared" si="105"/>
        <v>2021</v>
      </c>
      <c r="F555" s="77">
        <f t="shared" si="105"/>
        <v>2022</v>
      </c>
      <c r="G555" s="78">
        <f t="shared" si="105"/>
        <v>0</v>
      </c>
    </row>
    <row r="556" spans="1:7" hidden="1" x14ac:dyDescent="0.2">
      <c r="A556" s="83" t="s">
        <v>12</v>
      </c>
      <c r="B556" s="84"/>
      <c r="C556" s="85" t="str">
        <f>IF($C$14=0, "", $C$14)</f>
        <v>MIFRS</v>
      </c>
      <c r="D556" s="85" t="str">
        <f>IF($D$14=0, "", $D$14)</f>
        <v>MIFRS</v>
      </c>
      <c r="E556" s="85" t="str">
        <f>IF($E$14=0, "", $E$14)</f>
        <v>MIFRS</v>
      </c>
      <c r="F556" s="85" t="str">
        <f>IF($F$14=0, "", $F$14)</f>
        <v>MIFRS</v>
      </c>
      <c r="G556" s="86" t="str">
        <f>IF($G$14=0, "", $G$14)</f>
        <v/>
      </c>
    </row>
    <row r="557" spans="1:7" hidden="1" x14ac:dyDescent="0.2">
      <c r="A557" s="123"/>
      <c r="B557" s="124"/>
      <c r="C557" s="25"/>
      <c r="D557" s="25"/>
      <c r="E557" s="25"/>
      <c r="F557" s="25"/>
      <c r="G557" s="122"/>
    </row>
    <row r="558" spans="1:7" hidden="1" x14ac:dyDescent="0.2">
      <c r="A558" s="123"/>
      <c r="B558" s="124"/>
      <c r="C558" s="25"/>
      <c r="D558" s="25"/>
      <c r="E558" s="25"/>
      <c r="F558" s="44"/>
      <c r="G558" s="122"/>
    </row>
    <row r="559" spans="1:7" hidden="1" x14ac:dyDescent="0.2">
      <c r="A559" s="119"/>
      <c r="B559" s="120"/>
      <c r="C559" s="121"/>
      <c r="D559" s="121"/>
      <c r="E559" s="121"/>
      <c r="F559" s="44"/>
      <c r="G559" s="122"/>
    </row>
    <row r="560" spans="1:7" hidden="1" x14ac:dyDescent="0.2">
      <c r="A560" s="119"/>
      <c r="B560" s="120"/>
      <c r="C560" s="121"/>
      <c r="D560" s="121"/>
      <c r="E560" s="121"/>
      <c r="F560" s="44"/>
      <c r="G560" s="122"/>
    </row>
    <row r="561" spans="1:7" hidden="1" x14ac:dyDescent="0.2">
      <c r="A561" s="123"/>
      <c r="B561" s="124"/>
      <c r="C561" s="121"/>
      <c r="D561" s="121"/>
      <c r="E561" s="121"/>
      <c r="F561" s="121"/>
      <c r="G561" s="122"/>
    </row>
    <row r="562" spans="1:7" hidden="1" x14ac:dyDescent="0.2">
      <c r="A562" s="123"/>
      <c r="B562" s="124"/>
      <c r="C562" s="121"/>
      <c r="D562" s="121"/>
      <c r="E562" s="121"/>
      <c r="F562" s="121"/>
      <c r="G562" s="122"/>
    </row>
    <row r="563" spans="1:7" hidden="1" x14ac:dyDescent="0.2">
      <c r="A563" s="125"/>
      <c r="B563" s="126"/>
      <c r="C563" s="121"/>
      <c r="D563" s="121"/>
      <c r="E563" s="121"/>
      <c r="F563" s="121"/>
      <c r="G563" s="122"/>
    </row>
    <row r="564" spans="1:7" ht="13.5" hidden="1" thickBot="1" x14ac:dyDescent="0.25">
      <c r="A564" s="123"/>
      <c r="B564" s="124"/>
      <c r="C564" s="127"/>
      <c r="D564" s="127"/>
      <c r="E564" s="127"/>
      <c r="F564" s="128"/>
      <c r="G564" s="129"/>
    </row>
    <row r="565" spans="1:7" ht="13.5" hidden="1" thickBot="1" x14ac:dyDescent="0.25">
      <c r="A565" s="100" t="s">
        <v>56</v>
      </c>
      <c r="B565" s="101"/>
      <c r="C565" s="130">
        <f t="shared" ref="C565:G565" si="106">SUM(C557:C564)</f>
        <v>0</v>
      </c>
      <c r="D565" s="130">
        <f t="shared" si="106"/>
        <v>0</v>
      </c>
      <c r="E565" s="130">
        <f t="shared" si="106"/>
        <v>0</v>
      </c>
      <c r="F565" s="130">
        <f t="shared" si="106"/>
        <v>0</v>
      </c>
      <c r="G565" s="138">
        <f t="shared" si="106"/>
        <v>0</v>
      </c>
    </row>
    <row r="566" spans="1:7" hidden="1" x14ac:dyDescent="0.2"/>
    <row r="567" spans="1:7" hidden="1" x14ac:dyDescent="0.2">
      <c r="A567" s="133"/>
      <c r="B567" s="133"/>
    </row>
    <row r="568" spans="1:7" hidden="1" x14ac:dyDescent="0.2">
      <c r="A568" s="79"/>
      <c r="B568" s="80"/>
      <c r="C568" s="77" t="str">
        <f t="shared" ref="C568:G568" si="107">C$12</f>
        <v>2019 Actual²</v>
      </c>
      <c r="D568" s="77" t="str">
        <f t="shared" si="107"/>
        <v>2020 Actual²</v>
      </c>
      <c r="E568" s="77" t="str">
        <f t="shared" si="107"/>
        <v>2021 Actual</v>
      </c>
      <c r="F568" s="77" t="str">
        <f t="shared" si="107"/>
        <v>Bridge Year</v>
      </c>
      <c r="G568" s="78">
        <f t="shared" si="107"/>
        <v>0</v>
      </c>
    </row>
    <row r="569" spans="1:7" hidden="1" x14ac:dyDescent="0.2">
      <c r="A569" s="79"/>
      <c r="B569" s="80"/>
      <c r="C569" s="77">
        <f t="shared" ref="C569:G569" si="108">C$13</f>
        <v>2019</v>
      </c>
      <c r="D569" s="77">
        <f t="shared" si="108"/>
        <v>2020</v>
      </c>
      <c r="E569" s="77">
        <f t="shared" si="108"/>
        <v>2021</v>
      </c>
      <c r="F569" s="77">
        <f t="shared" si="108"/>
        <v>2022</v>
      </c>
      <c r="G569" s="78">
        <f t="shared" si="108"/>
        <v>0</v>
      </c>
    </row>
    <row r="570" spans="1:7" hidden="1" x14ac:dyDescent="0.2">
      <c r="A570" s="83" t="s">
        <v>12</v>
      </c>
      <c r="B570" s="84"/>
      <c r="C570" s="85" t="str">
        <f>IF($C$14=0, "", $C$14)</f>
        <v>MIFRS</v>
      </c>
      <c r="D570" s="85" t="str">
        <f>IF($D$14=0, "", $D$14)</f>
        <v>MIFRS</v>
      </c>
      <c r="E570" s="85" t="str">
        <f>IF($E$14=0, "", $E$14)</f>
        <v>MIFRS</v>
      </c>
      <c r="F570" s="85" t="str">
        <f>IF($F$14=0, "", $F$14)</f>
        <v>MIFRS</v>
      </c>
      <c r="G570" s="86" t="str">
        <f>IF($G$14=0, "", $G$14)</f>
        <v/>
      </c>
    </row>
    <row r="571" spans="1:7" hidden="1" x14ac:dyDescent="0.2">
      <c r="A571" s="123"/>
      <c r="B571" s="124"/>
      <c r="C571" s="25"/>
      <c r="D571" s="25"/>
      <c r="E571" s="25"/>
      <c r="F571" s="25"/>
      <c r="G571" s="122"/>
    </row>
    <row r="572" spans="1:7" hidden="1" x14ac:dyDescent="0.2">
      <c r="A572" s="123"/>
      <c r="B572" s="124"/>
      <c r="C572" s="25"/>
      <c r="D572" s="25"/>
      <c r="E572" s="25"/>
      <c r="F572" s="44"/>
      <c r="G572" s="122"/>
    </row>
    <row r="573" spans="1:7" hidden="1" x14ac:dyDescent="0.2">
      <c r="A573" s="119"/>
      <c r="B573" s="120"/>
      <c r="C573" s="121"/>
      <c r="D573" s="121"/>
      <c r="E573" s="121"/>
      <c r="F573" s="44"/>
      <c r="G573" s="122"/>
    </row>
    <row r="574" spans="1:7" hidden="1" x14ac:dyDescent="0.2">
      <c r="A574" s="119"/>
      <c r="B574" s="120"/>
      <c r="C574" s="121"/>
      <c r="D574" s="121"/>
      <c r="E574" s="121"/>
      <c r="F574" s="44"/>
      <c r="G574" s="122"/>
    </row>
    <row r="575" spans="1:7" hidden="1" x14ac:dyDescent="0.2">
      <c r="A575" s="123"/>
      <c r="B575" s="124"/>
      <c r="C575" s="121"/>
      <c r="D575" s="121"/>
      <c r="E575" s="121"/>
      <c r="F575" s="121"/>
      <c r="G575" s="122"/>
    </row>
    <row r="576" spans="1:7" hidden="1" x14ac:dyDescent="0.2">
      <c r="A576" s="123"/>
      <c r="B576" s="124"/>
      <c r="C576" s="121"/>
      <c r="D576" s="121"/>
      <c r="E576" s="121"/>
      <c r="F576" s="121"/>
      <c r="G576" s="122"/>
    </row>
    <row r="577" spans="1:7" hidden="1" x14ac:dyDescent="0.2">
      <c r="A577" s="125"/>
      <c r="B577" s="126"/>
      <c r="C577" s="121"/>
      <c r="D577" s="121"/>
      <c r="E577" s="121"/>
      <c r="F577" s="121"/>
      <c r="G577" s="122"/>
    </row>
    <row r="578" spans="1:7" ht="13.5" hidden="1" thickBot="1" x14ac:dyDescent="0.25">
      <c r="A578" s="123"/>
      <c r="B578" s="124"/>
      <c r="C578" s="127"/>
      <c r="D578" s="127"/>
      <c r="E578" s="127"/>
      <c r="F578" s="128"/>
      <c r="G578" s="129"/>
    </row>
    <row r="579" spans="1:7" ht="13.5" hidden="1" thickBot="1" x14ac:dyDescent="0.25">
      <c r="A579" s="100" t="s">
        <v>56</v>
      </c>
      <c r="B579" s="101"/>
      <c r="C579" s="130">
        <f t="shared" ref="C579:G579" si="109">SUM(C571:C578)</f>
        <v>0</v>
      </c>
      <c r="D579" s="130">
        <f t="shared" si="109"/>
        <v>0</v>
      </c>
      <c r="E579" s="130">
        <f t="shared" si="109"/>
        <v>0</v>
      </c>
      <c r="F579" s="130">
        <f t="shared" si="109"/>
        <v>0</v>
      </c>
      <c r="G579" s="138">
        <f t="shared" si="109"/>
        <v>0</v>
      </c>
    </row>
    <row r="580" spans="1:7" hidden="1" x14ac:dyDescent="0.2"/>
  </sheetData>
  <mergeCells count="400">
    <mergeCell ref="A576:B576"/>
    <mergeCell ref="A577:B577"/>
    <mergeCell ref="A578:B578"/>
    <mergeCell ref="A579:B579"/>
    <mergeCell ref="A570:B570"/>
    <mergeCell ref="A571:B571"/>
    <mergeCell ref="A572:B572"/>
    <mergeCell ref="A573:B573"/>
    <mergeCell ref="A574:B574"/>
    <mergeCell ref="A575:B575"/>
    <mergeCell ref="A561:B561"/>
    <mergeCell ref="A562:B562"/>
    <mergeCell ref="A563:B563"/>
    <mergeCell ref="A564:B564"/>
    <mergeCell ref="A565:B565"/>
    <mergeCell ref="A567:B567"/>
    <mergeCell ref="A553:B553"/>
    <mergeCell ref="A556:B556"/>
    <mergeCell ref="A557:B557"/>
    <mergeCell ref="A558:B558"/>
    <mergeCell ref="A559:B559"/>
    <mergeCell ref="A560:B560"/>
    <mergeCell ref="A546:B546"/>
    <mergeCell ref="A547:B547"/>
    <mergeCell ref="A548:B548"/>
    <mergeCell ref="A549:B549"/>
    <mergeCell ref="A550:B550"/>
    <mergeCell ref="A551:B551"/>
    <mergeCell ref="A537:B537"/>
    <mergeCell ref="A539:B539"/>
    <mergeCell ref="A542:B542"/>
    <mergeCell ref="A543:B543"/>
    <mergeCell ref="A544:B544"/>
    <mergeCell ref="A545:B545"/>
    <mergeCell ref="A531:B531"/>
    <mergeCell ref="A532:B532"/>
    <mergeCell ref="A533:B533"/>
    <mergeCell ref="A534:B534"/>
    <mergeCell ref="A535:B535"/>
    <mergeCell ref="A536:B536"/>
    <mergeCell ref="A522:B522"/>
    <mergeCell ref="A523:B523"/>
    <mergeCell ref="A525:B525"/>
    <mergeCell ref="A528:B528"/>
    <mergeCell ref="A529:B529"/>
    <mergeCell ref="A530:B530"/>
    <mergeCell ref="A516:B516"/>
    <mergeCell ref="A517:B517"/>
    <mergeCell ref="A518:B518"/>
    <mergeCell ref="A519:B519"/>
    <mergeCell ref="A520:B520"/>
    <mergeCell ref="A521:B521"/>
    <mergeCell ref="A507:B507"/>
    <mergeCell ref="A508:B508"/>
    <mergeCell ref="A509:B509"/>
    <mergeCell ref="A511:B511"/>
    <mergeCell ref="A514:B514"/>
    <mergeCell ref="A515:B515"/>
    <mergeCell ref="A501:B501"/>
    <mergeCell ref="A502:B502"/>
    <mergeCell ref="A503:B503"/>
    <mergeCell ref="A504:B504"/>
    <mergeCell ref="A505:B505"/>
    <mergeCell ref="A506:B506"/>
    <mergeCell ref="A492:B492"/>
    <mergeCell ref="A493:B493"/>
    <mergeCell ref="A494:B494"/>
    <mergeCell ref="A495:B495"/>
    <mergeCell ref="A497:B497"/>
    <mergeCell ref="A500:B500"/>
    <mergeCell ref="A486:B486"/>
    <mergeCell ref="A487:B487"/>
    <mergeCell ref="A488:B488"/>
    <mergeCell ref="A489:B489"/>
    <mergeCell ref="A490:B490"/>
    <mergeCell ref="A491:B491"/>
    <mergeCell ref="A477:B477"/>
    <mergeCell ref="A478:B478"/>
    <mergeCell ref="A479:B479"/>
    <mergeCell ref="A480:B480"/>
    <mergeCell ref="A481:B481"/>
    <mergeCell ref="A483:B483"/>
    <mergeCell ref="A469:B469"/>
    <mergeCell ref="A472:B472"/>
    <mergeCell ref="A473:B473"/>
    <mergeCell ref="A474:B474"/>
    <mergeCell ref="A475:B475"/>
    <mergeCell ref="A476:B476"/>
    <mergeCell ref="A462:B462"/>
    <mergeCell ref="A463:B463"/>
    <mergeCell ref="A464:B464"/>
    <mergeCell ref="A465:B465"/>
    <mergeCell ref="A466:B466"/>
    <mergeCell ref="A467:B467"/>
    <mergeCell ref="A453:B453"/>
    <mergeCell ref="A455:B455"/>
    <mergeCell ref="A458:B458"/>
    <mergeCell ref="A459:B459"/>
    <mergeCell ref="A460:B460"/>
    <mergeCell ref="A461:B461"/>
    <mergeCell ref="A447:B447"/>
    <mergeCell ref="A448:B448"/>
    <mergeCell ref="A449:B449"/>
    <mergeCell ref="A450:B450"/>
    <mergeCell ref="A451:B451"/>
    <mergeCell ref="A452:B452"/>
    <mergeCell ref="A438:B438"/>
    <mergeCell ref="A439:B439"/>
    <mergeCell ref="A441:B441"/>
    <mergeCell ref="A444:B444"/>
    <mergeCell ref="A445:B445"/>
    <mergeCell ref="A446:B446"/>
    <mergeCell ref="A432:B432"/>
    <mergeCell ref="A433:B433"/>
    <mergeCell ref="A434:B434"/>
    <mergeCell ref="A435:B435"/>
    <mergeCell ref="A436:B436"/>
    <mergeCell ref="A437:B437"/>
    <mergeCell ref="A423:B423"/>
    <mergeCell ref="A424:B424"/>
    <mergeCell ref="A425:B425"/>
    <mergeCell ref="A427:B427"/>
    <mergeCell ref="A430:B430"/>
    <mergeCell ref="A431:B431"/>
    <mergeCell ref="A417:B417"/>
    <mergeCell ref="A418:B418"/>
    <mergeCell ref="A419:B419"/>
    <mergeCell ref="A420:B420"/>
    <mergeCell ref="A421:B421"/>
    <mergeCell ref="A422:B422"/>
    <mergeCell ref="A408:B408"/>
    <mergeCell ref="A409:B409"/>
    <mergeCell ref="A410:B410"/>
    <mergeCell ref="A411:B411"/>
    <mergeCell ref="A413:B413"/>
    <mergeCell ref="A416:B416"/>
    <mergeCell ref="A402:B402"/>
    <mergeCell ref="A403:B403"/>
    <mergeCell ref="A404:B404"/>
    <mergeCell ref="A405:B405"/>
    <mergeCell ref="A406:B406"/>
    <mergeCell ref="A407:B407"/>
    <mergeCell ref="A393:B393"/>
    <mergeCell ref="A394:B394"/>
    <mergeCell ref="A395:B395"/>
    <mergeCell ref="A396:B396"/>
    <mergeCell ref="A397:B397"/>
    <mergeCell ref="A399:B399"/>
    <mergeCell ref="A385:B385"/>
    <mergeCell ref="A388:B388"/>
    <mergeCell ref="A389:B389"/>
    <mergeCell ref="A390:B390"/>
    <mergeCell ref="A391:B391"/>
    <mergeCell ref="A392:B392"/>
    <mergeCell ref="A378:B378"/>
    <mergeCell ref="A379:B379"/>
    <mergeCell ref="A380:B380"/>
    <mergeCell ref="A381:B381"/>
    <mergeCell ref="A382:B382"/>
    <mergeCell ref="A383:B383"/>
    <mergeCell ref="A369:B369"/>
    <mergeCell ref="A371:B371"/>
    <mergeCell ref="A374:B374"/>
    <mergeCell ref="A375:B375"/>
    <mergeCell ref="A376:B376"/>
    <mergeCell ref="A377:B377"/>
    <mergeCell ref="A363:B363"/>
    <mergeCell ref="A364:B364"/>
    <mergeCell ref="A365:B365"/>
    <mergeCell ref="A366:B366"/>
    <mergeCell ref="A367:B367"/>
    <mergeCell ref="A368:B368"/>
    <mergeCell ref="A354:B354"/>
    <mergeCell ref="A355:B355"/>
    <mergeCell ref="A357:B357"/>
    <mergeCell ref="A360:B360"/>
    <mergeCell ref="A361:B361"/>
    <mergeCell ref="A362:B362"/>
    <mergeCell ref="A348:B348"/>
    <mergeCell ref="A349:B349"/>
    <mergeCell ref="A350:B350"/>
    <mergeCell ref="A351:B351"/>
    <mergeCell ref="A352:B352"/>
    <mergeCell ref="A353:B353"/>
    <mergeCell ref="A339:B339"/>
    <mergeCell ref="A340:B340"/>
    <mergeCell ref="A341:B341"/>
    <mergeCell ref="A343:B343"/>
    <mergeCell ref="A346:B346"/>
    <mergeCell ref="A347:B347"/>
    <mergeCell ref="A333:B333"/>
    <mergeCell ref="A334:B334"/>
    <mergeCell ref="A335:B335"/>
    <mergeCell ref="A336:B336"/>
    <mergeCell ref="A337:B337"/>
    <mergeCell ref="A338:B338"/>
    <mergeCell ref="A324:B324"/>
    <mergeCell ref="A325:B325"/>
    <mergeCell ref="A326:B326"/>
    <mergeCell ref="A327:B327"/>
    <mergeCell ref="A329:B329"/>
    <mergeCell ref="A332:B332"/>
    <mergeCell ref="A318:B318"/>
    <mergeCell ref="A319:B319"/>
    <mergeCell ref="A320:B320"/>
    <mergeCell ref="A321:B321"/>
    <mergeCell ref="A322:B322"/>
    <mergeCell ref="A323:B323"/>
    <mergeCell ref="A309:B309"/>
    <mergeCell ref="A310:B310"/>
    <mergeCell ref="A311:B311"/>
    <mergeCell ref="A312:B312"/>
    <mergeCell ref="A313:B313"/>
    <mergeCell ref="A315:B315"/>
    <mergeCell ref="A301:B301"/>
    <mergeCell ref="A304:B304"/>
    <mergeCell ref="A305:B305"/>
    <mergeCell ref="A306:B306"/>
    <mergeCell ref="A307:B307"/>
    <mergeCell ref="A308:B308"/>
    <mergeCell ref="A294:B294"/>
    <mergeCell ref="A295:B295"/>
    <mergeCell ref="A296:B296"/>
    <mergeCell ref="A297:B297"/>
    <mergeCell ref="A298:B298"/>
    <mergeCell ref="A299:B299"/>
    <mergeCell ref="A285:B285"/>
    <mergeCell ref="A287:B287"/>
    <mergeCell ref="A290:B290"/>
    <mergeCell ref="A291:B291"/>
    <mergeCell ref="A292:B292"/>
    <mergeCell ref="A293:B293"/>
    <mergeCell ref="A279:B279"/>
    <mergeCell ref="A280:B280"/>
    <mergeCell ref="A281:B281"/>
    <mergeCell ref="A282:B282"/>
    <mergeCell ref="A283:B283"/>
    <mergeCell ref="A284:B284"/>
    <mergeCell ref="A270:B270"/>
    <mergeCell ref="A271:B271"/>
    <mergeCell ref="A273:B273"/>
    <mergeCell ref="A276:B276"/>
    <mergeCell ref="A277:B277"/>
    <mergeCell ref="A278:B278"/>
    <mergeCell ref="A264:B264"/>
    <mergeCell ref="A265:B265"/>
    <mergeCell ref="A266:B266"/>
    <mergeCell ref="A267:B267"/>
    <mergeCell ref="A268:B268"/>
    <mergeCell ref="A269:B269"/>
    <mergeCell ref="A255:B255"/>
    <mergeCell ref="A256:B256"/>
    <mergeCell ref="A257:B257"/>
    <mergeCell ref="A259:B259"/>
    <mergeCell ref="A262:B262"/>
    <mergeCell ref="A263:B263"/>
    <mergeCell ref="A249:B249"/>
    <mergeCell ref="A250:B250"/>
    <mergeCell ref="A251:B251"/>
    <mergeCell ref="A252:B252"/>
    <mergeCell ref="A253:B253"/>
    <mergeCell ref="A254:B254"/>
    <mergeCell ref="A240:B240"/>
    <mergeCell ref="A241:B241"/>
    <mergeCell ref="A242:B242"/>
    <mergeCell ref="A243:B243"/>
    <mergeCell ref="A245:B245"/>
    <mergeCell ref="A248:B248"/>
    <mergeCell ref="A234:B234"/>
    <mergeCell ref="A235:B235"/>
    <mergeCell ref="A236:B236"/>
    <mergeCell ref="A237:B237"/>
    <mergeCell ref="A238:B238"/>
    <mergeCell ref="A239:B239"/>
    <mergeCell ref="A225:B225"/>
    <mergeCell ref="A226:B226"/>
    <mergeCell ref="A227:B227"/>
    <mergeCell ref="A228:B228"/>
    <mergeCell ref="A229:B229"/>
    <mergeCell ref="A231:B231"/>
    <mergeCell ref="A217:B217"/>
    <mergeCell ref="A220:B220"/>
    <mergeCell ref="A221:B221"/>
    <mergeCell ref="A222:B222"/>
    <mergeCell ref="A223:B223"/>
    <mergeCell ref="A224:B224"/>
    <mergeCell ref="A210:B210"/>
    <mergeCell ref="A211:B211"/>
    <mergeCell ref="A212:B212"/>
    <mergeCell ref="A213:B213"/>
    <mergeCell ref="A214:B214"/>
    <mergeCell ref="A215:B215"/>
    <mergeCell ref="A201:B201"/>
    <mergeCell ref="A203:B203"/>
    <mergeCell ref="A206:B206"/>
    <mergeCell ref="A207:B207"/>
    <mergeCell ref="A208:B208"/>
    <mergeCell ref="A209:B209"/>
    <mergeCell ref="A195:B195"/>
    <mergeCell ref="A196:B196"/>
    <mergeCell ref="A197:B197"/>
    <mergeCell ref="A198:B198"/>
    <mergeCell ref="A199:B199"/>
    <mergeCell ref="A200:B200"/>
    <mergeCell ref="A186:B186"/>
    <mergeCell ref="A187:B187"/>
    <mergeCell ref="A189:B189"/>
    <mergeCell ref="A192:B192"/>
    <mergeCell ref="A193:B193"/>
    <mergeCell ref="A194:B194"/>
    <mergeCell ref="A180:B180"/>
    <mergeCell ref="A181:B181"/>
    <mergeCell ref="A182:B182"/>
    <mergeCell ref="A183:B183"/>
    <mergeCell ref="A184:B184"/>
    <mergeCell ref="A185:B185"/>
    <mergeCell ref="A171:B171"/>
    <mergeCell ref="A172:B172"/>
    <mergeCell ref="A173:B173"/>
    <mergeCell ref="A175:B175"/>
    <mergeCell ref="A178:B178"/>
    <mergeCell ref="A179:B179"/>
    <mergeCell ref="A165:B165"/>
    <mergeCell ref="A166:B166"/>
    <mergeCell ref="A167:B167"/>
    <mergeCell ref="A168:B168"/>
    <mergeCell ref="A169:B169"/>
    <mergeCell ref="A170:B170"/>
    <mergeCell ref="A156:B156"/>
    <mergeCell ref="A157:B157"/>
    <mergeCell ref="A158:B158"/>
    <mergeCell ref="A159:B159"/>
    <mergeCell ref="A161:B161"/>
    <mergeCell ref="A164:B164"/>
    <mergeCell ref="A150:B150"/>
    <mergeCell ref="A151:B151"/>
    <mergeCell ref="A152:B152"/>
    <mergeCell ref="A153:B153"/>
    <mergeCell ref="A154:B154"/>
    <mergeCell ref="A155:B155"/>
    <mergeCell ref="A141:B141"/>
    <mergeCell ref="A142:B142"/>
    <mergeCell ref="A143:B143"/>
    <mergeCell ref="A144:B144"/>
    <mergeCell ref="A145:B145"/>
    <mergeCell ref="A147:B147"/>
    <mergeCell ref="A133:B133"/>
    <mergeCell ref="A136:B136"/>
    <mergeCell ref="A137:B137"/>
    <mergeCell ref="A138:B138"/>
    <mergeCell ref="A139:B139"/>
    <mergeCell ref="A140:B140"/>
    <mergeCell ref="A126:B126"/>
    <mergeCell ref="A127:B127"/>
    <mergeCell ref="A128:B128"/>
    <mergeCell ref="A129:B129"/>
    <mergeCell ref="A130:B130"/>
    <mergeCell ref="A131:B131"/>
    <mergeCell ref="A117:B117"/>
    <mergeCell ref="A119:B119"/>
    <mergeCell ref="A122:B122"/>
    <mergeCell ref="A123:B123"/>
    <mergeCell ref="A124:B124"/>
    <mergeCell ref="A125:B125"/>
    <mergeCell ref="A111:B111"/>
    <mergeCell ref="A112:B112"/>
    <mergeCell ref="A113:B113"/>
    <mergeCell ref="A114:B114"/>
    <mergeCell ref="A115:B115"/>
    <mergeCell ref="A116:B116"/>
    <mergeCell ref="C101:E101"/>
    <mergeCell ref="B104:G104"/>
    <mergeCell ref="A105:B105"/>
    <mergeCell ref="A108:B108"/>
    <mergeCell ref="A109:B109"/>
    <mergeCell ref="A110:B110"/>
    <mergeCell ref="A91:B91"/>
    <mergeCell ref="A92:B92"/>
    <mergeCell ref="A93:B93"/>
    <mergeCell ref="A94:B94"/>
    <mergeCell ref="A95:B95"/>
    <mergeCell ref="B100:G100"/>
    <mergeCell ref="A75:G75"/>
    <mergeCell ref="A79:G79"/>
    <mergeCell ref="A82:G83"/>
    <mergeCell ref="A88:B88"/>
    <mergeCell ref="A89:B89"/>
    <mergeCell ref="A90:B90"/>
    <mergeCell ref="A68:B68"/>
    <mergeCell ref="A69:B69"/>
    <mergeCell ref="A71:G71"/>
    <mergeCell ref="A72:G72"/>
    <mergeCell ref="A73:G73"/>
    <mergeCell ref="A74:G74"/>
    <mergeCell ref="A9:G9"/>
    <mergeCell ref="A10:G10"/>
    <mergeCell ref="A64:G64"/>
    <mergeCell ref="A65:B65"/>
    <mergeCell ref="A66:B66"/>
    <mergeCell ref="A67:B67"/>
  </mergeCells>
  <dataValidations count="2">
    <dataValidation type="whole" operator="greaterThanOrEqual" allowBlank="1" showInputMessage="1" showErrorMessage="1" sqref="B101" xr:uid="{0F993A69-D987-46DE-AB01-C71A0409F5A5}">
      <formula1>0</formula1>
    </dataValidation>
    <dataValidation type="list" allowBlank="1" showInputMessage="1" showErrorMessage="1" sqref="C14:G14" xr:uid="{D63888A6-F3CE-443A-A203-396AF7C453B1}">
      <formula1>"CGAAP, MIFRS, USGAAP, ASPE"</formula1>
    </dataValidation>
  </dataValidations>
  <pageMargins left="0.75" right="0.75" top="1" bottom="1" header="0.5" footer="0.5"/>
  <pageSetup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App.2-H - Jan-Jun 2019-2022</vt:lpstr>
      <vt:lpstr>App.2-H_Other_Oper_Rev - 12mths</vt:lpstr>
      <vt:lpstr>'App.2-H - Jan-Jun 2019-2022'!Print_Area</vt:lpstr>
      <vt:lpstr>'App.2-H_Other_Oper_Rev - 12mths'!Print_Area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Deak,Laura</dc:creator>
  <cp:lastModifiedBy>Deak,Laura</cp:lastModifiedBy>
  <dcterms:created xsi:type="dcterms:W3CDTF">2022-09-09T01:00:37Z</dcterms:created>
  <dcterms:modified xsi:type="dcterms:W3CDTF">2022-09-09T05:31:03Z</dcterms:modified>
</cp:coreProperties>
</file>