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L:\FINANCE\Rate Submission\2023 Filing\LRAMVA\"/>
    </mc:Choice>
  </mc:AlternateContent>
  <xr:revisionPtr revIDLastSave="0" documentId="13_ncr:1_{C5708F32-6018-45E5-87C8-CAB0ABDB9AD1}" xr6:coauthVersionLast="47" xr6:coauthVersionMax="47" xr10:uidLastSave="{00000000-0000-0000-0000-000000000000}"/>
  <bookViews>
    <workbookView xWindow="-108" yWindow="-108" windowWidth="19416" windowHeight="14016" xr2:uid="{00000000-000D-0000-FFFF-FFFF00000000}"/>
  </bookViews>
  <sheets>
    <sheet name="Retrofit"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1" l="1"/>
  <c r="J21" i="1"/>
  <c r="J20" i="1"/>
  <c r="K17" i="1"/>
  <c r="J17" i="1"/>
  <c r="K20" i="1"/>
  <c r="K22" i="1" s="1"/>
  <c r="K21" i="1"/>
  <c r="K19" i="1"/>
  <c r="J19" i="1"/>
  <c r="K23" i="1"/>
  <c r="J23" i="1"/>
  <c r="J24" i="1" l="1"/>
  <c r="K24" i="1"/>
</calcChain>
</file>

<file path=xl/sharedStrings.xml><?xml version="1.0" encoding="utf-8"?>
<sst xmlns="http://schemas.openxmlformats.org/spreadsheetml/2006/main" count="95" uniqueCount="60">
  <si>
    <t>Record Name:</t>
  </si>
  <si>
    <t>RR Applications</t>
  </si>
  <si>
    <t>Exported On:</t>
  </si>
  <si>
    <t>Sep 23, 2022 9:31 AM</t>
  </si>
  <si>
    <t>Filter Selections</t>
  </si>
  <si>
    <t>Program Name:</t>
  </si>
  <si>
    <t>SAVE ON ENERGY BUSINESS REFRIGERATION INCENTIVE PROGRAM, SAVE ON ENERGY ENERGY MANAGER PROGRAM, SAVE ON ENERGY HIGH PERFORMANCE NEW CONSTRUCTION PROGRAM, SAVE ON ENERGY HOME ASSISTANCE PROGRAM, SAVE ON ENERGY RETROFIT PROGRAM,_x000D_
SAVE ON ENERGY SMALL BUSINESS LIGHTING PROGRAM</t>
  </si>
  <si>
    <t>IESO Reporting Period Year:</t>
  </si>
  <si>
    <t>2021, 2022</t>
  </si>
  <si>
    <t>LDC Application ID</t>
  </si>
  <si>
    <t>Lead LDC</t>
  </si>
  <si>
    <t>Program Name</t>
  </si>
  <si>
    <t>IESO Reporting Period</t>
  </si>
  <si>
    <t>Project Completion Date</t>
  </si>
  <si>
    <t>Total Incentive ($)</t>
  </si>
  <si>
    <t>Total Demand Savings (kW)</t>
  </si>
  <si>
    <t>Total Energy Savings (kWh)</t>
  </si>
  <si>
    <t>Payment Status</t>
  </si>
  <si>
    <t>168129</t>
  </si>
  <si>
    <t>ORANGEVILLE HYDRO LIMITED</t>
  </si>
  <si>
    <t>SAVE ON ENERGY RETROFIT PROGRAM</t>
  </si>
  <si>
    <t>March 2021</t>
  </si>
  <si>
    <t>12/16/2016</t>
  </si>
  <si>
    <t>$8,315.00</t>
  </si>
  <si>
    <t>Paid</t>
  </si>
  <si>
    <t>168179</t>
  </si>
  <si>
    <t>$17,492.00</t>
  </si>
  <si>
    <t>180626</t>
  </si>
  <si>
    <t>April 2021</t>
  </si>
  <si>
    <t>08/11/2017</t>
  </si>
  <si>
    <t>$1,920.00</t>
  </si>
  <si>
    <t>196048</t>
  </si>
  <si>
    <t>08/05/2019</t>
  </si>
  <si>
    <t>$4,070.00</t>
  </si>
  <si>
    <t>201085</t>
  </si>
  <si>
    <t>WASAGA DISTRIBUTION INC.</t>
  </si>
  <si>
    <t>January 2022</t>
  </si>
  <si>
    <t>07/12/2021</t>
  </si>
  <si>
    <t>$4,400.80</t>
  </si>
  <si>
    <t>202963</t>
  </si>
  <si>
    <t>January 2021</t>
  </si>
  <si>
    <t>08/20/2020</t>
  </si>
  <si>
    <t>$4,578.20</t>
  </si>
  <si>
    <t>204016</t>
  </si>
  <si>
    <t>07/26/2019</t>
  </si>
  <si>
    <t>$9,013.00</t>
  </si>
  <si>
    <t>205010</t>
  </si>
  <si>
    <t>February 2021</t>
  </si>
  <si>
    <t>06/01/2019</t>
  </si>
  <si>
    <t>$2,000.00</t>
  </si>
  <si>
    <t>206418</t>
  </si>
  <si>
    <t>TORONTO HYDRO-ELECTRIC SYSTEM LIMITED</t>
  </si>
  <si>
    <t>September 2021</t>
  </si>
  <si>
    <t>08/31/2018</t>
  </si>
  <si>
    <t>$963.54</t>
  </si>
  <si>
    <t>GS&gt;50</t>
  </si>
  <si>
    <t>GS&lt;50</t>
  </si>
  <si>
    <t>Customer Type</t>
  </si>
  <si>
    <t>2017 Final Verified</t>
  </si>
  <si>
    <t>Gross to 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</si>
</sst>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72" formatCode="_-* #,##0.00_-;\-* #,##0.00_-;_-* &quot;-&quot;??_-;_-@_-"/>
  </numFmts>
  <fonts count="8" x14ac:knownFonts="1">
    <font>
      <sz val="11"/>
      <color indexed="8"/>
      <name val="Calibri"/>
      <family val="2"/>
      <scheme val="minor"/>
    </font>
    <font>
      <u/>
      <sz val="11"/>
      <color indexed="12"/>
      <name val="Calibri"/>
    </font>
    <font>
      <b/>
      <sz val="11"/>
      <name val="Calibri"/>
    </font>
    <font>
      <b/>
      <sz val="11"/>
      <name val="Calibri"/>
    </font>
    <font>
      <sz val="11"/>
      <color indexed="8"/>
      <name val="Calibri"/>
      <family val="2"/>
      <scheme val="minor"/>
    </font>
    <font>
      <u/>
      <sz val="11"/>
      <color indexed="12"/>
      <name val="Calibri"/>
      <family val="2"/>
    </font>
    <font>
      <sz val="11"/>
      <name val="Calibri"/>
      <family val="2"/>
    </font>
    <font>
      <sz val="11"/>
      <color rgb="FF222222"/>
      <name val="Arial"/>
      <family val="2"/>
    </font>
  </fonts>
  <fills count="2">
    <fill>
      <patternFill patternType="none"/>
    </fill>
    <fill>
      <patternFill patternType="gray125"/>
    </fill>
  </fills>
  <borders count="2">
    <border>
      <left/>
      <right/>
      <top/>
      <bottom/>
      <diagonal/>
    </border>
    <border>
      <left/>
      <right/>
      <top style="thin">
        <color auto="1"/>
      </top>
      <bottom style="thin">
        <color auto="1"/>
      </bottom>
      <diagonal/>
    </border>
  </borders>
  <cellStyleXfs count="2">
    <xf numFmtId="0" fontId="0" fillId="0" borderId="0"/>
    <xf numFmtId="43" fontId="4" fillId="0" borderId="0" applyFont="0" applyFill="0" applyBorder="0" applyAlignment="0" applyProtection="0"/>
  </cellStyleXfs>
  <cellXfs count="13">
    <xf numFmtId="0" fontId="0" fillId="0" borderId="0" xfId="0"/>
    <xf numFmtId="0" fontId="0" fillId="0" borderId="0" xfId="0" applyAlignment="1">
      <alignment horizontal="left"/>
    </xf>
    <xf numFmtId="0" fontId="1" fillId="0" borderId="0" xfId="0" applyFont="1" applyAlignment="1">
      <alignment horizontal="left"/>
    </xf>
    <xf numFmtId="0" fontId="0" fillId="0" borderId="0" xfId="0" applyAlignment="1">
      <alignment horizontal="left" wrapText="1"/>
    </xf>
    <xf numFmtId="0" fontId="2" fillId="0" borderId="0" xfId="0" applyFont="1" applyAlignment="1">
      <alignment horizontal="left"/>
    </xf>
    <xf numFmtId="0" fontId="3" fillId="0" borderId="0" xfId="0" applyFont="1" applyAlignment="1">
      <alignment horizontal="left" wrapText="1"/>
    </xf>
    <xf numFmtId="0" fontId="5" fillId="0" borderId="0" xfId="0" applyFont="1" applyAlignment="1">
      <alignment horizontal="left"/>
    </xf>
    <xf numFmtId="0" fontId="6" fillId="0" borderId="0" xfId="0" applyFont="1" applyAlignment="1">
      <alignment horizontal="left"/>
    </xf>
    <xf numFmtId="0" fontId="7" fillId="0" borderId="0" xfId="0" applyFont="1"/>
    <xf numFmtId="172" fontId="0" fillId="0" borderId="0" xfId="0" applyNumberFormat="1"/>
    <xf numFmtId="172" fontId="0" fillId="0" borderId="1" xfId="0" applyNumberFormat="1" applyBorder="1"/>
    <xf numFmtId="43" fontId="0" fillId="0" borderId="0" xfId="1" applyFont="1"/>
    <xf numFmtId="3" fontId="0" fillId="0" borderId="0" xfId="0" applyNumberFormat="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Rate%20Submission/2020%20Filing/LRAMVA/OHL_LRAM_2017-Final-Verified-Annual-LDC-CDM-Program-Results-Orangeville-Hydro-Limited-Report-20180629%20net%20to%20gross%20and%20persist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tter from the Vice-President"/>
      <sheetName val="Table of Contents"/>
      <sheetName val="How to Use This Report"/>
      <sheetName val="Report Summary"/>
      <sheetName val="LDC Rankings"/>
      <sheetName val="LDC Progress"/>
      <sheetName val="Province Wide Progress"/>
      <sheetName val="LDC Savings Persistence"/>
      <sheetName val="Province Wide Savings Persisten"/>
      <sheetName val="Methodology"/>
      <sheetName val="Reference Table"/>
      <sheetName val="Glossary"/>
      <sheetName val="Graph Data"/>
    </sheetNames>
    <sheetDataSet>
      <sheetData sheetId="0"/>
      <sheetData sheetId="1"/>
      <sheetData sheetId="2"/>
      <sheetData sheetId="3"/>
      <sheetData sheetId="4"/>
      <sheetData sheetId="5"/>
      <sheetData sheetId="6"/>
      <sheetData sheetId="7">
        <row r="438">
          <cell r="CI438">
            <v>0.77836772711835345</v>
          </cell>
        </row>
        <row r="443">
          <cell r="CI443">
            <v>0.89849050478818371</v>
          </cell>
          <cell r="DV443">
            <v>1.1189427312775331</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online.ieso.ca/suite/sites/reported-results/page/applications/record/lUB_6AwkdN7iL85_ADFXVZwG4wBUN6m4VVgqiVo9pv7FN1n6KX0zT34Ydhd8meg5Wi1oJNm8-t-mwl13TnBRfeQBRiZ3jNDYsmjSKqB2OZKnnlmX1Gu/view/summary" TargetMode="External"/><Relationship Id="rId3" Type="http://schemas.openxmlformats.org/officeDocument/2006/relationships/hyperlink" Target="https://online.ieso.ca/suite/sites/reported-results/page/applications/record/lUB_6AwkdN7iL85_ADFXVZwG4wBUN6m4VVgqiVo9pv7FN1n6KX0zT34Ydhd8meg5Wi1oJNm8-t-mwl13DfAQ_aQBbM6vonJxt6f7XbKDFCnhi47nNpG/view/summary" TargetMode="External"/><Relationship Id="rId7" Type="http://schemas.openxmlformats.org/officeDocument/2006/relationships/hyperlink" Target="https://online.ieso.ca/suite/sites/reported-results/page/applications/record/lUB_6AwkdN7iL85_ADFXVZwG4wBUN6m4VVgqiVo9pv7FN1n6KX0zT34Ydhd8meg5Wi1oJNm8-t-mwl13TXGTfWQBdEBMuu2ATqIiGRMvVe1tDW9fzby/view/summary" TargetMode="External"/><Relationship Id="rId2" Type="http://schemas.openxmlformats.org/officeDocument/2006/relationships/hyperlink" Target="https://online.ieso.ca/suite/sites/reported-results/page/applications/record/lUB_6AwkdN7iL85_ADFXVZwG4wBUN6m4VVgqiVo9pv7FN1n6KX0zT34Ydhd8meg5Wi1oJNm8-t-mwl13DHAR_WQBTJVtCxhriawgTIloEt1ku5kSaFA/view/summary" TargetMode="External"/><Relationship Id="rId1" Type="http://schemas.openxmlformats.org/officeDocument/2006/relationships/hyperlink" Target="https://online.ieso.ca/suite/sites/reported-results/page/applications/record/lUB_6AwkdN7iL85_ADFXVZwG4wBUN6m4VVgqiVo9pv7FN1n6KX0zT34Ydhd8meg5Wi1oJNm8-t-mwl13DHAQPeQBb1zHE63ozhvkiXXgttreYbb0IRb/view/summary" TargetMode="External"/><Relationship Id="rId6" Type="http://schemas.openxmlformats.org/officeDocument/2006/relationships/hyperlink" Target="https://online.ieso.ca/suite/sites/reported-results/page/applications/record/lUB_6AwkdN7iL85_ADFXVZwG4wBUN6m4VVgqiVo9pv7FN1n6KX0zT34Ydhd8meg5Wi1oJNm8-t-mwl13TXJRfSQBf9n3QO3HEsvda4wppg3US3VZz__/view/summary" TargetMode="External"/><Relationship Id="rId5" Type="http://schemas.openxmlformats.org/officeDocument/2006/relationships/hyperlink" Target="https://online.ieso.ca/suite/sites/reported-results/page/applications/record/lUB_6AwkdN7iL85_ADFXVZwG4wBUN6m4VVgqiVo9pv7FN1n6KX0zT34Ydhd8meg5Wi1oJNm8-t-mwl32DHGQfSQBTcKZ4XDEHtgaHzihp3hjB41azaG/view/summary" TargetMode="External"/><Relationship Id="rId10" Type="http://schemas.openxmlformats.org/officeDocument/2006/relationships/printerSettings" Target="../printerSettings/printerSettings1.bin"/><Relationship Id="rId4" Type="http://schemas.openxmlformats.org/officeDocument/2006/relationships/hyperlink" Target="https://online.ieso.ca/suite/sites/reported-results/page/applications/record/lUB_6AwkdN7iL85_ADFXVZwG4wBUN6m4VVgqiVo9pv7FN1n6KX0zT34Ydhd8meg5Wi1oJNm8-t-mwl13DfATPaQBSTqIK2kdOSxuvS9pVqJRzU1kpIq/view/summary" TargetMode="External"/><Relationship Id="rId9" Type="http://schemas.openxmlformats.org/officeDocument/2006/relationships/hyperlink" Target="https://online.ieso.ca/suite/sites/reported-results/page/applications/record/lUB_6AwkdN7iL85_ADFXVZwG4wBUN6m4VVgqiVo9pv7FN1n6KX0zT34Ydhd8meg5Wi1oJNm8-t-mwl20DjAQveQBftYBNtDu7F20sI6VDpgBkMzLgY0/view/summa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tabSelected="1" topLeftCell="A4" workbookViewId="0">
      <selection activeCell="B7" sqref="B7:C17"/>
    </sheetView>
  </sheetViews>
  <sheetFormatPr defaultRowHeight="15" x14ac:dyDescent="0.25"/>
  <cols>
    <col min="1" max="1" width="30" customWidth="1"/>
    <col min="2" max="2" width="12" customWidth="1"/>
    <col min="3" max="12" width="30" customWidth="1"/>
  </cols>
  <sheetData>
    <row r="1" spans="1:12" x14ac:dyDescent="0.25">
      <c r="A1" s="4" t="s">
        <v>0</v>
      </c>
      <c r="B1" s="4"/>
      <c r="C1" s="4"/>
      <c r="D1" s="4"/>
      <c r="E1" t="s">
        <v>1</v>
      </c>
    </row>
    <row r="2" spans="1:12" x14ac:dyDescent="0.25">
      <c r="A2" s="4" t="s">
        <v>2</v>
      </c>
      <c r="B2" s="4"/>
      <c r="C2" s="4"/>
      <c r="D2" s="4"/>
      <c r="E2" t="s">
        <v>3</v>
      </c>
    </row>
    <row r="3" spans="1:12" x14ac:dyDescent="0.25">
      <c r="A3" s="4" t="s">
        <v>4</v>
      </c>
      <c r="B3" s="4"/>
      <c r="C3" s="4"/>
      <c r="D3" s="4"/>
    </row>
    <row r="4" spans="1:12" ht="195" x14ac:dyDescent="0.25">
      <c r="E4" s="4" t="s">
        <v>5</v>
      </c>
      <c r="F4" s="3" t="s">
        <v>6</v>
      </c>
    </row>
    <row r="5" spans="1:12" x14ac:dyDescent="0.25">
      <c r="E5" s="4" t="s">
        <v>7</v>
      </c>
      <c r="F5" s="3" t="s">
        <v>8</v>
      </c>
    </row>
    <row r="7" spans="1:12" x14ac:dyDescent="0.25">
      <c r="A7" s="5" t="s">
        <v>9</v>
      </c>
      <c r="B7" s="5"/>
      <c r="C7" s="5"/>
      <c r="D7" s="5"/>
      <c r="E7" s="5" t="s">
        <v>10</v>
      </c>
      <c r="F7" s="5" t="s">
        <v>11</v>
      </c>
      <c r="G7" s="5" t="s">
        <v>12</v>
      </c>
      <c r="H7" s="5" t="s">
        <v>13</v>
      </c>
      <c r="I7" s="5" t="s">
        <v>14</v>
      </c>
      <c r="J7" s="5" t="s">
        <v>15</v>
      </c>
      <c r="K7" s="5" t="s">
        <v>16</v>
      </c>
      <c r="L7" s="5" t="s">
        <v>17</v>
      </c>
    </row>
    <row r="8" spans="1:12" x14ac:dyDescent="0.25">
      <c r="A8" s="2" t="s">
        <v>18</v>
      </c>
      <c r="B8" s="7"/>
      <c r="C8" s="7"/>
      <c r="D8" s="7" t="s">
        <v>55</v>
      </c>
      <c r="E8" s="1" t="s">
        <v>19</v>
      </c>
      <c r="F8" s="1" t="s">
        <v>20</v>
      </c>
      <c r="G8" s="1" t="s">
        <v>21</v>
      </c>
      <c r="H8" s="1" t="s">
        <v>22</v>
      </c>
      <c r="I8" s="1" t="s">
        <v>23</v>
      </c>
      <c r="J8" s="1">
        <v>0</v>
      </c>
      <c r="K8" s="12">
        <v>92740</v>
      </c>
      <c r="L8" s="1" t="s">
        <v>24</v>
      </c>
    </row>
    <row r="9" spans="1:12" x14ac:dyDescent="0.25">
      <c r="A9" s="2" t="s">
        <v>25</v>
      </c>
      <c r="B9" s="7"/>
      <c r="C9" s="7"/>
      <c r="D9" s="7" t="s">
        <v>55</v>
      </c>
      <c r="E9" s="1" t="s">
        <v>19</v>
      </c>
      <c r="F9" s="1" t="s">
        <v>20</v>
      </c>
      <c r="G9" s="1" t="s">
        <v>21</v>
      </c>
      <c r="H9" s="1" t="s">
        <v>22</v>
      </c>
      <c r="I9" s="1" t="s">
        <v>26</v>
      </c>
      <c r="J9" s="1">
        <v>24.02</v>
      </c>
      <c r="K9" s="1">
        <v>134774</v>
      </c>
      <c r="L9" s="1" t="s">
        <v>24</v>
      </c>
    </row>
    <row r="10" spans="1:12" x14ac:dyDescent="0.25">
      <c r="A10" s="2" t="s">
        <v>27</v>
      </c>
      <c r="B10" s="7"/>
      <c r="C10" s="7"/>
      <c r="D10" s="7" t="s">
        <v>56</v>
      </c>
      <c r="E10" s="1" t="s">
        <v>19</v>
      </c>
      <c r="F10" s="1" t="s">
        <v>20</v>
      </c>
      <c r="G10" s="1" t="s">
        <v>28</v>
      </c>
      <c r="H10" s="1" t="s">
        <v>29</v>
      </c>
      <c r="I10" s="1" t="s">
        <v>30</v>
      </c>
      <c r="J10" s="1">
        <v>4.8</v>
      </c>
      <c r="K10" s="1">
        <v>13253</v>
      </c>
      <c r="L10" s="1" t="s">
        <v>24</v>
      </c>
    </row>
    <row r="11" spans="1:12" x14ac:dyDescent="0.25">
      <c r="A11" s="2" t="s">
        <v>31</v>
      </c>
      <c r="B11" s="8"/>
      <c r="C11" s="6"/>
      <c r="D11" s="6" t="s">
        <v>56</v>
      </c>
      <c r="E11" s="1" t="s">
        <v>19</v>
      </c>
      <c r="F11" s="1" t="s">
        <v>20</v>
      </c>
      <c r="G11" s="1" t="s">
        <v>28</v>
      </c>
      <c r="H11" s="1" t="s">
        <v>32</v>
      </c>
      <c r="I11" s="1" t="s">
        <v>33</v>
      </c>
      <c r="J11" s="1">
        <v>10.47</v>
      </c>
      <c r="K11" s="1">
        <v>39444</v>
      </c>
      <c r="L11" s="1" t="s">
        <v>24</v>
      </c>
    </row>
    <row r="12" spans="1:12" x14ac:dyDescent="0.25">
      <c r="A12" s="2" t="s">
        <v>34</v>
      </c>
      <c r="B12" s="8"/>
      <c r="C12" s="6"/>
      <c r="D12" s="6" t="s">
        <v>55</v>
      </c>
      <c r="E12" s="1" t="s">
        <v>35</v>
      </c>
      <c r="F12" s="1" t="s">
        <v>20</v>
      </c>
      <c r="G12" s="1" t="s">
        <v>36</v>
      </c>
      <c r="H12" s="1" t="s">
        <v>37</v>
      </c>
      <c r="I12" s="1" t="s">
        <v>38</v>
      </c>
      <c r="J12" s="1">
        <v>10.43</v>
      </c>
      <c r="K12" s="1">
        <v>46886</v>
      </c>
      <c r="L12" s="1" t="s">
        <v>24</v>
      </c>
    </row>
    <row r="13" spans="1:12" x14ac:dyDescent="0.25">
      <c r="A13" s="2" t="s">
        <v>39</v>
      </c>
      <c r="B13" s="8"/>
      <c r="C13" s="6"/>
      <c r="D13" s="6" t="s">
        <v>56</v>
      </c>
      <c r="E13" s="1" t="s">
        <v>19</v>
      </c>
      <c r="F13" s="1" t="s">
        <v>20</v>
      </c>
      <c r="G13" s="1" t="s">
        <v>40</v>
      </c>
      <c r="H13" s="1" t="s">
        <v>41</v>
      </c>
      <c r="I13" s="1" t="s">
        <v>42</v>
      </c>
      <c r="J13" s="1">
        <v>4.4000000000000004</v>
      </c>
      <c r="K13" s="1">
        <v>29141</v>
      </c>
      <c r="L13" s="1" t="s">
        <v>24</v>
      </c>
    </row>
    <row r="14" spans="1:12" x14ac:dyDescent="0.25">
      <c r="A14" s="2" t="s">
        <v>43</v>
      </c>
      <c r="B14" s="8"/>
      <c r="C14" s="6"/>
      <c r="D14" s="6" t="s">
        <v>55</v>
      </c>
      <c r="E14" s="1" t="s">
        <v>19</v>
      </c>
      <c r="F14" s="1" t="s">
        <v>20</v>
      </c>
      <c r="G14" s="1" t="s">
        <v>40</v>
      </c>
      <c r="H14" s="1" t="s">
        <v>44</v>
      </c>
      <c r="I14" s="1" t="s">
        <v>45</v>
      </c>
      <c r="J14" s="1">
        <v>5.39</v>
      </c>
      <c r="K14" s="1">
        <v>56752</v>
      </c>
      <c r="L14" s="1" t="s">
        <v>24</v>
      </c>
    </row>
    <row r="15" spans="1:12" x14ac:dyDescent="0.25">
      <c r="A15" s="2" t="s">
        <v>46</v>
      </c>
      <c r="B15" s="8"/>
      <c r="C15" s="6"/>
      <c r="D15" s="6" t="s">
        <v>56</v>
      </c>
      <c r="E15" s="1" t="s">
        <v>19</v>
      </c>
      <c r="F15" s="1" t="s">
        <v>20</v>
      </c>
      <c r="G15" s="1" t="s">
        <v>47</v>
      </c>
      <c r="H15" s="1" t="s">
        <v>48</v>
      </c>
      <c r="I15" s="1" t="s">
        <v>49</v>
      </c>
      <c r="J15" s="1">
        <v>1.35</v>
      </c>
      <c r="K15" s="1">
        <v>6135</v>
      </c>
      <c r="L15" s="1" t="s">
        <v>24</v>
      </c>
    </row>
    <row r="16" spans="1:12" x14ac:dyDescent="0.25">
      <c r="A16" s="2" t="s">
        <v>50</v>
      </c>
      <c r="B16" s="8"/>
      <c r="C16" s="6"/>
      <c r="D16" s="6" t="s">
        <v>56</v>
      </c>
      <c r="E16" s="1" t="s">
        <v>51</v>
      </c>
      <c r="F16" s="1" t="s">
        <v>20</v>
      </c>
      <c r="G16" s="1" t="s">
        <v>52</v>
      </c>
      <c r="H16" s="1" t="s">
        <v>53</v>
      </c>
      <c r="I16" s="1" t="s">
        <v>54</v>
      </c>
      <c r="J16" s="1">
        <v>0</v>
      </c>
      <c r="K16" s="1">
        <v>11286</v>
      </c>
      <c r="L16" s="1" t="s">
        <v>24</v>
      </c>
    </row>
    <row r="17" spans="9:11" x14ac:dyDescent="0.25">
      <c r="J17" s="10">
        <f>SUM(J8:J16)</f>
        <v>60.86</v>
      </c>
      <c r="K17" s="10">
        <f>SUM(K8:K16)</f>
        <v>430411</v>
      </c>
    </row>
    <row r="19" spans="9:11" x14ac:dyDescent="0.25">
      <c r="I19" s="1" t="s">
        <v>57</v>
      </c>
      <c r="J19" t="str">
        <f>+J7</f>
        <v>Total Demand Savings (kW)</v>
      </c>
      <c r="K19" s="9" t="str">
        <f>+K7</f>
        <v>Total Energy Savings (kWh)</v>
      </c>
    </row>
    <row r="20" spans="9:11" x14ac:dyDescent="0.25">
      <c r="I20" t="s">
        <v>56</v>
      </c>
      <c r="J20">
        <f>SUMIF(D8:D16,I20,J8:J16)</f>
        <v>21.020000000000003</v>
      </c>
      <c r="K20" s="9">
        <f>SUMIF(D8:D16,I20,K8:K16)</f>
        <v>99259</v>
      </c>
    </row>
    <row r="21" spans="9:11" x14ac:dyDescent="0.25">
      <c r="I21" t="s">
        <v>55</v>
      </c>
      <c r="J21">
        <f>SUMIF(D8:D16,I21,J8:J16)</f>
        <v>39.840000000000003</v>
      </c>
      <c r="K21" s="9">
        <f>SUMIF(D8:D16,I21,K8:K16)</f>
        <v>331152</v>
      </c>
    </row>
    <row r="22" spans="9:11" x14ac:dyDescent="0.25">
      <c r="J22" s="10">
        <f>SUM(J20:J21)</f>
        <v>60.860000000000007</v>
      </c>
      <c r="K22" s="10">
        <f>SUM(K20:K21)</f>
        <v>430411</v>
      </c>
    </row>
    <row r="23" spans="9:11" x14ac:dyDescent="0.25">
      <c r="I23" s="1" t="s">
        <v>58</v>
      </c>
      <c r="J23">
        <f>+'[1]LDC Savings Persistence'!$DV$443</f>
        <v>1.1189427312775331</v>
      </c>
      <c r="K23">
        <f>+'[1]LDC Savings Persistence'!$CI$443</f>
        <v>0.89849050478818371</v>
      </c>
    </row>
    <row r="24" spans="9:11" x14ac:dyDescent="0.25">
      <c r="I24" s="1" t="s">
        <v>59</v>
      </c>
      <c r="J24" s="11">
        <f>+J22*J23</f>
        <v>68.098854625550672</v>
      </c>
      <c r="K24" s="11">
        <f>+K22*K23</f>
        <v>386720.19665638695</v>
      </c>
    </row>
  </sheetData>
  <hyperlinks>
    <hyperlink ref="A8" r:id="rId1" xr:uid="{00000000-0004-0000-0000-000000000000}"/>
    <hyperlink ref="A9" r:id="rId2" xr:uid="{00000000-0004-0000-0000-000001000000}"/>
    <hyperlink ref="A10" r:id="rId3" xr:uid="{00000000-0004-0000-0000-000002000000}"/>
    <hyperlink ref="A11" r:id="rId4" xr:uid="{00000000-0004-0000-0000-000003000000}"/>
    <hyperlink ref="A12" r:id="rId5" xr:uid="{00000000-0004-0000-0000-000004000000}"/>
    <hyperlink ref="A13" r:id="rId6" xr:uid="{00000000-0004-0000-0000-000005000000}"/>
    <hyperlink ref="A14" r:id="rId7" xr:uid="{00000000-0004-0000-0000-000006000000}"/>
    <hyperlink ref="A15" r:id="rId8" xr:uid="{00000000-0004-0000-0000-000007000000}"/>
    <hyperlink ref="A16" r:id="rId9" xr:uid="{00000000-0004-0000-0000-000008000000}"/>
  </hyperlinks>
  <pageMargins left="0.7" right="0.7" top="0.75" bottom="0.75" header="0.3" footer="0.3"/>
  <pageSetup orientation="portrait"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Retrofit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Suzanne Presseault</cp:lastModifiedBy>
  <dcterms:created xsi:type="dcterms:W3CDTF">2022-09-23T14:31:42Z</dcterms:created>
  <dcterms:modified xsi:type="dcterms:W3CDTF">2022-09-23T16:13:33Z</dcterms:modified>
</cp:coreProperties>
</file>