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FINANCE\Rate Submission\2023 Filing\LRAMVA\"/>
    </mc:Choice>
  </mc:AlternateContent>
  <xr:revisionPtr revIDLastSave="0" documentId="13_ncr:1_{C5708F32-6018-45E5-87C8-CAB0ABDB9AD1}" xr6:coauthVersionLast="47" xr6:coauthVersionMax="47" xr10:uidLastSave="{00000000-0000-0000-0000-000000000000}"/>
  <bookViews>
    <workbookView xWindow="-108" yWindow="-108" windowWidth="19416" windowHeight="14016" xr2:uid="{00000000-000D-0000-FFFF-FFFF00000000}"/>
  </bookViews>
  <sheets>
    <sheet name="Retrofit"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J21" i="1"/>
  <c r="J20" i="1"/>
  <c r="K17" i="1"/>
  <c r="J17" i="1"/>
  <c r="K20" i="1"/>
  <c r="K22" i="1" s="1"/>
  <c r="K21" i="1"/>
  <c r="K19" i="1"/>
  <c r="J19" i="1"/>
  <c r="K23" i="1"/>
  <c r="J23" i="1"/>
  <c r="J24" i="1" l="1"/>
  <c r="K24" i="1"/>
</calcChain>
</file>

<file path=xl/sharedStrings.xml><?xml version="1.0" encoding="utf-8"?>
<sst xmlns="http://schemas.openxmlformats.org/spreadsheetml/2006/main" count="95" uniqueCount="60">
  <si>
    <t>Record Name:</t>
  </si>
  <si>
    <t>RR Applications</t>
  </si>
  <si>
    <t>Exported On:</t>
  </si>
  <si>
    <t>Sep 23, 2022 9:31 AM</t>
  </si>
  <si>
    <t>Filter Selections</t>
  </si>
  <si>
    <t>Program Name:</t>
  </si>
  <si>
    <t>SAVE ON ENERGY BUSINESS REFRIGERATION INCENTIVE PROGRAM, SAVE ON ENERGY ENERGY MANAGER PROGRAM, SAVE ON ENERGY HIGH PERFORMANCE NEW CONSTRUCTION PROGRAM, SAVE ON ENERGY HOME ASSISTANCE PROGRAM, SAVE ON ENERGY RETROFIT PROGRAM,_x000D_
SAVE ON ENERGY SMALL BUSINESS LIGHTING PROGRAM</t>
  </si>
  <si>
    <t>IESO Reporting Period Year:</t>
  </si>
  <si>
    <t>2021, 2022</t>
  </si>
  <si>
    <t>LDC Application ID</t>
  </si>
  <si>
    <t>Lead LDC</t>
  </si>
  <si>
    <t>Program Name</t>
  </si>
  <si>
    <t>IESO Reporting Period</t>
  </si>
  <si>
    <t>Project Completion Date</t>
  </si>
  <si>
    <t>Total Incentive ($)</t>
  </si>
  <si>
    <t>Total Demand Savings (kW)</t>
  </si>
  <si>
    <t>Total Energy Savings (kWh)</t>
  </si>
  <si>
    <t>Payment Status</t>
  </si>
  <si>
    <t>168129</t>
  </si>
  <si>
    <t>ORANGEVILLE HYDRO LIMITED</t>
  </si>
  <si>
    <t>SAVE ON ENERGY RETROFIT PROGRAM</t>
  </si>
  <si>
    <t>March 2021</t>
  </si>
  <si>
    <t>12/16/2016</t>
  </si>
  <si>
    <t>$8,315.00</t>
  </si>
  <si>
    <t>Paid</t>
  </si>
  <si>
    <t>168179</t>
  </si>
  <si>
    <t>$17,492.00</t>
  </si>
  <si>
    <t>180626</t>
  </si>
  <si>
    <t>April 2021</t>
  </si>
  <si>
    <t>08/11/2017</t>
  </si>
  <si>
    <t>$1,920.00</t>
  </si>
  <si>
    <t>196048</t>
  </si>
  <si>
    <t>08/05/2019</t>
  </si>
  <si>
    <t>$4,070.00</t>
  </si>
  <si>
    <t>201085</t>
  </si>
  <si>
    <t>WASAGA DISTRIBUTION INC.</t>
  </si>
  <si>
    <t>January 2022</t>
  </si>
  <si>
    <t>07/12/2021</t>
  </si>
  <si>
    <t>$4,400.80</t>
  </si>
  <si>
    <t>202963</t>
  </si>
  <si>
    <t>January 2021</t>
  </si>
  <si>
    <t>08/20/2020</t>
  </si>
  <si>
    <t>$4,578.20</t>
  </si>
  <si>
    <t>204016</t>
  </si>
  <si>
    <t>07/26/2019</t>
  </si>
  <si>
    <t>$9,013.00</t>
  </si>
  <si>
    <t>205010</t>
  </si>
  <si>
    <t>February 2021</t>
  </si>
  <si>
    <t>06/01/2019</t>
  </si>
  <si>
    <t>$2,000.00</t>
  </si>
  <si>
    <t>206418</t>
  </si>
  <si>
    <t>TORONTO HYDRO-ELECTRIC SYSTEM LIMITED</t>
  </si>
  <si>
    <t>September 2021</t>
  </si>
  <si>
    <t>08/31/2018</t>
  </si>
  <si>
    <t>$963.54</t>
  </si>
  <si>
    <t>GS&gt;50</t>
  </si>
  <si>
    <t>GS&lt;50</t>
  </si>
  <si>
    <t>Customer Type</t>
  </si>
  <si>
    <t>2017 Final Verified</t>
  </si>
  <si>
    <t>Gross to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</si>
</sst>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72" formatCode="_-* #,##0.00_-;\-* #,##0.00_-;_-* &quot;-&quot;??_-;_-@_-"/>
  </numFmts>
  <fonts count="8" x14ac:knownFonts="1">
    <font>
      <sz val="11"/>
      <color indexed="8"/>
      <name val="Calibri"/>
      <family val="2"/>
      <scheme val="minor"/>
    </font>
    <font>
      <u/>
      <sz val="11"/>
      <color indexed="12"/>
      <name val="Calibri"/>
    </font>
    <font>
      <b/>
      <sz val="11"/>
      <name val="Calibri"/>
    </font>
    <font>
      <b/>
      <sz val="11"/>
      <name val="Calibri"/>
    </font>
    <font>
      <sz val="11"/>
      <color indexed="8"/>
      <name val="Calibri"/>
      <family val="2"/>
      <scheme val="minor"/>
    </font>
    <font>
      <u/>
      <sz val="11"/>
      <color indexed="12"/>
      <name val="Calibri"/>
      <family val="2"/>
    </font>
    <font>
      <sz val="11"/>
      <name val="Calibri"/>
      <family val="2"/>
    </font>
    <font>
      <sz val="11"/>
      <color rgb="FF222222"/>
      <name val="Arial"/>
      <family val="2"/>
    </font>
  </fonts>
  <fills count="2">
    <fill>
      <patternFill patternType="none"/>
    </fill>
    <fill>
      <patternFill patternType="gray125"/>
    </fill>
  </fills>
  <borders count="2">
    <border>
      <left/>
      <right/>
      <top/>
      <bottom/>
      <diagonal/>
    </border>
    <border>
      <left/>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13">
    <xf numFmtId="0" fontId="0" fillId="0" borderId="0" xfId="0"/>
    <xf numFmtId="0" fontId="0" fillId="0" borderId="0" xfId="0" applyAlignment="1">
      <alignment horizontal="left"/>
    </xf>
    <xf numFmtId="0" fontId="1" fillId="0" borderId="0" xfId="0" applyFont="1" applyAlignment="1">
      <alignment horizontal="left"/>
    </xf>
    <xf numFmtId="0" fontId="0" fillId="0" borderId="0" xfId="0" applyAlignment="1">
      <alignment horizontal="left" wrapText="1"/>
    </xf>
    <xf numFmtId="0" fontId="2" fillId="0" borderId="0" xfId="0" applyFont="1" applyAlignment="1">
      <alignment horizontal="left"/>
    </xf>
    <xf numFmtId="0" fontId="3" fillId="0" borderId="0" xfId="0" applyFont="1" applyAlignment="1">
      <alignment horizontal="left" wrapText="1"/>
    </xf>
    <xf numFmtId="0" fontId="5" fillId="0" borderId="0" xfId="0" applyFont="1" applyAlignment="1">
      <alignment horizontal="left"/>
    </xf>
    <xf numFmtId="0" fontId="6" fillId="0" borderId="0" xfId="0" applyFont="1" applyAlignment="1">
      <alignment horizontal="left"/>
    </xf>
    <xf numFmtId="0" fontId="7" fillId="0" borderId="0" xfId="0" applyFont="1"/>
    <xf numFmtId="172" fontId="0" fillId="0" borderId="0" xfId="0" applyNumberFormat="1"/>
    <xf numFmtId="172" fontId="0" fillId="0" borderId="1" xfId="0" applyNumberFormat="1" applyBorder="1"/>
    <xf numFmtId="43" fontId="0" fillId="0" borderId="0" xfId="1" applyFont="1"/>
    <xf numFmtId="3" fontId="0" fillId="0" borderId="0" xfId="0" applyNumberForma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ate%20Submission/2020%20Filing/LRAMVA/OHL_LRAM_2017-Final-Verified-Annual-LDC-CDM-Program-Results-Orangeville-Hydro-Limited-Report-20180629%20net%20to%20gross%20and%20persist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sheetData sheetId="6"/>
      <sheetData sheetId="7">
        <row r="438">
          <cell r="CI438">
            <v>0.77836772711835345</v>
          </cell>
        </row>
        <row r="443">
          <cell r="CI443">
            <v>0.89849050478818371</v>
          </cell>
          <cell r="DV443">
            <v>1.1189427312775331</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nline.ieso.ca/suite/sites/reported-results/page/applications/record/lUB_6AwkdN7iL85_ADFXVZwG4wBUN6m4VVgqiVo9pv7FN1n6KX0zT34Ydhd8meg5Wi1oJNm8-t-mwl13TnBRfeQBRiZ3jNDYsmjSKqB2OZKnnlmX1Gu/view/summary" TargetMode="External"/><Relationship Id="rId3" Type="http://schemas.openxmlformats.org/officeDocument/2006/relationships/hyperlink" Target="https://online.ieso.ca/suite/sites/reported-results/page/applications/record/lUB_6AwkdN7iL85_ADFXVZwG4wBUN6m4VVgqiVo9pv7FN1n6KX0zT34Ydhd8meg5Wi1oJNm8-t-mwl13DfAQ_aQBbM6vonJxt6f7XbKDFCnhi47nNpG/view/summary" TargetMode="External"/><Relationship Id="rId7" Type="http://schemas.openxmlformats.org/officeDocument/2006/relationships/hyperlink" Target="https://online.ieso.ca/suite/sites/reported-results/page/applications/record/lUB_6AwkdN7iL85_ADFXVZwG4wBUN6m4VVgqiVo9pv7FN1n6KX0zT34Ydhd8meg5Wi1oJNm8-t-mwl13TXGTfWQBdEBMuu2ATqIiGRMvVe1tDW9fzby/view/summary" TargetMode="External"/><Relationship Id="rId2" Type="http://schemas.openxmlformats.org/officeDocument/2006/relationships/hyperlink" Target="https://online.ieso.ca/suite/sites/reported-results/page/applications/record/lUB_6AwkdN7iL85_ADFXVZwG4wBUN6m4VVgqiVo9pv7FN1n6KX0zT34Ydhd8meg5Wi1oJNm8-t-mwl13DHAR_WQBTJVtCxhriawgTIloEt1ku5kSaFA/view/summary" TargetMode="External"/><Relationship Id="rId1" Type="http://schemas.openxmlformats.org/officeDocument/2006/relationships/hyperlink" Target="https://online.ieso.ca/suite/sites/reported-results/page/applications/record/lUB_6AwkdN7iL85_ADFXVZwG4wBUN6m4VVgqiVo9pv7FN1n6KX0zT34Ydhd8meg5Wi1oJNm8-t-mwl13DHAQPeQBb1zHE63ozhvkiXXgttreYbb0IRb/view/summary" TargetMode="External"/><Relationship Id="rId6" Type="http://schemas.openxmlformats.org/officeDocument/2006/relationships/hyperlink" Target="https://online.ieso.ca/suite/sites/reported-results/page/applications/record/lUB_6AwkdN7iL85_ADFXVZwG4wBUN6m4VVgqiVo9pv7FN1n6KX0zT34Ydhd8meg5Wi1oJNm8-t-mwl13TXJRfSQBf9n3QO3HEsvda4wppg3US3VZz__/view/summary" TargetMode="External"/><Relationship Id="rId5" Type="http://schemas.openxmlformats.org/officeDocument/2006/relationships/hyperlink" Target="https://online.ieso.ca/suite/sites/reported-results/page/applications/record/lUB_6AwkdN7iL85_ADFXVZwG4wBUN6m4VVgqiVo9pv7FN1n6KX0zT34Ydhd8meg5Wi1oJNm8-t-mwl32DHGQfSQBTcKZ4XDEHtgaHzihp3hjB41azaG/view/summary" TargetMode="External"/><Relationship Id="rId10" Type="http://schemas.openxmlformats.org/officeDocument/2006/relationships/printerSettings" Target="../printerSettings/printerSettings1.bin"/><Relationship Id="rId4" Type="http://schemas.openxmlformats.org/officeDocument/2006/relationships/hyperlink" Target="https://online.ieso.ca/suite/sites/reported-results/page/applications/record/lUB_6AwkdN7iL85_ADFXVZwG4wBUN6m4VVgqiVo9pv7FN1n6KX0zT34Ydhd8meg5Wi1oJNm8-t-mwl13DfATPaQBSTqIK2kdOSxuvS9pVqJRzU1kpIq/view/summary" TargetMode="External"/><Relationship Id="rId9" Type="http://schemas.openxmlformats.org/officeDocument/2006/relationships/hyperlink" Target="https://online.ieso.ca/suite/sites/reported-results/page/applications/record/lUB_6AwkdN7iL85_ADFXVZwG4wBUN6m4VVgqiVo9pv7FN1n6KX0zT34Ydhd8meg5Wi1oJNm8-t-mwl20DjAQveQBftYBNtDu7F20sI6VDpgBkMzLgY0/view/summ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topLeftCell="A4" workbookViewId="0">
      <selection activeCell="B7" sqref="B7:C17"/>
    </sheetView>
  </sheetViews>
  <sheetFormatPr defaultRowHeight="15" x14ac:dyDescent="0.25"/>
  <cols>
    <col min="1" max="1" width="30" customWidth="1"/>
    <col min="2" max="2" width="12" customWidth="1"/>
    <col min="3" max="12" width="30" customWidth="1"/>
  </cols>
  <sheetData>
    <row r="1" spans="1:12" x14ac:dyDescent="0.25">
      <c r="A1" s="4" t="s">
        <v>0</v>
      </c>
      <c r="B1" s="4"/>
      <c r="C1" s="4"/>
      <c r="D1" s="4"/>
      <c r="E1" t="s">
        <v>1</v>
      </c>
    </row>
    <row r="2" spans="1:12" x14ac:dyDescent="0.25">
      <c r="A2" s="4" t="s">
        <v>2</v>
      </c>
      <c r="B2" s="4"/>
      <c r="C2" s="4"/>
      <c r="D2" s="4"/>
      <c r="E2" t="s">
        <v>3</v>
      </c>
    </row>
    <row r="3" spans="1:12" x14ac:dyDescent="0.25">
      <c r="A3" s="4" t="s">
        <v>4</v>
      </c>
      <c r="B3" s="4"/>
      <c r="C3" s="4"/>
      <c r="D3" s="4"/>
    </row>
    <row r="4" spans="1:12" ht="195" x14ac:dyDescent="0.25">
      <c r="E4" s="4" t="s">
        <v>5</v>
      </c>
      <c r="F4" s="3" t="s">
        <v>6</v>
      </c>
    </row>
    <row r="5" spans="1:12" x14ac:dyDescent="0.25">
      <c r="E5" s="4" t="s">
        <v>7</v>
      </c>
      <c r="F5" s="3" t="s">
        <v>8</v>
      </c>
    </row>
    <row r="7" spans="1:12" x14ac:dyDescent="0.25">
      <c r="A7" s="5" t="s">
        <v>9</v>
      </c>
      <c r="B7" s="5"/>
      <c r="C7" s="5"/>
      <c r="D7" s="5"/>
      <c r="E7" s="5" t="s">
        <v>10</v>
      </c>
      <c r="F7" s="5" t="s">
        <v>11</v>
      </c>
      <c r="G7" s="5" t="s">
        <v>12</v>
      </c>
      <c r="H7" s="5" t="s">
        <v>13</v>
      </c>
      <c r="I7" s="5" t="s">
        <v>14</v>
      </c>
      <c r="J7" s="5" t="s">
        <v>15</v>
      </c>
      <c r="K7" s="5" t="s">
        <v>16</v>
      </c>
      <c r="L7" s="5" t="s">
        <v>17</v>
      </c>
    </row>
    <row r="8" spans="1:12" x14ac:dyDescent="0.25">
      <c r="A8" s="2" t="s">
        <v>18</v>
      </c>
      <c r="B8" s="7"/>
      <c r="C8" s="7"/>
      <c r="D8" s="7" t="s">
        <v>55</v>
      </c>
      <c r="E8" s="1" t="s">
        <v>19</v>
      </c>
      <c r="F8" s="1" t="s">
        <v>20</v>
      </c>
      <c r="G8" s="1" t="s">
        <v>21</v>
      </c>
      <c r="H8" s="1" t="s">
        <v>22</v>
      </c>
      <c r="I8" s="1" t="s">
        <v>23</v>
      </c>
      <c r="J8" s="1">
        <v>0</v>
      </c>
      <c r="K8" s="12">
        <v>92740</v>
      </c>
      <c r="L8" s="1" t="s">
        <v>24</v>
      </c>
    </row>
    <row r="9" spans="1:12" x14ac:dyDescent="0.25">
      <c r="A9" s="2" t="s">
        <v>25</v>
      </c>
      <c r="B9" s="7"/>
      <c r="C9" s="7"/>
      <c r="D9" s="7" t="s">
        <v>55</v>
      </c>
      <c r="E9" s="1" t="s">
        <v>19</v>
      </c>
      <c r="F9" s="1" t="s">
        <v>20</v>
      </c>
      <c r="G9" s="1" t="s">
        <v>21</v>
      </c>
      <c r="H9" s="1" t="s">
        <v>22</v>
      </c>
      <c r="I9" s="1" t="s">
        <v>26</v>
      </c>
      <c r="J9" s="1">
        <v>24.02</v>
      </c>
      <c r="K9" s="1">
        <v>134774</v>
      </c>
      <c r="L9" s="1" t="s">
        <v>24</v>
      </c>
    </row>
    <row r="10" spans="1:12" x14ac:dyDescent="0.25">
      <c r="A10" s="2" t="s">
        <v>27</v>
      </c>
      <c r="B10" s="7"/>
      <c r="C10" s="7"/>
      <c r="D10" s="7" t="s">
        <v>56</v>
      </c>
      <c r="E10" s="1" t="s">
        <v>19</v>
      </c>
      <c r="F10" s="1" t="s">
        <v>20</v>
      </c>
      <c r="G10" s="1" t="s">
        <v>28</v>
      </c>
      <c r="H10" s="1" t="s">
        <v>29</v>
      </c>
      <c r="I10" s="1" t="s">
        <v>30</v>
      </c>
      <c r="J10" s="1">
        <v>4.8</v>
      </c>
      <c r="K10" s="1">
        <v>13253</v>
      </c>
      <c r="L10" s="1" t="s">
        <v>24</v>
      </c>
    </row>
    <row r="11" spans="1:12" x14ac:dyDescent="0.25">
      <c r="A11" s="2" t="s">
        <v>31</v>
      </c>
      <c r="B11" s="8"/>
      <c r="C11" s="6"/>
      <c r="D11" s="6" t="s">
        <v>56</v>
      </c>
      <c r="E11" s="1" t="s">
        <v>19</v>
      </c>
      <c r="F11" s="1" t="s">
        <v>20</v>
      </c>
      <c r="G11" s="1" t="s">
        <v>28</v>
      </c>
      <c r="H11" s="1" t="s">
        <v>32</v>
      </c>
      <c r="I11" s="1" t="s">
        <v>33</v>
      </c>
      <c r="J11" s="1">
        <v>10.47</v>
      </c>
      <c r="K11" s="1">
        <v>39444</v>
      </c>
      <c r="L11" s="1" t="s">
        <v>24</v>
      </c>
    </row>
    <row r="12" spans="1:12" x14ac:dyDescent="0.25">
      <c r="A12" s="2" t="s">
        <v>34</v>
      </c>
      <c r="B12" s="8"/>
      <c r="C12" s="6"/>
      <c r="D12" s="6" t="s">
        <v>55</v>
      </c>
      <c r="E12" s="1" t="s">
        <v>35</v>
      </c>
      <c r="F12" s="1" t="s">
        <v>20</v>
      </c>
      <c r="G12" s="1" t="s">
        <v>36</v>
      </c>
      <c r="H12" s="1" t="s">
        <v>37</v>
      </c>
      <c r="I12" s="1" t="s">
        <v>38</v>
      </c>
      <c r="J12" s="1">
        <v>10.43</v>
      </c>
      <c r="K12" s="1">
        <v>46886</v>
      </c>
      <c r="L12" s="1" t="s">
        <v>24</v>
      </c>
    </row>
    <row r="13" spans="1:12" x14ac:dyDescent="0.25">
      <c r="A13" s="2" t="s">
        <v>39</v>
      </c>
      <c r="B13" s="8"/>
      <c r="C13" s="6"/>
      <c r="D13" s="6" t="s">
        <v>56</v>
      </c>
      <c r="E13" s="1" t="s">
        <v>19</v>
      </c>
      <c r="F13" s="1" t="s">
        <v>20</v>
      </c>
      <c r="G13" s="1" t="s">
        <v>40</v>
      </c>
      <c r="H13" s="1" t="s">
        <v>41</v>
      </c>
      <c r="I13" s="1" t="s">
        <v>42</v>
      </c>
      <c r="J13" s="1">
        <v>4.4000000000000004</v>
      </c>
      <c r="K13" s="1">
        <v>29141</v>
      </c>
      <c r="L13" s="1" t="s">
        <v>24</v>
      </c>
    </row>
    <row r="14" spans="1:12" x14ac:dyDescent="0.25">
      <c r="A14" s="2" t="s">
        <v>43</v>
      </c>
      <c r="B14" s="8"/>
      <c r="C14" s="6"/>
      <c r="D14" s="6" t="s">
        <v>55</v>
      </c>
      <c r="E14" s="1" t="s">
        <v>19</v>
      </c>
      <c r="F14" s="1" t="s">
        <v>20</v>
      </c>
      <c r="G14" s="1" t="s">
        <v>40</v>
      </c>
      <c r="H14" s="1" t="s">
        <v>44</v>
      </c>
      <c r="I14" s="1" t="s">
        <v>45</v>
      </c>
      <c r="J14" s="1">
        <v>5.39</v>
      </c>
      <c r="K14" s="1">
        <v>56752</v>
      </c>
      <c r="L14" s="1" t="s">
        <v>24</v>
      </c>
    </row>
    <row r="15" spans="1:12" x14ac:dyDescent="0.25">
      <c r="A15" s="2" t="s">
        <v>46</v>
      </c>
      <c r="B15" s="8"/>
      <c r="C15" s="6"/>
      <c r="D15" s="6" t="s">
        <v>56</v>
      </c>
      <c r="E15" s="1" t="s">
        <v>19</v>
      </c>
      <c r="F15" s="1" t="s">
        <v>20</v>
      </c>
      <c r="G15" s="1" t="s">
        <v>47</v>
      </c>
      <c r="H15" s="1" t="s">
        <v>48</v>
      </c>
      <c r="I15" s="1" t="s">
        <v>49</v>
      </c>
      <c r="J15" s="1">
        <v>1.35</v>
      </c>
      <c r="K15" s="1">
        <v>6135</v>
      </c>
      <c r="L15" s="1" t="s">
        <v>24</v>
      </c>
    </row>
    <row r="16" spans="1:12" x14ac:dyDescent="0.25">
      <c r="A16" s="2" t="s">
        <v>50</v>
      </c>
      <c r="B16" s="8"/>
      <c r="C16" s="6"/>
      <c r="D16" s="6" t="s">
        <v>56</v>
      </c>
      <c r="E16" s="1" t="s">
        <v>51</v>
      </c>
      <c r="F16" s="1" t="s">
        <v>20</v>
      </c>
      <c r="G16" s="1" t="s">
        <v>52</v>
      </c>
      <c r="H16" s="1" t="s">
        <v>53</v>
      </c>
      <c r="I16" s="1" t="s">
        <v>54</v>
      </c>
      <c r="J16" s="1">
        <v>0</v>
      </c>
      <c r="K16" s="1">
        <v>11286</v>
      </c>
      <c r="L16" s="1" t="s">
        <v>24</v>
      </c>
    </row>
    <row r="17" spans="9:11" x14ac:dyDescent="0.25">
      <c r="J17" s="10">
        <f>SUM(J8:J16)</f>
        <v>60.86</v>
      </c>
      <c r="K17" s="10">
        <f>SUM(K8:K16)</f>
        <v>430411</v>
      </c>
    </row>
    <row r="19" spans="9:11" x14ac:dyDescent="0.25">
      <c r="I19" s="1" t="s">
        <v>57</v>
      </c>
      <c r="J19" t="str">
        <f>+J7</f>
        <v>Total Demand Savings (kW)</v>
      </c>
      <c r="K19" s="9" t="str">
        <f>+K7</f>
        <v>Total Energy Savings (kWh)</v>
      </c>
    </row>
    <row r="20" spans="9:11" x14ac:dyDescent="0.25">
      <c r="I20" t="s">
        <v>56</v>
      </c>
      <c r="J20">
        <f>SUMIF(D8:D16,I20,J8:J16)</f>
        <v>21.020000000000003</v>
      </c>
      <c r="K20" s="9">
        <f>SUMIF(D8:D16,I20,K8:K16)</f>
        <v>99259</v>
      </c>
    </row>
    <row r="21" spans="9:11" x14ac:dyDescent="0.25">
      <c r="I21" t="s">
        <v>55</v>
      </c>
      <c r="J21">
        <f>SUMIF(D8:D16,I21,J8:J16)</f>
        <v>39.840000000000003</v>
      </c>
      <c r="K21" s="9">
        <f>SUMIF(D8:D16,I21,K8:K16)</f>
        <v>331152</v>
      </c>
    </row>
    <row r="22" spans="9:11" x14ac:dyDescent="0.25">
      <c r="J22" s="10">
        <f>SUM(J20:J21)</f>
        <v>60.860000000000007</v>
      </c>
      <c r="K22" s="10">
        <f>SUM(K20:K21)</f>
        <v>430411</v>
      </c>
    </row>
    <row r="23" spans="9:11" x14ac:dyDescent="0.25">
      <c r="I23" s="1" t="s">
        <v>58</v>
      </c>
      <c r="J23">
        <f>+'[1]LDC Savings Persistence'!$DV$443</f>
        <v>1.1189427312775331</v>
      </c>
      <c r="K23">
        <f>+'[1]LDC Savings Persistence'!$CI$443</f>
        <v>0.89849050478818371</v>
      </c>
    </row>
    <row r="24" spans="9:11" x14ac:dyDescent="0.25">
      <c r="I24" s="1" t="s">
        <v>59</v>
      </c>
      <c r="J24" s="11">
        <f>+J22*J23</f>
        <v>68.098854625550672</v>
      </c>
      <c r="K24" s="11">
        <f>+K22*K23</f>
        <v>386720.19665638695</v>
      </c>
    </row>
  </sheetData>
  <hyperlinks>
    <hyperlink ref="A8" r:id="rId1" xr:uid="{00000000-0004-0000-0000-000000000000}"/>
    <hyperlink ref="A9" r:id="rId2" xr:uid="{00000000-0004-0000-0000-000001000000}"/>
    <hyperlink ref="A10" r:id="rId3" xr:uid="{00000000-0004-0000-0000-000002000000}"/>
    <hyperlink ref="A11" r:id="rId4" xr:uid="{00000000-0004-0000-0000-000003000000}"/>
    <hyperlink ref="A12" r:id="rId5" xr:uid="{00000000-0004-0000-0000-000004000000}"/>
    <hyperlink ref="A13" r:id="rId6" xr:uid="{00000000-0004-0000-0000-000005000000}"/>
    <hyperlink ref="A14" r:id="rId7" xr:uid="{00000000-0004-0000-0000-000006000000}"/>
    <hyperlink ref="A15" r:id="rId8" xr:uid="{00000000-0004-0000-0000-000007000000}"/>
    <hyperlink ref="A16" r:id="rId9" xr:uid="{00000000-0004-0000-0000-000008000000}"/>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Retrofit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Suzanne Presseault</cp:lastModifiedBy>
  <dcterms:created xsi:type="dcterms:W3CDTF">2022-09-23T14:31:42Z</dcterms:created>
  <dcterms:modified xsi:type="dcterms:W3CDTF">2022-09-23T16:13:33Z</dcterms:modified>
</cp:coreProperties>
</file>