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OEB\Rates\2023 Rate Application\IRs\FINAL\01 Models\"/>
    </mc:Choice>
  </mc:AlternateContent>
  <xr:revisionPtr revIDLastSave="0" documentId="8_{B675F65D-2811-4E5D-8117-4FC36F449873}" xr6:coauthVersionLast="47" xr6:coauthVersionMax="47" xr10:uidLastSave="{00000000-0000-0000-0000-000000000000}"/>
  <bookViews>
    <workbookView xWindow="-120" yWindow="-120" windowWidth="25440" windowHeight="15390" activeTab="6" xr2:uid="{00000000-000D-0000-FFFF-FFFF00000000}"/>
  </bookViews>
  <sheets>
    <sheet name="Intro" sheetId="15" r:id="rId1"/>
    <sheet name="2011" sheetId="1" r:id="rId2"/>
    <sheet name="2012" sheetId="2" r:id="rId3"/>
    <sheet name="2013" sheetId="3" r:id="rId4"/>
    <sheet name="2014" sheetId="4" r:id="rId5"/>
    <sheet name="All" sheetId="5" r:id="rId6"/>
    <sheet name="1-Staff-35" sheetId="14" r:id="rId7"/>
    <sheet name="Checking" sheetId="8" state="hidden" r:id="rId8"/>
  </sheets>
  <definedNames>
    <definedName name="_xlnm._FilterDatabase" localSheetId="2" hidden="1">'2012'!$A$2:$BU$22</definedName>
    <definedName name="_xlnm._FilterDatabase" localSheetId="3" hidden="1">'2013'!$A$2:$BU$35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5" l="1"/>
  <c r="G80" i="5"/>
  <c r="T36" i="8"/>
  <c r="T35" i="8"/>
  <c r="T34" i="8"/>
  <c r="T17" i="8"/>
  <c r="T11" i="8"/>
  <c r="T12" i="8"/>
  <c r="T13" i="8"/>
  <c r="T14" i="8"/>
  <c r="E117" i="5" l="1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1" i="5"/>
  <c r="E99" i="5"/>
  <c r="E98" i="5"/>
  <c r="E97" i="5"/>
  <c r="E96" i="5"/>
  <c r="E95" i="5"/>
  <c r="E91" i="5"/>
  <c r="E90" i="5"/>
  <c r="E89" i="5"/>
  <c r="E88" i="5"/>
  <c r="E87" i="5"/>
  <c r="E86" i="5"/>
  <c r="E85" i="5"/>
  <c r="E84" i="5"/>
  <c r="E80" i="5"/>
  <c r="E72" i="5"/>
  <c r="E71" i="5"/>
  <c r="E70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4" i="5"/>
  <c r="E53" i="5"/>
  <c r="E52" i="5"/>
  <c r="E51" i="5"/>
  <c r="E50" i="5"/>
  <c r="E47" i="5"/>
  <c r="E46" i="5"/>
  <c r="E45" i="5"/>
  <c r="E44" i="5"/>
  <c r="E43" i="5"/>
  <c r="E42" i="5"/>
  <c r="E41" i="5"/>
  <c r="E38" i="5"/>
  <c r="E37" i="5"/>
  <c r="E36" i="5"/>
  <c r="E32" i="5"/>
  <c r="E31" i="5"/>
  <c r="E27" i="5"/>
  <c r="E26" i="5"/>
  <c r="E25" i="5"/>
  <c r="E24" i="5"/>
  <c r="E23" i="5"/>
  <c r="E22" i="5"/>
  <c r="E19" i="5"/>
  <c r="E12" i="5"/>
  <c r="E11" i="5"/>
  <c r="E10" i="5"/>
  <c r="E9" i="5"/>
  <c r="E8" i="5"/>
  <c r="E7" i="5"/>
  <c r="E6" i="5"/>
  <c r="E5" i="5"/>
  <c r="E4" i="5"/>
  <c r="E3" i="5"/>
  <c r="T41" i="8"/>
  <c r="E100" i="5" s="1"/>
  <c r="T27" i="8"/>
  <c r="E92" i="5" s="1"/>
  <c r="T26" i="8"/>
  <c r="E30" i="5" s="1"/>
  <c r="T25" i="8"/>
  <c r="E121" i="5" s="1"/>
  <c r="T24" i="8"/>
  <c r="E74" i="5" s="1"/>
  <c r="T23" i="8"/>
  <c r="E17" i="5" s="1"/>
  <c r="T18" i="8"/>
  <c r="E29" i="5" s="1"/>
  <c r="T39" i="8"/>
  <c r="E16" i="5" s="1"/>
  <c r="T37" i="8"/>
  <c r="T38" i="8" s="1"/>
  <c r="E13" i="5" s="1"/>
  <c r="E15" i="5" l="1"/>
  <c r="E35" i="5"/>
  <c r="E39" i="5"/>
  <c r="E55" i="5"/>
  <c r="E75" i="5"/>
  <c r="E81" i="5"/>
  <c r="E93" i="5"/>
  <c r="E20" i="5"/>
  <c r="E28" i="5"/>
  <c r="E40" i="5"/>
  <c r="E48" i="5"/>
  <c r="E76" i="5"/>
  <c r="E82" i="5"/>
  <c r="E94" i="5"/>
  <c r="E102" i="5"/>
  <c r="E119" i="5"/>
  <c r="E21" i="5"/>
  <c r="E33" i="5"/>
  <c r="E49" i="5"/>
  <c r="E69" i="5"/>
  <c r="E73" i="5"/>
  <c r="E77" i="5"/>
  <c r="E83" i="5"/>
  <c r="E120" i="5"/>
  <c r="E14" i="5"/>
  <c r="E18" i="5"/>
  <c r="E34" i="5"/>
  <c r="N21" i="8"/>
  <c r="A81" i="8" l="1"/>
  <c r="A71" i="8"/>
  <c r="A53" i="8"/>
  <c r="A46" i="8"/>
  <c r="A30" i="8"/>
  <c r="A21" i="8"/>
  <c r="A10" i="8"/>
  <c r="N39" i="8"/>
  <c r="A28" i="8" s="1"/>
  <c r="N38" i="8"/>
  <c r="A98" i="8" s="1"/>
  <c r="N37" i="8"/>
  <c r="N36" i="8"/>
  <c r="N35" i="8"/>
  <c r="A97" i="8" s="1"/>
  <c r="N34" i="8"/>
  <c r="N33" i="8"/>
  <c r="N32" i="8"/>
  <c r="A96" i="8" s="1"/>
  <c r="N31" i="8"/>
  <c r="N30" i="8"/>
  <c r="A44" i="8" s="1"/>
  <c r="N29" i="8"/>
  <c r="N28" i="8"/>
  <c r="N27" i="8"/>
  <c r="A69" i="8" s="1"/>
  <c r="N26" i="8"/>
  <c r="N25" i="8"/>
  <c r="N24" i="8"/>
  <c r="N23" i="8"/>
  <c r="N22" i="8"/>
  <c r="N20" i="8"/>
  <c r="A93" i="8" s="1"/>
  <c r="N19" i="8"/>
  <c r="N18" i="8"/>
  <c r="A49" i="8" s="1"/>
  <c r="N17" i="8"/>
  <c r="A61" i="8" s="1"/>
  <c r="N16" i="8"/>
  <c r="A73" i="8" s="1"/>
  <c r="N15" i="8"/>
  <c r="A19" i="8" s="1"/>
  <c r="N14" i="8"/>
  <c r="A18" i="8" s="1"/>
  <c r="N13" i="8"/>
  <c r="N12" i="8"/>
  <c r="A89" i="8" s="1"/>
  <c r="N11" i="8"/>
  <c r="N10" i="8"/>
  <c r="A29" i="8" s="1"/>
  <c r="N9" i="8"/>
  <c r="A86" i="8" s="1"/>
  <c r="N8" i="8"/>
  <c r="A85" i="8" s="1"/>
  <c r="N7" i="8"/>
  <c r="A57" i="8" s="1"/>
  <c r="N6" i="8"/>
  <c r="A56" i="8" s="1"/>
  <c r="N5" i="8"/>
  <c r="A55" i="8" s="1"/>
  <c r="A11" i="8" l="1"/>
  <c r="A42" i="8"/>
  <c r="A34" i="8"/>
  <c r="A12" i="8"/>
  <c r="A22" i="8"/>
  <c r="A35" i="8"/>
  <c r="A26" i="8"/>
  <c r="A38" i="8"/>
  <c r="A50" i="8"/>
  <c r="A54" i="8"/>
  <c r="A58" i="8"/>
  <c r="A62" i="8"/>
  <c r="A66" i="8"/>
  <c r="A70" i="8"/>
  <c r="A74" i="8"/>
  <c r="A78" i="8"/>
  <c r="A82" i="8"/>
  <c r="A90" i="8"/>
  <c r="A94" i="8"/>
  <c r="A8" i="8"/>
  <c r="A5" i="8"/>
  <c r="A75" i="8"/>
  <c r="A79" i="8"/>
  <c r="A83" i="8"/>
  <c r="A87" i="8"/>
  <c r="A91" i="8"/>
  <c r="A95" i="8"/>
  <c r="A99" i="8"/>
  <c r="A6" i="8"/>
  <c r="A16" i="8"/>
  <c r="A13" i="8"/>
  <c r="A14" i="8"/>
  <c r="A23" i="8"/>
  <c r="A27" i="8"/>
  <c r="A31" i="8"/>
  <c r="A39" i="8"/>
  <c r="A43" i="8"/>
  <c r="A47" i="8"/>
  <c r="A51" i="8"/>
  <c r="A59" i="8"/>
  <c r="A63" i="8"/>
  <c r="A67" i="8"/>
  <c r="A9" i="8"/>
  <c r="A17" i="8"/>
  <c r="A20" i="8"/>
  <c r="A15" i="8"/>
  <c r="A24" i="8"/>
  <c r="A32" i="8"/>
  <c r="A36" i="8"/>
  <c r="A40" i="8"/>
  <c r="A48" i="8"/>
  <c r="A52" i="8"/>
  <c r="A60" i="8"/>
  <c r="A64" i="8"/>
  <c r="A68" i="8"/>
  <c r="A72" i="8"/>
  <c r="A76" i="8"/>
  <c r="A80" i="8"/>
  <c r="A84" i="8"/>
  <c r="A88" i="8"/>
  <c r="A92" i="8"/>
  <c r="A25" i="8"/>
  <c r="A33" i="8"/>
  <c r="A37" i="8"/>
  <c r="A41" i="8"/>
  <c r="A45" i="8"/>
  <c r="A65" i="8"/>
  <c r="A77" i="8"/>
  <c r="BV80" i="5"/>
  <c r="BU80" i="5"/>
  <c r="BT80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BV121" i="5"/>
  <c r="BU121" i="5"/>
  <c r="BT121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A121" i="5"/>
  <c r="BE60" i="4"/>
  <c r="U60" i="4"/>
  <c r="AY60" i="4" l="1"/>
  <c r="W60" i="4"/>
  <c r="S60" i="4"/>
  <c r="T60" i="4"/>
  <c r="X121" i="5"/>
  <c r="R60" i="4"/>
  <c r="V60" i="4"/>
  <c r="AX60" i="4"/>
  <c r="BB60" i="4"/>
  <c r="BF60" i="4"/>
  <c r="U121" i="5"/>
  <c r="BC60" i="4"/>
  <c r="AV60" i="4"/>
  <c r="BD60" i="4"/>
  <c r="Y121" i="5"/>
  <c r="AZ60" i="4"/>
  <c r="AW60" i="4"/>
  <c r="BA60" i="4"/>
  <c r="T121" i="5"/>
  <c r="AB121" i="5"/>
  <c r="V121" i="5"/>
  <c r="Z121" i="5"/>
  <c r="S121" i="5"/>
  <c r="W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36" i="5"/>
  <c r="BW120" i="5" l="1"/>
  <c r="BW119" i="5"/>
  <c r="BW118" i="5"/>
  <c r="BW117" i="5"/>
  <c r="BW116" i="5"/>
  <c r="BW115" i="5"/>
  <c r="BW114" i="5"/>
  <c r="BW113" i="5"/>
  <c r="BW112" i="5"/>
  <c r="BW111" i="5"/>
  <c r="BW110" i="5"/>
  <c r="BW109" i="5"/>
  <c r="BW108" i="5"/>
  <c r="BW107" i="5"/>
  <c r="BW106" i="5"/>
  <c r="BW105" i="5"/>
  <c r="BW104" i="5"/>
  <c r="BW103" i="5"/>
  <c r="BW102" i="5"/>
  <c r="BW101" i="5"/>
  <c r="BW100" i="5"/>
  <c r="BW99" i="5"/>
  <c r="BW98" i="5"/>
  <c r="BW97" i="5"/>
  <c r="BW96" i="5"/>
  <c r="BW95" i="5"/>
  <c r="BW94" i="5"/>
  <c r="BW93" i="5"/>
  <c r="BW92" i="5"/>
  <c r="BW91" i="5"/>
  <c r="BW90" i="5"/>
  <c r="BW89" i="5"/>
  <c r="BW88" i="5"/>
  <c r="BW87" i="5"/>
  <c r="BW86" i="5"/>
  <c r="BW85" i="5"/>
  <c r="BW84" i="5"/>
  <c r="BW83" i="5"/>
  <c r="BW82" i="5"/>
  <c r="BW81" i="5"/>
  <c r="BW80" i="5"/>
  <c r="BW79" i="5"/>
  <c r="BW78" i="5"/>
  <c r="BW77" i="5"/>
  <c r="BW76" i="5"/>
  <c r="BW75" i="5"/>
  <c r="BW74" i="5"/>
  <c r="BW73" i="5"/>
  <c r="BW72" i="5"/>
  <c r="BW71" i="5"/>
  <c r="BW70" i="5"/>
  <c r="BW69" i="5"/>
  <c r="BW68" i="5"/>
  <c r="BW67" i="5"/>
  <c r="BW66" i="5"/>
  <c r="BW65" i="5"/>
  <c r="BW64" i="5"/>
  <c r="BW63" i="5"/>
  <c r="BW62" i="5"/>
  <c r="BW61" i="5"/>
  <c r="BW60" i="5"/>
  <c r="BW59" i="5"/>
  <c r="BW58" i="5"/>
  <c r="BW57" i="5"/>
  <c r="BW56" i="5"/>
  <c r="BW55" i="5"/>
  <c r="BW54" i="5"/>
  <c r="BW53" i="5"/>
  <c r="BW52" i="5"/>
  <c r="BW51" i="5"/>
  <c r="BW50" i="5"/>
  <c r="BW49" i="5"/>
  <c r="BW48" i="5"/>
  <c r="BW47" i="5"/>
  <c r="BW46" i="5"/>
  <c r="BW45" i="5"/>
  <c r="BW44" i="5"/>
  <c r="BW43" i="5"/>
  <c r="BW42" i="5"/>
  <c r="BW41" i="5"/>
  <c r="BW40" i="5"/>
  <c r="BW39" i="5"/>
  <c r="BW38" i="5"/>
  <c r="BW37" i="5"/>
  <c r="BW36" i="5"/>
  <c r="BW35" i="5"/>
  <c r="BW34" i="5"/>
  <c r="BW33" i="5"/>
  <c r="BW32" i="5"/>
  <c r="BW31" i="5"/>
  <c r="BW30" i="5"/>
  <c r="BW29" i="5"/>
  <c r="BW28" i="5"/>
  <c r="BW27" i="5"/>
  <c r="BW26" i="5"/>
  <c r="BW25" i="5"/>
  <c r="BW24" i="5"/>
  <c r="BW23" i="5"/>
  <c r="BW22" i="5"/>
  <c r="BW21" i="5"/>
  <c r="BW20" i="5"/>
  <c r="BW19" i="5"/>
  <c r="BW18" i="5"/>
  <c r="BW17" i="5"/>
  <c r="BW16" i="5"/>
  <c r="BW15" i="5"/>
  <c r="BW14" i="5"/>
  <c r="BW13" i="5"/>
  <c r="BW12" i="5"/>
  <c r="BW11" i="5"/>
  <c r="BW10" i="5"/>
  <c r="BW9" i="5"/>
  <c r="BW8" i="5"/>
  <c r="BW7" i="5"/>
  <c r="BW6" i="5"/>
  <c r="BW5" i="5"/>
  <c r="BW4" i="5"/>
  <c r="BW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Heeney</author>
  </authors>
  <commentList>
    <comment ref="A12" authorId="0" shapeId="0" xr:uid="{22EDA93D-A3AA-4D40-B732-965011A1DD4D}">
      <text>
        <r>
          <rPr>
            <b/>
            <sz val="10"/>
            <color rgb="FF000000"/>
            <rFont val="Tahoma"/>
            <family val="2"/>
          </rPr>
          <t>David Heeney: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Not showing up in final results -- delete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Heeney</author>
  </authors>
  <commentList>
    <comment ref="A38" authorId="0" shapeId="0" xr:uid="{905C9503-D4BF-144A-B704-2AFF851ED4F8}">
      <text>
        <r>
          <rPr>
            <b/>
            <sz val="10"/>
            <color rgb="FF000000"/>
            <rFont val="Tahoma"/>
            <family val="2"/>
          </rPr>
          <t>David Heeney: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Delete? Not in final results</t>
        </r>
      </text>
    </comment>
    <comment ref="P92" authorId="0" shapeId="0" xr:uid="{83F33E84-BC71-DB4B-9B44-61F10F0FDF33}">
      <text>
        <r>
          <rPr>
            <b/>
            <sz val="10"/>
            <color rgb="FF000000"/>
            <rFont val="Tahoma"/>
            <family val="2"/>
          </rPr>
          <t>David Heeney: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Shifted one year for consistency with final IESP report</t>
        </r>
      </text>
    </comment>
  </commentList>
</comments>
</file>

<file path=xl/sharedStrings.xml><?xml version="1.0" encoding="utf-8"?>
<sst xmlns="http://schemas.openxmlformats.org/spreadsheetml/2006/main" count="4655" uniqueCount="238">
  <si>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</si>
  <si>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</si>
  <si>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</si>
  <si>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</si>
  <si>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</si>
  <si>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</si>
  <si>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</si>
  <si>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</si>
  <si>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</si>
  <si>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</si>
  <si>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</si>
  <si>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</si>
  <si>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</si>
  <si>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</si>
  <si>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</si>
  <si>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</si>
  <si>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Veridian Connections Inc.</t>
  </si>
  <si>
    <t>Residential</t>
  </si>
  <si>
    <t>EE</t>
  </si>
  <si>
    <t>Final; Released August 31, 2012</t>
  </si>
  <si>
    <t/>
  </si>
  <si>
    <t>Appliances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</si>
  <si>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</si>
  <si>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</si>
  <si>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</si>
  <si>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</si>
  <si>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</si>
  <si>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</si>
  <si>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</si>
  <si>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</si>
  <si>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New participants during the peaksaver extension period + Continuing participants that have signed a peaksaver PLUS agreement</t>
  </si>
  <si>
    <t>Devices</t>
  </si>
  <si>
    <t>Retailer Co-op</t>
  </si>
  <si>
    <t>Custom retailer initiative; Not evaluated</t>
  </si>
  <si>
    <t>Business</t>
  </si>
  <si>
    <t>Commercial Demand Response (part of the Residential program schedule)</t>
  </si>
  <si>
    <t>Commercial &amp; Institutional</t>
  </si>
  <si>
    <t>Demand Response 3 (part of the Industrial program schedule)</t>
  </si>
  <si>
    <t>Gross reflects contracted MW and Net reflects Ex ante MW</t>
  </si>
  <si>
    <t>Facilities</t>
  </si>
  <si>
    <t>Direct Install Lighting</t>
  </si>
  <si>
    <t>Projects</t>
  </si>
  <si>
    <t>Retrofit</t>
  </si>
  <si>
    <t>Energy Audit</t>
  </si>
  <si>
    <t>Not evaluated</t>
  </si>
  <si>
    <t>Audits</t>
  </si>
  <si>
    <t>Industrial</t>
  </si>
  <si>
    <t>Demand Response 3</t>
  </si>
  <si>
    <t>Pre-2011 Programs Completed in 2011</t>
  </si>
  <si>
    <t>Electricity Retrofit Incentive Program</t>
  </si>
  <si>
    <t>Not evaluated; 2010 Evaluation findings used</t>
  </si>
  <si>
    <t>High Performance New Construction</t>
  </si>
  <si>
    <t>2011 Verified Results - Veridian Connections</t>
  </si>
  <si>
    <t>Activity/ Participation
(i.e. # of appliances)</t>
  </si>
  <si>
    <t>C&amp;I</t>
  </si>
  <si>
    <t>Final; Released August 31, 2013</t>
  </si>
  <si>
    <t>Home Assistance</t>
  </si>
  <si>
    <t>Home Assistance Program</t>
  </si>
  <si>
    <t>Tier 1 - 2011 Adjustment</t>
  </si>
  <si>
    <t>Buildings</t>
  </si>
  <si>
    <t>2012 Verified Results - Veridian Connections</t>
  </si>
  <si>
    <t>Tx (Transmission) or Dx (Distribution) connected</t>
  </si>
  <si>
    <t>Notes</t>
  </si>
  <si>
    <t>Energy Audit Funding</t>
  </si>
  <si>
    <t>Dx</t>
  </si>
  <si>
    <t>N/A</t>
  </si>
  <si>
    <t>Audit</t>
  </si>
  <si>
    <t>DR-3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</si>
  <si>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</si>
  <si>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</si>
  <si>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</si>
  <si>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</si>
  <si>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</si>
  <si>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</si>
  <si>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</si>
  <si>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</si>
  <si>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</si>
  <si>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</si>
  <si>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</si>
  <si>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</si>
  <si>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Energy Manager</t>
  </si>
  <si>
    <t>2013 Verified Results - Veridian Connections</t>
  </si>
  <si>
    <t>Commercial</t>
  </si>
  <si>
    <t>n/a</t>
  </si>
  <si>
    <t>Custom loadshapes for clotheslines, outdoor timers and power bars based on survey results.</t>
  </si>
  <si>
    <t>Homes</t>
  </si>
  <si>
    <t>Residential New Construction</t>
  </si>
  <si>
    <t>Other</t>
  </si>
  <si>
    <t>Time-of-Use Savings</t>
  </si>
  <si>
    <t xml:space="preserve">Demand Response 3 </t>
  </si>
  <si>
    <t>Commercial Demand Response</t>
  </si>
  <si>
    <t>Energy Managers</t>
  </si>
  <si>
    <t>2014 Verified Results - Veridian Connections</t>
  </si>
  <si>
    <t>Report</t>
  </si>
  <si>
    <t>2011MW</t>
  </si>
  <si>
    <t>2012MW</t>
  </si>
  <si>
    <t>2013MW</t>
  </si>
  <si>
    <t>2014MW</t>
  </si>
  <si>
    <t>2015MW</t>
  </si>
  <si>
    <t>2016MW</t>
  </si>
  <si>
    <t>2017MW</t>
  </si>
  <si>
    <t>2018MW</t>
  </si>
  <si>
    <t>2019MW</t>
  </si>
  <si>
    <t>2020MW</t>
  </si>
  <si>
    <t>2021MW</t>
  </si>
  <si>
    <t>2022MW</t>
  </si>
  <si>
    <t>2023MW</t>
  </si>
  <si>
    <t>2024MW</t>
  </si>
  <si>
    <t>2025MW</t>
  </si>
  <si>
    <t>2026MW</t>
  </si>
  <si>
    <t>2027MW</t>
  </si>
  <si>
    <t>2028MW</t>
  </si>
  <si>
    <t>2029MW</t>
  </si>
  <si>
    <t>2030MW</t>
  </si>
  <si>
    <t>2031MW</t>
  </si>
  <si>
    <t>2032MW</t>
  </si>
  <si>
    <t>2033MW</t>
  </si>
  <si>
    <t>2034MW</t>
  </si>
  <si>
    <t>2035MW</t>
  </si>
  <si>
    <t>2036MW</t>
  </si>
  <si>
    <t>2037MW</t>
  </si>
  <si>
    <t>2038MW</t>
  </si>
  <si>
    <t>2039MW</t>
  </si>
  <si>
    <t>2040MW</t>
  </si>
  <si>
    <t>2011MWh</t>
  </si>
  <si>
    <t>2012MWh</t>
  </si>
  <si>
    <t>2013MWh</t>
  </si>
  <si>
    <t>2014MWh</t>
  </si>
  <si>
    <t>2015MWh</t>
  </si>
  <si>
    <t>2016MWh</t>
  </si>
  <si>
    <t>2017MWh</t>
  </si>
  <si>
    <t>2018MWh</t>
  </si>
  <si>
    <t>2019MWh</t>
  </si>
  <si>
    <t>2020MWh</t>
  </si>
  <si>
    <t>2021MWh</t>
  </si>
  <si>
    <t>2022MWh</t>
  </si>
  <si>
    <t>2023MWh</t>
  </si>
  <si>
    <t>2024MWh</t>
  </si>
  <si>
    <t>2025MWh</t>
  </si>
  <si>
    <t>2026MWh</t>
  </si>
  <si>
    <t>2027MWh</t>
  </si>
  <si>
    <t>2028MWh</t>
  </si>
  <si>
    <t>2029MWh</t>
  </si>
  <si>
    <t>2030MWh</t>
  </si>
  <si>
    <t>2031MWh</t>
  </si>
  <si>
    <t>2032MWh</t>
  </si>
  <si>
    <t>2033MWh</t>
  </si>
  <si>
    <t>2034MWh</t>
  </si>
  <si>
    <t>2035MWh</t>
  </si>
  <si>
    <t>2036MWh</t>
  </si>
  <si>
    <t>2037MWh</t>
  </si>
  <si>
    <t>2038MWh</t>
  </si>
  <si>
    <t>2039MWh</t>
  </si>
  <si>
    <t>2040MWh</t>
  </si>
  <si>
    <t>ReportingYear</t>
  </si>
  <si>
    <t>ImplementationYear</t>
  </si>
  <si>
    <t>Tier</t>
  </si>
  <si>
    <t>Type</t>
  </si>
  <si>
    <t>Units</t>
  </si>
  <si>
    <t>GrossE</t>
  </si>
  <si>
    <t>GrossD</t>
  </si>
  <si>
    <t>Mystery</t>
  </si>
  <si>
    <t>Row Labels</t>
  </si>
  <si>
    <t>Grand Total</t>
  </si>
  <si>
    <t>Retrofit Business</t>
  </si>
  <si>
    <t>Retrofit Industrial</t>
  </si>
  <si>
    <t>Verified</t>
  </si>
  <si>
    <t>Sum of 2013MW</t>
  </si>
  <si>
    <t>Sum of 2013MWh</t>
  </si>
  <si>
    <t>Sum of 2012MW</t>
  </si>
  <si>
    <t>Sum of 2023MWh</t>
  </si>
  <si>
    <t>Sum of 2022MWh</t>
  </si>
  <si>
    <t>Sum of 2014MWh</t>
  </si>
  <si>
    <t>Sum of 2011MW</t>
  </si>
  <si>
    <t>Sum of 2014MW</t>
  </si>
  <si>
    <t>Sum of 2022MW</t>
  </si>
  <si>
    <t>Sum of 2023MW</t>
  </si>
  <si>
    <t>Sum of 2011MWh</t>
  </si>
  <si>
    <t>Sum of 2012MWh</t>
  </si>
  <si>
    <t xml:space="preserve"> True-up</t>
  </si>
  <si>
    <t>peaksaverPLUS C&amp;I</t>
  </si>
  <si>
    <t>peaksaverPLUS (IHD)  C&amp;I</t>
  </si>
  <si>
    <t>peaksaverPLUS (IHD) C&amp;I</t>
  </si>
  <si>
    <t>DR-3 Industrial</t>
  </si>
  <si>
    <t>Pre-2011 High Performance New Construction</t>
  </si>
  <si>
    <t>Last item not found in Final results, deleted</t>
  </si>
  <si>
    <t>Added items for consistency with final report, persistence estimated:</t>
  </si>
  <si>
    <t>True-up</t>
  </si>
  <si>
    <t>Residential Demand Response (IHD)</t>
  </si>
  <si>
    <t>Building Commissioning</t>
  </si>
  <si>
    <t>New Construction</t>
  </si>
  <si>
    <t>Small Commercial Demand Response</t>
  </si>
  <si>
    <t>Small Commercial Demand Response (IHD)</t>
  </si>
  <si>
    <t>Process &amp; System Upgrades</t>
  </si>
  <si>
    <t>Monitoring &amp; Targeting</t>
  </si>
  <si>
    <t>Aboriginal Program</t>
  </si>
  <si>
    <t>Toronto Comprehensive</t>
  </si>
  <si>
    <t>Multifamily Energy Efficiency Rebates</t>
  </si>
  <si>
    <t>LDC Custom Programs</t>
  </si>
  <si>
    <t>Program Enabled Savings</t>
  </si>
  <si>
    <t>LDC Pilots</t>
  </si>
  <si>
    <t>Not showing up in final results</t>
  </si>
  <si>
    <t>not showing up in final results</t>
  </si>
  <si>
    <t>New construction</t>
  </si>
  <si>
    <t>missing?</t>
  </si>
  <si>
    <t>11 Direct Install Lighting</t>
  </si>
  <si>
    <t>15 Small Commercial Demand Response</t>
  </si>
  <si>
    <t>22 Demand Response 3</t>
  </si>
  <si>
    <t>17 Demand Response 3</t>
  </si>
  <si>
    <t>16 Small Commercial Demand Response (IHD)</t>
  </si>
  <si>
    <t>27 High Performance New Construction</t>
  </si>
  <si>
    <t>OEBInit</t>
  </si>
  <si>
    <t>03 HVAC Incentives</t>
  </si>
  <si>
    <t>07 Residential Demand Response</t>
  </si>
  <si>
    <t>08 Residential Demand Response (IHD)</t>
  </si>
  <si>
    <t>13 New Construction</t>
  </si>
  <si>
    <t>Sum of 2024MWh</t>
  </si>
  <si>
    <t>Sum of 2025MWh</t>
  </si>
  <si>
    <t>Sum of 2026MWh</t>
  </si>
  <si>
    <t>Sum of 2027MWh</t>
  </si>
  <si>
    <t>Sum of 2028MWh</t>
  </si>
  <si>
    <t>Sum of 2024MW</t>
  </si>
  <si>
    <t>Sum of 2025MW</t>
  </si>
  <si>
    <t>Sum of 2026MW</t>
  </si>
  <si>
    <t>Sum of 2027MW</t>
  </si>
  <si>
    <t>Sum of 2028MW</t>
  </si>
  <si>
    <t>Workbook description</t>
  </si>
  <si>
    <t>2011 persistence provided by the IESO</t>
  </si>
  <si>
    <t>2013 persistence provided by the IESO, including true-ups for 2012</t>
  </si>
  <si>
    <t>2014 persistence provided by the IESO, including true-ups for 2013</t>
  </si>
  <si>
    <t>ALL</t>
  </si>
  <si>
    <t>A consolidation of the previous four worksheets</t>
  </si>
  <si>
    <t>1-Staff-25</t>
  </si>
  <si>
    <t>Analysis of persistence to address interrogatory from OEB staff on persistence values for 2022 and later</t>
  </si>
  <si>
    <t>Introduction</t>
  </si>
  <si>
    <t>2012 persistence provided by the IESO, including true-ups for 2011</t>
  </si>
  <si>
    <t>Tab</t>
  </si>
  <si>
    <t>Description/sosurce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</si>
</sst>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0.0"/>
    <numFmt numFmtId="172" formatCode="0.000"/>
    <numFmt numFmtId="173" formatCode="#,##0.000"/>
    <numFmt numFmtId="174" formatCode="0.000000"/>
    <numFmt numFmtId="175" formatCode="#,##0.0000000"/>
    <numFmt numFmtId="176" formatCode="_(* #,##0_);_(* \(#,##0\);_(* &quot;-&quot;??_);_(@_)"/>
    <numFmt numFmtId="177" formatCode="0.0%"/>
    <numFmt numFmtId="178" formatCode="0.0000"/>
    <numFmt numFmtId="179" formatCode="[$-1009]d\-mmm\-yy;@"/>
    <numFmt numFmtId="180" formatCode="_(* #,##0.0_);_(* \(#,##0.0\);_(* &quot;-&quot;??_);_(@_)"/>
    <numFmt numFmtId="181" formatCode="#,##0.0_);\(#,##0.0\)"/>
    <numFmt numFmtId="182" formatCode="&quot;$&quot;_(#,##0.00_);&quot;$&quot;\(#,##0.00\)"/>
    <numFmt numFmtId="183" formatCode="_(&quot;$&quot;* #,##0.00000000000000000_);_(&quot;$&quot;* \(#,##0.00000000000000000\);_(&quot;$&quot;* &quot;-&quot;??_);_(@_)"/>
    <numFmt numFmtId="184" formatCode="_-&quot;£&quot;* #,##0.00_-;\-&quot;£&quot;* #,##0.00_-;_-&quot;£&quot;* &quot;-&quot;??_-;_-@_-"/>
    <numFmt numFmtId="185" formatCode="#,##0.0_)\x;\(#,##0.0\)\x"/>
    <numFmt numFmtId="186" formatCode="_(&quot;$&quot;* #,##0.00000000_);_(&quot;$&quot;* \(#,##0.00000000\);_(&quot;$&quot;* &quot;-&quot;??_);_(@_)"/>
    <numFmt numFmtId="187" formatCode="_(&quot;$&quot;* #,##0.00000000000_);_(&quot;$&quot;* \(#,##0.00000000000\);_(&quot;$&quot;* &quot;-&quot;??_);_(@_)"/>
    <numFmt numFmtId="188" formatCode="_(&quot;$&quot;* #,##0.000000000000_);_(&quot;$&quot;* \(#,##0.000000000000\);_(&quot;$&quot;* &quot;-&quot;??_);_(@_)"/>
    <numFmt numFmtId="189" formatCode="_-&quot;£&quot;* #,##0_-;\-&quot;£&quot;* #,##0_-;_-&quot;£&quot;* &quot;-&quot;_-;_-@_-"/>
    <numFmt numFmtId="190" formatCode="#,##0.0_)_x;\(#,##0.0\)_x"/>
    <numFmt numFmtId="191" formatCode="_(* #,##0.0_);_(* \(#,##0.0\);_(* &quot;-&quot;?_);_(@_)"/>
    <numFmt numFmtId="192" formatCode="#,##0.0_)_x;\(#,##0.0\)_x;0.0_)_x;@_)_x"/>
    <numFmt numFmtId="193" formatCode="_(&quot;$&quot;* #,##0.00000000000000_);_(&quot;$&quot;* \(#,##0.00000000000000\);_(&quot;$&quot;* &quot;-&quot;??_);_(@_)"/>
    <numFmt numFmtId="194" formatCode="0.0_)\%;\(0.0\)\%"/>
    <numFmt numFmtId="195" formatCode="_(&quot;$&quot;* #,##0.000000000000000_);_(&quot;$&quot;* \(#,##0.000000000000000\);_(&quot;$&quot;* &quot;-&quot;??_);_(@_)"/>
    <numFmt numFmtId="196" formatCode="#,##0.0_)_%;\(#,##0.0\)_%"/>
    <numFmt numFmtId="197" formatCode="_(* #,##0.000_);_(* \(#,##0.000\);_(* &quot;-&quot;??_);_(@_)"/>
    <numFmt numFmtId="198" formatCode="#,##0.0_);\(#,##0.0\);0_._0_)"/>
    <numFmt numFmtId="199" formatCode="\¥\ #,##0_);[Red]\(\¥\ #,##0\)"/>
    <numFmt numFmtId="200" formatCode="[&gt;1]&quot;10Q: &quot;0&quot; qtrs&quot;;&quot;10Q: &quot;0&quot; qtr&quot;"/>
    <numFmt numFmtId="201" formatCode="0.0%;[Red]\(0.0%\)"/>
    <numFmt numFmtId="202" formatCode="#,##0.0\ \ \ _);\(#,##0.0\)\ \ "/>
    <numFmt numFmtId="203" formatCode="_-* #,##0.00\ _F_-;\-* #,##0.00\ _F_-;_-* &quot;-&quot;??\ _F_-;_-@_-"/>
    <numFmt numFmtId="204" formatCode="m\-d\-yy"/>
    <numFmt numFmtId="205" formatCode="&quot;£&quot;#,##0.00_);[Red]\(&quot;£&quot;#,##0.00\)"/>
    <numFmt numFmtId="206" formatCode="0.0_)"/>
    <numFmt numFmtId="207" formatCode="m/yy"/>
    <numFmt numFmtId="208" formatCode="#,###.0#"/>
    <numFmt numFmtId="209" formatCode="#,###.#"/>
    <numFmt numFmtId="210" formatCode="&quot;$&quot;#,##0.00"/>
    <numFmt numFmtId="211" formatCode="0000\ \-\ 0000"/>
    <numFmt numFmtId="212" formatCode="[Red][&gt;0.0000001]\+#,##0.?#;[Red][&lt;-0.0000001]\-#,##0.?#;[Green]&quot;=  &quot;"/>
    <numFmt numFmtId="213" formatCode="#.#######\x"/>
    <numFmt numFmtId="214" formatCode="0.00000E+00"/>
    <numFmt numFmtId="215" formatCode="_(* #,##0.0_);_(* \(#,##0.0\);_(* &quot;-&quot;_);_(@_)"/>
    <numFmt numFmtId="216" formatCode="_-* #,##0.00\ _D_M_-;\-* #,##0.00\ _D_M_-;_-* &quot;-&quot;??\ _D_M_-;_-@_-"/>
    <numFmt numFmtId="217" formatCode="#,##0.00_%_);\(#,##0.00\)_%;**;@_%_)"/>
    <numFmt numFmtId="218" formatCode="0.000\x"/>
    <numFmt numFmtId="219" formatCode="&quot;$&quot;#,##0.00_);[Red]\(&quot;$&quot;#,##0.00\);&quot;--  &quot;;_(@_)"/>
    <numFmt numFmtId="220" formatCode="_(&quot;$&quot;* #,##0.0_);_(&quot;$&quot;* \(#,##0.0\);_(&quot;$&quot;* &quot;-&quot;_);_(@_)"/>
    <numFmt numFmtId="221" formatCode="_(&quot;$&quot;* #,##0_);_(&quot;$&quot;* \(#,##0\);_(&quot;$&quot;* &quot;-&quot;??_);_(@_)"/>
    <numFmt numFmtId="222" formatCode="&quot;$&quot;#,##0.00_%_);\(&quot;$&quot;#,##0.00\)_%;**;@_%_)"/>
    <numFmt numFmtId="223" formatCode="&quot;$&quot;#,##0.00_%_);\(&quot;$&quot;#,##0.00\)_%;&quot;$&quot;###0.00_%_);@_%_)"/>
    <numFmt numFmtId="224" formatCode="_(\§\ #,##0_)\ ;[Red]\(\§\ #,##0\)\ ;&quot; - &quot;;_(@\ _)"/>
    <numFmt numFmtId="225" formatCode="_(\§\ #,##0.00_);[Red]\(\§\ #,##0.00\);&quot; - &quot;_0_0;_(@_)"/>
    <numFmt numFmtId="226" formatCode="###0.00_)"/>
    <numFmt numFmtId="227" formatCode="m/d/yy_%_)"/>
    <numFmt numFmtId="228" formatCode="mmm\-dd\-yyyy"/>
    <numFmt numFmtId="229" formatCode="mmm\-d\-yyyy"/>
    <numFmt numFmtId="230" formatCode="mmm\-yyyy"/>
    <numFmt numFmtId="231" formatCode="m/d/yy_%_);;**"/>
    <numFmt numFmtId="232" formatCode="#,##0.0_);[Red]\(#,##0.0\)"/>
    <numFmt numFmtId="233" formatCode="_([$€-2]* #,##0.00_);_([$€-2]* \(#,##0.00\);_([$€-2]* &quot;-&quot;??_)"/>
    <numFmt numFmtId="234" formatCode="&quot;$&quot;#,##0.000_);[Red]\(&quot;$&quot;#,##0.000\)"/>
    <numFmt numFmtId="235" formatCode="0.0000000000000"/>
    <numFmt numFmtId="236" formatCode="0_)"/>
    <numFmt numFmtId="237" formatCode="[$-409]d\-mmm\-yy;@"/>
    <numFmt numFmtId="238" formatCode="#,##0.00_);[Red]\(#,##0.00\);\-\-\ \ \ "/>
    <numFmt numFmtId="239" formatCode="General_)"/>
    <numFmt numFmtId="240" formatCode="&quot;&quot;"/>
    <numFmt numFmtId="241" formatCode="#,##0.0\ ;\(#,##0.0\ \)"/>
    <numFmt numFmtId="242" formatCode="0.0%;0.0%;\-\ "/>
    <numFmt numFmtId="243" formatCode="0.0%\ ;\(0.0%\)"/>
    <numFmt numFmtId="244" formatCode="_ * #,##0.00_)\ _$_ ;_ * \(#,##0.00\)\ _$_ ;_ * &quot;-&quot;??_)\ _$_ ;_ @_ "/>
    <numFmt numFmtId="245" formatCode="#,##0.00000\ ;\(#,##0.00000\ \)"/>
    <numFmt numFmtId="246" formatCode="0.000000000000"/>
    <numFmt numFmtId="247" formatCode="_ * #,##0.00_)\ &quot;$&quot;_ ;_ * \(#,##0.00\)\ &quot;$&quot;_ ;_ * &quot;-&quot;??_)\ &quot;$&quot;_ ;_ @_ "/>
    <numFmt numFmtId="248" formatCode="#,##0.0000\ ;\(#,##0.0000\ \)"/>
    <numFmt numFmtId="249" formatCode="0.000%\ ;\(0.000%\)"/>
    <numFmt numFmtId="250" formatCode="#,##0.0\x_)_);\(#,##0.0\x\)_);#,##0.0\x_)_);@_%_)"/>
    <numFmt numFmtId="251" formatCode="_(* #,##0.00000_);_(* \(#,##0.00000\);_(* &quot;-&quot;?_);_(@_)"/>
    <numFmt numFmtId="252" formatCode="#,##0.0_);[Red]\(#,##0.0\);&quot;--  &quot;"/>
    <numFmt numFmtId="253" formatCode="0.00_)"/>
    <numFmt numFmtId="254" formatCode="#,##0.000_);[Red]\(#,##0.000\)"/>
    <numFmt numFmtId="255" formatCode="0_);\(0\)"/>
    <numFmt numFmtId="256" formatCode="#,##0.00&quot;x&quot;_);[Red]\(#,##0.00&quot;x&quot;\)"/>
    <numFmt numFmtId="257" formatCode="#,##0_);\(#,##0\);&quot;-  &quot;"/>
    <numFmt numFmtId="258" formatCode="#,##0.0_);\(#,##0.0\);&quot;-  &quot;"/>
    <numFmt numFmtId="259" formatCode="#,##0.0_);\(#,##0.0\);\-_)"/>
    <numFmt numFmtId="260" formatCode="0.00000000"/>
    <numFmt numFmtId="261" formatCode="#,##0.0%_);[Red]\(#,##0.0%\)"/>
    <numFmt numFmtId="262" formatCode="#,##0.00%_);[Red]\(#,##0.00%\)"/>
    <numFmt numFmtId="263" formatCode="0.0%_);\(0.0%\);&quot;-  &quot;"/>
    <numFmt numFmtId="264" formatCode="#,##0.0\%_);\(#,##0.0\%\);#,##0.0\%_);@_%_)"/>
    <numFmt numFmtId="265" formatCode="mm/dd/yy"/>
    <numFmt numFmtId="266" formatCode="0.00\ ;\-0.00\ ;&quot;- &quot;"/>
    <numFmt numFmtId="267" formatCode="#,##0.0000"/>
    <numFmt numFmtId="268" formatCode="#,##0\ ;[Red]\(#,##0\);\ \-\ "/>
    <numFmt numFmtId="269" formatCode="#,##0.00_);\(#,##0.00\);#,##0.00_);@_)"/>
    <numFmt numFmtId="270" formatCode="[White]General"/>
    <numFmt numFmtId="271" formatCode="#,###.##"/>
    <numFmt numFmtId="272" formatCode="&quot;$&quot;#,##0.000000_);[Red]\(&quot;$&quot;#,##0.000000\)"/>
    <numFmt numFmtId="273" formatCode="&quot;Table &quot;0"/>
    <numFmt numFmtId="274" formatCode="_(General_)"/>
    <numFmt numFmtId="275" formatCode="0.00\ "/>
    <numFmt numFmtId="276" formatCode="_-&quot;L.&quot;\ * #,##0.00_-;\-&quot;L.&quot;\ * #,##0.00_-;_-&quot;L.&quot;\ * &quot;-&quot;??_-;_-@_-"/>
    <numFmt numFmtId="277" formatCode="0_%_);\(0\)_%;0_%_);@_%_)"/>
    <numFmt numFmtId="278" formatCode="0,000\x"/>
    <numFmt numFmtId="279" formatCode="yyyy&quot;A&quot;"/>
    <numFmt numFmtId="280" formatCode="_-* #,##0\ _D_M_-;\-* #,##0\ _D_M_-;_-* &quot;-&quot;\ _D_M_-;_-@_-"/>
    <numFmt numFmtId="281" formatCode="&quot;@ &quot;0.00"/>
    <numFmt numFmtId="282" formatCode="&quot;Yes&quot;_%_);&quot;Error&quot;_%_);&quot;No&quot;_%_);&quot;--&quot;_%_)"/>
  </numFmts>
  <fonts count="1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u/>
      <sz val="9.35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indexed="12"/>
      <name val="Arial"/>
      <family val="2"/>
    </font>
    <font>
      <sz val="10"/>
      <name val="Geneva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8"/>
      <name val="Arial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10"/>
      <color indexed="8"/>
      <name val="Arial"/>
      <family val="2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indexed="52"/>
      <name val="Calibri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indexed="10"/>
      <name val="Calibri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 (Body)_x0000_"/>
    </font>
    <font>
      <sz val="12"/>
      <color rgb="FFFF0000"/>
      <name val="Calibri (Body)_x0000_"/>
    </font>
    <font>
      <sz val="12"/>
      <color rgb="FFFF0000"/>
      <name val="Calibri"/>
      <family val="2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82">
    <xf numFmtId="0" fontId="0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179" fontId="26" fillId="0" borderId="0"/>
    <xf numFmtId="179" fontId="26" fillId="0" borderId="0"/>
    <xf numFmtId="0" fontId="26" fillId="0" borderId="0"/>
    <xf numFmtId="9" fontId="28" fillId="0" borderId="0">
      <alignment horizontal="right"/>
    </xf>
    <xf numFmtId="164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26" fillId="36" borderId="25" applyNumberFormat="0">
      <alignment horizontal="centerContinuous" vertical="center" wrapText="1"/>
    </xf>
    <xf numFmtId="0" fontId="26" fillId="37" borderId="25" applyNumberFormat="0">
      <alignment horizontal="left" vertical="center"/>
    </xf>
    <xf numFmtId="170" fontId="30" fillId="0" borderId="0" applyFont="0" applyFill="0" applyBorder="0" applyAlignment="0" applyProtection="0"/>
    <xf numFmtId="0" fontId="26" fillId="0" borderId="0"/>
    <xf numFmtId="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31" fillId="0" borderId="0"/>
    <xf numFmtId="0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39" fontId="26" fillId="0" borderId="0" applyFont="0" applyFill="0" applyBorder="0" applyAlignment="0" applyProtection="0"/>
    <xf numFmtId="0" fontId="31" fillId="0" borderId="0"/>
    <xf numFmtId="0" fontId="26" fillId="0" borderId="0">
      <alignment vertical="top"/>
    </xf>
    <xf numFmtId="9" fontId="32" fillId="0" borderId="0">
      <alignment horizontal="right"/>
    </xf>
    <xf numFmtId="0" fontId="34" fillId="0" borderId="0" applyNumberFormat="0" applyFill="0">
      <alignment horizontal="left" vertical="center" wrapText="1"/>
    </xf>
    <xf numFmtId="185" fontId="26" fillId="0" borderId="0" applyFont="0" applyFill="0" applyBorder="0" applyAlignment="0" applyProtection="0"/>
    <xf numFmtId="186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92" fontId="26" fillId="0" borderId="0" applyFont="0" applyFill="0" applyBorder="0" applyProtection="0">
      <alignment horizontal="right"/>
    </xf>
    <xf numFmtId="19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94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95" fontId="33" fillId="0" borderId="0" applyFont="0" applyFill="0" applyBorder="0" applyAlignment="0" applyProtection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26" fillId="0" borderId="0"/>
    <xf numFmtId="0" fontId="26" fillId="0" borderId="0"/>
    <xf numFmtId="0" fontId="35" fillId="0" borderId="0" applyFont="0" applyFill="0" applyBorder="0" applyAlignment="0" applyProtection="0"/>
    <xf numFmtId="199" fontId="3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4" fontId="34" fillId="0" borderId="0" applyNumberFormat="0" applyFill="0">
      <alignment horizontal="left" vertical="center" wrapText="1"/>
    </xf>
    <xf numFmtId="0" fontId="34" fillId="38" borderId="0" applyFont="0" applyFill="0" applyProtection="0"/>
    <xf numFmtId="181" fontId="26" fillId="0" borderId="0"/>
    <xf numFmtId="200" fontId="36" fillId="0" borderId="0" applyFill="0" applyBorder="0" applyAlignment="0" applyProtection="0">
      <alignment horizontal="right"/>
    </xf>
    <xf numFmtId="0" fontId="37" fillId="39" borderId="0" applyNumberFormat="0" applyBorder="0" applyAlignment="0" applyProtection="0"/>
    <xf numFmtId="0" fontId="1" fillId="10" borderId="0" applyNumberFormat="0" applyBorder="0" applyAlignment="0" applyProtection="0"/>
    <xf numFmtId="0" fontId="3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8" fillId="10" borderId="0" applyNumberFormat="0" applyBorder="0" applyAlignment="0" applyProtection="0"/>
    <xf numFmtId="0" fontId="1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40" borderId="0" applyNumberFormat="0" applyBorder="0" applyAlignment="0" applyProtection="0"/>
    <xf numFmtId="0" fontId="1" fillId="14" borderId="0" applyNumberFormat="0" applyBorder="0" applyAlignment="0" applyProtection="0"/>
    <xf numFmtId="0" fontId="3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8" fillId="14" borderId="0" applyNumberFormat="0" applyBorder="0" applyAlignment="0" applyProtection="0"/>
    <xf numFmtId="0" fontId="1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8" fillId="18" borderId="0" applyNumberFormat="0" applyBorder="0" applyAlignment="0" applyProtection="0"/>
    <xf numFmtId="0" fontId="1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42" borderId="0" applyNumberFormat="0" applyBorder="0" applyAlignment="0" applyProtection="0"/>
    <xf numFmtId="0" fontId="1" fillId="22" borderId="0" applyNumberFormat="0" applyBorder="0" applyAlignment="0" applyProtection="0"/>
    <xf numFmtId="0" fontId="3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8" fillId="22" borderId="0" applyNumberFormat="0" applyBorder="0" applyAlignment="0" applyProtection="0"/>
    <xf numFmtId="0" fontId="1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1" fillId="26" borderId="0" applyNumberFormat="0" applyBorder="0" applyAlignment="0" applyProtection="0"/>
    <xf numFmtId="0" fontId="3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8" fillId="26" borderId="0" applyNumberFormat="0" applyBorder="0" applyAlignment="0" applyProtection="0"/>
    <xf numFmtId="0" fontId="1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1" fillId="30" borderId="0" applyNumberFormat="0" applyBorder="0" applyAlignment="0" applyProtection="0"/>
    <xf numFmtId="0" fontId="3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8" fillId="30" borderId="0" applyNumberFormat="0" applyBorder="0" applyAlignment="0" applyProtection="0"/>
    <xf numFmtId="0" fontId="1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8" fillId="11" borderId="0" applyNumberFormat="0" applyBorder="0" applyAlignment="0" applyProtection="0"/>
    <xf numFmtId="0" fontId="1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46" borderId="0" applyNumberFormat="0" applyBorder="0" applyAlignment="0" applyProtection="0"/>
    <xf numFmtId="0" fontId="1" fillId="15" borderId="0" applyNumberFormat="0" applyBorder="0" applyAlignment="0" applyProtection="0"/>
    <xf numFmtId="0" fontId="3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8" fillId="15" borderId="0" applyNumberFormat="0" applyBorder="0" applyAlignment="0" applyProtection="0"/>
    <xf numFmtId="0" fontId="1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8" fillId="19" borderId="0" applyNumberFormat="0" applyBorder="0" applyAlignment="0" applyProtection="0"/>
    <xf numFmtId="0" fontId="1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42" borderId="0" applyNumberFormat="0" applyBorder="0" applyAlignment="0" applyProtection="0"/>
    <xf numFmtId="0" fontId="1" fillId="23" borderId="0" applyNumberFormat="0" applyBorder="0" applyAlignment="0" applyProtection="0"/>
    <xf numFmtId="0" fontId="3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8" fillId="23" borderId="0" applyNumberFormat="0" applyBorder="0" applyAlignment="0" applyProtection="0"/>
    <xf numFmtId="0" fontId="1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8" fillId="27" borderId="0" applyNumberFormat="0" applyBorder="0" applyAlignment="0" applyProtection="0"/>
    <xf numFmtId="0" fontId="1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48" borderId="0" applyNumberFormat="0" applyBorder="0" applyAlignment="0" applyProtection="0"/>
    <xf numFmtId="0" fontId="1" fillId="31" borderId="0" applyNumberFormat="0" applyBorder="0" applyAlignment="0" applyProtection="0"/>
    <xf numFmtId="0" fontId="3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8" fillId="31" borderId="0" applyNumberFormat="0" applyBorder="0" applyAlignment="0" applyProtection="0"/>
    <xf numFmtId="0" fontId="1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49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4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47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5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5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5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16" fillId="32" borderId="0" applyNumberFormat="0" applyBorder="0" applyAlignment="0" applyProtection="0"/>
    <xf numFmtId="201" fontId="26" fillId="0" borderId="17">
      <alignment horizontal="right"/>
    </xf>
    <xf numFmtId="0" fontId="40" fillId="53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54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55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50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5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56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16" fillId="29" borderId="0" applyNumberFormat="0" applyBorder="0" applyAlignment="0" applyProtection="0"/>
    <xf numFmtId="167" fontId="42" fillId="0" borderId="0" applyFont="0"/>
    <xf numFmtId="167" fontId="42" fillId="0" borderId="26" applyFont="0"/>
    <xf numFmtId="168" fontId="42" fillId="0" borderId="0" applyFont="0"/>
    <xf numFmtId="202" fontId="43" fillId="0" borderId="17">
      <alignment horizontal="right"/>
    </xf>
    <xf numFmtId="202" fontId="43" fillId="0" borderId="17" applyFill="0">
      <alignment horizontal="right"/>
    </xf>
    <xf numFmtId="3" fontId="26" fillId="0" borderId="17" applyFill="0">
      <alignment horizontal="right"/>
    </xf>
    <xf numFmtId="203" fontId="43" fillId="0" borderId="17" applyFill="0">
      <alignment horizontal="right"/>
    </xf>
    <xf numFmtId="204" fontId="45" fillId="57" borderId="27">
      <alignment horizontal="center" vertical="center"/>
    </xf>
    <xf numFmtId="0" fontId="26" fillId="0" borderId="0"/>
    <xf numFmtId="181" fontId="46" fillId="0" borderId="0"/>
    <xf numFmtId="0" fontId="26" fillId="0" borderId="0"/>
    <xf numFmtId="205" fontId="26" fillId="0" borderId="17">
      <alignment horizontal="right"/>
      <protection locked="0"/>
    </xf>
    <xf numFmtId="165" fontId="43" fillId="0" borderId="17" applyNumberFormat="0" applyFont="0" applyBorder="0" applyProtection="0">
      <alignment horizontal="right"/>
    </xf>
    <xf numFmtId="206" fontId="47" fillId="58" borderId="28"/>
    <xf numFmtId="0" fontId="2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50" fillId="40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6" fillId="3" borderId="0" applyNumberFormat="0" applyBorder="0" applyAlignment="0" applyProtection="0"/>
    <xf numFmtId="1" fontId="52" fillId="59" borderId="23" applyNumberFormat="0" applyBorder="0" applyAlignment="0">
      <alignment horizontal="center" vertical="top" wrapText="1"/>
      <protection hidden="1"/>
    </xf>
    <xf numFmtId="0" fontId="53" fillId="60" borderId="0"/>
    <xf numFmtId="0" fontId="54" fillId="0" borderId="0" applyAlignment="0"/>
    <xf numFmtId="0" fontId="55" fillId="0" borderId="12" applyNumberFormat="0" applyFill="0" applyAlignment="0" applyProtection="0"/>
    <xf numFmtId="0" fontId="44" fillId="0" borderId="20" applyNumberFormat="0" applyFont="0" applyFill="0" applyAlignment="0" applyProtection="0"/>
    <xf numFmtId="0" fontId="56" fillId="0" borderId="29" applyNumberFormat="0" applyFont="0" applyFill="0" applyAlignment="0" applyProtection="0">
      <alignment horizontal="centerContinuous"/>
    </xf>
    <xf numFmtId="0" fontId="29" fillId="0" borderId="12" applyNumberFormat="0" applyFont="0" applyFill="0" applyAlignment="0" applyProtection="0"/>
    <xf numFmtId="0" fontId="29" fillId="0" borderId="23" applyNumberFormat="0" applyFont="0" applyFill="0" applyAlignment="0" applyProtection="0"/>
    <xf numFmtId="0" fontId="29" fillId="0" borderId="21" applyNumberFormat="0" applyFont="0" applyFill="0" applyAlignment="0" applyProtection="0"/>
    <xf numFmtId="0" fontId="29" fillId="0" borderId="16" applyNumberFormat="0" applyFont="0" applyFill="0" applyAlignment="0" applyProtection="0"/>
    <xf numFmtId="207" fontId="26" fillId="0" borderId="0" applyFont="0" applyFill="0" applyBorder="0" applyAlignment="0" applyProtection="0"/>
    <xf numFmtId="0" fontId="33" fillId="0" borderId="0">
      <alignment horizontal="right"/>
    </xf>
    <xf numFmtId="0" fontId="35" fillId="0" borderId="0" applyFont="0" applyFill="0" applyBorder="0" applyAlignment="0" applyProtection="0"/>
    <xf numFmtId="208" fontId="33" fillId="0" borderId="0" applyFill="0" applyBorder="0" applyAlignment="0"/>
    <xf numFmtId="209" fontId="33" fillId="0" borderId="0" applyFill="0" applyBorder="0" applyAlignment="0"/>
    <xf numFmtId="210" fontId="33" fillId="0" borderId="0" applyFill="0" applyBorder="0" applyAlignment="0"/>
    <xf numFmtId="211" fontId="33" fillId="0" borderId="0" applyFill="0" applyBorder="0" applyAlignment="0"/>
    <xf numFmtId="210" fontId="26" fillId="0" borderId="0" applyFill="0" applyBorder="0" applyAlignment="0"/>
    <xf numFmtId="208" fontId="33" fillId="0" borderId="0" applyFill="0" applyBorder="0" applyAlignment="0"/>
    <xf numFmtId="211" fontId="26" fillId="0" borderId="0" applyFill="0" applyBorder="0" applyAlignment="0"/>
    <xf numFmtId="209" fontId="33" fillId="0" borderId="0" applyFill="0" applyBorder="0" applyAlignment="0"/>
    <xf numFmtId="0" fontId="57" fillId="61" borderId="25" applyNumberFormat="0" applyAlignment="0" applyProtection="0"/>
    <xf numFmtId="0" fontId="57" fillId="61" borderId="25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10" fillId="6" borderId="4" applyNumberFormat="0" applyAlignment="0" applyProtection="0"/>
    <xf numFmtId="181" fontId="44" fillId="62" borderId="0" applyNumberFormat="0" applyFont="0" applyBorder="0" applyAlignment="0">
      <alignment horizontal="left"/>
    </xf>
    <xf numFmtId="212" fontId="26" fillId="0" borderId="0" applyFont="0" applyFill="0" applyBorder="0" applyProtection="0">
      <alignment horizontal="center" vertical="center"/>
    </xf>
    <xf numFmtId="0" fontId="59" fillId="63" borderId="30" applyNumberFormat="0" applyAlignment="0" applyProtection="0"/>
    <xf numFmtId="0" fontId="60" fillId="7" borderId="7" applyNumberFormat="0" applyAlignment="0" applyProtection="0"/>
    <xf numFmtId="0" fontId="60" fillId="7" borderId="7" applyNumberFormat="0" applyAlignment="0" applyProtection="0"/>
    <xf numFmtId="0" fontId="60" fillId="7" borderId="7" applyNumberFormat="0" applyAlignment="0" applyProtection="0"/>
    <xf numFmtId="0" fontId="60" fillId="7" borderId="7" applyNumberFormat="0" applyAlignment="0" applyProtection="0"/>
    <xf numFmtId="0" fontId="60" fillId="7" borderId="7" applyNumberFormat="0" applyAlignment="0" applyProtection="0"/>
    <xf numFmtId="0" fontId="60" fillId="7" borderId="7" applyNumberFormat="0" applyAlignment="0" applyProtection="0"/>
    <xf numFmtId="0" fontId="60" fillId="7" borderId="7" applyNumberFormat="0" applyAlignment="0" applyProtection="0"/>
    <xf numFmtId="0" fontId="12" fillId="7" borderId="7" applyNumberFormat="0" applyAlignment="0" applyProtection="0"/>
    <xf numFmtId="213" fontId="26" fillId="0" borderId="0" applyNumberFormat="0" applyFont="0" applyFill="0" applyAlignment="0" applyProtection="0"/>
    <xf numFmtId="0" fontId="55" fillId="0" borderId="12" applyNumberFormat="0" applyFill="0" applyProtection="0">
      <alignment horizontal="left" vertical="center"/>
    </xf>
    <xf numFmtId="0" fontId="61" fillId="0" borderId="0">
      <alignment horizontal="center" wrapText="1"/>
      <protection hidden="1"/>
    </xf>
    <xf numFmtId="0" fontId="62" fillId="0" borderId="0">
      <alignment horizontal="right"/>
    </xf>
    <xf numFmtId="171" fontId="36" fillId="0" borderId="0" applyBorder="0">
      <alignment horizontal="right"/>
    </xf>
    <xf numFmtId="171" fontId="36" fillId="0" borderId="20" applyAlignment="0">
      <alignment horizontal="right"/>
    </xf>
    <xf numFmtId="214" fontId="33" fillId="0" borderId="0"/>
    <xf numFmtId="214" fontId="33" fillId="0" borderId="0"/>
    <xf numFmtId="214" fontId="33" fillId="0" borderId="0"/>
    <xf numFmtId="214" fontId="33" fillId="0" borderId="0"/>
    <xf numFmtId="214" fontId="33" fillId="0" borderId="0"/>
    <xf numFmtId="214" fontId="33" fillId="0" borderId="0"/>
    <xf numFmtId="214" fontId="33" fillId="0" borderId="0"/>
    <xf numFmtId="214" fontId="33" fillId="0" borderId="0"/>
    <xf numFmtId="168" fontId="63" fillId="0" borderId="0" applyFont="0" applyBorder="0">
      <alignment horizontal="right"/>
    </xf>
    <xf numFmtId="208" fontId="33" fillId="0" borderId="0" applyFont="0" applyFill="0" applyBorder="0" applyAlignment="0" applyProtection="0"/>
    <xf numFmtId="215" fontId="26" fillId="0" borderId="0" applyFont="0"/>
    <xf numFmtId="0" fontId="64" fillId="0" borderId="0" applyFont="0" applyFill="0" applyBorder="0" applyProtection="0">
      <alignment horizontal="right"/>
    </xf>
    <xf numFmtId="0" fontId="64" fillId="0" borderId="0" applyFont="0" applyFill="0" applyBorder="0" applyProtection="0">
      <alignment horizontal="right"/>
    </xf>
    <xf numFmtId="178" fontId="26" fillId="0" borderId="0" applyFont="0" applyFill="0" applyBorder="0" applyAlignment="0" applyProtection="0">
      <alignment horizontal="right"/>
    </xf>
    <xf numFmtId="216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6" fontId="26" fillId="0" borderId="0" applyFont="0" applyFill="0" applyBorder="0" applyAlignment="0" applyProtection="0">
      <alignment horizontal="right"/>
    </xf>
    <xf numFmtId="176" fontId="26" fillId="0" borderId="0" applyFont="0" applyFill="0" applyBorder="0" applyAlignment="0" applyProtection="0">
      <alignment horizontal="right"/>
    </xf>
    <xf numFmtId="176" fontId="26" fillId="0" borderId="0" applyFont="0" applyFill="0" applyBorder="0" applyAlignment="0" applyProtection="0">
      <alignment horizontal="right"/>
    </xf>
    <xf numFmtId="176" fontId="26" fillId="0" borderId="0" applyFont="0" applyFill="0" applyBorder="0" applyAlignment="0" applyProtection="0">
      <alignment horizontal="right"/>
    </xf>
    <xf numFmtId="170" fontId="2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66" fillId="0" borderId="0" applyFont="0" applyFill="0" applyBorder="0" applyAlignment="0" applyProtection="0"/>
    <xf numFmtId="176" fontId="26" fillId="0" borderId="0" applyFont="0" applyFill="0" applyBorder="0" applyAlignment="0" applyProtection="0">
      <alignment horizontal="right"/>
    </xf>
    <xf numFmtId="176" fontId="26" fillId="0" borderId="0" applyFont="0" applyFill="0" applyBorder="0" applyAlignment="0" applyProtection="0">
      <alignment horizontal="right"/>
    </xf>
    <xf numFmtId="176" fontId="26" fillId="0" borderId="0" applyFont="0" applyFill="0" applyBorder="0" applyAlignment="0" applyProtection="0">
      <alignment horizontal="right"/>
    </xf>
    <xf numFmtId="176" fontId="26" fillId="0" borderId="0" applyFont="0" applyFill="0" applyBorder="0" applyAlignment="0" applyProtection="0">
      <alignment horizontal="right"/>
    </xf>
    <xf numFmtId="170" fontId="6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17" fontId="6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3" fontId="71" fillId="0" borderId="0" applyFont="0" applyFill="0" applyBorder="0" applyAlignment="0" applyProtection="0"/>
    <xf numFmtId="181" fontId="72" fillId="0" borderId="0"/>
    <xf numFmtId="0" fontId="73" fillId="0" borderId="0"/>
    <xf numFmtId="0" fontId="74" fillId="64" borderId="0">
      <alignment horizontal="center" vertical="center" wrapText="1"/>
    </xf>
    <xf numFmtId="218" fontId="26" fillId="0" borderId="0" applyFill="0" applyBorder="0">
      <alignment horizontal="right"/>
      <protection locked="0"/>
    </xf>
    <xf numFmtId="219" fontId="75" fillId="0" borderId="31" applyFont="0" applyFill="0" applyBorder="0" applyAlignment="0" applyProtection="0"/>
    <xf numFmtId="209" fontId="33" fillId="0" borderId="0" applyFont="0" applyFill="0" applyBorder="0" applyAlignment="0" applyProtection="0"/>
    <xf numFmtId="220" fontId="76" fillId="0" borderId="0">
      <alignment horizontal="right"/>
    </xf>
    <xf numFmtId="166" fontId="77" fillId="0" borderId="32">
      <protection locked="0"/>
    </xf>
    <xf numFmtId="0" fontId="64" fillId="0" borderId="0" applyFont="0" applyFill="0" applyBorder="0" applyProtection="0">
      <alignment horizontal="right"/>
    </xf>
    <xf numFmtId="190" fontId="26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67" fillId="0" borderId="0" applyFont="0" applyFill="0" applyBorder="0" applyAlignment="0" applyProtection="0"/>
    <xf numFmtId="44" fontId="48" fillId="0" borderId="0" applyFont="0" applyFill="0" applyBorder="0" applyAlignment="0" applyProtection="0"/>
    <xf numFmtId="169" fontId="6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221" fontId="26" fillId="0" borderId="0" applyFont="0" applyFill="0" applyBorder="0" applyAlignment="0" applyProtection="0">
      <alignment horizontal="right"/>
    </xf>
    <xf numFmtId="221" fontId="26" fillId="0" borderId="0" applyFont="0" applyFill="0" applyBorder="0" applyAlignment="0" applyProtection="0">
      <alignment horizontal="right"/>
    </xf>
    <xf numFmtId="221" fontId="26" fillId="0" borderId="0" applyFont="0" applyFill="0" applyBorder="0" applyAlignment="0" applyProtection="0">
      <alignment horizontal="right"/>
    </xf>
    <xf numFmtId="221" fontId="26" fillId="0" borderId="0" applyFont="0" applyFill="0" applyBorder="0" applyAlignment="0" applyProtection="0">
      <alignment horizontal="right"/>
    </xf>
    <xf numFmtId="44" fontId="26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221" fontId="26" fillId="0" borderId="0" applyFont="0" applyFill="0" applyBorder="0" applyAlignment="0" applyProtection="0">
      <alignment horizontal="right"/>
    </xf>
    <xf numFmtId="221" fontId="26" fillId="0" borderId="0" applyFont="0" applyFill="0" applyBorder="0" applyAlignment="0" applyProtection="0">
      <alignment horizontal="right"/>
    </xf>
    <xf numFmtId="221" fontId="26" fillId="0" borderId="0" applyFont="0" applyFill="0" applyBorder="0" applyAlignment="0" applyProtection="0">
      <alignment horizontal="right"/>
    </xf>
    <xf numFmtId="221" fontId="26" fillId="0" borderId="0" applyFont="0" applyFill="0" applyBorder="0" applyAlignment="0" applyProtection="0">
      <alignment horizontal="right"/>
    </xf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26" fillId="0" borderId="0" applyFont="0" applyFill="0" applyBorder="0" applyAlignment="0" applyProtection="0"/>
    <xf numFmtId="222" fontId="79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7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23" fontId="33" fillId="0" borderId="0" applyFont="0" applyFill="0" applyBorder="0" applyProtection="0">
      <alignment horizontal="right"/>
    </xf>
    <xf numFmtId="224" fontId="43" fillId="0" borderId="0" applyFont="0" applyFill="0" applyBorder="0" applyAlignment="0" applyProtection="0">
      <alignment vertical="center"/>
    </xf>
    <xf numFmtId="225" fontId="43" fillId="0" borderId="0" applyFont="0" applyFill="0" applyBorder="0" applyAlignment="0" applyProtection="0">
      <alignment vertical="center"/>
    </xf>
    <xf numFmtId="0" fontId="61" fillId="0" borderId="0" applyFont="0" applyFill="0" applyBorder="0" applyAlignment="0">
      <protection locked="0"/>
    </xf>
    <xf numFmtId="0" fontId="35" fillId="0" borderId="0" applyFont="0" applyFill="0" applyBorder="0" applyAlignment="0" applyProtection="0"/>
    <xf numFmtId="226" fontId="80" fillId="0" borderId="33" applyNumberFormat="0" applyFill="0">
      <alignment horizontal="right"/>
    </xf>
    <xf numFmtId="226" fontId="80" fillId="0" borderId="33" applyNumberFormat="0" applyFill="0">
      <alignment horizontal="right"/>
    </xf>
    <xf numFmtId="1" fontId="81" fillId="0" borderId="0"/>
    <xf numFmtId="227" fontId="44" fillId="0" borderId="0" applyFont="0" applyFill="0" applyBorder="0" applyProtection="0">
      <alignment horizontal="right"/>
    </xf>
    <xf numFmtId="228" fontId="75" fillId="0" borderId="0" applyFont="0" applyFill="0" applyBorder="0" applyAlignment="0" applyProtection="0"/>
    <xf numFmtId="228" fontId="75" fillId="0" borderId="0" applyFont="0" applyFill="0" applyBorder="0" applyAlignment="0" applyProtection="0"/>
    <xf numFmtId="229" fontId="28" fillId="60" borderId="18" applyFont="0" applyFill="0" applyBorder="0" applyAlignment="0" applyProtection="0"/>
    <xf numFmtId="230" fontId="36" fillId="0" borderId="12" applyFont="0" applyFill="0" applyBorder="0" applyAlignment="0" applyProtection="0"/>
    <xf numFmtId="182" fontId="26" fillId="0" borderId="0" applyFont="0" applyFill="0" applyBorder="0" applyAlignment="0" applyProtection="0"/>
    <xf numFmtId="231" fontId="65" fillId="0" borderId="0" applyFont="0" applyFill="0" applyBorder="0" applyAlignment="0" applyProtection="0"/>
    <xf numFmtId="14" fontId="78" fillId="0" borderId="0" applyFill="0" applyBorder="0" applyAlignment="0"/>
    <xf numFmtId="0" fontId="26" fillId="0" borderId="0">
      <alignment horizontal="left" vertical="top"/>
    </xf>
    <xf numFmtId="167" fontId="82" fillId="0" borderId="0"/>
    <xf numFmtId="0" fontId="75" fillId="0" borderId="0"/>
    <xf numFmtId="168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83" fillId="0" borderId="0">
      <protection locked="0"/>
    </xf>
    <xf numFmtId="0" fontId="26" fillId="0" borderId="0"/>
    <xf numFmtId="167" fontId="33" fillId="0" borderId="0"/>
    <xf numFmtId="171" fontId="26" fillId="0" borderId="34" applyNumberFormat="0" applyFont="0" applyFill="0" applyAlignment="0" applyProtection="0"/>
    <xf numFmtId="171" fontId="26" fillId="0" borderId="34" applyNumberFormat="0" applyFont="0" applyFill="0" applyAlignment="0" applyProtection="0"/>
    <xf numFmtId="171" fontId="26" fillId="0" borderId="34" applyNumberFormat="0" applyFont="0" applyFill="0" applyAlignment="0" applyProtection="0"/>
    <xf numFmtId="167" fontId="84" fillId="0" borderId="0" applyFill="0" applyBorder="0" applyAlignment="0" applyProtection="0"/>
    <xf numFmtId="1" fontId="44" fillId="0" borderId="0"/>
    <xf numFmtId="232" fontId="85" fillId="0" borderId="0">
      <protection locked="0"/>
    </xf>
    <xf numFmtId="232" fontId="85" fillId="0" borderId="0">
      <protection locked="0"/>
    </xf>
    <xf numFmtId="208" fontId="33" fillId="0" borderId="0" applyFill="0" applyBorder="0" applyAlignment="0"/>
    <xf numFmtId="209" fontId="33" fillId="0" borderId="0" applyFill="0" applyBorder="0" applyAlignment="0"/>
    <xf numFmtId="208" fontId="33" fillId="0" borderId="0" applyFill="0" applyBorder="0" applyAlignment="0"/>
    <xf numFmtId="211" fontId="26" fillId="0" borderId="0" applyFill="0" applyBorder="0" applyAlignment="0"/>
    <xf numFmtId="209" fontId="33" fillId="0" borderId="0" applyFill="0" applyBorder="0" applyAlignment="0"/>
    <xf numFmtId="233" fontId="32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34" fontId="61" fillId="65" borderId="23">
      <alignment horizontal="left"/>
    </xf>
    <xf numFmtId="1" fontId="88" fillId="66" borderId="22" applyNumberFormat="0" applyBorder="0" applyAlignment="0">
      <alignment horizontal="centerContinuous" vertical="center"/>
      <protection locked="0"/>
    </xf>
    <xf numFmtId="235" fontId="26" fillId="0" borderId="0">
      <protection locked="0"/>
    </xf>
    <xf numFmtId="213" fontId="26" fillId="0" borderId="0">
      <protection locked="0"/>
    </xf>
    <xf numFmtId="2" fontId="71" fillId="0" borderId="0" applyFont="0" applyFill="0" applyBorder="0" applyAlignment="0" applyProtection="0"/>
    <xf numFmtId="0" fontId="89" fillId="0" borderId="0" applyFill="0" applyBorder="0" applyProtection="0">
      <alignment horizontal="left"/>
    </xf>
    <xf numFmtId="0" fontId="90" fillId="41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91" fillId="2" borderId="0" applyNumberFormat="0" applyBorder="0" applyAlignment="0" applyProtection="0"/>
    <xf numFmtId="0" fontId="5" fillId="2" borderId="0" applyNumberFormat="0" applyBorder="0" applyAlignment="0" applyProtection="0"/>
    <xf numFmtId="38" fontId="75" fillId="67" borderId="0" applyNumberFormat="0" applyBorder="0" applyAlignment="0" applyProtection="0"/>
    <xf numFmtId="0" fontId="92" fillId="0" borderId="0" applyNumberFormat="0">
      <alignment horizontal="right"/>
    </xf>
    <xf numFmtId="0" fontId="26" fillId="0" borderId="0"/>
    <xf numFmtId="0" fontId="26" fillId="0" borderId="0"/>
    <xf numFmtId="0" fontId="26" fillId="0" borderId="0"/>
    <xf numFmtId="0" fontId="26" fillId="0" borderId="0"/>
    <xf numFmtId="177" fontId="26" fillId="68" borderId="10" applyNumberFormat="0" applyFont="0" applyBorder="0" applyAlignment="0" applyProtection="0"/>
    <xf numFmtId="185" fontId="26" fillId="0" borderId="0" applyFont="0" applyFill="0" applyBorder="0" applyAlignment="0" applyProtection="0">
      <alignment horizontal="right"/>
    </xf>
    <xf numFmtId="181" fontId="93" fillId="68" borderId="0" applyNumberFormat="0" applyFont="0" applyAlignment="0"/>
    <xf numFmtId="0" fontId="94" fillId="0" borderId="0" applyProtection="0">
      <alignment horizontal="right"/>
    </xf>
    <xf numFmtId="0" fontId="95" fillId="0" borderId="35" applyNumberFormat="0" applyAlignment="0" applyProtection="0">
      <alignment horizontal="left" vertical="center"/>
    </xf>
    <xf numFmtId="0" fontId="95" fillId="0" borderId="13">
      <alignment horizontal="left" vertical="center"/>
    </xf>
    <xf numFmtId="49" fontId="96" fillId="0" borderId="0">
      <alignment horizontal="centerContinuous"/>
    </xf>
    <xf numFmtId="0" fontId="97" fillId="0" borderId="36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37" applyNumberFormat="0" applyFill="0" applyAlignment="0" applyProtection="0"/>
    <xf numFmtId="0" fontId="100" fillId="0" borderId="0" applyProtection="0">
      <alignment horizontal="left"/>
    </xf>
    <xf numFmtId="0" fontId="100" fillId="0" borderId="0" applyProtection="0">
      <alignment horizontal="left"/>
    </xf>
    <xf numFmtId="0" fontId="100" fillId="0" borderId="0" applyProtection="0">
      <alignment horizontal="left"/>
    </xf>
    <xf numFmtId="0" fontId="100" fillId="0" borderId="0" applyProtection="0">
      <alignment horizontal="left"/>
    </xf>
    <xf numFmtId="0" fontId="3" fillId="0" borderId="2" applyNumberFormat="0" applyFill="0" applyAlignment="0" applyProtection="0"/>
    <xf numFmtId="0" fontId="100" fillId="0" borderId="0" applyProtection="0">
      <alignment horizontal="left"/>
    </xf>
    <xf numFmtId="0" fontId="101" fillId="0" borderId="38" applyNumberFormat="0" applyFill="0" applyAlignment="0" applyProtection="0"/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3" fillId="0" borderId="3" applyNumberFormat="0" applyFill="0" applyAlignment="0" applyProtection="0"/>
    <xf numFmtId="0" fontId="4" fillId="0" borderId="3" applyNumberFormat="0" applyFill="0" applyAlignment="0" applyProtection="0"/>
    <xf numFmtId="0" fontId="102" fillId="0" borderId="0" applyProtection="0">
      <alignment horizontal="left"/>
    </xf>
    <xf numFmtId="0" fontId="10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4" fillId="0" borderId="0"/>
    <xf numFmtId="0" fontId="49" fillId="0" borderId="0"/>
    <xf numFmtId="236" fontId="42" fillId="0" borderId="0">
      <alignment horizontal="centerContinuous"/>
    </xf>
    <xf numFmtId="0" fontId="105" fillId="0" borderId="39" applyNumberFormat="0" applyFill="0" applyBorder="0" applyAlignment="0" applyProtection="0">
      <alignment horizontal="left"/>
    </xf>
    <xf numFmtId="236" fontId="42" fillId="0" borderId="40">
      <alignment horizontal="center"/>
    </xf>
    <xf numFmtId="0" fontId="26" fillId="0" borderId="0" applyNumberFormat="0" applyFill="0" applyBorder="0" applyProtection="0">
      <alignment wrapText="1"/>
    </xf>
    <xf numFmtId="0" fontId="26" fillId="0" borderId="0" applyNumberFormat="0" applyFill="0" applyBorder="0" applyProtection="0">
      <alignment horizontal="justify" vertical="top" wrapText="1"/>
    </xf>
    <xf numFmtId="0" fontId="106" fillId="0" borderId="41">
      <alignment horizontal="left" vertical="center"/>
    </xf>
    <xf numFmtId="0" fontId="106" fillId="69" borderId="0">
      <alignment horizontal="centerContinuous" wrapText="1"/>
    </xf>
    <xf numFmtId="0" fontId="107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237" fontId="10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>
      <alignment horizontal="right"/>
    </xf>
    <xf numFmtId="10" fontId="75" fillId="60" borderId="10" applyNumberFormat="0" applyBorder="0" applyAlignment="0" applyProtection="0"/>
    <xf numFmtId="0" fontId="111" fillId="44" borderId="25" applyNumberFormat="0" applyAlignment="0" applyProtection="0"/>
    <xf numFmtId="0" fontId="111" fillId="44" borderId="25" applyNumberFormat="0" applyAlignment="0" applyProtection="0"/>
    <xf numFmtId="0" fontId="112" fillId="5" borderId="4" applyNumberFormat="0" applyAlignment="0" applyProtection="0"/>
    <xf numFmtId="0" fontId="112" fillId="5" borderId="4" applyNumberFormat="0" applyAlignment="0" applyProtection="0"/>
    <xf numFmtId="0" fontId="112" fillId="5" borderId="4" applyNumberFormat="0" applyAlignment="0" applyProtection="0"/>
    <xf numFmtId="0" fontId="112" fillId="5" borderId="4" applyNumberFormat="0" applyAlignment="0" applyProtection="0"/>
    <xf numFmtId="0" fontId="112" fillId="5" borderId="4" applyNumberFormat="0" applyAlignment="0" applyProtection="0"/>
    <xf numFmtId="0" fontId="112" fillId="5" borderId="4" applyNumberFormat="0" applyAlignment="0" applyProtection="0"/>
    <xf numFmtId="0" fontId="112" fillId="5" borderId="4" applyNumberFormat="0" applyAlignment="0" applyProtection="0"/>
    <xf numFmtId="0" fontId="8" fillId="5" borderId="4" applyNumberFormat="0" applyAlignment="0" applyProtection="0"/>
    <xf numFmtId="238" fontId="61" fillId="0" borderId="0" applyNumberFormat="0" applyFill="0" applyBorder="0" applyAlignment="0" applyProtection="0"/>
    <xf numFmtId="0" fontId="26" fillId="0" borderId="0" applyNumberFormat="0" applyFill="0" applyBorder="0" applyAlignment="0">
      <protection locked="0"/>
    </xf>
    <xf numFmtId="0" fontId="113" fillId="60" borderId="0" applyNumberFormat="0" applyFont="0" applyBorder="0" applyAlignment="0">
      <alignment horizontal="right"/>
      <protection locked="0"/>
    </xf>
    <xf numFmtId="0" fontId="114" fillId="70" borderId="0" applyNumberFormat="0" applyFont="0" applyBorder="0" applyAlignment="0">
      <alignment horizontal="right" vertical="top"/>
      <protection locked="0"/>
    </xf>
    <xf numFmtId="239" fontId="26" fillId="60" borderId="24" applyNumberFormat="0" applyFont="0" applyBorder="0" applyAlignment="0">
      <alignment horizontal="right" vertical="center"/>
      <protection locked="0"/>
    </xf>
    <xf numFmtId="0" fontId="114" fillId="70" borderId="0" applyNumberFormat="0" applyFont="0" applyBorder="0" applyAlignment="0">
      <alignment horizontal="right" vertical="top"/>
      <protection locked="0"/>
    </xf>
    <xf numFmtId="0" fontId="61" fillId="0" borderId="0" applyFill="0" applyBorder="0">
      <alignment horizontal="right"/>
      <protection locked="0"/>
    </xf>
    <xf numFmtId="240" fontId="115" fillId="0" borderId="42" applyFont="0" applyFill="0" applyBorder="0" applyAlignment="0" applyProtection="0"/>
    <xf numFmtId="241" fontId="26" fillId="0" borderId="0" applyFill="0" applyBorder="0">
      <alignment horizontal="right"/>
      <protection locked="0"/>
    </xf>
    <xf numFmtId="0" fontId="116" fillId="0" borderId="0" applyFill="0" applyBorder="0"/>
    <xf numFmtId="0" fontId="117" fillId="71" borderId="43">
      <alignment horizontal="left" vertical="center" wrapText="1"/>
    </xf>
    <xf numFmtId="0" fontId="35" fillId="0" borderId="0" applyNumberFormat="0" applyFill="0" applyBorder="0" applyProtection="0">
      <alignment horizontal="left" vertical="center"/>
    </xf>
    <xf numFmtId="0" fontId="118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33" fillId="72" borderId="0" applyNumberFormat="0" applyFont="0" applyBorder="0" applyProtection="0"/>
    <xf numFmtId="2" fontId="119" fillId="0" borderId="12"/>
    <xf numFmtId="208" fontId="33" fillId="0" borderId="0" applyFill="0" applyBorder="0" applyAlignment="0"/>
    <xf numFmtId="209" fontId="33" fillId="0" borderId="0" applyFill="0" applyBorder="0" applyAlignment="0"/>
    <xf numFmtId="208" fontId="33" fillId="0" borderId="0" applyFill="0" applyBorder="0" applyAlignment="0"/>
    <xf numFmtId="211" fontId="26" fillId="0" borderId="0" applyFill="0" applyBorder="0" applyAlignment="0"/>
    <xf numFmtId="209" fontId="33" fillId="0" borderId="0" applyFill="0" applyBorder="0" applyAlignment="0"/>
    <xf numFmtId="0" fontId="120" fillId="0" borderId="44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21" fillId="0" borderId="6" applyNumberFormat="0" applyFill="0" applyAlignment="0" applyProtection="0"/>
    <xf numFmtId="0" fontId="11" fillId="0" borderId="6" applyNumberFormat="0" applyFill="0" applyAlignment="0" applyProtection="0"/>
    <xf numFmtId="14" fontId="36" fillId="0" borderId="12" applyFont="0" applyFill="0" applyBorder="0" applyAlignment="0" applyProtection="0"/>
    <xf numFmtId="3" fontId="26" fillId="0" borderId="0"/>
    <xf numFmtId="1" fontId="122" fillId="0" borderId="0"/>
    <xf numFmtId="242" fontId="123" fillId="73" borderId="0" applyBorder="0" applyAlignment="0">
      <alignment horizontal="right"/>
    </xf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43" fontId="26" fillId="0" borderId="0" applyFont="0" applyFill="0" applyBorder="0" applyAlignment="0" applyProtection="0"/>
    <xf numFmtId="244" fontId="1" fillId="0" borderId="0" applyFont="0" applyFill="0" applyBorder="0" applyAlignment="0" applyProtection="0"/>
    <xf numFmtId="245" fontId="26" fillId="0" borderId="0" applyFont="0" applyFill="0" applyBorder="0" applyAlignment="0" applyProtection="0"/>
    <xf numFmtId="14" fontId="29" fillId="0" borderId="0" applyFont="0" applyFill="0" applyBorder="0" applyAlignment="0" applyProtection="0"/>
    <xf numFmtId="3" fontId="35" fillId="0" borderId="0"/>
    <xf numFmtId="3" fontId="35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46" fontId="26" fillId="0" borderId="0" applyFont="0" applyFill="0" applyBorder="0" applyAlignment="0" applyProtection="0"/>
    <xf numFmtId="247" fontId="1" fillId="0" borderId="0" applyFont="0" applyFill="0" applyBorder="0" applyAlignment="0" applyProtection="0"/>
    <xf numFmtId="248" fontId="26" fillId="0" borderId="0" applyFont="0" applyFill="0" applyBorder="0" applyAlignment="0" applyProtection="0"/>
    <xf numFmtId="249" fontId="26" fillId="0" borderId="0">
      <protection locked="0"/>
    </xf>
    <xf numFmtId="230" fontId="75" fillId="60" borderId="0">
      <alignment horizontal="center"/>
    </xf>
    <xf numFmtId="250" fontId="65" fillId="0" borderId="0" applyFont="0" applyFill="0" applyBorder="0" applyProtection="0">
      <alignment horizontal="right"/>
    </xf>
    <xf numFmtId="251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64" fillId="0" borderId="0" applyFont="0" applyFill="0" applyBorder="0" applyProtection="0">
      <alignment horizontal="right"/>
    </xf>
    <xf numFmtId="0" fontId="64" fillId="0" borderId="0" applyFont="0" applyFill="0" applyBorder="0" applyProtection="0">
      <alignment horizontal="right"/>
    </xf>
    <xf numFmtId="0" fontId="64" fillId="0" borderId="0" applyFont="0" applyFill="0" applyBorder="0" applyProtection="0">
      <alignment horizontal="right"/>
    </xf>
    <xf numFmtId="0" fontId="26" fillId="0" borderId="0" applyFont="0" applyFill="0" applyBorder="0" applyProtection="0">
      <alignment horizontal="right"/>
    </xf>
    <xf numFmtId="171" fontId="26" fillId="0" borderId="0" applyFont="0" applyFill="0" applyBorder="0" applyProtection="0">
      <alignment horizontal="right"/>
    </xf>
    <xf numFmtId="0" fontId="26" fillId="0" borderId="45" applyBorder="0" applyAlignment="0" applyProtection="0">
      <alignment horizontal="center"/>
    </xf>
    <xf numFmtId="0" fontId="124" fillId="70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7" fillId="4" borderId="0" applyNumberFormat="0" applyBorder="0" applyAlignment="0" applyProtection="0"/>
    <xf numFmtId="0" fontId="54" fillId="0" borderId="0"/>
    <xf numFmtId="239" fontId="43" fillId="0" borderId="0" applyNumberFormat="0" applyFont="0" applyFill="0" applyBorder="0" applyAlignment="0" applyProtection="0">
      <alignment vertical="center"/>
    </xf>
    <xf numFmtId="37" fontId="126" fillId="0" borderId="0"/>
    <xf numFmtId="0" fontId="127" fillId="0" borderId="0"/>
    <xf numFmtId="0" fontId="76" fillId="74" borderId="0" applyNumberFormat="0" applyBorder="0" applyAlignment="0">
      <alignment horizontal="right"/>
      <protection hidden="1"/>
    </xf>
    <xf numFmtId="239" fontId="128" fillId="0" borderId="0" applyNumberFormat="0" applyFill="0" applyBorder="0" applyAlignment="0" applyProtection="0">
      <alignment vertical="center"/>
    </xf>
    <xf numFmtId="1" fontId="35" fillId="0" borderId="0"/>
    <xf numFmtId="252" fontId="75" fillId="0" borderId="0" applyFont="0" applyFill="0" applyBorder="0" applyAlignment="0" applyProtection="0">
      <alignment horizontal="right"/>
    </xf>
    <xf numFmtId="253" fontId="129" fillId="0" borderId="0"/>
    <xf numFmtId="37" fontId="28" fillId="75" borderId="0" applyFont="0" applyFill="0" applyBorder="0" applyAlignment="0" applyProtection="0"/>
    <xf numFmtId="232" fontId="26" fillId="0" borderId="0" applyFont="0" applyFill="0" applyBorder="0" applyAlignment="0"/>
    <xf numFmtId="254" fontId="75" fillId="0" borderId="0" applyFont="0" applyFill="0" applyBorder="0" applyAlignment="0"/>
    <xf numFmtId="255" fontId="75" fillId="0" borderId="0" applyFont="0" applyFill="0" applyBorder="0" applyAlignment="0"/>
    <xf numFmtId="254" fontId="75" fillId="0" borderId="0" applyFont="0" applyFill="0" applyBorder="0" applyAlignment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1" fillId="0" borderId="0"/>
    <xf numFmtId="0" fontId="1" fillId="0" borderId="0"/>
    <xf numFmtId="0" fontId="69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78" fillId="0" borderId="0">
      <alignment vertical="top"/>
    </xf>
    <xf numFmtId="0" fontId="78" fillId="0" borderId="0">
      <alignment vertical="top"/>
    </xf>
    <xf numFmtId="0" fontId="61" fillId="0" borderId="0"/>
    <xf numFmtId="0" fontId="26" fillId="0" borderId="0"/>
    <xf numFmtId="0" fontId="26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1" fillId="0" borderId="0"/>
    <xf numFmtId="0" fontId="26" fillId="0" borderId="0"/>
    <xf numFmtId="0" fontId="26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78" fillId="0" borderId="0"/>
    <xf numFmtId="0" fontId="61" fillId="0" borderId="0"/>
    <xf numFmtId="0" fontId="70" fillId="0" borderId="0"/>
    <xf numFmtId="0" fontId="26" fillId="0" borderId="0"/>
    <xf numFmtId="0" fontId="26" fillId="0" borderId="0"/>
    <xf numFmtId="0" fontId="70" fillId="0" borderId="0"/>
    <xf numFmtId="0" fontId="61" fillId="0" borderId="0"/>
    <xf numFmtId="0" fontId="26" fillId="0" borderId="0"/>
    <xf numFmtId="0" fontId="26" fillId="0" borderId="0"/>
    <xf numFmtId="0" fontId="61" fillId="0" borderId="0"/>
    <xf numFmtId="0" fontId="61" fillId="0" borderId="0"/>
    <xf numFmtId="237" fontId="26" fillId="0" borderId="0"/>
    <xf numFmtId="0" fontId="70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48" fillId="0" borderId="0"/>
    <xf numFmtId="237" fontId="26" fillId="0" borderId="0"/>
    <xf numFmtId="0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26" fillId="0" borderId="0"/>
    <xf numFmtId="0" fontId="26" fillId="0" borderId="0"/>
    <xf numFmtId="0" fontId="26" fillId="0" borderId="0"/>
    <xf numFmtId="237" fontId="26" fillId="0" borderId="0"/>
    <xf numFmtId="0" fontId="26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92" fillId="0" borderId="0"/>
    <xf numFmtId="237" fontId="26" fillId="0" borderId="0"/>
    <xf numFmtId="0" fontId="61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92" fillId="0" borderId="0"/>
    <xf numFmtId="0" fontId="26" fillId="0" borderId="0"/>
    <xf numFmtId="0" fontId="67" fillId="0" borderId="0"/>
    <xf numFmtId="0" fontId="67" fillId="0" borderId="0"/>
    <xf numFmtId="0" fontId="61" fillId="0" borderId="0"/>
    <xf numFmtId="0" fontId="6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8" fillId="0" borderId="0"/>
    <xf numFmtId="0" fontId="61" fillId="0" borderId="0"/>
    <xf numFmtId="0" fontId="67" fillId="0" borderId="0"/>
    <xf numFmtId="0" fontId="67" fillId="0" borderId="0"/>
    <xf numFmtId="0" fontId="61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7" fillId="0" borderId="0"/>
    <xf numFmtId="0" fontId="26" fillId="0" borderId="0"/>
    <xf numFmtId="0" fontId="61" fillId="0" borderId="0"/>
    <xf numFmtId="0" fontId="26" fillId="0" borderId="0"/>
    <xf numFmtId="0" fontId="67" fillId="0" borderId="0"/>
    <xf numFmtId="0" fontId="26" fillId="0" borderId="0"/>
    <xf numFmtId="0" fontId="26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7" fillId="0" borderId="0"/>
    <xf numFmtId="0" fontId="92" fillId="0" borderId="0"/>
    <xf numFmtId="0" fontId="61" fillId="0" borderId="0"/>
    <xf numFmtId="0" fontId="67" fillId="0" borderId="0"/>
    <xf numFmtId="0" fontId="26" fillId="0" borderId="0"/>
    <xf numFmtId="0" fontId="26" fillId="0" borderId="0"/>
    <xf numFmtId="0" fontId="4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0" fontId="61" fillId="0" borderId="0"/>
    <xf numFmtId="0" fontId="61" fillId="0" borderId="0"/>
    <xf numFmtId="0" fontId="26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61" fillId="0" borderId="0"/>
    <xf numFmtId="237" fontId="26" fillId="0" borderId="0"/>
    <xf numFmtId="0" fontId="48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37" fontId="26" fillId="0" borderId="0"/>
    <xf numFmtId="0" fontId="67" fillId="0" borderId="0"/>
    <xf numFmtId="0" fontId="1" fillId="0" borderId="0"/>
    <xf numFmtId="0" fontId="67" fillId="0" borderId="0"/>
    <xf numFmtId="0" fontId="6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0" fontId="1" fillId="0" borderId="0"/>
    <xf numFmtId="237" fontId="26" fillId="0" borderId="0"/>
    <xf numFmtId="0" fontId="61" fillId="0" borderId="0"/>
    <xf numFmtId="237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37" fontId="26" fillId="0" borderId="0"/>
    <xf numFmtId="0" fontId="26" fillId="0" borderId="0"/>
    <xf numFmtId="0" fontId="61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0" fontId="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0" fontId="70" fillId="0" borderId="0"/>
    <xf numFmtId="0" fontId="26" fillId="0" borderId="0">
      <alignment wrapText="1"/>
    </xf>
    <xf numFmtId="0" fontId="26" fillId="0" borderId="0">
      <alignment wrapText="1"/>
    </xf>
    <xf numFmtId="0" fontId="48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26" fillId="0" borderId="0"/>
    <xf numFmtId="237" fontId="26" fillId="0" borderId="0"/>
    <xf numFmtId="0" fontId="1" fillId="0" borderId="0"/>
    <xf numFmtId="0" fontId="26" fillId="0" borderId="0"/>
    <xf numFmtId="0" fontId="1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0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0" fontId="26" fillId="0" borderId="0">
      <alignment wrapText="1"/>
    </xf>
    <xf numFmtId="0" fontId="38" fillId="0" borderId="0"/>
    <xf numFmtId="0" fontId="38" fillId="0" borderId="0"/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38" fillId="0" borderId="0"/>
    <xf numFmtId="0" fontId="38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0" fontId="26" fillId="0" borderId="0">
      <alignment wrapText="1"/>
    </xf>
    <xf numFmtId="0" fontId="61" fillId="0" borderId="0"/>
    <xf numFmtId="0" fontId="26" fillId="0" borderId="0">
      <alignment wrapText="1"/>
    </xf>
    <xf numFmtId="0" fontId="6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0" fontId="1" fillId="0" borderId="0"/>
    <xf numFmtId="0" fontId="1" fillId="0" borderId="0"/>
    <xf numFmtId="0" fontId="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61" fillId="0" borderId="0"/>
    <xf numFmtId="237" fontId="26" fillId="0" borderId="0"/>
    <xf numFmtId="0" fontId="26" fillId="0" borderId="0">
      <alignment wrapText="1"/>
    </xf>
    <xf numFmtId="237" fontId="26" fillId="0" borderId="0"/>
    <xf numFmtId="0" fontId="26" fillId="0" borderId="0">
      <alignment wrapText="1"/>
    </xf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61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237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6" fillId="0" borderId="0"/>
    <xf numFmtId="0" fontId="26" fillId="0" borderId="0"/>
    <xf numFmtId="0" fontId="70" fillId="0" borderId="0"/>
    <xf numFmtId="0" fontId="7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8" fillId="0" borderId="0"/>
    <xf numFmtId="0" fontId="78" fillId="0" borderId="0"/>
    <xf numFmtId="237" fontId="2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7" fillId="0" borderId="0"/>
    <xf numFmtId="0" fontId="26" fillId="0" borderId="0"/>
    <xf numFmtId="252" fontId="75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6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30" fillId="0" borderId="0"/>
    <xf numFmtId="0" fontId="26" fillId="0" borderId="0"/>
    <xf numFmtId="0" fontId="131" fillId="0" borderId="0"/>
    <xf numFmtId="256" fontId="75" fillId="0" borderId="0" applyFont="0" applyFill="0" applyBorder="0" applyAlignment="0" applyProtection="0"/>
    <xf numFmtId="0" fontId="37" fillId="76" borderId="46" applyNumberFormat="0" applyFont="0" applyAlignment="0" applyProtection="0"/>
    <xf numFmtId="0" fontId="39" fillId="8" borderId="8" applyNumberFormat="0" applyFont="0" applyAlignment="0" applyProtection="0"/>
    <xf numFmtId="0" fontId="1" fillId="8" borderId="8" applyNumberFormat="0" applyFont="0" applyAlignment="0" applyProtection="0"/>
    <xf numFmtId="0" fontId="37" fillId="76" borderId="46" applyNumberFormat="0" applyFont="0" applyAlignment="0" applyProtection="0"/>
    <xf numFmtId="0" fontId="132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132" fillId="8" borderId="8" applyNumberFormat="0" applyFont="0" applyAlignment="0" applyProtection="0"/>
    <xf numFmtId="0" fontId="1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132" fillId="8" borderId="8" applyNumberFormat="0" applyFont="0" applyAlignment="0" applyProtection="0"/>
    <xf numFmtId="0" fontId="3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9" fillId="8" borderId="8" applyNumberFormat="0" applyFont="0" applyAlignment="0" applyProtection="0"/>
    <xf numFmtId="0" fontId="1" fillId="8" borderId="8" applyNumberFormat="0" applyFont="0" applyAlignment="0" applyProtection="0"/>
    <xf numFmtId="0" fontId="39" fillId="8" borderId="8" applyNumberFormat="0" applyFont="0" applyAlignment="0" applyProtection="0"/>
    <xf numFmtId="0" fontId="1" fillId="8" borderId="8" applyNumberFormat="0" applyFont="0" applyAlignment="0" applyProtection="0"/>
    <xf numFmtId="0" fontId="39" fillId="8" borderId="8" applyNumberFormat="0" applyFont="0" applyAlignment="0" applyProtection="0"/>
    <xf numFmtId="0" fontId="1" fillId="8" borderId="8" applyNumberFormat="0" applyFont="0" applyAlignment="0" applyProtection="0"/>
    <xf numFmtId="0" fontId="3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57" fontId="133" fillId="0" borderId="0" applyBorder="0" applyProtection="0">
      <alignment horizontal="right"/>
    </xf>
    <xf numFmtId="257" fontId="134" fillId="77" borderId="0" applyBorder="0" applyProtection="0">
      <alignment horizontal="right"/>
    </xf>
    <xf numFmtId="257" fontId="135" fillId="0" borderId="13" applyBorder="0"/>
    <xf numFmtId="257" fontId="136" fillId="0" borderId="0" applyBorder="0" applyProtection="0">
      <alignment horizontal="right"/>
    </xf>
    <xf numFmtId="258" fontId="136" fillId="0" borderId="0" applyBorder="0" applyProtection="0">
      <alignment horizontal="right"/>
    </xf>
    <xf numFmtId="258" fontId="137" fillId="77" borderId="0" applyProtection="0">
      <alignment horizontal="right"/>
    </xf>
    <xf numFmtId="37" fontId="34" fillId="0" borderId="0" applyFill="0" applyBorder="0" applyProtection="0">
      <alignment horizontal="right"/>
    </xf>
    <xf numFmtId="191" fontId="28" fillId="0" borderId="0" applyFont="0" applyFill="0" applyBorder="0" applyProtection="0">
      <alignment horizontal="right"/>
    </xf>
    <xf numFmtId="259" fontId="133" fillId="0" borderId="0" applyFill="0" applyBorder="0" applyProtection="0"/>
    <xf numFmtId="0" fontId="53" fillId="60" borderId="0">
      <alignment horizontal="right"/>
    </xf>
    <xf numFmtId="0" fontId="26" fillId="0" borderId="0">
      <alignment horizontal="right"/>
    </xf>
    <xf numFmtId="0" fontId="138" fillId="61" borderId="47" applyNumberFormat="0" applyAlignment="0" applyProtection="0"/>
    <xf numFmtId="0" fontId="138" fillId="61" borderId="47" applyNumberFormat="0" applyAlignment="0" applyProtection="0"/>
    <xf numFmtId="0" fontId="139" fillId="6" borderId="5" applyNumberFormat="0" applyAlignment="0" applyProtection="0"/>
    <xf numFmtId="0" fontId="139" fillId="6" borderId="5" applyNumberFormat="0" applyAlignment="0" applyProtection="0"/>
    <xf numFmtId="0" fontId="139" fillId="6" borderId="5" applyNumberFormat="0" applyAlignment="0" applyProtection="0"/>
    <xf numFmtId="0" fontId="139" fillId="6" borderId="5" applyNumberFormat="0" applyAlignment="0" applyProtection="0"/>
    <xf numFmtId="0" fontId="139" fillId="6" borderId="5" applyNumberFormat="0" applyAlignment="0" applyProtection="0"/>
    <xf numFmtId="0" fontId="139" fillId="6" borderId="5" applyNumberFormat="0" applyAlignment="0" applyProtection="0"/>
    <xf numFmtId="0" fontId="139" fillId="6" borderId="5" applyNumberFormat="0" applyAlignment="0" applyProtection="0"/>
    <xf numFmtId="0" fontId="9" fillId="6" borderId="5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1" fontId="142" fillId="0" borderId="0" applyProtection="0">
      <alignment horizontal="right" vertical="center"/>
    </xf>
    <xf numFmtId="239" fontId="143" fillId="0" borderId="12">
      <alignment vertical="center"/>
    </xf>
    <xf numFmtId="2" fontId="44" fillId="0" borderId="0"/>
    <xf numFmtId="177" fontId="144" fillId="0" borderId="0" applyFill="0" applyBorder="0" applyAlignment="0" applyProtection="0"/>
    <xf numFmtId="210" fontId="26" fillId="0" borderId="0" applyFont="0" applyFill="0" applyBorder="0" applyAlignment="0" applyProtection="0"/>
    <xf numFmtId="260" fontId="33" fillId="0" borderId="0" applyFont="0" applyFill="0" applyBorder="0" applyAlignment="0" applyProtection="0"/>
    <xf numFmtId="261" fontId="145" fillId="60" borderId="10" applyFill="0" applyBorder="0" applyAlignment="0" applyProtection="0">
      <alignment horizontal="right"/>
      <protection locked="0"/>
    </xf>
    <xf numFmtId="262" fontId="145" fillId="67" borderId="0" applyFill="0" applyBorder="0" applyAlignment="0" applyProtection="0">
      <protection hidden="1"/>
    </xf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263" fontId="133" fillId="0" borderId="0" applyBorder="0" applyProtection="0">
      <alignment horizontal="right"/>
    </xf>
    <xf numFmtId="263" fontId="134" fillId="77" borderId="0" applyProtection="0">
      <alignment horizontal="right"/>
    </xf>
    <xf numFmtId="263" fontId="136" fillId="0" borderId="0" applyFont="0" applyBorder="0" applyProtection="0">
      <alignment horizontal="right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4" fontId="44" fillId="0" borderId="0" applyFont="0" applyFill="0" applyBorder="0" applyProtection="0">
      <alignment horizontal="right"/>
    </xf>
    <xf numFmtId="9" fontId="26" fillId="0" borderId="0"/>
    <xf numFmtId="265" fontId="26" fillId="0" borderId="0" applyFill="0" applyBorder="0">
      <alignment horizontal="right"/>
      <protection locked="0"/>
    </xf>
    <xf numFmtId="1" fontId="35" fillId="0" borderId="0"/>
    <xf numFmtId="249" fontId="26" fillId="0" borderId="0">
      <protection locked="0"/>
    </xf>
    <xf numFmtId="177" fontId="26" fillId="0" borderId="0" applyFont="0" applyFill="0" applyBorder="0" applyAlignment="0" applyProtection="0"/>
    <xf numFmtId="208" fontId="33" fillId="0" borderId="0" applyFill="0" applyBorder="0" applyAlignment="0"/>
    <xf numFmtId="209" fontId="33" fillId="0" borderId="0" applyFill="0" applyBorder="0" applyAlignment="0"/>
    <xf numFmtId="208" fontId="33" fillId="0" borderId="0" applyFill="0" applyBorder="0" applyAlignment="0"/>
    <xf numFmtId="211" fontId="26" fillId="0" borderId="0" applyFill="0" applyBorder="0" applyAlignment="0"/>
    <xf numFmtId="209" fontId="33" fillId="0" borderId="0" applyFill="0" applyBorder="0" applyAlignment="0"/>
    <xf numFmtId="10" fontId="44" fillId="0" borderId="0"/>
    <xf numFmtId="10" fontId="44" fillId="71" borderId="0"/>
    <xf numFmtId="9" fontId="44" fillId="0" borderId="0" applyFont="0" applyFill="0" applyBorder="0" applyAlignment="0" applyProtection="0"/>
    <xf numFmtId="171" fontId="78" fillId="0" borderId="0"/>
    <xf numFmtId="266" fontId="146" fillId="67" borderId="0" applyBorder="0" applyAlignment="0">
      <protection hidden="1"/>
    </xf>
    <xf numFmtId="1" fontId="146" fillId="67" borderId="0">
      <alignment horizontal="center"/>
    </xf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117" fillId="0" borderId="20">
      <alignment horizontal="center"/>
    </xf>
    <xf numFmtId="3" fontId="61" fillId="0" borderId="0" applyFont="0" applyFill="0" applyBorder="0" applyAlignment="0" applyProtection="0"/>
    <xf numFmtId="0" fontId="61" fillId="78" borderId="0" applyNumberFormat="0" applyFont="0" applyBorder="0" applyAlignment="0" applyProtection="0"/>
    <xf numFmtId="0" fontId="61" fillId="0" borderId="0">
      <alignment horizontal="right"/>
      <protection locked="0"/>
    </xf>
    <xf numFmtId="232" fontId="147" fillId="0" borderId="0" applyNumberFormat="0" applyFill="0" applyBorder="0" applyAlignment="0" applyProtection="0">
      <alignment horizontal="left"/>
    </xf>
    <xf numFmtId="0" fontId="148" fillId="65" borderId="0"/>
    <xf numFmtId="0" fontId="35" fillId="0" borderId="0" applyNumberFormat="0" applyFill="0" applyBorder="0" applyProtection="0">
      <alignment horizontal="right" vertical="center"/>
    </xf>
    <xf numFmtId="0" fontId="149" fillId="0" borderId="48">
      <alignment vertical="center"/>
    </xf>
    <xf numFmtId="267" fontId="26" fillId="0" borderId="0" applyFill="0" applyBorder="0">
      <alignment horizontal="right"/>
      <protection hidden="1"/>
    </xf>
    <xf numFmtId="0" fontId="150" fillId="64" borderId="10">
      <alignment horizontal="center" vertical="center" wrapText="1"/>
      <protection hidden="1"/>
    </xf>
    <xf numFmtId="0" fontId="61" fillId="79" borderId="49"/>
    <xf numFmtId="0" fontId="33" fillId="80" borderId="0" applyNumberFormat="0" applyFont="0" applyBorder="0" applyAlignment="0" applyProtection="0"/>
    <xf numFmtId="167" fontId="151" fillId="0" borderId="0" applyFill="0" applyBorder="0" applyAlignment="0" applyProtection="0"/>
    <xf numFmtId="168" fontId="152" fillId="0" borderId="0"/>
    <xf numFmtId="0" fontId="75" fillId="0" borderId="0"/>
    <xf numFmtId="0" fontId="153" fillId="0" borderId="0">
      <alignment horizontal="right"/>
    </xf>
    <xf numFmtId="0" fontId="81" fillId="0" borderId="0">
      <alignment horizontal="left"/>
    </xf>
    <xf numFmtId="177" fontId="154" fillId="0" borderId="40"/>
    <xf numFmtId="268" fontId="43" fillId="73" borderId="0" applyFont="0" applyBorder="0"/>
    <xf numFmtId="174" fontId="34" fillId="0" borderId="0" applyNumberFormat="0" applyFill="0">
      <alignment horizontal="left" vertical="center" wrapText="1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6" fillId="0" borderId="0">
      <alignment vertical="top"/>
    </xf>
    <xf numFmtId="168" fontId="26" fillId="0" borderId="0" applyFont="0" applyFill="0" applyBorder="0" applyAlignment="0" applyProtection="0"/>
    <xf numFmtId="0" fontId="76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26" fillId="0" borderId="0" applyFont="0" applyFill="0" applyBorder="0" applyAlignment="0" applyProtection="0"/>
    <xf numFmtId="0" fontId="33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5" fillId="80" borderId="10" applyNumberFormat="0" applyProtection="0">
      <alignment horizontal="center" vertical="center"/>
    </xf>
    <xf numFmtId="0" fontId="33" fillId="0" borderId="0">
      <alignment vertical="top"/>
    </xf>
    <xf numFmtId="0" fontId="45" fillId="80" borderId="10" applyNumberFormat="0" applyProtection="0">
      <alignment horizontal="center" vertical="center"/>
    </xf>
    <xf numFmtId="0" fontId="33" fillId="0" borderId="0">
      <alignment vertical="top"/>
    </xf>
    <xf numFmtId="0" fontId="33" fillId="0" borderId="0">
      <alignment vertical="top"/>
    </xf>
    <xf numFmtId="0" fontId="156" fillId="0" borderId="0" applyNumberFormat="0" applyFill="0" applyBorder="0" applyAlignment="0" applyProtection="0"/>
    <xf numFmtId="0" fontId="26" fillId="38" borderId="10" applyNumberFormat="0" applyProtection="0">
      <alignment horizontal="left" vertical="center"/>
    </xf>
    <xf numFmtId="0" fontId="26" fillId="38" borderId="10" applyNumberFormat="0" applyProtection="0">
      <alignment horizontal="left" vertical="center"/>
    </xf>
    <xf numFmtId="0" fontId="33" fillId="0" borderId="0">
      <alignment vertical="top"/>
    </xf>
    <xf numFmtId="0" fontId="45" fillId="36" borderId="10" applyNumberFormat="0" applyProtection="0">
      <alignment horizontal="left" vertical="center" wrapText="1"/>
    </xf>
    <xf numFmtId="0" fontId="33" fillId="0" borderId="0">
      <alignment vertical="top"/>
    </xf>
    <xf numFmtId="0" fontId="33" fillId="0" borderId="0">
      <alignment vertical="top"/>
    </xf>
    <xf numFmtId="0" fontId="95" fillId="0" borderId="0" applyNumberFormat="0" applyFill="0" applyBorder="0" applyAlignment="0" applyProtection="0"/>
    <xf numFmtId="0" fontId="26" fillId="38" borderId="10" applyNumberFormat="0" applyProtection="0">
      <alignment horizontal="left" vertical="center" wrapText="1"/>
    </xf>
    <xf numFmtId="0" fontId="26" fillId="38" borderId="10" applyNumberFormat="0" applyProtection="0">
      <alignment horizontal="left" vertical="center" wrapText="1"/>
    </xf>
    <xf numFmtId="0" fontId="33" fillId="0" borderId="0">
      <alignment vertical="top"/>
    </xf>
    <xf numFmtId="0" fontId="45" fillId="36" borderId="10" applyNumberFormat="0" applyProtection="0">
      <alignment horizontal="left" vertical="center" wrapText="1"/>
    </xf>
    <xf numFmtId="0" fontId="33" fillId="0" borderId="0">
      <alignment vertical="top"/>
    </xf>
    <xf numFmtId="0" fontId="33" fillId="0" borderId="0">
      <alignment vertical="top"/>
    </xf>
    <xf numFmtId="0" fontId="157" fillId="81" borderId="0" applyNumberFormat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43" fontId="32" fillId="0" borderId="0" applyFon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184" fontId="26" fillId="0" borderId="0" applyFon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169" fontId="26" fillId="0" borderId="0" applyFon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269" fontId="44" fillId="0" borderId="0" applyFon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269" fontId="44" fillId="0" borderId="0" applyFon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78" fillId="0" borderId="0" applyNumberFormat="0" applyBorder="0" applyAlignment="0"/>
    <xf numFmtId="0" fontId="158" fillId="0" borderId="0" applyNumberFormat="0" applyBorder="0" applyAlignment="0"/>
    <xf numFmtId="0" fontId="159" fillId="0" borderId="0" applyNumberFormat="0" applyBorder="0" applyAlignment="0"/>
    <xf numFmtId="0" fontId="55" fillId="0" borderId="0" applyNumberFormat="0" applyFill="0" applyBorder="0" applyProtection="0">
      <alignment horizontal="left" vertical="center"/>
    </xf>
    <xf numFmtId="0" fontId="55" fillId="0" borderId="13" applyNumberFormat="0" applyFill="0" applyProtection="0">
      <alignment horizontal="left" vertical="center"/>
    </xf>
    <xf numFmtId="270" fontId="43" fillId="82" borderId="0" applyNumberFormat="0" applyFont="0" applyBorder="0">
      <alignment horizontal="center" vertical="center"/>
      <protection locked="0"/>
    </xf>
    <xf numFmtId="9" fontId="26" fillId="0" borderId="0"/>
    <xf numFmtId="0" fontId="56" fillId="0" borderId="0" applyFill="0" applyBorder="0" applyProtection="0">
      <alignment horizontal="center" vertical="center"/>
    </xf>
    <xf numFmtId="0" fontId="160" fillId="0" borderId="0" applyBorder="0" applyProtection="0">
      <alignment vertical="center"/>
    </xf>
    <xf numFmtId="171" fontId="26" fillId="0" borderId="12" applyBorder="0" applyProtection="0">
      <alignment horizontal="right" vertical="center"/>
    </xf>
    <xf numFmtId="0" fontId="161" fillId="83" borderId="0" applyBorder="0" applyProtection="0">
      <alignment horizontal="centerContinuous" vertical="center"/>
    </xf>
    <xf numFmtId="0" fontId="161" fillId="81" borderId="12" applyBorder="0" applyProtection="0">
      <alignment horizontal="centerContinuous" vertical="center"/>
    </xf>
    <xf numFmtId="0" fontId="162" fillId="0" borderId="0"/>
    <xf numFmtId="0" fontId="56" fillId="0" borderId="0" applyFill="0" applyBorder="0" applyProtection="0"/>
    <xf numFmtId="0" fontId="131" fillId="0" borderId="0"/>
    <xf numFmtId="0" fontId="163" fillId="0" borderId="0" applyFill="0" applyBorder="0" applyProtection="0">
      <alignment horizontal="left"/>
    </xf>
    <xf numFmtId="0" fontId="164" fillId="0" borderId="0" applyFill="0" applyBorder="0" applyProtection="0">
      <alignment horizontal="left" vertical="top"/>
    </xf>
    <xf numFmtId="0" fontId="165" fillId="0" borderId="0">
      <alignment horizontal="centerContinuous"/>
    </xf>
    <xf numFmtId="239" fontId="26" fillId="38" borderId="50" applyNumberFormat="0" applyAlignment="0">
      <alignment vertical="center"/>
    </xf>
    <xf numFmtId="239" fontId="166" fillId="84" borderId="51" applyNumberFormat="0" applyBorder="0" applyAlignment="0" applyProtection="0">
      <alignment vertical="center"/>
    </xf>
    <xf numFmtId="239" fontId="26" fillId="38" borderId="50" applyNumberFormat="0" applyProtection="0">
      <alignment horizontal="centerContinuous" vertical="center"/>
    </xf>
    <xf numFmtId="239" fontId="167" fillId="85" borderId="0" applyNumberFormat="0" applyBorder="0" applyAlignment="0" applyProtection="0">
      <alignment vertical="center"/>
    </xf>
    <xf numFmtId="239" fontId="26" fillId="84" borderId="0" applyBorder="0" applyAlignment="0" applyProtection="0">
      <alignment vertical="center"/>
    </xf>
    <xf numFmtId="49" fontId="34" fillId="0" borderId="12">
      <alignment vertical="center"/>
    </xf>
    <xf numFmtId="0" fontId="168" fillId="0" borderId="0"/>
    <xf numFmtId="0" fontId="169" fillId="0" borderId="0"/>
    <xf numFmtId="49" fontId="78" fillId="0" borderId="0" applyFill="0" applyBorder="0" applyAlignment="0"/>
    <xf numFmtId="271" fontId="33" fillId="0" borderId="0" applyFill="0" applyBorder="0" applyAlignment="0"/>
    <xf numFmtId="272" fontId="33" fillId="0" borderId="0" applyFill="0" applyBorder="0" applyAlignment="0"/>
    <xf numFmtId="0" fontId="29" fillId="0" borderId="0" applyNumberFormat="0" applyFont="0" applyFill="0" applyBorder="0" applyProtection="0">
      <alignment horizontal="left" vertical="top" wrapText="1"/>
    </xf>
    <xf numFmtId="18" fontId="75" fillId="0" borderId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0" fontId="170" fillId="0" borderId="0"/>
    <xf numFmtId="0" fontId="171" fillId="0" borderId="0" applyNumberFormat="0" applyFill="0" applyBorder="0" applyAlignment="0" applyProtection="0"/>
    <xf numFmtId="0" fontId="172" fillId="0" borderId="0" applyNumberFormat="0" applyBorder="0" applyAlignment="0" applyProtection="0"/>
    <xf numFmtId="0" fontId="172" fillId="0" borderId="0" applyNumberFormat="0" applyBorder="0" applyAlignment="0" applyProtection="0"/>
    <xf numFmtId="273" fontId="173" fillId="81" borderId="0" applyNumberFormat="0" applyProtection="0">
      <alignment horizontal="left" vertical="center"/>
    </xf>
    <xf numFmtId="0" fontId="174" fillId="0" borderId="0" applyNumberFormat="0" applyProtection="0">
      <alignment horizontal="left" vertical="center"/>
    </xf>
    <xf numFmtId="0" fontId="175" fillId="0" borderId="0">
      <alignment horizontal="left"/>
    </xf>
    <xf numFmtId="0" fontId="61" fillId="0" borderId="0" applyBorder="0"/>
    <xf numFmtId="1" fontId="33" fillId="69" borderId="0" applyNumberFormat="0" applyFont="0" applyBorder="0" applyProtection="0">
      <alignment horizontal="left"/>
    </xf>
    <xf numFmtId="274" fontId="26" fillId="0" borderId="0" applyNumberFormat="0" applyFill="0" applyBorder="0" applyProtection="0">
      <alignment vertical="top"/>
    </xf>
    <xf numFmtId="0" fontId="176" fillId="0" borderId="52" applyNumberFormat="0" applyFill="0" applyAlignment="0" applyProtection="0"/>
    <xf numFmtId="0" fontId="15" fillId="0" borderId="9" applyNumberFormat="0" applyFill="0" applyAlignment="0" applyProtection="0"/>
    <xf numFmtId="0" fontId="176" fillId="0" borderId="52" applyNumberFormat="0" applyFill="0" applyAlignment="0" applyProtection="0"/>
    <xf numFmtId="0" fontId="177" fillId="0" borderId="9" applyNumberFormat="0" applyFill="0" applyAlignment="0" applyProtection="0"/>
    <xf numFmtId="0" fontId="177" fillId="0" borderId="9" applyNumberFormat="0" applyFill="0" applyAlignment="0" applyProtection="0"/>
    <xf numFmtId="0" fontId="177" fillId="0" borderId="9" applyNumberFormat="0" applyFill="0" applyAlignment="0" applyProtection="0"/>
    <xf numFmtId="0" fontId="177" fillId="0" borderId="9" applyNumberFormat="0" applyFill="0" applyAlignment="0" applyProtection="0"/>
    <xf numFmtId="0" fontId="177" fillId="0" borderId="9" applyNumberFormat="0" applyFill="0" applyAlignment="0" applyProtection="0"/>
    <xf numFmtId="0" fontId="177" fillId="0" borderId="9" applyNumberFormat="0" applyFill="0" applyAlignment="0" applyProtection="0"/>
    <xf numFmtId="0" fontId="177" fillId="0" borderId="9" applyNumberFormat="0" applyFill="0" applyAlignment="0" applyProtection="0"/>
    <xf numFmtId="0" fontId="17" fillId="0" borderId="9" applyNumberFormat="0" applyFill="0" applyAlignment="0" applyProtection="0"/>
    <xf numFmtId="39" fontId="26" fillId="0" borderId="26">
      <protection locked="0"/>
    </xf>
    <xf numFmtId="165" fontId="165" fillId="0" borderId="26" applyFill="0" applyAlignment="0" applyProtection="0"/>
    <xf numFmtId="171" fontId="36" fillId="0" borderId="19"/>
    <xf numFmtId="0" fontId="178" fillId="0" borderId="0">
      <alignment horizontal="fill"/>
    </xf>
    <xf numFmtId="275" fontId="146" fillId="67" borderId="23" applyBorder="0">
      <alignment horizontal="right" vertical="center"/>
      <protection locked="0"/>
    </xf>
    <xf numFmtId="167" fontId="26" fillId="0" borderId="0" applyFont="0" applyFill="0" applyBorder="0" applyAlignment="0" applyProtection="0"/>
    <xf numFmtId="27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274" fontId="179" fillId="84" borderId="0" applyNumberFormat="0" applyBorder="0" applyProtection="0">
      <alignment horizontal="centerContinuous" vertical="center"/>
    </xf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2" fillId="0" borderId="0"/>
    <xf numFmtId="1" fontId="182" fillId="0" borderId="0"/>
    <xf numFmtId="277" fontId="44" fillId="0" borderId="0" applyFont="0" applyFill="0" applyBorder="0" applyProtection="0">
      <alignment horizontal="right"/>
    </xf>
    <xf numFmtId="278" fontId="26" fillId="0" borderId="0"/>
    <xf numFmtId="279" fontId="133" fillId="0" borderId="0" applyFill="0" applyBorder="0" applyProtection="0"/>
    <xf numFmtId="0" fontId="26" fillId="0" borderId="0">
      <alignment horizontal="center"/>
    </xf>
    <xf numFmtId="280" fontId="34" fillId="0" borderId="12">
      <alignment horizontal="right"/>
    </xf>
    <xf numFmtId="281" fontId="26" fillId="0" borderId="0" applyFont="0" applyFill="0" applyBorder="0" applyAlignment="0" applyProtection="0"/>
    <xf numFmtId="282" fontId="47" fillId="0" borderId="0" applyFont="0" applyFill="0" applyBorder="0" applyProtection="0">
      <alignment horizontal="right"/>
    </xf>
    <xf numFmtId="0" fontId="26" fillId="0" borderId="0"/>
    <xf numFmtId="0" fontId="23" fillId="0" borderId="0"/>
    <xf numFmtId="0" fontId="26" fillId="36" borderId="55" applyNumberFormat="0">
      <alignment horizontal="centerContinuous" vertical="center" wrapText="1"/>
    </xf>
    <xf numFmtId="0" fontId="26" fillId="37" borderId="55" applyNumberFormat="0">
      <alignment horizontal="left" vertical="center"/>
    </xf>
    <xf numFmtId="206" fontId="47" fillId="58" borderId="56"/>
    <xf numFmtId="0" fontId="57" fillId="61" borderId="55" applyNumberFormat="0" applyAlignment="0" applyProtection="0"/>
    <xf numFmtId="0" fontId="57" fillId="61" borderId="55" applyNumberFormat="0" applyAlignment="0" applyProtection="0"/>
    <xf numFmtId="166" fontId="77" fillId="0" borderId="57">
      <protection locked="0"/>
    </xf>
    <xf numFmtId="0" fontId="111" fillId="44" borderId="55" applyNumberFormat="0" applyAlignment="0" applyProtection="0"/>
    <xf numFmtId="0" fontId="111" fillId="44" borderId="55" applyNumberFormat="0" applyAlignment="0" applyProtection="0"/>
    <xf numFmtId="0" fontId="117" fillId="71" borderId="58">
      <alignment horizontal="left" vertical="center" wrapText="1"/>
    </xf>
    <xf numFmtId="0" fontId="37" fillId="76" borderId="59" applyNumberFormat="0" applyFont="0" applyAlignment="0" applyProtection="0"/>
    <xf numFmtId="0" fontId="37" fillId="76" borderId="59" applyNumberFormat="0" applyFont="0" applyAlignment="0" applyProtection="0"/>
    <xf numFmtId="0" fontId="138" fillId="61" borderId="60" applyNumberFormat="0" applyAlignment="0" applyProtection="0"/>
    <xf numFmtId="0" fontId="138" fillId="61" borderId="60" applyNumberFormat="0" applyAlignment="0" applyProtection="0"/>
    <xf numFmtId="239" fontId="166" fillId="84" borderId="61" applyNumberFormat="0" applyBorder="0" applyAlignment="0" applyProtection="0">
      <alignment vertical="center"/>
    </xf>
    <xf numFmtId="0" fontId="176" fillId="0" borderId="62" applyNumberFormat="0" applyFill="0" applyAlignment="0" applyProtection="0"/>
    <xf numFmtId="0" fontId="176" fillId="0" borderId="62" applyNumberFormat="0" applyFill="0" applyAlignment="0" applyProtection="0"/>
    <xf numFmtId="170" fontId="1" fillId="0" borderId="0" applyFont="0" applyFill="0" applyBorder="0" applyAlignment="0" applyProtection="0"/>
  </cellStyleXfs>
  <cellXfs count="61">
    <xf numFmtId="0" fontId="0" fillId="0" borderId="0" xfId="0"/>
    <xf numFmtId="0" fontId="15" fillId="0" borderId="0" xfId="0" applyFont="1"/>
    <xf numFmtId="0" fontId="18" fillId="0" borderId="0" xfId="0" applyFont="1"/>
    <xf numFmtId="0" fontId="17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7" fillId="33" borderId="10" xfId="0" applyFont="1" applyFill="1" applyBorder="1" applyAlignment="1">
      <alignment horizontal="center" vertical="center" wrapText="1"/>
    </xf>
    <xf numFmtId="3" fontId="18" fillId="0" borderId="0" xfId="0" applyNumberFormat="1" applyFont="1"/>
    <xf numFmtId="2" fontId="18" fillId="0" borderId="0" xfId="0" applyNumberFormat="1" applyFont="1"/>
    <xf numFmtId="4" fontId="18" fillId="0" borderId="0" xfId="0" applyNumberFormat="1" applyFont="1"/>
    <xf numFmtId="0" fontId="18" fillId="0" borderId="0" xfId="0" applyFont="1" applyAlignment="1">
      <alignment horizontal="center"/>
    </xf>
    <xf numFmtId="0" fontId="21" fillId="34" borderId="10" xfId="0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17" fillId="33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0" fontId="17" fillId="33" borderId="14" xfId="0" applyFont="1" applyFill="1" applyBorder="1" applyAlignment="1">
      <alignment horizontal="center" vertical="center" wrapText="1"/>
    </xf>
    <xf numFmtId="1" fontId="17" fillId="33" borderId="14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/>
    <xf numFmtId="172" fontId="20" fillId="34" borderId="10" xfId="0" applyNumberFormat="1" applyFont="1" applyFill="1" applyBorder="1"/>
    <xf numFmtId="173" fontId="20" fillId="34" borderId="10" xfId="0" applyNumberFormat="1" applyFont="1" applyFill="1" applyBorder="1"/>
    <xf numFmtId="173" fontId="20" fillId="0" borderId="10" xfId="0" applyNumberFormat="1" applyFont="1" applyBorder="1"/>
    <xf numFmtId="175" fontId="20" fillId="0" borderId="10" xfId="0" applyNumberFormat="1" applyFont="1" applyBorder="1"/>
    <xf numFmtId="2" fontId="0" fillId="35" borderId="10" xfId="0" applyNumberFormat="1" applyFill="1" applyBorder="1"/>
    <xf numFmtId="173" fontId="0" fillId="35" borderId="10" xfId="0" applyNumberFormat="1" applyFill="1" applyBorder="1"/>
    <xf numFmtId="0" fontId="23" fillId="0" borderId="0" xfId="0" applyFont="1"/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3" fontId="23" fillId="0" borderId="0" xfId="0" applyNumberFormat="1" applyFont="1"/>
    <xf numFmtId="3" fontId="24" fillId="33" borderId="14" xfId="0" applyNumberFormat="1" applyFont="1" applyFill="1" applyBorder="1" applyAlignment="1">
      <alignment horizontal="center" vertical="center" wrapText="1"/>
    </xf>
    <xf numFmtId="173" fontId="23" fillId="0" borderId="0" xfId="0" applyNumberFormat="1" applyFont="1"/>
    <xf numFmtId="175" fontId="23" fillId="0" borderId="0" xfId="0" applyNumberFormat="1" applyFont="1"/>
    <xf numFmtId="0" fontId="24" fillId="33" borderId="53" xfId="0" applyFont="1" applyFill="1" applyBorder="1" applyAlignment="1">
      <alignment horizontal="center" vertical="center"/>
    </xf>
    <xf numFmtId="0" fontId="24" fillId="33" borderId="54" xfId="0" applyFont="1" applyFill="1" applyBorder="1" applyAlignment="1">
      <alignment horizontal="center" vertical="center" wrapText="1"/>
    </xf>
    <xf numFmtId="0" fontId="24" fillId="33" borderId="53" xfId="0" applyFont="1" applyFill="1" applyBorder="1" applyAlignment="1">
      <alignment horizontal="center" vertical="center" wrapText="1"/>
    </xf>
    <xf numFmtId="3" fontId="24" fillId="33" borderId="53" xfId="0" applyNumberFormat="1" applyFont="1" applyFill="1" applyBorder="1" applyAlignment="1">
      <alignment horizontal="center" vertical="center" wrapText="1"/>
    </xf>
    <xf numFmtId="176" fontId="0" fillId="0" borderId="0" xfId="4481" applyNumberFormat="1" applyFont="1"/>
    <xf numFmtId="176" fontId="0" fillId="0" borderId="0" xfId="0" applyNumberFormat="1"/>
    <xf numFmtId="176" fontId="13" fillId="0" borderId="0" xfId="4481" applyNumberFormat="1" applyFont="1"/>
    <xf numFmtId="0" fontId="13" fillId="0" borderId="0" xfId="0" applyFont="1"/>
    <xf numFmtId="3" fontId="0" fillId="0" borderId="0" xfId="0" applyNumberFormat="1"/>
    <xf numFmtId="170" fontId="0" fillId="0" borderId="0" xfId="4481" applyFont="1"/>
    <xf numFmtId="0" fontId="185" fillId="0" borderId="0" xfId="0" applyFont="1"/>
    <xf numFmtId="0" fontId="186" fillId="0" borderId="0" xfId="0" applyFont="1" applyAlignment="1">
      <alignment horizontal="center"/>
    </xf>
    <xf numFmtId="176" fontId="185" fillId="0" borderId="0" xfId="4481" applyNumberFormat="1" applyFont="1"/>
    <xf numFmtId="170" fontId="185" fillId="0" borderId="0" xfId="4481" applyFont="1"/>
    <xf numFmtId="176" fontId="0" fillId="35" borderId="0" xfId="4481" applyNumberFormat="1" applyFont="1" applyFill="1"/>
    <xf numFmtId="0" fontId="0" fillId="0" borderId="0" xfId="0" quotePrefix="1"/>
    <xf numFmtId="0" fontId="0" fillId="0" borderId="0" xfId="0" applyAlignment="1">
      <alignment horizontal="left"/>
    </xf>
    <xf numFmtId="0" fontId="187" fillId="0" borderId="0" xfId="0" applyFont="1"/>
    <xf numFmtId="176" fontId="0" fillId="0" borderId="0" xfId="0" pivotButton="1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indent="1"/>
    </xf>
    <xf numFmtId="176" fontId="0" fillId="0" borderId="0" xfId="0" applyNumberFormat="1" applyAlignment="1">
      <alignment horizontal="left" indent="2"/>
    </xf>
    <xf numFmtId="0" fontId="0" fillId="0" borderId="0" xfId="0" applyAlignment="1">
      <alignment horizontal="center"/>
    </xf>
    <xf numFmtId="0" fontId="188" fillId="0" borderId="0" xfId="0" applyFont="1"/>
    <xf numFmtId="0" fontId="189" fillId="0" borderId="0" xfId="0" applyFont="1"/>
    <xf numFmtId="0" fontId="15" fillId="0" borderId="12" xfId="0" applyFont="1" applyBorder="1" applyAlignment="1">
      <alignment horizontal="center"/>
    </xf>
    <xf numFmtId="0" fontId="15" fillId="0" borderId="12" xfId="0" applyFont="1" applyBorder="1"/>
    <xf numFmtId="0" fontId="0" fillId="0" borderId="12" xfId="0" applyBorder="1"/>
  </cellXfs>
  <cellStyles count="4482">
    <cellStyle name="-" xfId="9" xr:uid="{00000000-0005-0000-0000-000000000000}"/>
    <cellStyle name="$" xfId="10" xr:uid="{00000000-0005-0000-0000-000001000000}"/>
    <cellStyle name="$ &amp; ¢" xfId="11" xr:uid="{00000000-0005-0000-0000-000002000000}"/>
    <cellStyle name="%" xfId="12" xr:uid="{00000000-0005-0000-0000-000003000000}"/>
    <cellStyle name="%.00" xfId="13" xr:uid="{00000000-0005-0000-0000-000004000000}"/>
    <cellStyle name="(Heading)" xfId="14" xr:uid="{00000000-0005-0000-0000-000005000000}"/>
    <cellStyle name="(Heading) 2" xfId="4465" xr:uid="{00000000-0005-0000-0000-000006000000}"/>
    <cellStyle name="(Lefting)" xfId="15" xr:uid="{00000000-0005-0000-0000-000007000000}"/>
    <cellStyle name="(Lefting) 2" xfId="4466" xr:uid="{00000000-0005-0000-0000-000008000000}"/>
    <cellStyle name="(z*¯_x000f_°(”,¯?À(¢,¯?Ð(°,¯?à(Â,¯?ð(Ô,¯?" xfId="16" xr:uid="{00000000-0005-0000-0000-000009000000}"/>
    <cellStyle name="******************************************" xfId="17" xr:uid="{00000000-0005-0000-0000-00000A000000}"/>
    <cellStyle name="_CNMD_Valuation Model_20081212_v2" xfId="18" xr:uid="{00000000-0005-0000-0000-00000B000000}"/>
    <cellStyle name="_Comma" xfId="19" xr:uid="{00000000-0005-0000-0000-00000C000000}"/>
    <cellStyle name="_Comps 4" xfId="20" xr:uid="{00000000-0005-0000-0000-00000D000000}"/>
    <cellStyle name="_Cont Analysis" xfId="21" xr:uid="{00000000-0005-0000-0000-00000E000000}"/>
    <cellStyle name="_Currency" xfId="22" xr:uid="{00000000-0005-0000-0000-00000F000000}"/>
    <cellStyle name="_Currency_Analysis" xfId="23" xr:uid="{00000000-0005-0000-0000-000010000000}"/>
    <cellStyle name="_Currency_Smartportfolio model" xfId="24" xr:uid="{00000000-0005-0000-0000-000011000000}"/>
    <cellStyle name="_Currency_Smartportfolio model_DB-merged files" xfId="25" xr:uid="{00000000-0005-0000-0000-000012000000}"/>
    <cellStyle name="_CurrencySpace" xfId="26" xr:uid="{00000000-0005-0000-0000-000013000000}"/>
    <cellStyle name="_Gamma Valuation - 8" xfId="27" xr:uid="{00000000-0005-0000-0000-000014000000}"/>
    <cellStyle name="_ITRN" xfId="28" xr:uid="{00000000-0005-0000-0000-000015000000}"/>
    <cellStyle name="-_Merger Model 17 Nov 04" xfId="29" xr:uid="{00000000-0005-0000-0000-000016000000}"/>
    <cellStyle name="_Merger Model_KN&amp;Fzio_v2.30 - Street" xfId="30" xr:uid="{00000000-0005-0000-0000-000017000000}"/>
    <cellStyle name="_Multiple" xfId="31" xr:uid="{00000000-0005-0000-0000-000018000000}"/>
    <cellStyle name="_Multiple_Analysis" xfId="32" xr:uid="{00000000-0005-0000-0000-000019000000}"/>
    <cellStyle name="_Multiple_Analysis_DB-merged files" xfId="33" xr:uid="{00000000-0005-0000-0000-00001A000000}"/>
    <cellStyle name="_Multiple_Smartportfolio model" xfId="34" xr:uid="{00000000-0005-0000-0000-00001B000000}"/>
    <cellStyle name="_Multiple_Smartportfolio model_DB-merged files" xfId="35" xr:uid="{00000000-0005-0000-0000-00001C000000}"/>
    <cellStyle name="_MultipleSpace" xfId="36" xr:uid="{00000000-0005-0000-0000-00001D000000}"/>
    <cellStyle name="_MultipleSpace_Analysis" xfId="37" xr:uid="{00000000-0005-0000-0000-00001E000000}"/>
    <cellStyle name="_MultipleSpace_csc" xfId="38" xr:uid="{00000000-0005-0000-0000-00001F000000}"/>
    <cellStyle name="_MultipleSpace_Smartportfolio model" xfId="39" xr:uid="{00000000-0005-0000-0000-000020000000}"/>
    <cellStyle name="_MultipleSpace_Smartportfolio model_DB-merged files" xfId="40" xr:uid="{00000000-0005-0000-0000-000021000000}"/>
    <cellStyle name="_Percent" xfId="41" xr:uid="{00000000-0005-0000-0000-000022000000}"/>
    <cellStyle name="_Percent_Analysis" xfId="42" xr:uid="{00000000-0005-0000-0000-000023000000}"/>
    <cellStyle name="_Percent_Smartportfolio model" xfId="43" xr:uid="{00000000-0005-0000-0000-000024000000}"/>
    <cellStyle name="_Percent_Smartportfolio model_DB-merged files" xfId="44" xr:uid="{00000000-0005-0000-0000-000025000000}"/>
    <cellStyle name="_PercentSpace" xfId="45" xr:uid="{00000000-0005-0000-0000-000026000000}"/>
    <cellStyle name="_PercentSpace_Analysis" xfId="46" xr:uid="{00000000-0005-0000-0000-000027000000}"/>
    <cellStyle name="_PercentSpace_Smartportfolio model" xfId="47" xr:uid="{00000000-0005-0000-0000-000028000000}"/>
    <cellStyle name="_Sepracor Riders_Clean" xfId="48" xr:uid="{00000000-0005-0000-0000-000029000000}"/>
    <cellStyle name="_SIAL_Model_5.22.09 v71" xfId="49" xr:uid="{00000000-0005-0000-0000-00002A000000}"/>
    <cellStyle name="£ BP" xfId="50" xr:uid="{00000000-0005-0000-0000-00002B000000}"/>
    <cellStyle name="¥ JY" xfId="51" xr:uid="{00000000-0005-0000-0000-00002C000000}"/>
    <cellStyle name="&lt;9#_x000f_¾Èƒé1ƒÃ_x0002_;M_x0014_}$‹E_x0010_‹_x0004_ˆ…Àt_x001b_Pÿ_x0015_ x¦" xfId="52" xr:uid="{00000000-0005-0000-0000-00002D000000}"/>
    <cellStyle name="=C:\WINNT35\SYSTEM32\COMMAND.COM" xfId="53" xr:uid="{00000000-0005-0000-0000-00002E000000}"/>
    <cellStyle name="0752-93035" xfId="54" xr:uid="{00000000-0005-0000-0000-00002F000000}"/>
    <cellStyle name="1,comma" xfId="55" xr:uid="{00000000-0005-0000-0000-000030000000}"/>
    <cellStyle name="10Q" xfId="56" xr:uid="{00000000-0005-0000-0000-000031000000}"/>
    <cellStyle name="20% - Accent1 2" xfId="57" xr:uid="{00000000-0005-0000-0000-000032000000}"/>
    <cellStyle name="20% - Accent1 2 10" xfId="58" xr:uid="{00000000-0005-0000-0000-000033000000}"/>
    <cellStyle name="20% - Accent1 2 2" xfId="59" xr:uid="{00000000-0005-0000-0000-000034000000}"/>
    <cellStyle name="20% - Accent1 2 2 2" xfId="60" xr:uid="{00000000-0005-0000-0000-000035000000}"/>
    <cellStyle name="20% - Accent1 2 2 3" xfId="61" xr:uid="{00000000-0005-0000-0000-000036000000}"/>
    <cellStyle name="20% - Accent1 2 3" xfId="62" xr:uid="{00000000-0005-0000-0000-000037000000}"/>
    <cellStyle name="20% - Accent1 2 3 2" xfId="63" xr:uid="{00000000-0005-0000-0000-000038000000}"/>
    <cellStyle name="20% - Accent1 2 4" xfId="64" xr:uid="{00000000-0005-0000-0000-000039000000}"/>
    <cellStyle name="20% - Accent1 2 5" xfId="65" xr:uid="{00000000-0005-0000-0000-00003A000000}"/>
    <cellStyle name="20% - Accent1 2 6" xfId="66" xr:uid="{00000000-0005-0000-0000-00003B000000}"/>
    <cellStyle name="20% - Accent1 2 7" xfId="67" xr:uid="{00000000-0005-0000-0000-00003C000000}"/>
    <cellStyle name="20% - Accent1 2 8" xfId="68" xr:uid="{00000000-0005-0000-0000-00003D000000}"/>
    <cellStyle name="20% - Accent1 2 9" xfId="69" xr:uid="{00000000-0005-0000-0000-00003E000000}"/>
    <cellStyle name="20% - Accent1 3" xfId="70" xr:uid="{00000000-0005-0000-0000-00003F000000}"/>
    <cellStyle name="20% - Accent1 3 2" xfId="71" xr:uid="{00000000-0005-0000-0000-000040000000}"/>
    <cellStyle name="20% - Accent1 3 2 2" xfId="72" xr:uid="{00000000-0005-0000-0000-000041000000}"/>
    <cellStyle name="20% - Accent1 3 2 2 2" xfId="73" xr:uid="{00000000-0005-0000-0000-000042000000}"/>
    <cellStyle name="20% - Accent1 3 2 2 2 2" xfId="74" xr:uid="{00000000-0005-0000-0000-000043000000}"/>
    <cellStyle name="20% - Accent1 3 2 2 3" xfId="75" xr:uid="{00000000-0005-0000-0000-000044000000}"/>
    <cellStyle name="20% - Accent1 3 2 3" xfId="76" xr:uid="{00000000-0005-0000-0000-000045000000}"/>
    <cellStyle name="20% - Accent1 3 2 3 2" xfId="77" xr:uid="{00000000-0005-0000-0000-000046000000}"/>
    <cellStyle name="20% - Accent1 3 2 4" xfId="78" xr:uid="{00000000-0005-0000-0000-000047000000}"/>
    <cellStyle name="20% - Accent1 3 3" xfId="79" xr:uid="{00000000-0005-0000-0000-000048000000}"/>
    <cellStyle name="20% - Accent1 3 3 2" xfId="80" xr:uid="{00000000-0005-0000-0000-000049000000}"/>
    <cellStyle name="20% - Accent1 3 3 2 2" xfId="81" xr:uid="{00000000-0005-0000-0000-00004A000000}"/>
    <cellStyle name="20% - Accent1 3 3 2 2 2" xfId="82" xr:uid="{00000000-0005-0000-0000-00004B000000}"/>
    <cellStyle name="20% - Accent1 3 3 2 3" xfId="83" xr:uid="{00000000-0005-0000-0000-00004C000000}"/>
    <cellStyle name="20% - Accent1 3 3 3" xfId="84" xr:uid="{00000000-0005-0000-0000-00004D000000}"/>
    <cellStyle name="20% - Accent1 3 3 3 2" xfId="85" xr:uid="{00000000-0005-0000-0000-00004E000000}"/>
    <cellStyle name="20% - Accent1 3 3 4" xfId="86" xr:uid="{00000000-0005-0000-0000-00004F000000}"/>
    <cellStyle name="20% - Accent1 3 4" xfId="87" xr:uid="{00000000-0005-0000-0000-000050000000}"/>
    <cellStyle name="20% - Accent1 3 4 2" xfId="88" xr:uid="{00000000-0005-0000-0000-000051000000}"/>
    <cellStyle name="20% - Accent1 3 4 2 2" xfId="89" xr:uid="{00000000-0005-0000-0000-000052000000}"/>
    <cellStyle name="20% - Accent1 3 4 3" xfId="90" xr:uid="{00000000-0005-0000-0000-000053000000}"/>
    <cellStyle name="20% - Accent1 3 5" xfId="91" xr:uid="{00000000-0005-0000-0000-000054000000}"/>
    <cellStyle name="20% - Accent1 3 5 2" xfId="92" xr:uid="{00000000-0005-0000-0000-000055000000}"/>
    <cellStyle name="20% - Accent1 3 6" xfId="93" xr:uid="{00000000-0005-0000-0000-000056000000}"/>
    <cellStyle name="20% - Accent1 4" xfId="94" xr:uid="{00000000-0005-0000-0000-000057000000}"/>
    <cellStyle name="20% - Accent1 5" xfId="95" xr:uid="{00000000-0005-0000-0000-000058000000}"/>
    <cellStyle name="20% - Accent1 6" xfId="96" xr:uid="{00000000-0005-0000-0000-000059000000}"/>
    <cellStyle name="20% - Accent1 7" xfId="97" xr:uid="{00000000-0005-0000-0000-00005A000000}"/>
    <cellStyle name="20% - Accent1 8" xfId="98" xr:uid="{00000000-0005-0000-0000-00005B000000}"/>
    <cellStyle name="20% - Accent2 2" xfId="99" xr:uid="{00000000-0005-0000-0000-00005C000000}"/>
    <cellStyle name="20% - Accent2 2 10" xfId="100" xr:uid="{00000000-0005-0000-0000-00005D000000}"/>
    <cellStyle name="20% - Accent2 2 2" xfId="101" xr:uid="{00000000-0005-0000-0000-00005E000000}"/>
    <cellStyle name="20% - Accent2 2 2 2" xfId="102" xr:uid="{00000000-0005-0000-0000-00005F000000}"/>
    <cellStyle name="20% - Accent2 2 2 3" xfId="103" xr:uid="{00000000-0005-0000-0000-000060000000}"/>
    <cellStyle name="20% - Accent2 2 3" xfId="104" xr:uid="{00000000-0005-0000-0000-000061000000}"/>
    <cellStyle name="20% - Accent2 2 3 2" xfId="105" xr:uid="{00000000-0005-0000-0000-000062000000}"/>
    <cellStyle name="20% - Accent2 2 4" xfId="106" xr:uid="{00000000-0005-0000-0000-000063000000}"/>
    <cellStyle name="20% - Accent2 2 5" xfId="107" xr:uid="{00000000-0005-0000-0000-000064000000}"/>
    <cellStyle name="20% - Accent2 2 6" xfId="108" xr:uid="{00000000-0005-0000-0000-000065000000}"/>
    <cellStyle name="20% - Accent2 2 7" xfId="109" xr:uid="{00000000-0005-0000-0000-000066000000}"/>
    <cellStyle name="20% - Accent2 2 8" xfId="110" xr:uid="{00000000-0005-0000-0000-000067000000}"/>
    <cellStyle name="20% - Accent2 2 9" xfId="111" xr:uid="{00000000-0005-0000-0000-000068000000}"/>
    <cellStyle name="20% - Accent2 3" xfId="112" xr:uid="{00000000-0005-0000-0000-000069000000}"/>
    <cellStyle name="20% - Accent2 3 2" xfId="113" xr:uid="{00000000-0005-0000-0000-00006A000000}"/>
    <cellStyle name="20% - Accent2 3 2 2" xfId="114" xr:uid="{00000000-0005-0000-0000-00006B000000}"/>
    <cellStyle name="20% - Accent2 3 2 2 2" xfId="115" xr:uid="{00000000-0005-0000-0000-00006C000000}"/>
    <cellStyle name="20% - Accent2 3 2 2 2 2" xfId="116" xr:uid="{00000000-0005-0000-0000-00006D000000}"/>
    <cellStyle name="20% - Accent2 3 2 2 3" xfId="117" xr:uid="{00000000-0005-0000-0000-00006E000000}"/>
    <cellStyle name="20% - Accent2 3 2 3" xfId="118" xr:uid="{00000000-0005-0000-0000-00006F000000}"/>
    <cellStyle name="20% - Accent2 3 2 3 2" xfId="119" xr:uid="{00000000-0005-0000-0000-000070000000}"/>
    <cellStyle name="20% - Accent2 3 2 4" xfId="120" xr:uid="{00000000-0005-0000-0000-000071000000}"/>
    <cellStyle name="20% - Accent2 3 3" xfId="121" xr:uid="{00000000-0005-0000-0000-000072000000}"/>
    <cellStyle name="20% - Accent2 3 3 2" xfId="122" xr:uid="{00000000-0005-0000-0000-000073000000}"/>
    <cellStyle name="20% - Accent2 3 3 2 2" xfId="123" xr:uid="{00000000-0005-0000-0000-000074000000}"/>
    <cellStyle name="20% - Accent2 3 3 2 2 2" xfId="124" xr:uid="{00000000-0005-0000-0000-000075000000}"/>
    <cellStyle name="20% - Accent2 3 3 2 3" xfId="125" xr:uid="{00000000-0005-0000-0000-000076000000}"/>
    <cellStyle name="20% - Accent2 3 3 3" xfId="126" xr:uid="{00000000-0005-0000-0000-000077000000}"/>
    <cellStyle name="20% - Accent2 3 3 3 2" xfId="127" xr:uid="{00000000-0005-0000-0000-000078000000}"/>
    <cellStyle name="20% - Accent2 3 3 4" xfId="128" xr:uid="{00000000-0005-0000-0000-000079000000}"/>
    <cellStyle name="20% - Accent2 3 4" xfId="129" xr:uid="{00000000-0005-0000-0000-00007A000000}"/>
    <cellStyle name="20% - Accent2 3 4 2" xfId="130" xr:uid="{00000000-0005-0000-0000-00007B000000}"/>
    <cellStyle name="20% - Accent2 3 4 2 2" xfId="131" xr:uid="{00000000-0005-0000-0000-00007C000000}"/>
    <cellStyle name="20% - Accent2 3 4 3" xfId="132" xr:uid="{00000000-0005-0000-0000-00007D000000}"/>
    <cellStyle name="20% - Accent2 3 5" xfId="133" xr:uid="{00000000-0005-0000-0000-00007E000000}"/>
    <cellStyle name="20% - Accent2 3 5 2" xfId="134" xr:uid="{00000000-0005-0000-0000-00007F000000}"/>
    <cellStyle name="20% - Accent2 3 6" xfId="135" xr:uid="{00000000-0005-0000-0000-000080000000}"/>
    <cellStyle name="20% - Accent2 4" xfId="136" xr:uid="{00000000-0005-0000-0000-000081000000}"/>
    <cellStyle name="20% - Accent2 5" xfId="137" xr:uid="{00000000-0005-0000-0000-000082000000}"/>
    <cellStyle name="20% - Accent2 6" xfId="138" xr:uid="{00000000-0005-0000-0000-000083000000}"/>
    <cellStyle name="20% - Accent2 7" xfId="139" xr:uid="{00000000-0005-0000-0000-000084000000}"/>
    <cellStyle name="20% - Accent2 8" xfId="140" xr:uid="{00000000-0005-0000-0000-000085000000}"/>
    <cellStyle name="20% - Accent3 2" xfId="141" xr:uid="{00000000-0005-0000-0000-000086000000}"/>
    <cellStyle name="20% - Accent3 2 10" xfId="142" xr:uid="{00000000-0005-0000-0000-000087000000}"/>
    <cellStyle name="20% - Accent3 2 2" xfId="143" xr:uid="{00000000-0005-0000-0000-000088000000}"/>
    <cellStyle name="20% - Accent3 2 2 2" xfId="144" xr:uid="{00000000-0005-0000-0000-000089000000}"/>
    <cellStyle name="20% - Accent3 2 2 3" xfId="145" xr:uid="{00000000-0005-0000-0000-00008A000000}"/>
    <cellStyle name="20% - Accent3 2 3" xfId="146" xr:uid="{00000000-0005-0000-0000-00008B000000}"/>
    <cellStyle name="20% - Accent3 2 3 2" xfId="147" xr:uid="{00000000-0005-0000-0000-00008C000000}"/>
    <cellStyle name="20% - Accent3 2 4" xfId="148" xr:uid="{00000000-0005-0000-0000-00008D000000}"/>
    <cellStyle name="20% - Accent3 2 5" xfId="149" xr:uid="{00000000-0005-0000-0000-00008E000000}"/>
    <cellStyle name="20% - Accent3 2 6" xfId="150" xr:uid="{00000000-0005-0000-0000-00008F000000}"/>
    <cellStyle name="20% - Accent3 2 7" xfId="151" xr:uid="{00000000-0005-0000-0000-000090000000}"/>
    <cellStyle name="20% - Accent3 2 8" xfId="152" xr:uid="{00000000-0005-0000-0000-000091000000}"/>
    <cellStyle name="20% - Accent3 2 9" xfId="153" xr:uid="{00000000-0005-0000-0000-000092000000}"/>
    <cellStyle name="20% - Accent3 3" xfId="154" xr:uid="{00000000-0005-0000-0000-000093000000}"/>
    <cellStyle name="20% - Accent3 3 2" xfId="155" xr:uid="{00000000-0005-0000-0000-000094000000}"/>
    <cellStyle name="20% - Accent3 3 2 2" xfId="156" xr:uid="{00000000-0005-0000-0000-000095000000}"/>
    <cellStyle name="20% - Accent3 3 2 2 2" xfId="157" xr:uid="{00000000-0005-0000-0000-000096000000}"/>
    <cellStyle name="20% - Accent3 3 2 2 2 2" xfId="158" xr:uid="{00000000-0005-0000-0000-000097000000}"/>
    <cellStyle name="20% - Accent3 3 2 2 3" xfId="159" xr:uid="{00000000-0005-0000-0000-000098000000}"/>
    <cellStyle name="20% - Accent3 3 2 3" xfId="160" xr:uid="{00000000-0005-0000-0000-000099000000}"/>
    <cellStyle name="20% - Accent3 3 2 3 2" xfId="161" xr:uid="{00000000-0005-0000-0000-00009A000000}"/>
    <cellStyle name="20% - Accent3 3 2 4" xfId="162" xr:uid="{00000000-0005-0000-0000-00009B000000}"/>
    <cellStyle name="20% - Accent3 3 3" xfId="163" xr:uid="{00000000-0005-0000-0000-00009C000000}"/>
    <cellStyle name="20% - Accent3 3 3 2" xfId="164" xr:uid="{00000000-0005-0000-0000-00009D000000}"/>
    <cellStyle name="20% - Accent3 3 3 2 2" xfId="165" xr:uid="{00000000-0005-0000-0000-00009E000000}"/>
    <cellStyle name="20% - Accent3 3 3 2 2 2" xfId="166" xr:uid="{00000000-0005-0000-0000-00009F000000}"/>
    <cellStyle name="20% - Accent3 3 3 2 3" xfId="167" xr:uid="{00000000-0005-0000-0000-0000A0000000}"/>
    <cellStyle name="20% - Accent3 3 3 3" xfId="168" xr:uid="{00000000-0005-0000-0000-0000A1000000}"/>
    <cellStyle name="20% - Accent3 3 3 3 2" xfId="169" xr:uid="{00000000-0005-0000-0000-0000A2000000}"/>
    <cellStyle name="20% - Accent3 3 3 4" xfId="170" xr:uid="{00000000-0005-0000-0000-0000A3000000}"/>
    <cellStyle name="20% - Accent3 3 4" xfId="171" xr:uid="{00000000-0005-0000-0000-0000A4000000}"/>
    <cellStyle name="20% - Accent3 3 4 2" xfId="172" xr:uid="{00000000-0005-0000-0000-0000A5000000}"/>
    <cellStyle name="20% - Accent3 3 4 2 2" xfId="173" xr:uid="{00000000-0005-0000-0000-0000A6000000}"/>
    <cellStyle name="20% - Accent3 3 4 3" xfId="174" xr:uid="{00000000-0005-0000-0000-0000A7000000}"/>
    <cellStyle name="20% - Accent3 3 5" xfId="175" xr:uid="{00000000-0005-0000-0000-0000A8000000}"/>
    <cellStyle name="20% - Accent3 3 5 2" xfId="176" xr:uid="{00000000-0005-0000-0000-0000A9000000}"/>
    <cellStyle name="20% - Accent3 3 6" xfId="177" xr:uid="{00000000-0005-0000-0000-0000AA000000}"/>
    <cellStyle name="20% - Accent3 4" xfId="178" xr:uid="{00000000-0005-0000-0000-0000AB000000}"/>
    <cellStyle name="20% - Accent3 5" xfId="179" xr:uid="{00000000-0005-0000-0000-0000AC000000}"/>
    <cellStyle name="20% - Accent3 6" xfId="180" xr:uid="{00000000-0005-0000-0000-0000AD000000}"/>
    <cellStyle name="20% - Accent3 7" xfId="181" xr:uid="{00000000-0005-0000-0000-0000AE000000}"/>
    <cellStyle name="20% - Accent3 8" xfId="182" xr:uid="{00000000-0005-0000-0000-0000AF000000}"/>
    <cellStyle name="20% - Accent4 2" xfId="183" xr:uid="{00000000-0005-0000-0000-0000B0000000}"/>
    <cellStyle name="20% - Accent4 2 10" xfId="184" xr:uid="{00000000-0005-0000-0000-0000B1000000}"/>
    <cellStyle name="20% - Accent4 2 2" xfId="185" xr:uid="{00000000-0005-0000-0000-0000B2000000}"/>
    <cellStyle name="20% - Accent4 2 2 2" xfId="186" xr:uid="{00000000-0005-0000-0000-0000B3000000}"/>
    <cellStyle name="20% - Accent4 2 2 3" xfId="187" xr:uid="{00000000-0005-0000-0000-0000B4000000}"/>
    <cellStyle name="20% - Accent4 2 3" xfId="188" xr:uid="{00000000-0005-0000-0000-0000B5000000}"/>
    <cellStyle name="20% - Accent4 2 3 2" xfId="189" xr:uid="{00000000-0005-0000-0000-0000B6000000}"/>
    <cellStyle name="20% - Accent4 2 4" xfId="190" xr:uid="{00000000-0005-0000-0000-0000B7000000}"/>
    <cellStyle name="20% - Accent4 2 5" xfId="191" xr:uid="{00000000-0005-0000-0000-0000B8000000}"/>
    <cellStyle name="20% - Accent4 2 6" xfId="192" xr:uid="{00000000-0005-0000-0000-0000B9000000}"/>
    <cellStyle name="20% - Accent4 2 7" xfId="193" xr:uid="{00000000-0005-0000-0000-0000BA000000}"/>
    <cellStyle name="20% - Accent4 2 8" xfId="194" xr:uid="{00000000-0005-0000-0000-0000BB000000}"/>
    <cellStyle name="20% - Accent4 2 9" xfId="195" xr:uid="{00000000-0005-0000-0000-0000BC000000}"/>
    <cellStyle name="20% - Accent4 3" xfId="196" xr:uid="{00000000-0005-0000-0000-0000BD000000}"/>
    <cellStyle name="20% - Accent4 3 2" xfId="197" xr:uid="{00000000-0005-0000-0000-0000BE000000}"/>
    <cellStyle name="20% - Accent4 3 2 2" xfId="198" xr:uid="{00000000-0005-0000-0000-0000BF000000}"/>
    <cellStyle name="20% - Accent4 3 2 2 2" xfId="199" xr:uid="{00000000-0005-0000-0000-0000C0000000}"/>
    <cellStyle name="20% - Accent4 3 2 2 2 2" xfId="200" xr:uid="{00000000-0005-0000-0000-0000C1000000}"/>
    <cellStyle name="20% - Accent4 3 2 2 3" xfId="201" xr:uid="{00000000-0005-0000-0000-0000C2000000}"/>
    <cellStyle name="20% - Accent4 3 2 3" xfId="202" xr:uid="{00000000-0005-0000-0000-0000C3000000}"/>
    <cellStyle name="20% - Accent4 3 2 3 2" xfId="203" xr:uid="{00000000-0005-0000-0000-0000C4000000}"/>
    <cellStyle name="20% - Accent4 3 2 4" xfId="204" xr:uid="{00000000-0005-0000-0000-0000C5000000}"/>
    <cellStyle name="20% - Accent4 3 3" xfId="205" xr:uid="{00000000-0005-0000-0000-0000C6000000}"/>
    <cellStyle name="20% - Accent4 3 3 2" xfId="206" xr:uid="{00000000-0005-0000-0000-0000C7000000}"/>
    <cellStyle name="20% - Accent4 3 3 2 2" xfId="207" xr:uid="{00000000-0005-0000-0000-0000C8000000}"/>
    <cellStyle name="20% - Accent4 3 3 2 2 2" xfId="208" xr:uid="{00000000-0005-0000-0000-0000C9000000}"/>
    <cellStyle name="20% - Accent4 3 3 2 3" xfId="209" xr:uid="{00000000-0005-0000-0000-0000CA000000}"/>
    <cellStyle name="20% - Accent4 3 3 3" xfId="210" xr:uid="{00000000-0005-0000-0000-0000CB000000}"/>
    <cellStyle name="20% - Accent4 3 3 3 2" xfId="211" xr:uid="{00000000-0005-0000-0000-0000CC000000}"/>
    <cellStyle name="20% - Accent4 3 3 4" xfId="212" xr:uid="{00000000-0005-0000-0000-0000CD000000}"/>
    <cellStyle name="20% - Accent4 3 4" xfId="213" xr:uid="{00000000-0005-0000-0000-0000CE000000}"/>
    <cellStyle name="20% - Accent4 3 4 2" xfId="214" xr:uid="{00000000-0005-0000-0000-0000CF000000}"/>
    <cellStyle name="20% - Accent4 3 4 2 2" xfId="215" xr:uid="{00000000-0005-0000-0000-0000D0000000}"/>
    <cellStyle name="20% - Accent4 3 4 3" xfId="216" xr:uid="{00000000-0005-0000-0000-0000D1000000}"/>
    <cellStyle name="20% - Accent4 3 5" xfId="217" xr:uid="{00000000-0005-0000-0000-0000D2000000}"/>
    <cellStyle name="20% - Accent4 3 5 2" xfId="218" xr:uid="{00000000-0005-0000-0000-0000D3000000}"/>
    <cellStyle name="20% - Accent4 3 6" xfId="219" xr:uid="{00000000-0005-0000-0000-0000D4000000}"/>
    <cellStyle name="20% - Accent4 4" xfId="220" xr:uid="{00000000-0005-0000-0000-0000D5000000}"/>
    <cellStyle name="20% - Accent4 5" xfId="221" xr:uid="{00000000-0005-0000-0000-0000D6000000}"/>
    <cellStyle name="20% - Accent4 6" xfId="222" xr:uid="{00000000-0005-0000-0000-0000D7000000}"/>
    <cellStyle name="20% - Accent4 7" xfId="223" xr:uid="{00000000-0005-0000-0000-0000D8000000}"/>
    <cellStyle name="20% - Accent4 8" xfId="224" xr:uid="{00000000-0005-0000-0000-0000D9000000}"/>
    <cellStyle name="20% - Accent5 2" xfId="225" xr:uid="{00000000-0005-0000-0000-0000DA000000}"/>
    <cellStyle name="20% - Accent5 2 10" xfId="226" xr:uid="{00000000-0005-0000-0000-0000DB000000}"/>
    <cellStyle name="20% - Accent5 2 2" xfId="227" xr:uid="{00000000-0005-0000-0000-0000DC000000}"/>
    <cellStyle name="20% - Accent5 2 2 2" xfId="228" xr:uid="{00000000-0005-0000-0000-0000DD000000}"/>
    <cellStyle name="20% - Accent5 2 2 3" xfId="229" xr:uid="{00000000-0005-0000-0000-0000DE000000}"/>
    <cellStyle name="20% - Accent5 2 3" xfId="230" xr:uid="{00000000-0005-0000-0000-0000DF000000}"/>
    <cellStyle name="20% - Accent5 2 3 2" xfId="231" xr:uid="{00000000-0005-0000-0000-0000E0000000}"/>
    <cellStyle name="20% - Accent5 2 4" xfId="232" xr:uid="{00000000-0005-0000-0000-0000E1000000}"/>
    <cellStyle name="20% - Accent5 2 5" xfId="233" xr:uid="{00000000-0005-0000-0000-0000E2000000}"/>
    <cellStyle name="20% - Accent5 2 6" xfId="234" xr:uid="{00000000-0005-0000-0000-0000E3000000}"/>
    <cellStyle name="20% - Accent5 2 7" xfId="235" xr:uid="{00000000-0005-0000-0000-0000E4000000}"/>
    <cellStyle name="20% - Accent5 2 8" xfId="236" xr:uid="{00000000-0005-0000-0000-0000E5000000}"/>
    <cellStyle name="20% - Accent5 2 9" xfId="237" xr:uid="{00000000-0005-0000-0000-0000E6000000}"/>
    <cellStyle name="20% - Accent5 3" xfId="238" xr:uid="{00000000-0005-0000-0000-0000E7000000}"/>
    <cellStyle name="20% - Accent5 3 2" xfId="239" xr:uid="{00000000-0005-0000-0000-0000E8000000}"/>
    <cellStyle name="20% - Accent5 3 2 2" xfId="240" xr:uid="{00000000-0005-0000-0000-0000E9000000}"/>
    <cellStyle name="20% - Accent5 3 2 2 2" xfId="241" xr:uid="{00000000-0005-0000-0000-0000EA000000}"/>
    <cellStyle name="20% - Accent5 3 2 2 2 2" xfId="242" xr:uid="{00000000-0005-0000-0000-0000EB000000}"/>
    <cellStyle name="20% - Accent5 3 2 2 3" xfId="243" xr:uid="{00000000-0005-0000-0000-0000EC000000}"/>
    <cellStyle name="20% - Accent5 3 2 3" xfId="244" xr:uid="{00000000-0005-0000-0000-0000ED000000}"/>
    <cellStyle name="20% - Accent5 3 2 3 2" xfId="245" xr:uid="{00000000-0005-0000-0000-0000EE000000}"/>
    <cellStyle name="20% - Accent5 3 2 4" xfId="246" xr:uid="{00000000-0005-0000-0000-0000EF000000}"/>
    <cellStyle name="20% - Accent5 3 3" xfId="247" xr:uid="{00000000-0005-0000-0000-0000F0000000}"/>
    <cellStyle name="20% - Accent5 3 3 2" xfId="248" xr:uid="{00000000-0005-0000-0000-0000F1000000}"/>
    <cellStyle name="20% - Accent5 3 3 2 2" xfId="249" xr:uid="{00000000-0005-0000-0000-0000F2000000}"/>
    <cellStyle name="20% - Accent5 3 3 2 2 2" xfId="250" xr:uid="{00000000-0005-0000-0000-0000F3000000}"/>
    <cellStyle name="20% - Accent5 3 3 2 3" xfId="251" xr:uid="{00000000-0005-0000-0000-0000F4000000}"/>
    <cellStyle name="20% - Accent5 3 3 3" xfId="252" xr:uid="{00000000-0005-0000-0000-0000F5000000}"/>
    <cellStyle name="20% - Accent5 3 3 3 2" xfId="253" xr:uid="{00000000-0005-0000-0000-0000F6000000}"/>
    <cellStyle name="20% - Accent5 3 3 4" xfId="254" xr:uid="{00000000-0005-0000-0000-0000F7000000}"/>
    <cellStyle name="20% - Accent5 3 4" xfId="255" xr:uid="{00000000-0005-0000-0000-0000F8000000}"/>
    <cellStyle name="20% - Accent5 3 4 2" xfId="256" xr:uid="{00000000-0005-0000-0000-0000F9000000}"/>
    <cellStyle name="20% - Accent5 3 4 2 2" xfId="257" xr:uid="{00000000-0005-0000-0000-0000FA000000}"/>
    <cellStyle name="20% - Accent5 3 4 3" xfId="258" xr:uid="{00000000-0005-0000-0000-0000FB000000}"/>
    <cellStyle name="20% - Accent5 3 5" xfId="259" xr:uid="{00000000-0005-0000-0000-0000FC000000}"/>
    <cellStyle name="20% - Accent5 3 5 2" xfId="260" xr:uid="{00000000-0005-0000-0000-0000FD000000}"/>
    <cellStyle name="20% - Accent5 3 6" xfId="261" xr:uid="{00000000-0005-0000-0000-0000FE000000}"/>
    <cellStyle name="20% - Accent5 4" xfId="262" xr:uid="{00000000-0005-0000-0000-0000FF000000}"/>
    <cellStyle name="20% - Accent5 5" xfId="263" xr:uid="{00000000-0005-0000-0000-000000010000}"/>
    <cellStyle name="20% - Accent5 6" xfId="264" xr:uid="{00000000-0005-0000-0000-000001010000}"/>
    <cellStyle name="20% - Accent5 7" xfId="265" xr:uid="{00000000-0005-0000-0000-000002010000}"/>
    <cellStyle name="20% - Accent5 8" xfId="266" xr:uid="{00000000-0005-0000-0000-000003010000}"/>
    <cellStyle name="20% - Accent6 2" xfId="267" xr:uid="{00000000-0005-0000-0000-000004010000}"/>
    <cellStyle name="20% - Accent6 2 10" xfId="268" xr:uid="{00000000-0005-0000-0000-000005010000}"/>
    <cellStyle name="20% - Accent6 2 2" xfId="269" xr:uid="{00000000-0005-0000-0000-000006010000}"/>
    <cellStyle name="20% - Accent6 2 2 2" xfId="270" xr:uid="{00000000-0005-0000-0000-000007010000}"/>
    <cellStyle name="20% - Accent6 2 2 3" xfId="271" xr:uid="{00000000-0005-0000-0000-000008010000}"/>
    <cellStyle name="20% - Accent6 2 3" xfId="272" xr:uid="{00000000-0005-0000-0000-000009010000}"/>
    <cellStyle name="20% - Accent6 2 3 2" xfId="273" xr:uid="{00000000-0005-0000-0000-00000A010000}"/>
    <cellStyle name="20% - Accent6 2 4" xfId="274" xr:uid="{00000000-0005-0000-0000-00000B010000}"/>
    <cellStyle name="20% - Accent6 2 5" xfId="275" xr:uid="{00000000-0005-0000-0000-00000C010000}"/>
    <cellStyle name="20% - Accent6 2 6" xfId="276" xr:uid="{00000000-0005-0000-0000-00000D010000}"/>
    <cellStyle name="20% - Accent6 2 7" xfId="277" xr:uid="{00000000-0005-0000-0000-00000E010000}"/>
    <cellStyle name="20% - Accent6 2 8" xfId="278" xr:uid="{00000000-0005-0000-0000-00000F010000}"/>
    <cellStyle name="20% - Accent6 2 9" xfId="279" xr:uid="{00000000-0005-0000-0000-000010010000}"/>
    <cellStyle name="20% - Accent6 3" xfId="280" xr:uid="{00000000-0005-0000-0000-000011010000}"/>
    <cellStyle name="20% - Accent6 3 2" xfId="281" xr:uid="{00000000-0005-0000-0000-000012010000}"/>
    <cellStyle name="20% - Accent6 3 2 2" xfId="282" xr:uid="{00000000-0005-0000-0000-000013010000}"/>
    <cellStyle name="20% - Accent6 3 2 2 2" xfId="283" xr:uid="{00000000-0005-0000-0000-000014010000}"/>
    <cellStyle name="20% - Accent6 3 2 2 2 2" xfId="284" xr:uid="{00000000-0005-0000-0000-000015010000}"/>
    <cellStyle name="20% - Accent6 3 2 2 3" xfId="285" xr:uid="{00000000-0005-0000-0000-000016010000}"/>
    <cellStyle name="20% - Accent6 3 2 3" xfId="286" xr:uid="{00000000-0005-0000-0000-000017010000}"/>
    <cellStyle name="20% - Accent6 3 2 3 2" xfId="287" xr:uid="{00000000-0005-0000-0000-000018010000}"/>
    <cellStyle name="20% - Accent6 3 2 4" xfId="288" xr:uid="{00000000-0005-0000-0000-000019010000}"/>
    <cellStyle name="20% - Accent6 3 3" xfId="289" xr:uid="{00000000-0005-0000-0000-00001A010000}"/>
    <cellStyle name="20% - Accent6 3 3 2" xfId="290" xr:uid="{00000000-0005-0000-0000-00001B010000}"/>
    <cellStyle name="20% - Accent6 3 3 2 2" xfId="291" xr:uid="{00000000-0005-0000-0000-00001C010000}"/>
    <cellStyle name="20% - Accent6 3 3 2 2 2" xfId="292" xr:uid="{00000000-0005-0000-0000-00001D010000}"/>
    <cellStyle name="20% - Accent6 3 3 2 3" xfId="293" xr:uid="{00000000-0005-0000-0000-00001E010000}"/>
    <cellStyle name="20% - Accent6 3 3 3" xfId="294" xr:uid="{00000000-0005-0000-0000-00001F010000}"/>
    <cellStyle name="20% - Accent6 3 3 3 2" xfId="295" xr:uid="{00000000-0005-0000-0000-000020010000}"/>
    <cellStyle name="20% - Accent6 3 3 4" xfId="296" xr:uid="{00000000-0005-0000-0000-000021010000}"/>
    <cellStyle name="20% - Accent6 3 4" xfId="297" xr:uid="{00000000-0005-0000-0000-000022010000}"/>
    <cellStyle name="20% - Accent6 3 4 2" xfId="298" xr:uid="{00000000-0005-0000-0000-000023010000}"/>
    <cellStyle name="20% - Accent6 3 4 2 2" xfId="299" xr:uid="{00000000-0005-0000-0000-000024010000}"/>
    <cellStyle name="20% - Accent6 3 4 3" xfId="300" xr:uid="{00000000-0005-0000-0000-000025010000}"/>
    <cellStyle name="20% - Accent6 3 5" xfId="301" xr:uid="{00000000-0005-0000-0000-000026010000}"/>
    <cellStyle name="20% - Accent6 3 5 2" xfId="302" xr:uid="{00000000-0005-0000-0000-000027010000}"/>
    <cellStyle name="20% - Accent6 3 6" xfId="303" xr:uid="{00000000-0005-0000-0000-000028010000}"/>
    <cellStyle name="20% - Accent6 4" xfId="304" xr:uid="{00000000-0005-0000-0000-000029010000}"/>
    <cellStyle name="20% - Accent6 5" xfId="305" xr:uid="{00000000-0005-0000-0000-00002A010000}"/>
    <cellStyle name="20% - Accent6 6" xfId="306" xr:uid="{00000000-0005-0000-0000-00002B010000}"/>
    <cellStyle name="20% - Accent6 7" xfId="307" xr:uid="{00000000-0005-0000-0000-00002C010000}"/>
    <cellStyle name="20% - Accent6 8" xfId="308" xr:uid="{00000000-0005-0000-0000-00002D010000}"/>
    <cellStyle name="40% - Accent1 2" xfId="309" xr:uid="{00000000-0005-0000-0000-00002E010000}"/>
    <cellStyle name="40% - Accent1 2 10" xfId="310" xr:uid="{00000000-0005-0000-0000-00002F010000}"/>
    <cellStyle name="40% - Accent1 2 2" xfId="311" xr:uid="{00000000-0005-0000-0000-000030010000}"/>
    <cellStyle name="40% - Accent1 2 2 2" xfId="312" xr:uid="{00000000-0005-0000-0000-000031010000}"/>
    <cellStyle name="40% - Accent1 2 2 3" xfId="313" xr:uid="{00000000-0005-0000-0000-000032010000}"/>
    <cellStyle name="40% - Accent1 2 3" xfId="314" xr:uid="{00000000-0005-0000-0000-000033010000}"/>
    <cellStyle name="40% - Accent1 2 3 2" xfId="315" xr:uid="{00000000-0005-0000-0000-000034010000}"/>
    <cellStyle name="40% - Accent1 2 4" xfId="316" xr:uid="{00000000-0005-0000-0000-000035010000}"/>
    <cellStyle name="40% - Accent1 2 5" xfId="317" xr:uid="{00000000-0005-0000-0000-000036010000}"/>
    <cellStyle name="40% - Accent1 2 6" xfId="318" xr:uid="{00000000-0005-0000-0000-000037010000}"/>
    <cellStyle name="40% - Accent1 2 7" xfId="319" xr:uid="{00000000-0005-0000-0000-000038010000}"/>
    <cellStyle name="40% - Accent1 2 8" xfId="320" xr:uid="{00000000-0005-0000-0000-000039010000}"/>
    <cellStyle name="40% - Accent1 2 9" xfId="321" xr:uid="{00000000-0005-0000-0000-00003A010000}"/>
    <cellStyle name="40% - Accent1 3" xfId="322" xr:uid="{00000000-0005-0000-0000-00003B010000}"/>
    <cellStyle name="40% - Accent1 3 2" xfId="323" xr:uid="{00000000-0005-0000-0000-00003C010000}"/>
    <cellStyle name="40% - Accent1 3 2 2" xfId="324" xr:uid="{00000000-0005-0000-0000-00003D010000}"/>
    <cellStyle name="40% - Accent1 3 2 2 2" xfId="325" xr:uid="{00000000-0005-0000-0000-00003E010000}"/>
    <cellStyle name="40% - Accent1 3 2 2 2 2" xfId="326" xr:uid="{00000000-0005-0000-0000-00003F010000}"/>
    <cellStyle name="40% - Accent1 3 2 2 3" xfId="327" xr:uid="{00000000-0005-0000-0000-000040010000}"/>
    <cellStyle name="40% - Accent1 3 2 3" xfId="328" xr:uid="{00000000-0005-0000-0000-000041010000}"/>
    <cellStyle name="40% - Accent1 3 2 3 2" xfId="329" xr:uid="{00000000-0005-0000-0000-000042010000}"/>
    <cellStyle name="40% - Accent1 3 2 4" xfId="330" xr:uid="{00000000-0005-0000-0000-000043010000}"/>
    <cellStyle name="40% - Accent1 3 3" xfId="331" xr:uid="{00000000-0005-0000-0000-000044010000}"/>
    <cellStyle name="40% - Accent1 3 3 2" xfId="332" xr:uid="{00000000-0005-0000-0000-000045010000}"/>
    <cellStyle name="40% - Accent1 3 3 2 2" xfId="333" xr:uid="{00000000-0005-0000-0000-000046010000}"/>
    <cellStyle name="40% - Accent1 3 3 2 2 2" xfId="334" xr:uid="{00000000-0005-0000-0000-000047010000}"/>
    <cellStyle name="40% - Accent1 3 3 2 3" xfId="335" xr:uid="{00000000-0005-0000-0000-000048010000}"/>
    <cellStyle name="40% - Accent1 3 3 3" xfId="336" xr:uid="{00000000-0005-0000-0000-000049010000}"/>
    <cellStyle name="40% - Accent1 3 3 3 2" xfId="337" xr:uid="{00000000-0005-0000-0000-00004A010000}"/>
    <cellStyle name="40% - Accent1 3 3 4" xfId="338" xr:uid="{00000000-0005-0000-0000-00004B010000}"/>
    <cellStyle name="40% - Accent1 3 4" xfId="339" xr:uid="{00000000-0005-0000-0000-00004C010000}"/>
    <cellStyle name="40% - Accent1 3 4 2" xfId="340" xr:uid="{00000000-0005-0000-0000-00004D010000}"/>
    <cellStyle name="40% - Accent1 3 4 2 2" xfId="341" xr:uid="{00000000-0005-0000-0000-00004E010000}"/>
    <cellStyle name="40% - Accent1 3 4 3" xfId="342" xr:uid="{00000000-0005-0000-0000-00004F010000}"/>
    <cellStyle name="40% - Accent1 3 5" xfId="343" xr:uid="{00000000-0005-0000-0000-000050010000}"/>
    <cellStyle name="40% - Accent1 3 5 2" xfId="344" xr:uid="{00000000-0005-0000-0000-000051010000}"/>
    <cellStyle name="40% - Accent1 3 6" xfId="345" xr:uid="{00000000-0005-0000-0000-000052010000}"/>
    <cellStyle name="40% - Accent1 4" xfId="346" xr:uid="{00000000-0005-0000-0000-000053010000}"/>
    <cellStyle name="40% - Accent1 5" xfId="347" xr:uid="{00000000-0005-0000-0000-000054010000}"/>
    <cellStyle name="40% - Accent1 6" xfId="348" xr:uid="{00000000-0005-0000-0000-000055010000}"/>
    <cellStyle name="40% - Accent1 7" xfId="349" xr:uid="{00000000-0005-0000-0000-000056010000}"/>
    <cellStyle name="40% - Accent1 8" xfId="350" xr:uid="{00000000-0005-0000-0000-000057010000}"/>
    <cellStyle name="40% - Accent2 2" xfId="351" xr:uid="{00000000-0005-0000-0000-000058010000}"/>
    <cellStyle name="40% - Accent2 2 10" xfId="352" xr:uid="{00000000-0005-0000-0000-000059010000}"/>
    <cellStyle name="40% - Accent2 2 2" xfId="353" xr:uid="{00000000-0005-0000-0000-00005A010000}"/>
    <cellStyle name="40% - Accent2 2 2 2" xfId="354" xr:uid="{00000000-0005-0000-0000-00005B010000}"/>
    <cellStyle name="40% - Accent2 2 2 3" xfId="355" xr:uid="{00000000-0005-0000-0000-00005C010000}"/>
    <cellStyle name="40% - Accent2 2 3" xfId="356" xr:uid="{00000000-0005-0000-0000-00005D010000}"/>
    <cellStyle name="40% - Accent2 2 3 2" xfId="357" xr:uid="{00000000-0005-0000-0000-00005E010000}"/>
    <cellStyle name="40% - Accent2 2 4" xfId="358" xr:uid="{00000000-0005-0000-0000-00005F010000}"/>
    <cellStyle name="40% - Accent2 2 5" xfId="359" xr:uid="{00000000-0005-0000-0000-000060010000}"/>
    <cellStyle name="40% - Accent2 2 6" xfId="360" xr:uid="{00000000-0005-0000-0000-000061010000}"/>
    <cellStyle name="40% - Accent2 2 7" xfId="361" xr:uid="{00000000-0005-0000-0000-000062010000}"/>
    <cellStyle name="40% - Accent2 2 8" xfId="362" xr:uid="{00000000-0005-0000-0000-000063010000}"/>
    <cellStyle name="40% - Accent2 2 9" xfId="363" xr:uid="{00000000-0005-0000-0000-000064010000}"/>
    <cellStyle name="40% - Accent2 3" xfId="364" xr:uid="{00000000-0005-0000-0000-000065010000}"/>
    <cellStyle name="40% - Accent2 3 2" xfId="365" xr:uid="{00000000-0005-0000-0000-000066010000}"/>
    <cellStyle name="40% - Accent2 3 2 2" xfId="366" xr:uid="{00000000-0005-0000-0000-000067010000}"/>
    <cellStyle name="40% - Accent2 3 2 2 2" xfId="367" xr:uid="{00000000-0005-0000-0000-000068010000}"/>
    <cellStyle name="40% - Accent2 3 2 2 2 2" xfId="368" xr:uid="{00000000-0005-0000-0000-000069010000}"/>
    <cellStyle name="40% - Accent2 3 2 2 3" xfId="369" xr:uid="{00000000-0005-0000-0000-00006A010000}"/>
    <cellStyle name="40% - Accent2 3 2 3" xfId="370" xr:uid="{00000000-0005-0000-0000-00006B010000}"/>
    <cellStyle name="40% - Accent2 3 2 3 2" xfId="371" xr:uid="{00000000-0005-0000-0000-00006C010000}"/>
    <cellStyle name="40% - Accent2 3 2 4" xfId="372" xr:uid="{00000000-0005-0000-0000-00006D010000}"/>
    <cellStyle name="40% - Accent2 3 3" xfId="373" xr:uid="{00000000-0005-0000-0000-00006E010000}"/>
    <cellStyle name="40% - Accent2 3 3 2" xfId="374" xr:uid="{00000000-0005-0000-0000-00006F010000}"/>
    <cellStyle name="40% - Accent2 3 3 2 2" xfId="375" xr:uid="{00000000-0005-0000-0000-000070010000}"/>
    <cellStyle name="40% - Accent2 3 3 2 2 2" xfId="376" xr:uid="{00000000-0005-0000-0000-000071010000}"/>
    <cellStyle name="40% - Accent2 3 3 2 3" xfId="377" xr:uid="{00000000-0005-0000-0000-000072010000}"/>
    <cellStyle name="40% - Accent2 3 3 3" xfId="378" xr:uid="{00000000-0005-0000-0000-000073010000}"/>
    <cellStyle name="40% - Accent2 3 3 3 2" xfId="379" xr:uid="{00000000-0005-0000-0000-000074010000}"/>
    <cellStyle name="40% - Accent2 3 3 4" xfId="380" xr:uid="{00000000-0005-0000-0000-000075010000}"/>
    <cellStyle name="40% - Accent2 3 4" xfId="381" xr:uid="{00000000-0005-0000-0000-000076010000}"/>
    <cellStyle name="40% - Accent2 3 4 2" xfId="382" xr:uid="{00000000-0005-0000-0000-000077010000}"/>
    <cellStyle name="40% - Accent2 3 4 2 2" xfId="383" xr:uid="{00000000-0005-0000-0000-000078010000}"/>
    <cellStyle name="40% - Accent2 3 4 3" xfId="384" xr:uid="{00000000-0005-0000-0000-000079010000}"/>
    <cellStyle name="40% - Accent2 3 5" xfId="385" xr:uid="{00000000-0005-0000-0000-00007A010000}"/>
    <cellStyle name="40% - Accent2 3 5 2" xfId="386" xr:uid="{00000000-0005-0000-0000-00007B010000}"/>
    <cellStyle name="40% - Accent2 3 6" xfId="387" xr:uid="{00000000-0005-0000-0000-00007C010000}"/>
    <cellStyle name="40% - Accent2 4" xfId="388" xr:uid="{00000000-0005-0000-0000-00007D010000}"/>
    <cellStyle name="40% - Accent2 5" xfId="389" xr:uid="{00000000-0005-0000-0000-00007E010000}"/>
    <cellStyle name="40% - Accent2 6" xfId="390" xr:uid="{00000000-0005-0000-0000-00007F010000}"/>
    <cellStyle name="40% - Accent2 7" xfId="391" xr:uid="{00000000-0005-0000-0000-000080010000}"/>
    <cellStyle name="40% - Accent2 8" xfId="392" xr:uid="{00000000-0005-0000-0000-000081010000}"/>
    <cellStyle name="40% - Accent3 2" xfId="393" xr:uid="{00000000-0005-0000-0000-000082010000}"/>
    <cellStyle name="40% - Accent3 2 10" xfId="394" xr:uid="{00000000-0005-0000-0000-000083010000}"/>
    <cellStyle name="40% - Accent3 2 2" xfId="395" xr:uid="{00000000-0005-0000-0000-000084010000}"/>
    <cellStyle name="40% - Accent3 2 2 2" xfId="396" xr:uid="{00000000-0005-0000-0000-000085010000}"/>
    <cellStyle name="40% - Accent3 2 2 3" xfId="397" xr:uid="{00000000-0005-0000-0000-000086010000}"/>
    <cellStyle name="40% - Accent3 2 3" xfId="398" xr:uid="{00000000-0005-0000-0000-000087010000}"/>
    <cellStyle name="40% - Accent3 2 3 2" xfId="399" xr:uid="{00000000-0005-0000-0000-000088010000}"/>
    <cellStyle name="40% - Accent3 2 4" xfId="400" xr:uid="{00000000-0005-0000-0000-000089010000}"/>
    <cellStyle name="40% - Accent3 2 5" xfId="401" xr:uid="{00000000-0005-0000-0000-00008A010000}"/>
    <cellStyle name="40% - Accent3 2 6" xfId="402" xr:uid="{00000000-0005-0000-0000-00008B010000}"/>
    <cellStyle name="40% - Accent3 2 7" xfId="403" xr:uid="{00000000-0005-0000-0000-00008C010000}"/>
    <cellStyle name="40% - Accent3 2 8" xfId="404" xr:uid="{00000000-0005-0000-0000-00008D010000}"/>
    <cellStyle name="40% - Accent3 2 9" xfId="405" xr:uid="{00000000-0005-0000-0000-00008E010000}"/>
    <cellStyle name="40% - Accent3 3" xfId="406" xr:uid="{00000000-0005-0000-0000-00008F010000}"/>
    <cellStyle name="40% - Accent3 3 2" xfId="407" xr:uid="{00000000-0005-0000-0000-000090010000}"/>
    <cellStyle name="40% - Accent3 3 2 2" xfId="408" xr:uid="{00000000-0005-0000-0000-000091010000}"/>
    <cellStyle name="40% - Accent3 3 2 2 2" xfId="409" xr:uid="{00000000-0005-0000-0000-000092010000}"/>
    <cellStyle name="40% - Accent3 3 2 2 2 2" xfId="410" xr:uid="{00000000-0005-0000-0000-000093010000}"/>
    <cellStyle name="40% - Accent3 3 2 2 3" xfId="411" xr:uid="{00000000-0005-0000-0000-000094010000}"/>
    <cellStyle name="40% - Accent3 3 2 3" xfId="412" xr:uid="{00000000-0005-0000-0000-000095010000}"/>
    <cellStyle name="40% - Accent3 3 2 3 2" xfId="413" xr:uid="{00000000-0005-0000-0000-000096010000}"/>
    <cellStyle name="40% - Accent3 3 2 4" xfId="414" xr:uid="{00000000-0005-0000-0000-000097010000}"/>
    <cellStyle name="40% - Accent3 3 3" xfId="415" xr:uid="{00000000-0005-0000-0000-000098010000}"/>
    <cellStyle name="40% - Accent3 3 3 2" xfId="416" xr:uid="{00000000-0005-0000-0000-000099010000}"/>
    <cellStyle name="40% - Accent3 3 3 2 2" xfId="417" xr:uid="{00000000-0005-0000-0000-00009A010000}"/>
    <cellStyle name="40% - Accent3 3 3 2 2 2" xfId="418" xr:uid="{00000000-0005-0000-0000-00009B010000}"/>
    <cellStyle name="40% - Accent3 3 3 2 3" xfId="419" xr:uid="{00000000-0005-0000-0000-00009C010000}"/>
    <cellStyle name="40% - Accent3 3 3 3" xfId="420" xr:uid="{00000000-0005-0000-0000-00009D010000}"/>
    <cellStyle name="40% - Accent3 3 3 3 2" xfId="421" xr:uid="{00000000-0005-0000-0000-00009E010000}"/>
    <cellStyle name="40% - Accent3 3 3 4" xfId="422" xr:uid="{00000000-0005-0000-0000-00009F010000}"/>
    <cellStyle name="40% - Accent3 3 4" xfId="423" xr:uid="{00000000-0005-0000-0000-0000A0010000}"/>
    <cellStyle name="40% - Accent3 3 4 2" xfId="424" xr:uid="{00000000-0005-0000-0000-0000A1010000}"/>
    <cellStyle name="40% - Accent3 3 4 2 2" xfId="425" xr:uid="{00000000-0005-0000-0000-0000A2010000}"/>
    <cellStyle name="40% - Accent3 3 4 3" xfId="426" xr:uid="{00000000-0005-0000-0000-0000A3010000}"/>
    <cellStyle name="40% - Accent3 3 5" xfId="427" xr:uid="{00000000-0005-0000-0000-0000A4010000}"/>
    <cellStyle name="40% - Accent3 3 5 2" xfId="428" xr:uid="{00000000-0005-0000-0000-0000A5010000}"/>
    <cellStyle name="40% - Accent3 3 6" xfId="429" xr:uid="{00000000-0005-0000-0000-0000A6010000}"/>
    <cellStyle name="40% - Accent3 4" xfId="430" xr:uid="{00000000-0005-0000-0000-0000A7010000}"/>
    <cellStyle name="40% - Accent3 5" xfId="431" xr:uid="{00000000-0005-0000-0000-0000A8010000}"/>
    <cellStyle name="40% - Accent3 6" xfId="432" xr:uid="{00000000-0005-0000-0000-0000A9010000}"/>
    <cellStyle name="40% - Accent3 7" xfId="433" xr:uid="{00000000-0005-0000-0000-0000AA010000}"/>
    <cellStyle name="40% - Accent3 8" xfId="434" xr:uid="{00000000-0005-0000-0000-0000AB010000}"/>
    <cellStyle name="40% - Accent4 2" xfId="435" xr:uid="{00000000-0005-0000-0000-0000AC010000}"/>
    <cellStyle name="40% - Accent4 2 10" xfId="436" xr:uid="{00000000-0005-0000-0000-0000AD010000}"/>
    <cellStyle name="40% - Accent4 2 2" xfId="437" xr:uid="{00000000-0005-0000-0000-0000AE010000}"/>
    <cellStyle name="40% - Accent4 2 2 2" xfId="438" xr:uid="{00000000-0005-0000-0000-0000AF010000}"/>
    <cellStyle name="40% - Accent4 2 2 3" xfId="439" xr:uid="{00000000-0005-0000-0000-0000B0010000}"/>
    <cellStyle name="40% - Accent4 2 3" xfId="440" xr:uid="{00000000-0005-0000-0000-0000B1010000}"/>
    <cellStyle name="40% - Accent4 2 3 2" xfId="441" xr:uid="{00000000-0005-0000-0000-0000B2010000}"/>
    <cellStyle name="40% - Accent4 2 4" xfId="442" xr:uid="{00000000-0005-0000-0000-0000B3010000}"/>
    <cellStyle name="40% - Accent4 2 5" xfId="443" xr:uid="{00000000-0005-0000-0000-0000B4010000}"/>
    <cellStyle name="40% - Accent4 2 6" xfId="444" xr:uid="{00000000-0005-0000-0000-0000B5010000}"/>
    <cellStyle name="40% - Accent4 2 7" xfId="445" xr:uid="{00000000-0005-0000-0000-0000B6010000}"/>
    <cellStyle name="40% - Accent4 2 8" xfId="446" xr:uid="{00000000-0005-0000-0000-0000B7010000}"/>
    <cellStyle name="40% - Accent4 2 9" xfId="447" xr:uid="{00000000-0005-0000-0000-0000B8010000}"/>
    <cellStyle name="40% - Accent4 3" xfId="448" xr:uid="{00000000-0005-0000-0000-0000B9010000}"/>
    <cellStyle name="40% - Accent4 3 2" xfId="449" xr:uid="{00000000-0005-0000-0000-0000BA010000}"/>
    <cellStyle name="40% - Accent4 3 2 2" xfId="450" xr:uid="{00000000-0005-0000-0000-0000BB010000}"/>
    <cellStyle name="40% - Accent4 3 2 2 2" xfId="451" xr:uid="{00000000-0005-0000-0000-0000BC010000}"/>
    <cellStyle name="40% - Accent4 3 2 2 2 2" xfId="452" xr:uid="{00000000-0005-0000-0000-0000BD010000}"/>
    <cellStyle name="40% - Accent4 3 2 2 3" xfId="453" xr:uid="{00000000-0005-0000-0000-0000BE010000}"/>
    <cellStyle name="40% - Accent4 3 2 3" xfId="454" xr:uid="{00000000-0005-0000-0000-0000BF010000}"/>
    <cellStyle name="40% - Accent4 3 2 3 2" xfId="455" xr:uid="{00000000-0005-0000-0000-0000C0010000}"/>
    <cellStyle name="40% - Accent4 3 2 4" xfId="456" xr:uid="{00000000-0005-0000-0000-0000C1010000}"/>
    <cellStyle name="40% - Accent4 3 3" xfId="457" xr:uid="{00000000-0005-0000-0000-0000C2010000}"/>
    <cellStyle name="40% - Accent4 3 3 2" xfId="458" xr:uid="{00000000-0005-0000-0000-0000C3010000}"/>
    <cellStyle name="40% - Accent4 3 3 2 2" xfId="459" xr:uid="{00000000-0005-0000-0000-0000C4010000}"/>
    <cellStyle name="40% - Accent4 3 3 2 2 2" xfId="460" xr:uid="{00000000-0005-0000-0000-0000C5010000}"/>
    <cellStyle name="40% - Accent4 3 3 2 3" xfId="461" xr:uid="{00000000-0005-0000-0000-0000C6010000}"/>
    <cellStyle name="40% - Accent4 3 3 3" xfId="462" xr:uid="{00000000-0005-0000-0000-0000C7010000}"/>
    <cellStyle name="40% - Accent4 3 3 3 2" xfId="463" xr:uid="{00000000-0005-0000-0000-0000C8010000}"/>
    <cellStyle name="40% - Accent4 3 3 4" xfId="464" xr:uid="{00000000-0005-0000-0000-0000C9010000}"/>
    <cellStyle name="40% - Accent4 3 4" xfId="465" xr:uid="{00000000-0005-0000-0000-0000CA010000}"/>
    <cellStyle name="40% - Accent4 3 4 2" xfId="466" xr:uid="{00000000-0005-0000-0000-0000CB010000}"/>
    <cellStyle name="40% - Accent4 3 4 2 2" xfId="467" xr:uid="{00000000-0005-0000-0000-0000CC010000}"/>
    <cellStyle name="40% - Accent4 3 4 3" xfId="468" xr:uid="{00000000-0005-0000-0000-0000CD010000}"/>
    <cellStyle name="40% - Accent4 3 5" xfId="469" xr:uid="{00000000-0005-0000-0000-0000CE010000}"/>
    <cellStyle name="40% - Accent4 3 5 2" xfId="470" xr:uid="{00000000-0005-0000-0000-0000CF010000}"/>
    <cellStyle name="40% - Accent4 3 6" xfId="471" xr:uid="{00000000-0005-0000-0000-0000D0010000}"/>
    <cellStyle name="40% - Accent4 4" xfId="472" xr:uid="{00000000-0005-0000-0000-0000D1010000}"/>
    <cellStyle name="40% - Accent4 5" xfId="473" xr:uid="{00000000-0005-0000-0000-0000D2010000}"/>
    <cellStyle name="40% - Accent4 6" xfId="474" xr:uid="{00000000-0005-0000-0000-0000D3010000}"/>
    <cellStyle name="40% - Accent4 7" xfId="475" xr:uid="{00000000-0005-0000-0000-0000D4010000}"/>
    <cellStyle name="40% - Accent4 8" xfId="476" xr:uid="{00000000-0005-0000-0000-0000D5010000}"/>
    <cellStyle name="40% - Accent5 2" xfId="477" xr:uid="{00000000-0005-0000-0000-0000D6010000}"/>
    <cellStyle name="40% - Accent5 2 10" xfId="478" xr:uid="{00000000-0005-0000-0000-0000D7010000}"/>
    <cellStyle name="40% - Accent5 2 2" xfId="479" xr:uid="{00000000-0005-0000-0000-0000D8010000}"/>
    <cellStyle name="40% - Accent5 2 2 2" xfId="480" xr:uid="{00000000-0005-0000-0000-0000D9010000}"/>
    <cellStyle name="40% - Accent5 2 2 3" xfId="481" xr:uid="{00000000-0005-0000-0000-0000DA010000}"/>
    <cellStyle name="40% - Accent5 2 3" xfId="482" xr:uid="{00000000-0005-0000-0000-0000DB010000}"/>
    <cellStyle name="40% - Accent5 2 3 2" xfId="483" xr:uid="{00000000-0005-0000-0000-0000DC010000}"/>
    <cellStyle name="40% - Accent5 2 4" xfId="484" xr:uid="{00000000-0005-0000-0000-0000DD010000}"/>
    <cellStyle name="40% - Accent5 2 5" xfId="485" xr:uid="{00000000-0005-0000-0000-0000DE010000}"/>
    <cellStyle name="40% - Accent5 2 6" xfId="486" xr:uid="{00000000-0005-0000-0000-0000DF010000}"/>
    <cellStyle name="40% - Accent5 2 7" xfId="487" xr:uid="{00000000-0005-0000-0000-0000E0010000}"/>
    <cellStyle name="40% - Accent5 2 8" xfId="488" xr:uid="{00000000-0005-0000-0000-0000E1010000}"/>
    <cellStyle name="40% - Accent5 2 9" xfId="489" xr:uid="{00000000-0005-0000-0000-0000E2010000}"/>
    <cellStyle name="40% - Accent5 3" xfId="490" xr:uid="{00000000-0005-0000-0000-0000E3010000}"/>
    <cellStyle name="40% - Accent5 3 2" xfId="491" xr:uid="{00000000-0005-0000-0000-0000E4010000}"/>
    <cellStyle name="40% - Accent5 3 2 2" xfId="492" xr:uid="{00000000-0005-0000-0000-0000E5010000}"/>
    <cellStyle name="40% - Accent5 3 2 2 2" xfId="493" xr:uid="{00000000-0005-0000-0000-0000E6010000}"/>
    <cellStyle name="40% - Accent5 3 2 2 2 2" xfId="494" xr:uid="{00000000-0005-0000-0000-0000E7010000}"/>
    <cellStyle name="40% - Accent5 3 2 2 3" xfId="495" xr:uid="{00000000-0005-0000-0000-0000E8010000}"/>
    <cellStyle name="40% - Accent5 3 2 3" xfId="496" xr:uid="{00000000-0005-0000-0000-0000E9010000}"/>
    <cellStyle name="40% - Accent5 3 2 3 2" xfId="497" xr:uid="{00000000-0005-0000-0000-0000EA010000}"/>
    <cellStyle name="40% - Accent5 3 2 4" xfId="498" xr:uid="{00000000-0005-0000-0000-0000EB010000}"/>
    <cellStyle name="40% - Accent5 3 3" xfId="499" xr:uid="{00000000-0005-0000-0000-0000EC010000}"/>
    <cellStyle name="40% - Accent5 3 3 2" xfId="500" xr:uid="{00000000-0005-0000-0000-0000ED010000}"/>
    <cellStyle name="40% - Accent5 3 3 2 2" xfId="501" xr:uid="{00000000-0005-0000-0000-0000EE010000}"/>
    <cellStyle name="40% - Accent5 3 3 2 2 2" xfId="502" xr:uid="{00000000-0005-0000-0000-0000EF010000}"/>
    <cellStyle name="40% - Accent5 3 3 2 3" xfId="503" xr:uid="{00000000-0005-0000-0000-0000F0010000}"/>
    <cellStyle name="40% - Accent5 3 3 3" xfId="504" xr:uid="{00000000-0005-0000-0000-0000F1010000}"/>
    <cellStyle name="40% - Accent5 3 3 3 2" xfId="505" xr:uid="{00000000-0005-0000-0000-0000F2010000}"/>
    <cellStyle name="40% - Accent5 3 3 4" xfId="506" xr:uid="{00000000-0005-0000-0000-0000F3010000}"/>
    <cellStyle name="40% - Accent5 3 4" xfId="507" xr:uid="{00000000-0005-0000-0000-0000F4010000}"/>
    <cellStyle name="40% - Accent5 3 4 2" xfId="508" xr:uid="{00000000-0005-0000-0000-0000F5010000}"/>
    <cellStyle name="40% - Accent5 3 4 2 2" xfId="509" xr:uid="{00000000-0005-0000-0000-0000F6010000}"/>
    <cellStyle name="40% - Accent5 3 4 3" xfId="510" xr:uid="{00000000-0005-0000-0000-0000F7010000}"/>
    <cellStyle name="40% - Accent5 3 5" xfId="511" xr:uid="{00000000-0005-0000-0000-0000F8010000}"/>
    <cellStyle name="40% - Accent5 3 5 2" xfId="512" xr:uid="{00000000-0005-0000-0000-0000F9010000}"/>
    <cellStyle name="40% - Accent5 3 6" xfId="513" xr:uid="{00000000-0005-0000-0000-0000FA010000}"/>
    <cellStyle name="40% - Accent5 4" xfId="514" xr:uid="{00000000-0005-0000-0000-0000FB010000}"/>
    <cellStyle name="40% - Accent5 5" xfId="515" xr:uid="{00000000-0005-0000-0000-0000FC010000}"/>
    <cellStyle name="40% - Accent5 6" xfId="516" xr:uid="{00000000-0005-0000-0000-0000FD010000}"/>
    <cellStyle name="40% - Accent5 7" xfId="517" xr:uid="{00000000-0005-0000-0000-0000FE010000}"/>
    <cellStyle name="40% - Accent5 8" xfId="518" xr:uid="{00000000-0005-0000-0000-0000FF010000}"/>
    <cellStyle name="40% - Accent6 2" xfId="519" xr:uid="{00000000-0005-0000-0000-000000020000}"/>
    <cellStyle name="40% - Accent6 2 10" xfId="520" xr:uid="{00000000-0005-0000-0000-000001020000}"/>
    <cellStyle name="40% - Accent6 2 2" xfId="521" xr:uid="{00000000-0005-0000-0000-000002020000}"/>
    <cellStyle name="40% - Accent6 2 2 2" xfId="522" xr:uid="{00000000-0005-0000-0000-000003020000}"/>
    <cellStyle name="40% - Accent6 2 2 3" xfId="523" xr:uid="{00000000-0005-0000-0000-000004020000}"/>
    <cellStyle name="40% - Accent6 2 3" xfId="524" xr:uid="{00000000-0005-0000-0000-000005020000}"/>
    <cellStyle name="40% - Accent6 2 3 2" xfId="525" xr:uid="{00000000-0005-0000-0000-000006020000}"/>
    <cellStyle name="40% - Accent6 2 4" xfId="526" xr:uid="{00000000-0005-0000-0000-000007020000}"/>
    <cellStyle name="40% - Accent6 2 5" xfId="527" xr:uid="{00000000-0005-0000-0000-000008020000}"/>
    <cellStyle name="40% - Accent6 2 6" xfId="528" xr:uid="{00000000-0005-0000-0000-000009020000}"/>
    <cellStyle name="40% - Accent6 2 7" xfId="529" xr:uid="{00000000-0005-0000-0000-00000A020000}"/>
    <cellStyle name="40% - Accent6 2 8" xfId="530" xr:uid="{00000000-0005-0000-0000-00000B020000}"/>
    <cellStyle name="40% - Accent6 2 9" xfId="531" xr:uid="{00000000-0005-0000-0000-00000C020000}"/>
    <cellStyle name="40% - Accent6 3" xfId="532" xr:uid="{00000000-0005-0000-0000-00000D020000}"/>
    <cellStyle name="40% - Accent6 3 2" xfId="533" xr:uid="{00000000-0005-0000-0000-00000E020000}"/>
    <cellStyle name="40% - Accent6 3 2 2" xfId="534" xr:uid="{00000000-0005-0000-0000-00000F020000}"/>
    <cellStyle name="40% - Accent6 3 2 2 2" xfId="535" xr:uid="{00000000-0005-0000-0000-000010020000}"/>
    <cellStyle name="40% - Accent6 3 2 2 2 2" xfId="536" xr:uid="{00000000-0005-0000-0000-000011020000}"/>
    <cellStyle name="40% - Accent6 3 2 2 3" xfId="537" xr:uid="{00000000-0005-0000-0000-000012020000}"/>
    <cellStyle name="40% - Accent6 3 2 3" xfId="538" xr:uid="{00000000-0005-0000-0000-000013020000}"/>
    <cellStyle name="40% - Accent6 3 2 3 2" xfId="539" xr:uid="{00000000-0005-0000-0000-000014020000}"/>
    <cellStyle name="40% - Accent6 3 2 4" xfId="540" xr:uid="{00000000-0005-0000-0000-000015020000}"/>
    <cellStyle name="40% - Accent6 3 3" xfId="541" xr:uid="{00000000-0005-0000-0000-000016020000}"/>
    <cellStyle name="40% - Accent6 3 3 2" xfId="542" xr:uid="{00000000-0005-0000-0000-000017020000}"/>
    <cellStyle name="40% - Accent6 3 3 2 2" xfId="543" xr:uid="{00000000-0005-0000-0000-000018020000}"/>
    <cellStyle name="40% - Accent6 3 3 2 2 2" xfId="544" xr:uid="{00000000-0005-0000-0000-000019020000}"/>
    <cellStyle name="40% - Accent6 3 3 2 3" xfId="545" xr:uid="{00000000-0005-0000-0000-00001A020000}"/>
    <cellStyle name="40% - Accent6 3 3 3" xfId="546" xr:uid="{00000000-0005-0000-0000-00001B020000}"/>
    <cellStyle name="40% - Accent6 3 3 3 2" xfId="547" xr:uid="{00000000-0005-0000-0000-00001C020000}"/>
    <cellStyle name="40% - Accent6 3 3 4" xfId="548" xr:uid="{00000000-0005-0000-0000-00001D020000}"/>
    <cellStyle name="40% - Accent6 3 4" xfId="549" xr:uid="{00000000-0005-0000-0000-00001E020000}"/>
    <cellStyle name="40% - Accent6 3 4 2" xfId="550" xr:uid="{00000000-0005-0000-0000-00001F020000}"/>
    <cellStyle name="40% - Accent6 3 4 2 2" xfId="551" xr:uid="{00000000-0005-0000-0000-000020020000}"/>
    <cellStyle name="40% - Accent6 3 4 3" xfId="552" xr:uid="{00000000-0005-0000-0000-000021020000}"/>
    <cellStyle name="40% - Accent6 3 5" xfId="553" xr:uid="{00000000-0005-0000-0000-000022020000}"/>
    <cellStyle name="40% - Accent6 3 5 2" xfId="554" xr:uid="{00000000-0005-0000-0000-000023020000}"/>
    <cellStyle name="40% - Accent6 3 6" xfId="555" xr:uid="{00000000-0005-0000-0000-000024020000}"/>
    <cellStyle name="40% - Accent6 4" xfId="556" xr:uid="{00000000-0005-0000-0000-000025020000}"/>
    <cellStyle name="40% - Accent6 5" xfId="557" xr:uid="{00000000-0005-0000-0000-000026020000}"/>
    <cellStyle name="40% - Accent6 6" xfId="558" xr:uid="{00000000-0005-0000-0000-000027020000}"/>
    <cellStyle name="40% - Accent6 7" xfId="559" xr:uid="{00000000-0005-0000-0000-000028020000}"/>
    <cellStyle name="40% - Accent6 8" xfId="560" xr:uid="{00000000-0005-0000-0000-000029020000}"/>
    <cellStyle name="60% - Accent1 2" xfId="561" xr:uid="{00000000-0005-0000-0000-00002A020000}"/>
    <cellStyle name="60% - Accent1 2 2" xfId="562" xr:uid="{00000000-0005-0000-0000-00002B020000}"/>
    <cellStyle name="60% - Accent1 2 3" xfId="563" xr:uid="{00000000-0005-0000-0000-00002C020000}"/>
    <cellStyle name="60% - Accent1 2 4" xfId="564" xr:uid="{00000000-0005-0000-0000-00002D020000}"/>
    <cellStyle name="60% - Accent1 2 5" xfId="565" xr:uid="{00000000-0005-0000-0000-00002E020000}"/>
    <cellStyle name="60% - Accent1 2 6" xfId="566" xr:uid="{00000000-0005-0000-0000-00002F020000}"/>
    <cellStyle name="60% - Accent1 2 7" xfId="567" xr:uid="{00000000-0005-0000-0000-000030020000}"/>
    <cellStyle name="60% - Accent1 2 8" xfId="568" xr:uid="{00000000-0005-0000-0000-000031020000}"/>
    <cellStyle name="60% - Accent1 2 9" xfId="569" xr:uid="{00000000-0005-0000-0000-000032020000}"/>
    <cellStyle name="60% - Accent2 2" xfId="570" xr:uid="{00000000-0005-0000-0000-000033020000}"/>
    <cellStyle name="60% - Accent2 2 2" xfId="571" xr:uid="{00000000-0005-0000-0000-000034020000}"/>
    <cellStyle name="60% - Accent2 2 3" xfId="572" xr:uid="{00000000-0005-0000-0000-000035020000}"/>
    <cellStyle name="60% - Accent2 2 4" xfId="573" xr:uid="{00000000-0005-0000-0000-000036020000}"/>
    <cellStyle name="60% - Accent2 2 5" xfId="574" xr:uid="{00000000-0005-0000-0000-000037020000}"/>
    <cellStyle name="60% - Accent2 2 6" xfId="575" xr:uid="{00000000-0005-0000-0000-000038020000}"/>
    <cellStyle name="60% - Accent2 2 7" xfId="576" xr:uid="{00000000-0005-0000-0000-000039020000}"/>
    <cellStyle name="60% - Accent2 2 8" xfId="577" xr:uid="{00000000-0005-0000-0000-00003A020000}"/>
    <cellStyle name="60% - Accent2 2 9" xfId="578" xr:uid="{00000000-0005-0000-0000-00003B020000}"/>
    <cellStyle name="60% - Accent3 2" xfId="579" xr:uid="{00000000-0005-0000-0000-00003C020000}"/>
    <cellStyle name="60% - Accent3 2 2" xfId="580" xr:uid="{00000000-0005-0000-0000-00003D020000}"/>
    <cellStyle name="60% - Accent3 2 3" xfId="581" xr:uid="{00000000-0005-0000-0000-00003E020000}"/>
    <cellStyle name="60% - Accent3 2 4" xfId="582" xr:uid="{00000000-0005-0000-0000-00003F020000}"/>
    <cellStyle name="60% - Accent3 2 5" xfId="583" xr:uid="{00000000-0005-0000-0000-000040020000}"/>
    <cellStyle name="60% - Accent3 2 6" xfId="584" xr:uid="{00000000-0005-0000-0000-000041020000}"/>
    <cellStyle name="60% - Accent3 2 7" xfId="585" xr:uid="{00000000-0005-0000-0000-000042020000}"/>
    <cellStyle name="60% - Accent3 2 8" xfId="586" xr:uid="{00000000-0005-0000-0000-000043020000}"/>
    <cellStyle name="60% - Accent3 2 9" xfId="587" xr:uid="{00000000-0005-0000-0000-000044020000}"/>
    <cellStyle name="60% - Accent4 2" xfId="588" xr:uid="{00000000-0005-0000-0000-000045020000}"/>
    <cellStyle name="60% - Accent4 2 2" xfId="589" xr:uid="{00000000-0005-0000-0000-000046020000}"/>
    <cellStyle name="60% - Accent4 2 3" xfId="590" xr:uid="{00000000-0005-0000-0000-000047020000}"/>
    <cellStyle name="60% - Accent4 2 4" xfId="591" xr:uid="{00000000-0005-0000-0000-000048020000}"/>
    <cellStyle name="60% - Accent4 2 5" xfId="592" xr:uid="{00000000-0005-0000-0000-000049020000}"/>
    <cellStyle name="60% - Accent4 2 6" xfId="593" xr:uid="{00000000-0005-0000-0000-00004A020000}"/>
    <cellStyle name="60% - Accent4 2 7" xfId="594" xr:uid="{00000000-0005-0000-0000-00004B020000}"/>
    <cellStyle name="60% - Accent4 2 8" xfId="595" xr:uid="{00000000-0005-0000-0000-00004C020000}"/>
    <cellStyle name="60% - Accent4 2 9" xfId="596" xr:uid="{00000000-0005-0000-0000-00004D020000}"/>
    <cellStyle name="60% - Accent5 2" xfId="597" xr:uid="{00000000-0005-0000-0000-00004E020000}"/>
    <cellStyle name="60% - Accent5 2 2" xfId="598" xr:uid="{00000000-0005-0000-0000-00004F020000}"/>
    <cellStyle name="60% - Accent5 2 3" xfId="599" xr:uid="{00000000-0005-0000-0000-000050020000}"/>
    <cellStyle name="60% - Accent5 2 4" xfId="600" xr:uid="{00000000-0005-0000-0000-000051020000}"/>
    <cellStyle name="60% - Accent5 2 5" xfId="601" xr:uid="{00000000-0005-0000-0000-000052020000}"/>
    <cellStyle name="60% - Accent5 2 6" xfId="602" xr:uid="{00000000-0005-0000-0000-000053020000}"/>
    <cellStyle name="60% - Accent5 2 7" xfId="603" xr:uid="{00000000-0005-0000-0000-000054020000}"/>
    <cellStyle name="60% - Accent5 2 8" xfId="604" xr:uid="{00000000-0005-0000-0000-000055020000}"/>
    <cellStyle name="60% - Accent5 2 9" xfId="605" xr:uid="{00000000-0005-0000-0000-000056020000}"/>
    <cellStyle name="60% - Accent6 2" xfId="606" xr:uid="{00000000-0005-0000-0000-000057020000}"/>
    <cellStyle name="60% - Accent6 2 2" xfId="607" xr:uid="{00000000-0005-0000-0000-000058020000}"/>
    <cellStyle name="60% - Accent6 2 3" xfId="608" xr:uid="{00000000-0005-0000-0000-000059020000}"/>
    <cellStyle name="60% - Accent6 2 4" xfId="609" xr:uid="{00000000-0005-0000-0000-00005A020000}"/>
    <cellStyle name="60% - Accent6 2 5" xfId="610" xr:uid="{00000000-0005-0000-0000-00005B020000}"/>
    <cellStyle name="60% - Accent6 2 6" xfId="611" xr:uid="{00000000-0005-0000-0000-00005C020000}"/>
    <cellStyle name="60% - Accent6 2 7" xfId="612" xr:uid="{00000000-0005-0000-0000-00005D020000}"/>
    <cellStyle name="60% - Accent6 2 8" xfId="613" xr:uid="{00000000-0005-0000-0000-00005E020000}"/>
    <cellStyle name="60% - Accent6 2 9" xfId="614" xr:uid="{00000000-0005-0000-0000-00005F020000}"/>
    <cellStyle name="A%" xfId="615" xr:uid="{00000000-0005-0000-0000-000060020000}"/>
    <cellStyle name="Accent1 2" xfId="616" xr:uid="{00000000-0005-0000-0000-000061020000}"/>
    <cellStyle name="Accent1 2 2" xfId="617" xr:uid="{00000000-0005-0000-0000-000062020000}"/>
    <cellStyle name="Accent1 2 3" xfId="618" xr:uid="{00000000-0005-0000-0000-000063020000}"/>
    <cellStyle name="Accent1 2 4" xfId="619" xr:uid="{00000000-0005-0000-0000-000064020000}"/>
    <cellStyle name="Accent1 2 5" xfId="620" xr:uid="{00000000-0005-0000-0000-000065020000}"/>
    <cellStyle name="Accent1 2 6" xfId="621" xr:uid="{00000000-0005-0000-0000-000066020000}"/>
    <cellStyle name="Accent1 2 7" xfId="622" xr:uid="{00000000-0005-0000-0000-000067020000}"/>
    <cellStyle name="Accent1 2 8" xfId="623" xr:uid="{00000000-0005-0000-0000-000068020000}"/>
    <cellStyle name="Accent1 2 9" xfId="624" xr:uid="{00000000-0005-0000-0000-000069020000}"/>
    <cellStyle name="Accent2 2" xfId="625" xr:uid="{00000000-0005-0000-0000-00006A020000}"/>
    <cellStyle name="Accent2 2 2" xfId="626" xr:uid="{00000000-0005-0000-0000-00006B020000}"/>
    <cellStyle name="Accent2 2 3" xfId="627" xr:uid="{00000000-0005-0000-0000-00006C020000}"/>
    <cellStyle name="Accent2 2 4" xfId="628" xr:uid="{00000000-0005-0000-0000-00006D020000}"/>
    <cellStyle name="Accent2 2 5" xfId="629" xr:uid="{00000000-0005-0000-0000-00006E020000}"/>
    <cellStyle name="Accent2 2 6" xfId="630" xr:uid="{00000000-0005-0000-0000-00006F020000}"/>
    <cellStyle name="Accent2 2 7" xfId="631" xr:uid="{00000000-0005-0000-0000-000070020000}"/>
    <cellStyle name="Accent2 2 8" xfId="632" xr:uid="{00000000-0005-0000-0000-000071020000}"/>
    <cellStyle name="Accent2 2 9" xfId="633" xr:uid="{00000000-0005-0000-0000-000072020000}"/>
    <cellStyle name="Accent3 2" xfId="634" xr:uid="{00000000-0005-0000-0000-000073020000}"/>
    <cellStyle name="Accent3 2 2" xfId="635" xr:uid="{00000000-0005-0000-0000-000074020000}"/>
    <cellStyle name="Accent3 2 3" xfId="636" xr:uid="{00000000-0005-0000-0000-000075020000}"/>
    <cellStyle name="Accent3 2 4" xfId="637" xr:uid="{00000000-0005-0000-0000-000076020000}"/>
    <cellStyle name="Accent3 2 5" xfId="638" xr:uid="{00000000-0005-0000-0000-000077020000}"/>
    <cellStyle name="Accent3 2 6" xfId="639" xr:uid="{00000000-0005-0000-0000-000078020000}"/>
    <cellStyle name="Accent3 2 7" xfId="640" xr:uid="{00000000-0005-0000-0000-000079020000}"/>
    <cellStyle name="Accent3 2 8" xfId="641" xr:uid="{00000000-0005-0000-0000-00007A020000}"/>
    <cellStyle name="Accent3 2 9" xfId="642" xr:uid="{00000000-0005-0000-0000-00007B020000}"/>
    <cellStyle name="Accent4 2" xfId="643" xr:uid="{00000000-0005-0000-0000-00007C020000}"/>
    <cellStyle name="Accent4 2 2" xfId="644" xr:uid="{00000000-0005-0000-0000-00007D020000}"/>
    <cellStyle name="Accent4 2 3" xfId="645" xr:uid="{00000000-0005-0000-0000-00007E020000}"/>
    <cellStyle name="Accent4 2 4" xfId="646" xr:uid="{00000000-0005-0000-0000-00007F020000}"/>
    <cellStyle name="Accent4 2 5" xfId="647" xr:uid="{00000000-0005-0000-0000-000080020000}"/>
    <cellStyle name="Accent4 2 6" xfId="648" xr:uid="{00000000-0005-0000-0000-000081020000}"/>
    <cellStyle name="Accent4 2 7" xfId="649" xr:uid="{00000000-0005-0000-0000-000082020000}"/>
    <cellStyle name="Accent4 2 8" xfId="650" xr:uid="{00000000-0005-0000-0000-000083020000}"/>
    <cellStyle name="Accent4 2 9" xfId="651" xr:uid="{00000000-0005-0000-0000-000084020000}"/>
    <cellStyle name="Accent5 2" xfId="652" xr:uid="{00000000-0005-0000-0000-000085020000}"/>
    <cellStyle name="Accent5 2 2" xfId="653" xr:uid="{00000000-0005-0000-0000-000086020000}"/>
    <cellStyle name="Accent5 2 3" xfId="654" xr:uid="{00000000-0005-0000-0000-000087020000}"/>
    <cellStyle name="Accent5 2 4" xfId="655" xr:uid="{00000000-0005-0000-0000-000088020000}"/>
    <cellStyle name="Accent5 2 5" xfId="656" xr:uid="{00000000-0005-0000-0000-000089020000}"/>
    <cellStyle name="Accent5 2 6" xfId="657" xr:uid="{00000000-0005-0000-0000-00008A020000}"/>
    <cellStyle name="Accent5 2 7" xfId="658" xr:uid="{00000000-0005-0000-0000-00008B020000}"/>
    <cellStyle name="Accent5 2 8" xfId="659" xr:uid="{00000000-0005-0000-0000-00008C020000}"/>
    <cellStyle name="Accent5 2 9" xfId="660" xr:uid="{00000000-0005-0000-0000-00008D020000}"/>
    <cellStyle name="Accent6 2" xfId="661" xr:uid="{00000000-0005-0000-0000-00008E020000}"/>
    <cellStyle name="Accent6 2 2" xfId="662" xr:uid="{00000000-0005-0000-0000-00008F020000}"/>
    <cellStyle name="Accent6 2 3" xfId="663" xr:uid="{00000000-0005-0000-0000-000090020000}"/>
    <cellStyle name="Accent6 2 4" xfId="664" xr:uid="{00000000-0005-0000-0000-000091020000}"/>
    <cellStyle name="Accent6 2 5" xfId="665" xr:uid="{00000000-0005-0000-0000-000092020000}"/>
    <cellStyle name="Accent6 2 6" xfId="666" xr:uid="{00000000-0005-0000-0000-000093020000}"/>
    <cellStyle name="Accent6 2 7" xfId="667" xr:uid="{00000000-0005-0000-0000-000094020000}"/>
    <cellStyle name="Accent6 2 8" xfId="668" xr:uid="{00000000-0005-0000-0000-000095020000}"/>
    <cellStyle name="Accent6 2 9" xfId="669" xr:uid="{00000000-0005-0000-0000-000096020000}"/>
    <cellStyle name="Accounting w/$" xfId="670" xr:uid="{00000000-0005-0000-0000-000097020000}"/>
    <cellStyle name="Accounting w/$ Total" xfId="671" xr:uid="{00000000-0005-0000-0000-000098020000}"/>
    <cellStyle name="Accounting w/o $" xfId="672" xr:uid="{00000000-0005-0000-0000-000099020000}"/>
    <cellStyle name="Acinput" xfId="673" xr:uid="{00000000-0005-0000-0000-00009A020000}"/>
    <cellStyle name="Acinput,," xfId="674" xr:uid="{00000000-0005-0000-0000-00009B020000}"/>
    <cellStyle name="Acoutput" xfId="675" xr:uid="{00000000-0005-0000-0000-00009D020000}"/>
    <cellStyle name="Acoutput,," xfId="676" xr:uid="{00000000-0005-0000-0000-00009E020000}"/>
    <cellStyle name="Actual Date" xfId="677" xr:uid="{00000000-0005-0000-0000-0000A0020000}"/>
    <cellStyle name="AFE" xfId="678" xr:uid="{00000000-0005-0000-0000-0000A1020000}"/>
    <cellStyle name="al" xfId="679" xr:uid="{00000000-0005-0000-0000-0000A2020000}"/>
    <cellStyle name="Amount_EQU_RIGH.XLS_Equity market_Preferred Securities " xfId="680" xr:uid="{00000000-0005-0000-0000-0000A3020000}"/>
    <cellStyle name="Apershare" xfId="681" xr:uid="{00000000-0005-0000-0000-0000A4020000}"/>
    <cellStyle name="Aprice" xfId="682" xr:uid="{00000000-0005-0000-0000-0000A5020000}"/>
    <cellStyle name="ar" xfId="683" xr:uid="{00000000-0005-0000-0000-0000A6020000}"/>
    <cellStyle name="ar 2" xfId="4467" xr:uid="{00000000-0005-0000-0000-0000A7020000}"/>
    <cellStyle name="Arial 10" xfId="684" xr:uid="{00000000-0005-0000-0000-0000A8020000}"/>
    <cellStyle name="Arial 12" xfId="685" xr:uid="{00000000-0005-0000-0000-0000A9020000}"/>
    <cellStyle name="Availability" xfId="686" xr:uid="{00000000-0005-0000-0000-0000AA020000}"/>
    <cellStyle name="Bad 2" xfId="687" xr:uid="{00000000-0005-0000-0000-0000AB020000}"/>
    <cellStyle name="Bad 2 2" xfId="688" xr:uid="{00000000-0005-0000-0000-0000AC020000}"/>
    <cellStyle name="Bad 2 3" xfId="689" xr:uid="{00000000-0005-0000-0000-0000AD020000}"/>
    <cellStyle name="Bad 2 4" xfId="690" xr:uid="{00000000-0005-0000-0000-0000AE020000}"/>
    <cellStyle name="Bad 2 5" xfId="691" xr:uid="{00000000-0005-0000-0000-0000AF020000}"/>
    <cellStyle name="Bad 2 6" xfId="692" xr:uid="{00000000-0005-0000-0000-0000B0020000}"/>
    <cellStyle name="Bad 2 7" xfId="693" xr:uid="{00000000-0005-0000-0000-0000B1020000}"/>
    <cellStyle name="Bad 2 8" xfId="694" xr:uid="{00000000-0005-0000-0000-0000B2020000}"/>
    <cellStyle name="Bad 2 9" xfId="695" xr:uid="{00000000-0005-0000-0000-0000B3020000}"/>
    <cellStyle name="Band 2" xfId="696" xr:uid="{00000000-0005-0000-0000-0000B4020000}"/>
    <cellStyle name="Blank" xfId="697" xr:uid="{00000000-0005-0000-0000-0000B5020000}"/>
    <cellStyle name="Blue" xfId="698" xr:uid="{00000000-0005-0000-0000-0000B6020000}"/>
    <cellStyle name="Bold/Border" xfId="699" xr:uid="{00000000-0005-0000-0000-0000B7020000}"/>
    <cellStyle name="Border Heavy" xfId="700" xr:uid="{00000000-0005-0000-0000-0000B8020000}"/>
    <cellStyle name="Border Thin" xfId="701" xr:uid="{00000000-0005-0000-0000-0000B9020000}"/>
    <cellStyle name="Border, Bottom" xfId="702" xr:uid="{00000000-0005-0000-0000-0000BA020000}"/>
    <cellStyle name="Border, Left" xfId="703" xr:uid="{00000000-0005-0000-0000-0000BB020000}"/>
    <cellStyle name="Border, Right" xfId="704" xr:uid="{00000000-0005-0000-0000-0000BC020000}"/>
    <cellStyle name="Border, Top" xfId="705" xr:uid="{00000000-0005-0000-0000-0000BD020000}"/>
    <cellStyle name="British Pound" xfId="706" xr:uid="{00000000-0005-0000-0000-0000BE020000}"/>
    <cellStyle name="BritPound" xfId="707" xr:uid="{00000000-0005-0000-0000-0000BF020000}"/>
    <cellStyle name="Bullet" xfId="708" xr:uid="{00000000-0005-0000-0000-0000C0020000}"/>
    <cellStyle name="Calc Currency (0)" xfId="709" xr:uid="{00000000-0005-0000-0000-0000C1020000}"/>
    <cellStyle name="Calc Currency (2)" xfId="710" xr:uid="{00000000-0005-0000-0000-0000C2020000}"/>
    <cellStyle name="Calc Percent (0)" xfId="711" xr:uid="{00000000-0005-0000-0000-0000C3020000}"/>
    <cellStyle name="Calc Percent (1)" xfId="712" xr:uid="{00000000-0005-0000-0000-0000C4020000}"/>
    <cellStyle name="Calc Percent (2)" xfId="713" xr:uid="{00000000-0005-0000-0000-0000C5020000}"/>
    <cellStyle name="Calc Units (0)" xfId="714" xr:uid="{00000000-0005-0000-0000-0000C6020000}"/>
    <cellStyle name="Calc Units (1)" xfId="715" xr:uid="{00000000-0005-0000-0000-0000C7020000}"/>
    <cellStyle name="Calc Units (2)" xfId="716" xr:uid="{00000000-0005-0000-0000-0000C8020000}"/>
    <cellStyle name="Calculation 2" xfId="717" xr:uid="{00000000-0005-0000-0000-0000C9020000}"/>
    <cellStyle name="Calculation 2 10" xfId="4468" xr:uid="{00000000-0005-0000-0000-0000CA020000}"/>
    <cellStyle name="Calculation 2 2" xfId="718" xr:uid="{00000000-0005-0000-0000-0000CB020000}"/>
    <cellStyle name="Calculation 2 2 2" xfId="719" xr:uid="{00000000-0005-0000-0000-0000CC020000}"/>
    <cellStyle name="Calculation 2 2 3" xfId="4469" xr:uid="{00000000-0005-0000-0000-0000CD020000}"/>
    <cellStyle name="Calculation 2 3" xfId="720" xr:uid="{00000000-0005-0000-0000-0000CE020000}"/>
    <cellStyle name="Calculation 2 4" xfId="721" xr:uid="{00000000-0005-0000-0000-0000CF020000}"/>
    <cellStyle name="Calculation 2 5" xfId="722" xr:uid="{00000000-0005-0000-0000-0000D0020000}"/>
    <cellStyle name="Calculation 2 6" xfId="723" xr:uid="{00000000-0005-0000-0000-0000D1020000}"/>
    <cellStyle name="Calculation 2 7" xfId="724" xr:uid="{00000000-0005-0000-0000-0000D2020000}"/>
    <cellStyle name="Calculation 2 8" xfId="725" xr:uid="{00000000-0005-0000-0000-0000D3020000}"/>
    <cellStyle name="Calculation 2 9" xfId="726" xr:uid="{00000000-0005-0000-0000-0000D4020000}"/>
    <cellStyle name="Case" xfId="727" xr:uid="{00000000-0005-0000-0000-0000D5020000}"/>
    <cellStyle name="Check" xfId="728" xr:uid="{00000000-0005-0000-0000-0000D6020000}"/>
    <cellStyle name="Check Cell 2" xfId="729" xr:uid="{00000000-0005-0000-0000-0000D7020000}"/>
    <cellStyle name="Check Cell 2 2" xfId="730" xr:uid="{00000000-0005-0000-0000-0000D8020000}"/>
    <cellStyle name="Check Cell 2 3" xfId="731" xr:uid="{00000000-0005-0000-0000-0000D9020000}"/>
    <cellStyle name="Check Cell 2 4" xfId="732" xr:uid="{00000000-0005-0000-0000-0000DA020000}"/>
    <cellStyle name="Check Cell 2 5" xfId="733" xr:uid="{00000000-0005-0000-0000-0000DB020000}"/>
    <cellStyle name="Check Cell 2 6" xfId="734" xr:uid="{00000000-0005-0000-0000-0000DC020000}"/>
    <cellStyle name="Check Cell 2 7" xfId="735" xr:uid="{00000000-0005-0000-0000-0000DD020000}"/>
    <cellStyle name="Check Cell 2 8" xfId="736" xr:uid="{00000000-0005-0000-0000-0000DE020000}"/>
    <cellStyle name="Check Cell 2 9" xfId="737" xr:uid="{00000000-0005-0000-0000-0000DF020000}"/>
    <cellStyle name="Chiffre" xfId="738" xr:uid="{00000000-0005-0000-0000-0000E0020000}"/>
    <cellStyle name="Colhead_left" xfId="739" xr:uid="{00000000-0005-0000-0000-0000E1020000}"/>
    <cellStyle name="ColHeading" xfId="740" xr:uid="{00000000-0005-0000-0000-0000E2020000}"/>
    <cellStyle name="Column Title" xfId="741" xr:uid="{00000000-0005-0000-0000-0000E3020000}"/>
    <cellStyle name="ColumnHeadings" xfId="742" xr:uid="{00000000-0005-0000-0000-0000E4020000}"/>
    <cellStyle name="ColumnHeadings2" xfId="743" xr:uid="{00000000-0005-0000-0000-0000E5020000}"/>
    <cellStyle name="Comma" xfId="4481" builtinId="3"/>
    <cellStyle name="Comma  - Style1" xfId="744" xr:uid="{00000000-0005-0000-0000-0000E6020000}"/>
    <cellStyle name="Comma  - Style2" xfId="745" xr:uid="{00000000-0005-0000-0000-0000E7020000}"/>
    <cellStyle name="Comma  - Style3" xfId="746" xr:uid="{00000000-0005-0000-0000-0000E8020000}"/>
    <cellStyle name="Comma  - Style4" xfId="747" xr:uid="{00000000-0005-0000-0000-0000E9020000}"/>
    <cellStyle name="Comma  - Style5" xfId="748" xr:uid="{00000000-0005-0000-0000-0000EA020000}"/>
    <cellStyle name="Comma  - Style6" xfId="749" xr:uid="{00000000-0005-0000-0000-0000EB020000}"/>
    <cellStyle name="Comma  - Style7" xfId="750" xr:uid="{00000000-0005-0000-0000-0000EC020000}"/>
    <cellStyle name="Comma  - Style8" xfId="751" xr:uid="{00000000-0005-0000-0000-0000ED020000}"/>
    <cellStyle name="Comma ," xfId="752" xr:uid="{00000000-0005-0000-0000-0000EE020000}"/>
    <cellStyle name="Comma [00]" xfId="753" xr:uid="{00000000-0005-0000-0000-0000EF020000}"/>
    <cellStyle name="Comma [1]" xfId="754" xr:uid="{00000000-0005-0000-0000-0000F0020000}"/>
    <cellStyle name="Comma [2]" xfId="755" xr:uid="{00000000-0005-0000-0000-0000F1020000}"/>
    <cellStyle name="Comma [3]" xfId="756" xr:uid="{00000000-0005-0000-0000-0000F2020000}"/>
    <cellStyle name="Comma 0" xfId="757" xr:uid="{00000000-0005-0000-0000-0000F3020000}"/>
    <cellStyle name="Comma 0*" xfId="758" xr:uid="{00000000-0005-0000-0000-0000F4020000}"/>
    <cellStyle name="Comma 10" xfId="759" xr:uid="{00000000-0005-0000-0000-0000F6020000}"/>
    <cellStyle name="Comma 10 2" xfId="760" xr:uid="{00000000-0005-0000-0000-0000F7020000}"/>
    <cellStyle name="Comma 10 3" xfId="761" xr:uid="{00000000-0005-0000-0000-0000F8020000}"/>
    <cellStyle name="Comma 10 4" xfId="762" xr:uid="{00000000-0005-0000-0000-0000F9020000}"/>
    <cellStyle name="Comma 10 5" xfId="763" xr:uid="{00000000-0005-0000-0000-0000FA020000}"/>
    <cellStyle name="Comma 11" xfId="764" xr:uid="{00000000-0005-0000-0000-0000FB020000}"/>
    <cellStyle name="Comma 12" xfId="765" xr:uid="{00000000-0005-0000-0000-0000FC020000}"/>
    <cellStyle name="Comma 2" xfId="1" xr:uid="{00000000-0005-0000-0000-0000FD020000}"/>
    <cellStyle name="Comma 2 10" xfId="767" xr:uid="{00000000-0005-0000-0000-0000FE020000}"/>
    <cellStyle name="Comma 2 11" xfId="768" xr:uid="{00000000-0005-0000-0000-0000FF020000}"/>
    <cellStyle name="Comma 2 11 2" xfId="769" xr:uid="{00000000-0005-0000-0000-000000030000}"/>
    <cellStyle name="Comma 2 11 2 2" xfId="770" xr:uid="{00000000-0005-0000-0000-000001030000}"/>
    <cellStyle name="Comma 2 11 3" xfId="771" xr:uid="{00000000-0005-0000-0000-000002030000}"/>
    <cellStyle name="Comma 2 12" xfId="772" xr:uid="{00000000-0005-0000-0000-000003030000}"/>
    <cellStyle name="Comma 2 12 2" xfId="773" xr:uid="{00000000-0005-0000-0000-000004030000}"/>
    <cellStyle name="Comma 2 13" xfId="774" xr:uid="{00000000-0005-0000-0000-000005030000}"/>
    <cellStyle name="Comma 2 14" xfId="775" xr:uid="{00000000-0005-0000-0000-000006030000}"/>
    <cellStyle name="Comma 2 15" xfId="776" xr:uid="{00000000-0005-0000-0000-000007030000}"/>
    <cellStyle name="Comma 2 16" xfId="777" xr:uid="{00000000-0005-0000-0000-000008030000}"/>
    <cellStyle name="Comma 2 17" xfId="778" xr:uid="{00000000-0005-0000-0000-000009030000}"/>
    <cellStyle name="Comma 2 18" xfId="779" xr:uid="{00000000-0005-0000-0000-00000A030000}"/>
    <cellStyle name="Comma 2 19" xfId="780" xr:uid="{00000000-0005-0000-0000-00000B030000}"/>
    <cellStyle name="Comma 2 2" xfId="781" xr:uid="{00000000-0005-0000-0000-00000C030000}"/>
    <cellStyle name="Comma 2 2 10" xfId="782" xr:uid="{00000000-0005-0000-0000-00000D030000}"/>
    <cellStyle name="Comma 2 2 11" xfId="783" xr:uid="{00000000-0005-0000-0000-00000E030000}"/>
    <cellStyle name="Comma 2 2 2" xfId="784" xr:uid="{00000000-0005-0000-0000-00000F030000}"/>
    <cellStyle name="Comma 2 2 2 2" xfId="785" xr:uid="{00000000-0005-0000-0000-000010030000}"/>
    <cellStyle name="Comma 2 2 3" xfId="786" xr:uid="{00000000-0005-0000-0000-000011030000}"/>
    <cellStyle name="Comma 2 2 4" xfId="787" xr:uid="{00000000-0005-0000-0000-000012030000}"/>
    <cellStyle name="Comma 2 2 5" xfId="788" xr:uid="{00000000-0005-0000-0000-000013030000}"/>
    <cellStyle name="Comma 2 2 6" xfId="789" xr:uid="{00000000-0005-0000-0000-000014030000}"/>
    <cellStyle name="Comma 2 2 7" xfId="790" xr:uid="{00000000-0005-0000-0000-000015030000}"/>
    <cellStyle name="Comma 2 2 8" xfId="791" xr:uid="{00000000-0005-0000-0000-000016030000}"/>
    <cellStyle name="Comma 2 2 9" xfId="792" xr:uid="{00000000-0005-0000-0000-000017030000}"/>
    <cellStyle name="Comma 2 20" xfId="766" xr:uid="{00000000-0005-0000-0000-000018030000}"/>
    <cellStyle name="Comma 2 3" xfId="793" xr:uid="{00000000-0005-0000-0000-000019030000}"/>
    <cellStyle name="Comma 2 3 2" xfId="794" xr:uid="{00000000-0005-0000-0000-00001A030000}"/>
    <cellStyle name="Comma 2 3 3" xfId="795" xr:uid="{00000000-0005-0000-0000-00001B030000}"/>
    <cellStyle name="Comma 2 3 4" xfId="796" xr:uid="{00000000-0005-0000-0000-00001C030000}"/>
    <cellStyle name="Comma 2 3 5" xfId="797" xr:uid="{00000000-0005-0000-0000-00001D030000}"/>
    <cellStyle name="Comma 2 3 6" xfId="798" xr:uid="{00000000-0005-0000-0000-00001E030000}"/>
    <cellStyle name="Comma 2 3 7" xfId="799" xr:uid="{00000000-0005-0000-0000-00001F030000}"/>
    <cellStyle name="Comma 2 3 8" xfId="800" xr:uid="{00000000-0005-0000-0000-000020030000}"/>
    <cellStyle name="Comma 2 4" xfId="801" xr:uid="{00000000-0005-0000-0000-000021030000}"/>
    <cellStyle name="Comma 2 4 2" xfId="802" xr:uid="{00000000-0005-0000-0000-000022030000}"/>
    <cellStyle name="Comma 2 4 3" xfId="803" xr:uid="{00000000-0005-0000-0000-000023030000}"/>
    <cellStyle name="Comma 2 5" xfId="804" xr:uid="{00000000-0005-0000-0000-000024030000}"/>
    <cellStyle name="Comma 2 5 2" xfId="805" xr:uid="{00000000-0005-0000-0000-000025030000}"/>
    <cellStyle name="Comma 2 5 2 2" xfId="806" xr:uid="{00000000-0005-0000-0000-000026030000}"/>
    <cellStyle name="Comma 2 5 2 2 2" xfId="807" xr:uid="{00000000-0005-0000-0000-000027030000}"/>
    <cellStyle name="Comma 2 5 2 2 2 2" xfId="808" xr:uid="{00000000-0005-0000-0000-000028030000}"/>
    <cellStyle name="Comma 2 5 2 2 3" xfId="809" xr:uid="{00000000-0005-0000-0000-000029030000}"/>
    <cellStyle name="Comma 2 5 2 3" xfId="810" xr:uid="{00000000-0005-0000-0000-00002A030000}"/>
    <cellStyle name="Comma 2 5 2 3 2" xfId="811" xr:uid="{00000000-0005-0000-0000-00002B030000}"/>
    <cellStyle name="Comma 2 5 2 4" xfId="812" xr:uid="{00000000-0005-0000-0000-00002C030000}"/>
    <cellStyle name="Comma 2 5 3" xfId="813" xr:uid="{00000000-0005-0000-0000-00002D030000}"/>
    <cellStyle name="Comma 2 5 3 2" xfId="814" xr:uid="{00000000-0005-0000-0000-00002E030000}"/>
    <cellStyle name="Comma 2 5 3 2 2" xfId="815" xr:uid="{00000000-0005-0000-0000-00002F030000}"/>
    <cellStyle name="Comma 2 5 3 2 2 2" xfId="816" xr:uid="{00000000-0005-0000-0000-000030030000}"/>
    <cellStyle name="Comma 2 5 3 2 3" xfId="817" xr:uid="{00000000-0005-0000-0000-000031030000}"/>
    <cellStyle name="Comma 2 5 3 3" xfId="818" xr:uid="{00000000-0005-0000-0000-000032030000}"/>
    <cellStyle name="Comma 2 5 3 3 2" xfId="819" xr:uid="{00000000-0005-0000-0000-000033030000}"/>
    <cellStyle name="Comma 2 5 3 4" xfId="820" xr:uid="{00000000-0005-0000-0000-000034030000}"/>
    <cellStyle name="Comma 2 5 4" xfId="821" xr:uid="{00000000-0005-0000-0000-000035030000}"/>
    <cellStyle name="Comma 2 5 4 2" xfId="822" xr:uid="{00000000-0005-0000-0000-000036030000}"/>
    <cellStyle name="Comma 2 5 4 2 2" xfId="823" xr:uid="{00000000-0005-0000-0000-000037030000}"/>
    <cellStyle name="Comma 2 5 4 3" xfId="824" xr:uid="{00000000-0005-0000-0000-000038030000}"/>
    <cellStyle name="Comma 2 5 5" xfId="825" xr:uid="{00000000-0005-0000-0000-000039030000}"/>
    <cellStyle name="Comma 2 5 5 2" xfId="826" xr:uid="{00000000-0005-0000-0000-00003A030000}"/>
    <cellStyle name="Comma 2 5 6" xfId="827" xr:uid="{00000000-0005-0000-0000-00003B030000}"/>
    <cellStyle name="Comma 2 6" xfId="828" xr:uid="{00000000-0005-0000-0000-00003C030000}"/>
    <cellStyle name="Comma 2 6 2" xfId="829" xr:uid="{00000000-0005-0000-0000-00003D030000}"/>
    <cellStyle name="Comma 2 6 2 2" xfId="830" xr:uid="{00000000-0005-0000-0000-00003E030000}"/>
    <cellStyle name="Comma 2 6 2 2 2" xfId="831" xr:uid="{00000000-0005-0000-0000-00003F030000}"/>
    <cellStyle name="Comma 2 6 2 3" xfId="832" xr:uid="{00000000-0005-0000-0000-000040030000}"/>
    <cellStyle name="Comma 2 6 3" xfId="833" xr:uid="{00000000-0005-0000-0000-000041030000}"/>
    <cellStyle name="Comma 2 6 3 2" xfId="834" xr:uid="{00000000-0005-0000-0000-000042030000}"/>
    <cellStyle name="Comma 2 6 4" xfId="835" xr:uid="{00000000-0005-0000-0000-000043030000}"/>
    <cellStyle name="Comma 2 7" xfId="836" xr:uid="{00000000-0005-0000-0000-000044030000}"/>
    <cellStyle name="Comma 2 7 2" xfId="837" xr:uid="{00000000-0005-0000-0000-000045030000}"/>
    <cellStyle name="Comma 2 7 2 2" xfId="838" xr:uid="{00000000-0005-0000-0000-000046030000}"/>
    <cellStyle name="Comma 2 7 2 2 2" xfId="839" xr:uid="{00000000-0005-0000-0000-000047030000}"/>
    <cellStyle name="Comma 2 7 2 3" xfId="840" xr:uid="{00000000-0005-0000-0000-000048030000}"/>
    <cellStyle name="Comma 2 7 3" xfId="841" xr:uid="{00000000-0005-0000-0000-000049030000}"/>
    <cellStyle name="Comma 2 7 3 2" xfId="842" xr:uid="{00000000-0005-0000-0000-00004A030000}"/>
    <cellStyle name="Comma 2 7 4" xfId="843" xr:uid="{00000000-0005-0000-0000-00004B030000}"/>
    <cellStyle name="Comma 2 8" xfId="844" xr:uid="{00000000-0005-0000-0000-00004C030000}"/>
    <cellStyle name="Comma 2 9" xfId="845" xr:uid="{00000000-0005-0000-0000-00004D030000}"/>
    <cellStyle name="Comma 2 9 2" xfId="846" xr:uid="{00000000-0005-0000-0000-00004E030000}"/>
    <cellStyle name="Comma 2 9 2 2" xfId="847" xr:uid="{00000000-0005-0000-0000-00004F030000}"/>
    <cellStyle name="Comma 2 9 3" xfId="848" xr:uid="{00000000-0005-0000-0000-000050030000}"/>
    <cellStyle name="Comma 2*" xfId="849" xr:uid="{00000000-0005-0000-0000-000051030000}"/>
    <cellStyle name="Comma 3" xfId="2" xr:uid="{00000000-0005-0000-0000-000052030000}"/>
    <cellStyle name="Comma 3 10" xfId="850" xr:uid="{00000000-0005-0000-0000-000053030000}"/>
    <cellStyle name="Comma 3 2" xfId="851" xr:uid="{00000000-0005-0000-0000-000054030000}"/>
    <cellStyle name="Comma 3 2 2" xfId="852" xr:uid="{00000000-0005-0000-0000-000055030000}"/>
    <cellStyle name="Comma 3 3" xfId="853" xr:uid="{00000000-0005-0000-0000-000056030000}"/>
    <cellStyle name="Comma 3 3 2" xfId="854" xr:uid="{00000000-0005-0000-0000-000057030000}"/>
    <cellStyle name="Comma 3 3 2 2" xfId="855" xr:uid="{00000000-0005-0000-0000-000058030000}"/>
    <cellStyle name="Comma 3 3 3" xfId="856" xr:uid="{00000000-0005-0000-0000-000059030000}"/>
    <cellStyle name="Comma 3 3 4" xfId="857" xr:uid="{00000000-0005-0000-0000-00005A030000}"/>
    <cellStyle name="Comma 3 4" xfId="858" xr:uid="{00000000-0005-0000-0000-00005B030000}"/>
    <cellStyle name="Comma 3 4 2" xfId="859" xr:uid="{00000000-0005-0000-0000-00005C030000}"/>
    <cellStyle name="Comma 3 4 3" xfId="860" xr:uid="{00000000-0005-0000-0000-00005D030000}"/>
    <cellStyle name="Comma 3 5" xfId="861" xr:uid="{00000000-0005-0000-0000-00005E030000}"/>
    <cellStyle name="Comma 3 6" xfId="862" xr:uid="{00000000-0005-0000-0000-00005F030000}"/>
    <cellStyle name="Comma 3 7" xfId="863" xr:uid="{00000000-0005-0000-0000-000060030000}"/>
    <cellStyle name="Comma 3 8" xfId="864" xr:uid="{00000000-0005-0000-0000-000061030000}"/>
    <cellStyle name="Comma 3 9" xfId="865" xr:uid="{00000000-0005-0000-0000-000062030000}"/>
    <cellStyle name="Comma 4" xfId="866" xr:uid="{00000000-0005-0000-0000-000063030000}"/>
    <cellStyle name="Comma 4 10" xfId="867" xr:uid="{00000000-0005-0000-0000-000064030000}"/>
    <cellStyle name="Comma 4 11" xfId="868" xr:uid="{00000000-0005-0000-0000-000065030000}"/>
    <cellStyle name="Comma 4 12" xfId="869" xr:uid="{00000000-0005-0000-0000-000066030000}"/>
    <cellStyle name="Comma 4 13" xfId="870" xr:uid="{00000000-0005-0000-0000-000067030000}"/>
    <cellStyle name="Comma 4 14" xfId="871" xr:uid="{00000000-0005-0000-0000-000068030000}"/>
    <cellStyle name="Comma 4 2" xfId="872" xr:uid="{00000000-0005-0000-0000-000069030000}"/>
    <cellStyle name="Comma 4 2 2" xfId="873" xr:uid="{00000000-0005-0000-0000-00006A030000}"/>
    <cellStyle name="Comma 4 2 2 2" xfId="874" xr:uid="{00000000-0005-0000-0000-00006B030000}"/>
    <cellStyle name="Comma 4 2 2 2 2" xfId="875" xr:uid="{00000000-0005-0000-0000-00006C030000}"/>
    <cellStyle name="Comma 4 2 2 3" xfId="876" xr:uid="{00000000-0005-0000-0000-00006D030000}"/>
    <cellStyle name="Comma 4 2 3" xfId="877" xr:uid="{00000000-0005-0000-0000-00006E030000}"/>
    <cellStyle name="Comma 4 2 3 2" xfId="878" xr:uid="{00000000-0005-0000-0000-00006F030000}"/>
    <cellStyle name="Comma 4 2 4" xfId="879" xr:uid="{00000000-0005-0000-0000-000070030000}"/>
    <cellStyle name="Comma 4 2 5" xfId="880" xr:uid="{00000000-0005-0000-0000-000071030000}"/>
    <cellStyle name="Comma 4 3" xfId="881" xr:uid="{00000000-0005-0000-0000-000072030000}"/>
    <cellStyle name="Comma 4 3 2" xfId="882" xr:uid="{00000000-0005-0000-0000-000073030000}"/>
    <cellStyle name="Comma 4 3 2 2" xfId="883" xr:uid="{00000000-0005-0000-0000-000074030000}"/>
    <cellStyle name="Comma 4 3 2 2 2" xfId="884" xr:uid="{00000000-0005-0000-0000-000075030000}"/>
    <cellStyle name="Comma 4 3 2 3" xfId="885" xr:uid="{00000000-0005-0000-0000-000076030000}"/>
    <cellStyle name="Comma 4 3 3" xfId="886" xr:uid="{00000000-0005-0000-0000-000077030000}"/>
    <cellStyle name="Comma 4 3 3 2" xfId="887" xr:uid="{00000000-0005-0000-0000-000078030000}"/>
    <cellStyle name="Comma 4 3 4" xfId="888" xr:uid="{00000000-0005-0000-0000-000079030000}"/>
    <cellStyle name="Comma 4 4" xfId="889" xr:uid="{00000000-0005-0000-0000-00007A030000}"/>
    <cellStyle name="Comma 4 4 2" xfId="890" xr:uid="{00000000-0005-0000-0000-00007B030000}"/>
    <cellStyle name="Comma 4 4 2 2" xfId="891" xr:uid="{00000000-0005-0000-0000-00007C030000}"/>
    <cellStyle name="Comma 4 4 2 2 2" xfId="892" xr:uid="{00000000-0005-0000-0000-00007D030000}"/>
    <cellStyle name="Comma 4 4 2 3" xfId="893" xr:uid="{00000000-0005-0000-0000-00007E030000}"/>
    <cellStyle name="Comma 4 4 3" xfId="894" xr:uid="{00000000-0005-0000-0000-00007F030000}"/>
    <cellStyle name="Comma 4 4 3 2" xfId="895" xr:uid="{00000000-0005-0000-0000-000080030000}"/>
    <cellStyle name="Comma 4 4 4" xfId="896" xr:uid="{00000000-0005-0000-0000-000081030000}"/>
    <cellStyle name="Comma 4 5" xfId="897" xr:uid="{00000000-0005-0000-0000-000082030000}"/>
    <cellStyle name="Comma 4 5 2" xfId="898" xr:uid="{00000000-0005-0000-0000-000083030000}"/>
    <cellStyle name="Comma 4 5 2 2" xfId="899" xr:uid="{00000000-0005-0000-0000-000084030000}"/>
    <cellStyle name="Comma 4 5 3" xfId="900" xr:uid="{00000000-0005-0000-0000-000085030000}"/>
    <cellStyle name="Comma 4 6" xfId="901" xr:uid="{00000000-0005-0000-0000-000086030000}"/>
    <cellStyle name="Comma 4 6 2" xfId="902" xr:uid="{00000000-0005-0000-0000-000087030000}"/>
    <cellStyle name="Comma 4 6 2 2" xfId="903" xr:uid="{00000000-0005-0000-0000-000088030000}"/>
    <cellStyle name="Comma 4 6 3" xfId="904" xr:uid="{00000000-0005-0000-0000-000089030000}"/>
    <cellStyle name="Comma 4 7" xfId="905" xr:uid="{00000000-0005-0000-0000-00008A030000}"/>
    <cellStyle name="Comma 4 7 2" xfId="906" xr:uid="{00000000-0005-0000-0000-00008B030000}"/>
    <cellStyle name="Comma 4 8" xfId="907" xr:uid="{00000000-0005-0000-0000-00008C030000}"/>
    <cellStyle name="Comma 4 9" xfId="908" xr:uid="{00000000-0005-0000-0000-00008D030000}"/>
    <cellStyle name="Comma 5" xfId="909" xr:uid="{00000000-0005-0000-0000-00008E030000}"/>
    <cellStyle name="Comma 5 10" xfId="910" xr:uid="{00000000-0005-0000-0000-00008F030000}"/>
    <cellStyle name="Comma 5 11" xfId="911" xr:uid="{00000000-0005-0000-0000-000090030000}"/>
    <cellStyle name="Comma 5 12" xfId="912" xr:uid="{00000000-0005-0000-0000-000091030000}"/>
    <cellStyle name="Comma 5 2" xfId="913" xr:uid="{00000000-0005-0000-0000-000092030000}"/>
    <cellStyle name="Comma 5 2 2" xfId="914" xr:uid="{00000000-0005-0000-0000-000093030000}"/>
    <cellStyle name="Comma 5 2 2 2" xfId="915" xr:uid="{00000000-0005-0000-0000-000094030000}"/>
    <cellStyle name="Comma 5 2 2 2 2" xfId="916" xr:uid="{00000000-0005-0000-0000-000095030000}"/>
    <cellStyle name="Comma 5 2 2 3" xfId="917" xr:uid="{00000000-0005-0000-0000-000096030000}"/>
    <cellStyle name="Comma 5 2 3" xfId="918" xr:uid="{00000000-0005-0000-0000-000097030000}"/>
    <cellStyle name="Comma 5 2 3 2" xfId="919" xr:uid="{00000000-0005-0000-0000-000098030000}"/>
    <cellStyle name="Comma 5 2 4" xfId="920" xr:uid="{00000000-0005-0000-0000-000099030000}"/>
    <cellStyle name="Comma 5 3" xfId="921" xr:uid="{00000000-0005-0000-0000-00009A030000}"/>
    <cellStyle name="Comma 5 3 2" xfId="922" xr:uid="{00000000-0005-0000-0000-00009B030000}"/>
    <cellStyle name="Comma 5 3 2 2" xfId="923" xr:uid="{00000000-0005-0000-0000-00009C030000}"/>
    <cellStyle name="Comma 5 3 2 2 2" xfId="924" xr:uid="{00000000-0005-0000-0000-00009D030000}"/>
    <cellStyle name="Comma 5 3 2 3" xfId="925" xr:uid="{00000000-0005-0000-0000-00009E030000}"/>
    <cellStyle name="Comma 5 3 3" xfId="926" xr:uid="{00000000-0005-0000-0000-00009F030000}"/>
    <cellStyle name="Comma 5 3 3 2" xfId="927" xr:uid="{00000000-0005-0000-0000-0000A0030000}"/>
    <cellStyle name="Comma 5 3 4" xfId="928" xr:uid="{00000000-0005-0000-0000-0000A1030000}"/>
    <cellStyle name="Comma 5 4" xfId="929" xr:uid="{00000000-0005-0000-0000-0000A2030000}"/>
    <cellStyle name="Comma 5 4 2" xfId="930" xr:uid="{00000000-0005-0000-0000-0000A3030000}"/>
    <cellStyle name="Comma 5 4 2 2" xfId="931" xr:uid="{00000000-0005-0000-0000-0000A4030000}"/>
    <cellStyle name="Comma 5 4 3" xfId="932" xr:uid="{00000000-0005-0000-0000-0000A5030000}"/>
    <cellStyle name="Comma 5 5" xfId="933" xr:uid="{00000000-0005-0000-0000-0000A6030000}"/>
    <cellStyle name="Comma 5 5 2" xfId="934" xr:uid="{00000000-0005-0000-0000-0000A7030000}"/>
    <cellStyle name="Comma 5 5 2 2" xfId="935" xr:uid="{00000000-0005-0000-0000-0000A8030000}"/>
    <cellStyle name="Comma 5 5 3" xfId="936" xr:uid="{00000000-0005-0000-0000-0000A9030000}"/>
    <cellStyle name="Comma 5 6" xfId="937" xr:uid="{00000000-0005-0000-0000-0000AA030000}"/>
    <cellStyle name="Comma 5 6 2" xfId="938" xr:uid="{00000000-0005-0000-0000-0000AB030000}"/>
    <cellStyle name="Comma 5 7" xfId="939" xr:uid="{00000000-0005-0000-0000-0000AC030000}"/>
    <cellStyle name="Comma 5 8" xfId="940" xr:uid="{00000000-0005-0000-0000-0000AD030000}"/>
    <cellStyle name="Comma 5 9" xfId="941" xr:uid="{00000000-0005-0000-0000-0000AE030000}"/>
    <cellStyle name="Comma 6" xfId="942" xr:uid="{00000000-0005-0000-0000-0000AF030000}"/>
    <cellStyle name="Comma 6 2" xfId="943" xr:uid="{00000000-0005-0000-0000-0000B0030000}"/>
    <cellStyle name="Comma 6 3" xfId="944" xr:uid="{00000000-0005-0000-0000-0000B1030000}"/>
    <cellStyle name="Comma 6 4" xfId="945" xr:uid="{00000000-0005-0000-0000-0000B2030000}"/>
    <cellStyle name="Comma 6 5" xfId="946" xr:uid="{00000000-0005-0000-0000-0000B3030000}"/>
    <cellStyle name="Comma 6 6" xfId="947" xr:uid="{00000000-0005-0000-0000-0000B4030000}"/>
    <cellStyle name="Comma 7" xfId="948" xr:uid="{00000000-0005-0000-0000-0000B5030000}"/>
    <cellStyle name="Comma 7 2" xfId="949" xr:uid="{00000000-0005-0000-0000-0000B6030000}"/>
    <cellStyle name="Comma 7 2 2" xfId="950" xr:uid="{00000000-0005-0000-0000-0000B7030000}"/>
    <cellStyle name="Comma 7 2 2 2" xfId="951" xr:uid="{00000000-0005-0000-0000-0000B8030000}"/>
    <cellStyle name="Comma 7 2 3" xfId="952" xr:uid="{00000000-0005-0000-0000-0000B9030000}"/>
    <cellStyle name="Comma 7 3" xfId="953" xr:uid="{00000000-0005-0000-0000-0000BA030000}"/>
    <cellStyle name="Comma 7 3 2" xfId="954" xr:uid="{00000000-0005-0000-0000-0000BB030000}"/>
    <cellStyle name="Comma 7 4" xfId="955" xr:uid="{00000000-0005-0000-0000-0000BC030000}"/>
    <cellStyle name="Comma 7 5" xfId="956" xr:uid="{00000000-0005-0000-0000-0000BD030000}"/>
    <cellStyle name="Comma 7 6" xfId="957" xr:uid="{00000000-0005-0000-0000-0000BE030000}"/>
    <cellStyle name="Comma 7 7" xfId="958" xr:uid="{00000000-0005-0000-0000-0000BF030000}"/>
    <cellStyle name="Comma 7 8" xfId="959" xr:uid="{00000000-0005-0000-0000-0000C0030000}"/>
    <cellStyle name="Comma 8" xfId="960" xr:uid="{00000000-0005-0000-0000-0000C1030000}"/>
    <cellStyle name="Comma 8 2" xfId="961" xr:uid="{00000000-0005-0000-0000-0000C2030000}"/>
    <cellStyle name="Comma 8 2 2" xfId="962" xr:uid="{00000000-0005-0000-0000-0000C3030000}"/>
    <cellStyle name="Comma 8 3" xfId="963" xr:uid="{00000000-0005-0000-0000-0000C4030000}"/>
    <cellStyle name="Comma 8 4" xfId="964" xr:uid="{00000000-0005-0000-0000-0000C5030000}"/>
    <cellStyle name="Comma 8 5" xfId="965" xr:uid="{00000000-0005-0000-0000-0000C6030000}"/>
    <cellStyle name="Comma 8 6" xfId="966" xr:uid="{00000000-0005-0000-0000-0000C7030000}"/>
    <cellStyle name="Comma 8 7" xfId="967" xr:uid="{00000000-0005-0000-0000-0000C8030000}"/>
    <cellStyle name="Comma 9" xfId="968" xr:uid="{00000000-0005-0000-0000-0000C9030000}"/>
    <cellStyle name="Comma 9 2" xfId="969" xr:uid="{00000000-0005-0000-0000-0000CA030000}"/>
    <cellStyle name="Comma 9 3" xfId="970" xr:uid="{00000000-0005-0000-0000-0000CB030000}"/>
    <cellStyle name="Comma 9 4" xfId="971" xr:uid="{00000000-0005-0000-0000-0000CC030000}"/>
    <cellStyle name="Comma 9 5" xfId="972" xr:uid="{00000000-0005-0000-0000-0000CD030000}"/>
    <cellStyle name="Comma0" xfId="973" xr:uid="{00000000-0005-0000-0000-0000CE030000}"/>
    <cellStyle name="Comma2 (0)" xfId="974" xr:uid="{00000000-0005-0000-0000-0000CF030000}"/>
    <cellStyle name="Comment" xfId="975" xr:uid="{00000000-0005-0000-0000-0000D0030000}"/>
    <cellStyle name="Company" xfId="976" xr:uid="{00000000-0005-0000-0000-0000D1030000}"/>
    <cellStyle name="CurRatio" xfId="977" xr:uid="{00000000-0005-0000-0000-0000D2030000}"/>
    <cellStyle name="Currency--" xfId="978" xr:uid="{00000000-0005-0000-0000-0000D3030000}"/>
    <cellStyle name="Currency [00]" xfId="979" xr:uid="{00000000-0005-0000-0000-0000D4030000}"/>
    <cellStyle name="Currency [1]" xfId="980" xr:uid="{00000000-0005-0000-0000-0000D5030000}"/>
    <cellStyle name="Currency [2]" xfId="981" xr:uid="{00000000-0005-0000-0000-0000D6030000}"/>
    <cellStyle name="Currency [2] 2" xfId="4470" xr:uid="{00000000-0005-0000-0000-0000D7030000}"/>
    <cellStyle name="Currency [3]" xfId="982" xr:uid="{00000000-0005-0000-0000-0000D8030000}"/>
    <cellStyle name="Currency 0" xfId="983" xr:uid="{00000000-0005-0000-0000-0000D9030000}"/>
    <cellStyle name="Currency 10" xfId="984" xr:uid="{00000000-0005-0000-0000-0000DA030000}"/>
    <cellStyle name="Currency 10 2" xfId="985" xr:uid="{00000000-0005-0000-0000-0000DB030000}"/>
    <cellStyle name="Currency 10 2 2" xfId="986" xr:uid="{00000000-0005-0000-0000-0000DC030000}"/>
    <cellStyle name="Currency 10 2 2 2" xfId="987" xr:uid="{00000000-0005-0000-0000-0000DD030000}"/>
    <cellStyle name="Currency 10 2 2 2 2" xfId="988" xr:uid="{00000000-0005-0000-0000-0000DE030000}"/>
    <cellStyle name="Currency 10 2 2 3" xfId="989" xr:uid="{00000000-0005-0000-0000-0000DF030000}"/>
    <cellStyle name="Currency 10 2 3" xfId="990" xr:uid="{00000000-0005-0000-0000-0000E0030000}"/>
    <cellStyle name="Currency 10 2 3 2" xfId="991" xr:uid="{00000000-0005-0000-0000-0000E1030000}"/>
    <cellStyle name="Currency 10 2 4" xfId="992" xr:uid="{00000000-0005-0000-0000-0000E2030000}"/>
    <cellStyle name="Currency 10 3" xfId="993" xr:uid="{00000000-0005-0000-0000-0000E3030000}"/>
    <cellStyle name="Currency 10 3 2" xfId="994" xr:uid="{00000000-0005-0000-0000-0000E4030000}"/>
    <cellStyle name="Currency 10 3 2 2" xfId="995" xr:uid="{00000000-0005-0000-0000-0000E5030000}"/>
    <cellStyle name="Currency 10 3 2 2 2" xfId="996" xr:uid="{00000000-0005-0000-0000-0000E6030000}"/>
    <cellStyle name="Currency 10 3 2 3" xfId="997" xr:uid="{00000000-0005-0000-0000-0000E7030000}"/>
    <cellStyle name="Currency 10 3 3" xfId="998" xr:uid="{00000000-0005-0000-0000-0000E8030000}"/>
    <cellStyle name="Currency 10 3 3 2" xfId="999" xr:uid="{00000000-0005-0000-0000-0000E9030000}"/>
    <cellStyle name="Currency 10 3 4" xfId="1000" xr:uid="{00000000-0005-0000-0000-0000EA030000}"/>
    <cellStyle name="Currency 10 4" xfId="1001" xr:uid="{00000000-0005-0000-0000-0000EB030000}"/>
    <cellStyle name="Currency 10 4 2" xfId="1002" xr:uid="{00000000-0005-0000-0000-0000EC030000}"/>
    <cellStyle name="Currency 10 4 2 2" xfId="1003" xr:uid="{00000000-0005-0000-0000-0000ED030000}"/>
    <cellStyle name="Currency 10 4 3" xfId="1004" xr:uid="{00000000-0005-0000-0000-0000EE030000}"/>
    <cellStyle name="Currency 10 5" xfId="1005" xr:uid="{00000000-0005-0000-0000-0000EF030000}"/>
    <cellStyle name="Currency 10 5 2" xfId="1006" xr:uid="{00000000-0005-0000-0000-0000F0030000}"/>
    <cellStyle name="Currency 10 6" xfId="1007" xr:uid="{00000000-0005-0000-0000-0000F1030000}"/>
    <cellStyle name="Currency 11" xfId="1008" xr:uid="{00000000-0005-0000-0000-0000F2030000}"/>
    <cellStyle name="Currency 11 2" xfId="1009" xr:uid="{00000000-0005-0000-0000-0000F3030000}"/>
    <cellStyle name="Currency 11 2 2" xfId="1010" xr:uid="{00000000-0005-0000-0000-0000F4030000}"/>
    <cellStyle name="Currency 11 2 2 2" xfId="1011" xr:uid="{00000000-0005-0000-0000-0000F5030000}"/>
    <cellStyle name="Currency 11 2 2 2 2" xfId="1012" xr:uid="{00000000-0005-0000-0000-0000F6030000}"/>
    <cellStyle name="Currency 11 2 2 3" xfId="1013" xr:uid="{00000000-0005-0000-0000-0000F7030000}"/>
    <cellStyle name="Currency 11 2 3" xfId="1014" xr:uid="{00000000-0005-0000-0000-0000F8030000}"/>
    <cellStyle name="Currency 11 2 3 2" xfId="1015" xr:uid="{00000000-0005-0000-0000-0000F9030000}"/>
    <cellStyle name="Currency 11 2 4" xfId="1016" xr:uid="{00000000-0005-0000-0000-0000FA030000}"/>
    <cellStyle name="Currency 11 3" xfId="1017" xr:uid="{00000000-0005-0000-0000-0000FB030000}"/>
    <cellStyle name="Currency 11 3 2" xfId="1018" xr:uid="{00000000-0005-0000-0000-0000FC030000}"/>
    <cellStyle name="Currency 11 3 2 2" xfId="1019" xr:uid="{00000000-0005-0000-0000-0000FD030000}"/>
    <cellStyle name="Currency 11 3 2 2 2" xfId="1020" xr:uid="{00000000-0005-0000-0000-0000FE030000}"/>
    <cellStyle name="Currency 11 3 2 3" xfId="1021" xr:uid="{00000000-0005-0000-0000-0000FF030000}"/>
    <cellStyle name="Currency 11 3 3" xfId="1022" xr:uid="{00000000-0005-0000-0000-000000040000}"/>
    <cellStyle name="Currency 11 3 3 2" xfId="1023" xr:uid="{00000000-0005-0000-0000-000001040000}"/>
    <cellStyle name="Currency 11 3 4" xfId="1024" xr:uid="{00000000-0005-0000-0000-000002040000}"/>
    <cellStyle name="Currency 11 4" xfId="1025" xr:uid="{00000000-0005-0000-0000-000003040000}"/>
    <cellStyle name="Currency 11 4 2" xfId="1026" xr:uid="{00000000-0005-0000-0000-000004040000}"/>
    <cellStyle name="Currency 11 4 2 2" xfId="1027" xr:uid="{00000000-0005-0000-0000-000005040000}"/>
    <cellStyle name="Currency 11 4 3" xfId="1028" xr:uid="{00000000-0005-0000-0000-000006040000}"/>
    <cellStyle name="Currency 11 5" xfId="1029" xr:uid="{00000000-0005-0000-0000-000007040000}"/>
    <cellStyle name="Currency 11 5 2" xfId="1030" xr:uid="{00000000-0005-0000-0000-000008040000}"/>
    <cellStyle name="Currency 11 6" xfId="1031" xr:uid="{00000000-0005-0000-0000-000009040000}"/>
    <cellStyle name="Currency 12" xfId="1032" xr:uid="{00000000-0005-0000-0000-00000A040000}"/>
    <cellStyle name="Currency 13" xfId="1033" xr:uid="{00000000-0005-0000-0000-00000B040000}"/>
    <cellStyle name="Currency 14" xfId="1034" xr:uid="{00000000-0005-0000-0000-00000C040000}"/>
    <cellStyle name="Currency 14 2" xfId="1035" xr:uid="{00000000-0005-0000-0000-00000D040000}"/>
    <cellStyle name="Currency 14 2 2" xfId="1036" xr:uid="{00000000-0005-0000-0000-00000E040000}"/>
    <cellStyle name="Currency 14 2 2 2" xfId="1037" xr:uid="{00000000-0005-0000-0000-00000F040000}"/>
    <cellStyle name="Currency 14 2 2 2 2" xfId="1038" xr:uid="{00000000-0005-0000-0000-000010040000}"/>
    <cellStyle name="Currency 14 2 2 3" xfId="1039" xr:uid="{00000000-0005-0000-0000-000011040000}"/>
    <cellStyle name="Currency 14 2 3" xfId="1040" xr:uid="{00000000-0005-0000-0000-000012040000}"/>
    <cellStyle name="Currency 14 2 3 2" xfId="1041" xr:uid="{00000000-0005-0000-0000-000013040000}"/>
    <cellStyle name="Currency 14 2 4" xfId="1042" xr:uid="{00000000-0005-0000-0000-000014040000}"/>
    <cellStyle name="Currency 14 3" xfId="1043" xr:uid="{00000000-0005-0000-0000-000015040000}"/>
    <cellStyle name="Currency 14 3 2" xfId="1044" xr:uid="{00000000-0005-0000-0000-000016040000}"/>
    <cellStyle name="Currency 14 3 2 2" xfId="1045" xr:uid="{00000000-0005-0000-0000-000017040000}"/>
    <cellStyle name="Currency 14 3 2 2 2" xfId="1046" xr:uid="{00000000-0005-0000-0000-000018040000}"/>
    <cellStyle name="Currency 14 3 2 3" xfId="1047" xr:uid="{00000000-0005-0000-0000-000019040000}"/>
    <cellStyle name="Currency 14 3 3" xfId="1048" xr:uid="{00000000-0005-0000-0000-00001A040000}"/>
    <cellStyle name="Currency 14 3 3 2" xfId="1049" xr:uid="{00000000-0005-0000-0000-00001B040000}"/>
    <cellStyle name="Currency 14 3 4" xfId="1050" xr:uid="{00000000-0005-0000-0000-00001C040000}"/>
    <cellStyle name="Currency 14 4" xfId="1051" xr:uid="{00000000-0005-0000-0000-00001D040000}"/>
    <cellStyle name="Currency 14 4 2" xfId="1052" xr:uid="{00000000-0005-0000-0000-00001E040000}"/>
    <cellStyle name="Currency 14 4 2 2" xfId="1053" xr:uid="{00000000-0005-0000-0000-00001F040000}"/>
    <cellStyle name="Currency 14 4 2 2 2" xfId="1054" xr:uid="{00000000-0005-0000-0000-000020040000}"/>
    <cellStyle name="Currency 14 4 2 3" xfId="1055" xr:uid="{00000000-0005-0000-0000-000021040000}"/>
    <cellStyle name="Currency 14 4 3" xfId="1056" xr:uid="{00000000-0005-0000-0000-000022040000}"/>
    <cellStyle name="Currency 14 4 3 2" xfId="1057" xr:uid="{00000000-0005-0000-0000-000023040000}"/>
    <cellStyle name="Currency 14 4 4" xfId="1058" xr:uid="{00000000-0005-0000-0000-000024040000}"/>
    <cellStyle name="Currency 14 5" xfId="1059" xr:uid="{00000000-0005-0000-0000-000025040000}"/>
    <cellStyle name="Currency 14 5 2" xfId="1060" xr:uid="{00000000-0005-0000-0000-000026040000}"/>
    <cellStyle name="Currency 14 5 2 2" xfId="1061" xr:uid="{00000000-0005-0000-0000-000027040000}"/>
    <cellStyle name="Currency 14 5 3" xfId="1062" xr:uid="{00000000-0005-0000-0000-000028040000}"/>
    <cellStyle name="Currency 14 6" xfId="1063" xr:uid="{00000000-0005-0000-0000-000029040000}"/>
    <cellStyle name="Currency 14 6 2" xfId="1064" xr:uid="{00000000-0005-0000-0000-00002A040000}"/>
    <cellStyle name="Currency 14 7" xfId="1065" xr:uid="{00000000-0005-0000-0000-00002B040000}"/>
    <cellStyle name="Currency 15" xfId="1066" xr:uid="{00000000-0005-0000-0000-00002C040000}"/>
    <cellStyle name="Currency 15 2" xfId="1067" xr:uid="{00000000-0005-0000-0000-00002D040000}"/>
    <cellStyle name="Currency 15 2 2" xfId="1068" xr:uid="{00000000-0005-0000-0000-00002E040000}"/>
    <cellStyle name="Currency 15 2 2 2" xfId="1069" xr:uid="{00000000-0005-0000-0000-00002F040000}"/>
    <cellStyle name="Currency 15 2 3" xfId="1070" xr:uid="{00000000-0005-0000-0000-000030040000}"/>
    <cellStyle name="Currency 15 3" xfId="1071" xr:uid="{00000000-0005-0000-0000-000031040000}"/>
    <cellStyle name="Currency 15 3 2" xfId="1072" xr:uid="{00000000-0005-0000-0000-000032040000}"/>
    <cellStyle name="Currency 15 4" xfId="1073" xr:uid="{00000000-0005-0000-0000-000033040000}"/>
    <cellStyle name="Currency 16" xfId="1074" xr:uid="{00000000-0005-0000-0000-000034040000}"/>
    <cellStyle name="Currency 16 2" xfId="1075" xr:uid="{00000000-0005-0000-0000-000035040000}"/>
    <cellStyle name="Currency 17" xfId="1076" xr:uid="{00000000-0005-0000-0000-000036040000}"/>
    <cellStyle name="Currency 18" xfId="1077" xr:uid="{00000000-0005-0000-0000-000037040000}"/>
    <cellStyle name="Currency 19" xfId="1078" xr:uid="{00000000-0005-0000-0000-000038040000}"/>
    <cellStyle name="Currency 19 2" xfId="1079" xr:uid="{00000000-0005-0000-0000-000039040000}"/>
    <cellStyle name="Currency 19 2 2" xfId="1080" xr:uid="{00000000-0005-0000-0000-00003A040000}"/>
    <cellStyle name="Currency 19 2 2 2" xfId="1081" xr:uid="{00000000-0005-0000-0000-00003B040000}"/>
    <cellStyle name="Currency 19 2 2 2 2" xfId="1082" xr:uid="{00000000-0005-0000-0000-00003C040000}"/>
    <cellStyle name="Currency 19 2 2 3" xfId="1083" xr:uid="{00000000-0005-0000-0000-00003D040000}"/>
    <cellStyle name="Currency 19 2 3" xfId="1084" xr:uid="{00000000-0005-0000-0000-00003E040000}"/>
    <cellStyle name="Currency 19 2 3 2" xfId="1085" xr:uid="{00000000-0005-0000-0000-00003F040000}"/>
    <cellStyle name="Currency 19 2 4" xfId="1086" xr:uid="{00000000-0005-0000-0000-000040040000}"/>
    <cellStyle name="Currency 19 3" xfId="1087" xr:uid="{00000000-0005-0000-0000-000041040000}"/>
    <cellStyle name="Currency 19 3 2" xfId="1088" xr:uid="{00000000-0005-0000-0000-000042040000}"/>
    <cellStyle name="Currency 19 3 2 2" xfId="1089" xr:uid="{00000000-0005-0000-0000-000043040000}"/>
    <cellStyle name="Currency 19 3 2 2 2" xfId="1090" xr:uid="{00000000-0005-0000-0000-000044040000}"/>
    <cellStyle name="Currency 19 3 2 3" xfId="1091" xr:uid="{00000000-0005-0000-0000-000045040000}"/>
    <cellStyle name="Currency 19 3 3" xfId="1092" xr:uid="{00000000-0005-0000-0000-000046040000}"/>
    <cellStyle name="Currency 19 3 3 2" xfId="1093" xr:uid="{00000000-0005-0000-0000-000047040000}"/>
    <cellStyle name="Currency 19 3 4" xfId="1094" xr:uid="{00000000-0005-0000-0000-000048040000}"/>
    <cellStyle name="Currency 19 4" xfId="1095" xr:uid="{00000000-0005-0000-0000-000049040000}"/>
    <cellStyle name="Currency 19 4 2" xfId="1096" xr:uid="{00000000-0005-0000-0000-00004A040000}"/>
    <cellStyle name="Currency 19 4 2 2" xfId="1097" xr:uid="{00000000-0005-0000-0000-00004B040000}"/>
    <cellStyle name="Currency 19 4 3" xfId="1098" xr:uid="{00000000-0005-0000-0000-00004C040000}"/>
    <cellStyle name="Currency 19 5" xfId="1099" xr:uid="{00000000-0005-0000-0000-00004D040000}"/>
    <cellStyle name="Currency 19 5 2" xfId="1100" xr:uid="{00000000-0005-0000-0000-00004E040000}"/>
    <cellStyle name="Currency 19 6" xfId="1101" xr:uid="{00000000-0005-0000-0000-00004F040000}"/>
    <cellStyle name="Currency 2" xfId="1102" xr:uid="{00000000-0005-0000-0000-000050040000}"/>
    <cellStyle name="Currency 2 10" xfId="1103" xr:uid="{00000000-0005-0000-0000-000051040000}"/>
    <cellStyle name="Currency 2 10 2" xfId="1104" xr:uid="{00000000-0005-0000-0000-000052040000}"/>
    <cellStyle name="Currency 2 10 2 2" xfId="1105" xr:uid="{00000000-0005-0000-0000-000053040000}"/>
    <cellStyle name="Currency 2 10 3" xfId="1106" xr:uid="{00000000-0005-0000-0000-000054040000}"/>
    <cellStyle name="Currency 2 11" xfId="1107" xr:uid="{00000000-0005-0000-0000-000055040000}"/>
    <cellStyle name="Currency 2 12" xfId="1108" xr:uid="{00000000-0005-0000-0000-000056040000}"/>
    <cellStyle name="Currency 2 13" xfId="1109" xr:uid="{00000000-0005-0000-0000-000057040000}"/>
    <cellStyle name="Currency 2 14" xfId="1110" xr:uid="{00000000-0005-0000-0000-000058040000}"/>
    <cellStyle name="Currency 2 15" xfId="1111" xr:uid="{00000000-0005-0000-0000-000059040000}"/>
    <cellStyle name="Currency 2 16" xfId="1112" xr:uid="{00000000-0005-0000-0000-00005A040000}"/>
    <cellStyle name="Currency 2 17" xfId="1113" xr:uid="{00000000-0005-0000-0000-00005B040000}"/>
    <cellStyle name="Currency 2 18" xfId="1114" xr:uid="{00000000-0005-0000-0000-00005C040000}"/>
    <cellStyle name="Currency 2 2" xfId="1115" xr:uid="{00000000-0005-0000-0000-00005D040000}"/>
    <cellStyle name="Currency 2 2 10" xfId="1116" xr:uid="{00000000-0005-0000-0000-00005E040000}"/>
    <cellStyle name="Currency 2 2 11" xfId="1117" xr:uid="{00000000-0005-0000-0000-00005F040000}"/>
    <cellStyle name="Currency 2 2 2" xfId="1118" xr:uid="{00000000-0005-0000-0000-000060040000}"/>
    <cellStyle name="Currency 2 2 3" xfId="1119" xr:uid="{00000000-0005-0000-0000-000061040000}"/>
    <cellStyle name="Currency 2 2 4" xfId="1120" xr:uid="{00000000-0005-0000-0000-000062040000}"/>
    <cellStyle name="Currency 2 2 5" xfId="1121" xr:uid="{00000000-0005-0000-0000-000063040000}"/>
    <cellStyle name="Currency 2 2 6" xfId="1122" xr:uid="{00000000-0005-0000-0000-000064040000}"/>
    <cellStyle name="Currency 2 2 7" xfId="1123" xr:uid="{00000000-0005-0000-0000-000065040000}"/>
    <cellStyle name="Currency 2 2 8" xfId="1124" xr:uid="{00000000-0005-0000-0000-000066040000}"/>
    <cellStyle name="Currency 2 2 9" xfId="1125" xr:uid="{00000000-0005-0000-0000-000067040000}"/>
    <cellStyle name="Currency 2 3" xfId="1126" xr:uid="{00000000-0005-0000-0000-000068040000}"/>
    <cellStyle name="Currency 2 3 2" xfId="1127" xr:uid="{00000000-0005-0000-0000-000069040000}"/>
    <cellStyle name="Currency 2 3 3" xfId="1128" xr:uid="{00000000-0005-0000-0000-00006A040000}"/>
    <cellStyle name="Currency 2 3 4" xfId="1129" xr:uid="{00000000-0005-0000-0000-00006B040000}"/>
    <cellStyle name="Currency 2 3 5" xfId="1130" xr:uid="{00000000-0005-0000-0000-00006C040000}"/>
    <cellStyle name="Currency 2 4" xfId="1131" xr:uid="{00000000-0005-0000-0000-00006D040000}"/>
    <cellStyle name="Currency 2 5" xfId="1132" xr:uid="{00000000-0005-0000-0000-00006E040000}"/>
    <cellStyle name="Currency 2 6" xfId="1133" xr:uid="{00000000-0005-0000-0000-00006F040000}"/>
    <cellStyle name="Currency 2 7" xfId="1134" xr:uid="{00000000-0005-0000-0000-000070040000}"/>
    <cellStyle name="Currency 2 8" xfId="1135" xr:uid="{00000000-0005-0000-0000-000071040000}"/>
    <cellStyle name="Currency 2 9" xfId="1136" xr:uid="{00000000-0005-0000-0000-000072040000}"/>
    <cellStyle name="Currency 2*" xfId="1137" xr:uid="{00000000-0005-0000-0000-000073040000}"/>
    <cellStyle name="Currency 2_CLdcfmodel" xfId="1138" xr:uid="{00000000-0005-0000-0000-000074040000}"/>
    <cellStyle name="Currency 20" xfId="1139" xr:uid="{00000000-0005-0000-0000-000075040000}"/>
    <cellStyle name="Currency 20 2" xfId="1140" xr:uid="{00000000-0005-0000-0000-000076040000}"/>
    <cellStyle name="Currency 20 2 2" xfId="1141" xr:uid="{00000000-0005-0000-0000-000077040000}"/>
    <cellStyle name="Currency 20 2 2 2" xfId="1142" xr:uid="{00000000-0005-0000-0000-000078040000}"/>
    <cellStyle name="Currency 20 2 2 2 2" xfId="1143" xr:uid="{00000000-0005-0000-0000-000079040000}"/>
    <cellStyle name="Currency 20 2 2 3" xfId="1144" xr:uid="{00000000-0005-0000-0000-00007A040000}"/>
    <cellStyle name="Currency 20 2 3" xfId="1145" xr:uid="{00000000-0005-0000-0000-00007B040000}"/>
    <cellStyle name="Currency 20 2 3 2" xfId="1146" xr:uid="{00000000-0005-0000-0000-00007C040000}"/>
    <cellStyle name="Currency 20 2 4" xfId="1147" xr:uid="{00000000-0005-0000-0000-00007D040000}"/>
    <cellStyle name="Currency 20 3" xfId="1148" xr:uid="{00000000-0005-0000-0000-00007E040000}"/>
    <cellStyle name="Currency 20 3 2" xfId="1149" xr:uid="{00000000-0005-0000-0000-00007F040000}"/>
    <cellStyle name="Currency 20 3 2 2" xfId="1150" xr:uid="{00000000-0005-0000-0000-000080040000}"/>
    <cellStyle name="Currency 20 3 2 2 2" xfId="1151" xr:uid="{00000000-0005-0000-0000-000081040000}"/>
    <cellStyle name="Currency 20 3 2 3" xfId="1152" xr:uid="{00000000-0005-0000-0000-000082040000}"/>
    <cellStyle name="Currency 20 3 3" xfId="1153" xr:uid="{00000000-0005-0000-0000-000083040000}"/>
    <cellStyle name="Currency 20 3 3 2" xfId="1154" xr:uid="{00000000-0005-0000-0000-000084040000}"/>
    <cellStyle name="Currency 20 3 4" xfId="1155" xr:uid="{00000000-0005-0000-0000-000085040000}"/>
    <cellStyle name="Currency 20 4" xfId="1156" xr:uid="{00000000-0005-0000-0000-000086040000}"/>
    <cellStyle name="Currency 20 4 2" xfId="1157" xr:uid="{00000000-0005-0000-0000-000087040000}"/>
    <cellStyle name="Currency 20 4 2 2" xfId="1158" xr:uid="{00000000-0005-0000-0000-000088040000}"/>
    <cellStyle name="Currency 20 4 3" xfId="1159" xr:uid="{00000000-0005-0000-0000-000089040000}"/>
    <cellStyle name="Currency 20 5" xfId="1160" xr:uid="{00000000-0005-0000-0000-00008A040000}"/>
    <cellStyle name="Currency 20 5 2" xfId="1161" xr:uid="{00000000-0005-0000-0000-00008B040000}"/>
    <cellStyle name="Currency 20 6" xfId="1162" xr:uid="{00000000-0005-0000-0000-00008C040000}"/>
    <cellStyle name="Currency 21" xfId="1163" xr:uid="{00000000-0005-0000-0000-00008D040000}"/>
    <cellStyle name="Currency 21 2" xfId="1164" xr:uid="{00000000-0005-0000-0000-00008E040000}"/>
    <cellStyle name="Currency 21 2 2" xfId="1165" xr:uid="{00000000-0005-0000-0000-00008F040000}"/>
    <cellStyle name="Currency 21 2 2 2" xfId="1166" xr:uid="{00000000-0005-0000-0000-000090040000}"/>
    <cellStyle name="Currency 21 2 2 2 2" xfId="1167" xr:uid="{00000000-0005-0000-0000-000091040000}"/>
    <cellStyle name="Currency 21 2 2 3" xfId="1168" xr:uid="{00000000-0005-0000-0000-000092040000}"/>
    <cellStyle name="Currency 21 2 3" xfId="1169" xr:uid="{00000000-0005-0000-0000-000093040000}"/>
    <cellStyle name="Currency 21 2 3 2" xfId="1170" xr:uid="{00000000-0005-0000-0000-000094040000}"/>
    <cellStyle name="Currency 21 2 4" xfId="1171" xr:uid="{00000000-0005-0000-0000-000095040000}"/>
    <cellStyle name="Currency 21 3" xfId="1172" xr:uid="{00000000-0005-0000-0000-000096040000}"/>
    <cellStyle name="Currency 21 3 2" xfId="1173" xr:uid="{00000000-0005-0000-0000-000097040000}"/>
    <cellStyle name="Currency 21 3 2 2" xfId="1174" xr:uid="{00000000-0005-0000-0000-000098040000}"/>
    <cellStyle name="Currency 21 3 2 2 2" xfId="1175" xr:uid="{00000000-0005-0000-0000-000099040000}"/>
    <cellStyle name="Currency 21 3 2 3" xfId="1176" xr:uid="{00000000-0005-0000-0000-00009A040000}"/>
    <cellStyle name="Currency 21 3 3" xfId="1177" xr:uid="{00000000-0005-0000-0000-00009B040000}"/>
    <cellStyle name="Currency 21 3 3 2" xfId="1178" xr:uid="{00000000-0005-0000-0000-00009C040000}"/>
    <cellStyle name="Currency 21 3 4" xfId="1179" xr:uid="{00000000-0005-0000-0000-00009D040000}"/>
    <cellStyle name="Currency 21 4" xfId="1180" xr:uid="{00000000-0005-0000-0000-00009E040000}"/>
    <cellStyle name="Currency 21 4 2" xfId="1181" xr:uid="{00000000-0005-0000-0000-00009F040000}"/>
    <cellStyle name="Currency 21 4 2 2" xfId="1182" xr:uid="{00000000-0005-0000-0000-0000A0040000}"/>
    <cellStyle name="Currency 21 4 3" xfId="1183" xr:uid="{00000000-0005-0000-0000-0000A1040000}"/>
    <cellStyle name="Currency 21 5" xfId="1184" xr:uid="{00000000-0005-0000-0000-0000A2040000}"/>
    <cellStyle name="Currency 21 5 2" xfId="1185" xr:uid="{00000000-0005-0000-0000-0000A3040000}"/>
    <cellStyle name="Currency 21 6" xfId="1186" xr:uid="{00000000-0005-0000-0000-0000A4040000}"/>
    <cellStyle name="Currency 22" xfId="1187" xr:uid="{00000000-0005-0000-0000-0000A5040000}"/>
    <cellStyle name="Currency 22 2" xfId="1188" xr:uid="{00000000-0005-0000-0000-0000A6040000}"/>
    <cellStyle name="Currency 22 2 2" xfId="1189" xr:uid="{00000000-0005-0000-0000-0000A7040000}"/>
    <cellStyle name="Currency 22 2 2 2" xfId="1190" xr:uid="{00000000-0005-0000-0000-0000A8040000}"/>
    <cellStyle name="Currency 22 2 2 2 2" xfId="1191" xr:uid="{00000000-0005-0000-0000-0000A9040000}"/>
    <cellStyle name="Currency 22 2 2 3" xfId="1192" xr:uid="{00000000-0005-0000-0000-0000AA040000}"/>
    <cellStyle name="Currency 22 2 3" xfId="1193" xr:uid="{00000000-0005-0000-0000-0000AB040000}"/>
    <cellStyle name="Currency 22 2 3 2" xfId="1194" xr:uid="{00000000-0005-0000-0000-0000AC040000}"/>
    <cellStyle name="Currency 22 2 4" xfId="1195" xr:uid="{00000000-0005-0000-0000-0000AD040000}"/>
    <cellStyle name="Currency 22 3" xfId="1196" xr:uid="{00000000-0005-0000-0000-0000AE040000}"/>
    <cellStyle name="Currency 22 3 2" xfId="1197" xr:uid="{00000000-0005-0000-0000-0000AF040000}"/>
    <cellStyle name="Currency 22 3 2 2" xfId="1198" xr:uid="{00000000-0005-0000-0000-0000B0040000}"/>
    <cellStyle name="Currency 22 3 2 2 2" xfId="1199" xr:uid="{00000000-0005-0000-0000-0000B1040000}"/>
    <cellStyle name="Currency 22 3 2 3" xfId="1200" xr:uid="{00000000-0005-0000-0000-0000B2040000}"/>
    <cellStyle name="Currency 22 3 3" xfId="1201" xr:uid="{00000000-0005-0000-0000-0000B3040000}"/>
    <cellStyle name="Currency 22 3 3 2" xfId="1202" xr:uid="{00000000-0005-0000-0000-0000B4040000}"/>
    <cellStyle name="Currency 22 3 4" xfId="1203" xr:uid="{00000000-0005-0000-0000-0000B5040000}"/>
    <cellStyle name="Currency 22 4" xfId="1204" xr:uid="{00000000-0005-0000-0000-0000B6040000}"/>
    <cellStyle name="Currency 22 4 2" xfId="1205" xr:uid="{00000000-0005-0000-0000-0000B7040000}"/>
    <cellStyle name="Currency 22 4 2 2" xfId="1206" xr:uid="{00000000-0005-0000-0000-0000B8040000}"/>
    <cellStyle name="Currency 22 4 3" xfId="1207" xr:uid="{00000000-0005-0000-0000-0000B9040000}"/>
    <cellStyle name="Currency 22 5" xfId="1208" xr:uid="{00000000-0005-0000-0000-0000BA040000}"/>
    <cellStyle name="Currency 22 5 2" xfId="1209" xr:uid="{00000000-0005-0000-0000-0000BB040000}"/>
    <cellStyle name="Currency 22 6" xfId="1210" xr:uid="{00000000-0005-0000-0000-0000BC040000}"/>
    <cellStyle name="Currency 23" xfId="1211" xr:uid="{00000000-0005-0000-0000-0000BD040000}"/>
    <cellStyle name="Currency 23 2" xfId="1212" xr:uid="{00000000-0005-0000-0000-0000BE040000}"/>
    <cellStyle name="Currency 23 2 2" xfId="1213" xr:uid="{00000000-0005-0000-0000-0000BF040000}"/>
    <cellStyle name="Currency 23 2 2 2" xfId="1214" xr:uid="{00000000-0005-0000-0000-0000C0040000}"/>
    <cellStyle name="Currency 23 2 2 2 2" xfId="1215" xr:uid="{00000000-0005-0000-0000-0000C1040000}"/>
    <cellStyle name="Currency 23 2 2 3" xfId="1216" xr:uid="{00000000-0005-0000-0000-0000C2040000}"/>
    <cellStyle name="Currency 23 2 3" xfId="1217" xr:uid="{00000000-0005-0000-0000-0000C3040000}"/>
    <cellStyle name="Currency 23 2 3 2" xfId="1218" xr:uid="{00000000-0005-0000-0000-0000C4040000}"/>
    <cellStyle name="Currency 23 2 4" xfId="1219" xr:uid="{00000000-0005-0000-0000-0000C5040000}"/>
    <cellStyle name="Currency 23 3" xfId="1220" xr:uid="{00000000-0005-0000-0000-0000C6040000}"/>
    <cellStyle name="Currency 23 3 2" xfId="1221" xr:uid="{00000000-0005-0000-0000-0000C7040000}"/>
    <cellStyle name="Currency 23 3 2 2" xfId="1222" xr:uid="{00000000-0005-0000-0000-0000C8040000}"/>
    <cellStyle name="Currency 23 3 2 2 2" xfId="1223" xr:uid="{00000000-0005-0000-0000-0000C9040000}"/>
    <cellStyle name="Currency 23 3 2 3" xfId="1224" xr:uid="{00000000-0005-0000-0000-0000CA040000}"/>
    <cellStyle name="Currency 23 3 3" xfId="1225" xr:uid="{00000000-0005-0000-0000-0000CB040000}"/>
    <cellStyle name="Currency 23 3 3 2" xfId="1226" xr:uid="{00000000-0005-0000-0000-0000CC040000}"/>
    <cellStyle name="Currency 23 3 4" xfId="1227" xr:uid="{00000000-0005-0000-0000-0000CD040000}"/>
    <cellStyle name="Currency 23 4" xfId="1228" xr:uid="{00000000-0005-0000-0000-0000CE040000}"/>
    <cellStyle name="Currency 23 4 2" xfId="1229" xr:uid="{00000000-0005-0000-0000-0000CF040000}"/>
    <cellStyle name="Currency 23 4 2 2" xfId="1230" xr:uid="{00000000-0005-0000-0000-0000D0040000}"/>
    <cellStyle name="Currency 23 4 3" xfId="1231" xr:uid="{00000000-0005-0000-0000-0000D1040000}"/>
    <cellStyle name="Currency 23 5" xfId="1232" xr:uid="{00000000-0005-0000-0000-0000D2040000}"/>
    <cellStyle name="Currency 23 5 2" xfId="1233" xr:uid="{00000000-0005-0000-0000-0000D3040000}"/>
    <cellStyle name="Currency 23 6" xfId="1234" xr:uid="{00000000-0005-0000-0000-0000D4040000}"/>
    <cellStyle name="Currency 24" xfId="1235" xr:uid="{00000000-0005-0000-0000-0000D5040000}"/>
    <cellStyle name="Currency 24 2" xfId="1236" xr:uid="{00000000-0005-0000-0000-0000D6040000}"/>
    <cellStyle name="Currency 24 2 2" xfId="1237" xr:uid="{00000000-0005-0000-0000-0000D7040000}"/>
    <cellStyle name="Currency 24 2 2 2" xfId="1238" xr:uid="{00000000-0005-0000-0000-0000D8040000}"/>
    <cellStyle name="Currency 24 2 2 2 2" xfId="1239" xr:uid="{00000000-0005-0000-0000-0000D9040000}"/>
    <cellStyle name="Currency 24 2 2 3" xfId="1240" xr:uid="{00000000-0005-0000-0000-0000DA040000}"/>
    <cellStyle name="Currency 24 2 3" xfId="1241" xr:uid="{00000000-0005-0000-0000-0000DB040000}"/>
    <cellStyle name="Currency 24 2 3 2" xfId="1242" xr:uid="{00000000-0005-0000-0000-0000DC040000}"/>
    <cellStyle name="Currency 24 2 4" xfId="1243" xr:uid="{00000000-0005-0000-0000-0000DD040000}"/>
    <cellStyle name="Currency 24 3" xfId="1244" xr:uid="{00000000-0005-0000-0000-0000DE040000}"/>
    <cellStyle name="Currency 24 3 2" xfId="1245" xr:uid="{00000000-0005-0000-0000-0000DF040000}"/>
    <cellStyle name="Currency 24 3 2 2" xfId="1246" xr:uid="{00000000-0005-0000-0000-0000E0040000}"/>
    <cellStyle name="Currency 24 3 2 2 2" xfId="1247" xr:uid="{00000000-0005-0000-0000-0000E1040000}"/>
    <cellStyle name="Currency 24 3 2 3" xfId="1248" xr:uid="{00000000-0005-0000-0000-0000E2040000}"/>
    <cellStyle name="Currency 24 3 3" xfId="1249" xr:uid="{00000000-0005-0000-0000-0000E3040000}"/>
    <cellStyle name="Currency 24 3 3 2" xfId="1250" xr:uid="{00000000-0005-0000-0000-0000E4040000}"/>
    <cellStyle name="Currency 24 3 4" xfId="1251" xr:uid="{00000000-0005-0000-0000-0000E5040000}"/>
    <cellStyle name="Currency 24 4" xfId="1252" xr:uid="{00000000-0005-0000-0000-0000E6040000}"/>
    <cellStyle name="Currency 24 4 2" xfId="1253" xr:uid="{00000000-0005-0000-0000-0000E7040000}"/>
    <cellStyle name="Currency 24 4 2 2" xfId="1254" xr:uid="{00000000-0005-0000-0000-0000E8040000}"/>
    <cellStyle name="Currency 24 4 3" xfId="1255" xr:uid="{00000000-0005-0000-0000-0000E9040000}"/>
    <cellStyle name="Currency 24 5" xfId="1256" xr:uid="{00000000-0005-0000-0000-0000EA040000}"/>
    <cellStyle name="Currency 24 5 2" xfId="1257" xr:uid="{00000000-0005-0000-0000-0000EB040000}"/>
    <cellStyle name="Currency 24 6" xfId="1258" xr:uid="{00000000-0005-0000-0000-0000EC040000}"/>
    <cellStyle name="Currency 26" xfId="1259" xr:uid="{00000000-0005-0000-0000-0000ED040000}"/>
    <cellStyle name="Currency 26 2" xfId="1260" xr:uid="{00000000-0005-0000-0000-0000EE040000}"/>
    <cellStyle name="Currency 26 2 2" xfId="1261" xr:uid="{00000000-0005-0000-0000-0000EF040000}"/>
    <cellStyle name="Currency 26 2 2 2" xfId="1262" xr:uid="{00000000-0005-0000-0000-0000F0040000}"/>
    <cellStyle name="Currency 26 2 2 2 2" xfId="1263" xr:uid="{00000000-0005-0000-0000-0000F1040000}"/>
    <cellStyle name="Currency 26 2 2 3" xfId="1264" xr:uid="{00000000-0005-0000-0000-0000F2040000}"/>
    <cellStyle name="Currency 26 2 3" xfId="1265" xr:uid="{00000000-0005-0000-0000-0000F3040000}"/>
    <cellStyle name="Currency 26 2 3 2" xfId="1266" xr:uid="{00000000-0005-0000-0000-0000F4040000}"/>
    <cellStyle name="Currency 26 2 4" xfId="1267" xr:uid="{00000000-0005-0000-0000-0000F5040000}"/>
    <cellStyle name="Currency 26 3" xfId="1268" xr:uid="{00000000-0005-0000-0000-0000F6040000}"/>
    <cellStyle name="Currency 26 3 2" xfId="1269" xr:uid="{00000000-0005-0000-0000-0000F7040000}"/>
    <cellStyle name="Currency 26 3 2 2" xfId="1270" xr:uid="{00000000-0005-0000-0000-0000F8040000}"/>
    <cellStyle name="Currency 26 3 2 2 2" xfId="1271" xr:uid="{00000000-0005-0000-0000-0000F9040000}"/>
    <cellStyle name="Currency 26 3 2 3" xfId="1272" xr:uid="{00000000-0005-0000-0000-0000FA040000}"/>
    <cellStyle name="Currency 26 3 3" xfId="1273" xr:uid="{00000000-0005-0000-0000-0000FB040000}"/>
    <cellStyle name="Currency 26 3 3 2" xfId="1274" xr:uid="{00000000-0005-0000-0000-0000FC040000}"/>
    <cellStyle name="Currency 26 3 4" xfId="1275" xr:uid="{00000000-0005-0000-0000-0000FD040000}"/>
    <cellStyle name="Currency 26 4" xfId="1276" xr:uid="{00000000-0005-0000-0000-0000FE040000}"/>
    <cellStyle name="Currency 26 4 2" xfId="1277" xr:uid="{00000000-0005-0000-0000-0000FF040000}"/>
    <cellStyle name="Currency 26 4 2 2" xfId="1278" xr:uid="{00000000-0005-0000-0000-000000050000}"/>
    <cellStyle name="Currency 26 4 3" xfId="1279" xr:uid="{00000000-0005-0000-0000-000001050000}"/>
    <cellStyle name="Currency 26 5" xfId="1280" xr:uid="{00000000-0005-0000-0000-000002050000}"/>
    <cellStyle name="Currency 26 5 2" xfId="1281" xr:uid="{00000000-0005-0000-0000-000003050000}"/>
    <cellStyle name="Currency 26 6" xfId="1282" xr:uid="{00000000-0005-0000-0000-000004050000}"/>
    <cellStyle name="Currency 27" xfId="1283" xr:uid="{00000000-0005-0000-0000-000005050000}"/>
    <cellStyle name="Currency 27 2" xfId="1284" xr:uid="{00000000-0005-0000-0000-000006050000}"/>
    <cellStyle name="Currency 27 2 2" xfId="1285" xr:uid="{00000000-0005-0000-0000-000007050000}"/>
    <cellStyle name="Currency 27 2 2 2" xfId="1286" xr:uid="{00000000-0005-0000-0000-000008050000}"/>
    <cellStyle name="Currency 27 2 2 2 2" xfId="1287" xr:uid="{00000000-0005-0000-0000-000009050000}"/>
    <cellStyle name="Currency 27 2 2 3" xfId="1288" xr:uid="{00000000-0005-0000-0000-00000A050000}"/>
    <cellStyle name="Currency 27 2 3" xfId="1289" xr:uid="{00000000-0005-0000-0000-00000B050000}"/>
    <cellStyle name="Currency 27 2 3 2" xfId="1290" xr:uid="{00000000-0005-0000-0000-00000C050000}"/>
    <cellStyle name="Currency 27 2 4" xfId="1291" xr:uid="{00000000-0005-0000-0000-00000D050000}"/>
    <cellStyle name="Currency 27 3" xfId="1292" xr:uid="{00000000-0005-0000-0000-00000E050000}"/>
    <cellStyle name="Currency 27 3 2" xfId="1293" xr:uid="{00000000-0005-0000-0000-00000F050000}"/>
    <cellStyle name="Currency 27 3 2 2" xfId="1294" xr:uid="{00000000-0005-0000-0000-000010050000}"/>
    <cellStyle name="Currency 27 3 2 2 2" xfId="1295" xr:uid="{00000000-0005-0000-0000-000011050000}"/>
    <cellStyle name="Currency 27 3 2 3" xfId="1296" xr:uid="{00000000-0005-0000-0000-000012050000}"/>
    <cellStyle name="Currency 27 3 3" xfId="1297" xr:uid="{00000000-0005-0000-0000-000013050000}"/>
    <cellStyle name="Currency 27 3 3 2" xfId="1298" xr:uid="{00000000-0005-0000-0000-000014050000}"/>
    <cellStyle name="Currency 27 3 4" xfId="1299" xr:uid="{00000000-0005-0000-0000-000015050000}"/>
    <cellStyle name="Currency 27 4" xfId="1300" xr:uid="{00000000-0005-0000-0000-000016050000}"/>
    <cellStyle name="Currency 27 4 2" xfId="1301" xr:uid="{00000000-0005-0000-0000-000017050000}"/>
    <cellStyle name="Currency 27 4 2 2" xfId="1302" xr:uid="{00000000-0005-0000-0000-000018050000}"/>
    <cellStyle name="Currency 27 4 3" xfId="1303" xr:uid="{00000000-0005-0000-0000-000019050000}"/>
    <cellStyle name="Currency 27 5" xfId="1304" xr:uid="{00000000-0005-0000-0000-00001A050000}"/>
    <cellStyle name="Currency 27 5 2" xfId="1305" xr:uid="{00000000-0005-0000-0000-00001B050000}"/>
    <cellStyle name="Currency 27 6" xfId="1306" xr:uid="{00000000-0005-0000-0000-00001C050000}"/>
    <cellStyle name="Currency 28" xfId="1307" xr:uid="{00000000-0005-0000-0000-00001D050000}"/>
    <cellStyle name="Currency 28 2" xfId="1308" xr:uid="{00000000-0005-0000-0000-00001E050000}"/>
    <cellStyle name="Currency 28 2 2" xfId="1309" xr:uid="{00000000-0005-0000-0000-00001F050000}"/>
    <cellStyle name="Currency 28 2 2 2" xfId="1310" xr:uid="{00000000-0005-0000-0000-000020050000}"/>
    <cellStyle name="Currency 28 2 2 2 2" xfId="1311" xr:uid="{00000000-0005-0000-0000-000021050000}"/>
    <cellStyle name="Currency 28 2 2 3" xfId="1312" xr:uid="{00000000-0005-0000-0000-000022050000}"/>
    <cellStyle name="Currency 28 2 3" xfId="1313" xr:uid="{00000000-0005-0000-0000-000023050000}"/>
    <cellStyle name="Currency 28 2 3 2" xfId="1314" xr:uid="{00000000-0005-0000-0000-000024050000}"/>
    <cellStyle name="Currency 28 2 4" xfId="1315" xr:uid="{00000000-0005-0000-0000-000025050000}"/>
    <cellStyle name="Currency 28 3" xfId="1316" xr:uid="{00000000-0005-0000-0000-000026050000}"/>
    <cellStyle name="Currency 28 3 2" xfId="1317" xr:uid="{00000000-0005-0000-0000-000027050000}"/>
    <cellStyle name="Currency 28 3 2 2" xfId="1318" xr:uid="{00000000-0005-0000-0000-000028050000}"/>
    <cellStyle name="Currency 28 3 2 2 2" xfId="1319" xr:uid="{00000000-0005-0000-0000-000029050000}"/>
    <cellStyle name="Currency 28 3 2 3" xfId="1320" xr:uid="{00000000-0005-0000-0000-00002A050000}"/>
    <cellStyle name="Currency 28 3 3" xfId="1321" xr:uid="{00000000-0005-0000-0000-00002B050000}"/>
    <cellStyle name="Currency 28 3 3 2" xfId="1322" xr:uid="{00000000-0005-0000-0000-00002C050000}"/>
    <cellStyle name="Currency 28 3 4" xfId="1323" xr:uid="{00000000-0005-0000-0000-00002D050000}"/>
    <cellStyle name="Currency 28 4" xfId="1324" xr:uid="{00000000-0005-0000-0000-00002E050000}"/>
    <cellStyle name="Currency 28 4 2" xfId="1325" xr:uid="{00000000-0005-0000-0000-00002F050000}"/>
    <cellStyle name="Currency 28 4 2 2" xfId="1326" xr:uid="{00000000-0005-0000-0000-000030050000}"/>
    <cellStyle name="Currency 28 4 3" xfId="1327" xr:uid="{00000000-0005-0000-0000-000031050000}"/>
    <cellStyle name="Currency 28 5" xfId="1328" xr:uid="{00000000-0005-0000-0000-000032050000}"/>
    <cellStyle name="Currency 28 5 2" xfId="1329" xr:uid="{00000000-0005-0000-0000-000033050000}"/>
    <cellStyle name="Currency 28 6" xfId="1330" xr:uid="{00000000-0005-0000-0000-000034050000}"/>
    <cellStyle name="Currency 29" xfId="1331" xr:uid="{00000000-0005-0000-0000-000035050000}"/>
    <cellStyle name="Currency 29 2" xfId="1332" xr:uid="{00000000-0005-0000-0000-000036050000}"/>
    <cellStyle name="Currency 29 2 2" xfId="1333" xr:uid="{00000000-0005-0000-0000-000037050000}"/>
    <cellStyle name="Currency 29 2 2 2" xfId="1334" xr:uid="{00000000-0005-0000-0000-000038050000}"/>
    <cellStyle name="Currency 29 2 2 2 2" xfId="1335" xr:uid="{00000000-0005-0000-0000-000039050000}"/>
    <cellStyle name="Currency 29 2 2 3" xfId="1336" xr:uid="{00000000-0005-0000-0000-00003A050000}"/>
    <cellStyle name="Currency 29 2 3" xfId="1337" xr:uid="{00000000-0005-0000-0000-00003B050000}"/>
    <cellStyle name="Currency 29 2 3 2" xfId="1338" xr:uid="{00000000-0005-0000-0000-00003C050000}"/>
    <cellStyle name="Currency 29 2 4" xfId="1339" xr:uid="{00000000-0005-0000-0000-00003D050000}"/>
    <cellStyle name="Currency 29 3" xfId="1340" xr:uid="{00000000-0005-0000-0000-00003E050000}"/>
    <cellStyle name="Currency 29 3 2" xfId="1341" xr:uid="{00000000-0005-0000-0000-00003F050000}"/>
    <cellStyle name="Currency 29 3 2 2" xfId="1342" xr:uid="{00000000-0005-0000-0000-000040050000}"/>
    <cellStyle name="Currency 29 3 2 2 2" xfId="1343" xr:uid="{00000000-0005-0000-0000-000041050000}"/>
    <cellStyle name="Currency 29 3 2 3" xfId="1344" xr:uid="{00000000-0005-0000-0000-000042050000}"/>
    <cellStyle name="Currency 29 3 3" xfId="1345" xr:uid="{00000000-0005-0000-0000-000043050000}"/>
    <cellStyle name="Currency 29 3 3 2" xfId="1346" xr:uid="{00000000-0005-0000-0000-000044050000}"/>
    <cellStyle name="Currency 29 3 4" xfId="1347" xr:uid="{00000000-0005-0000-0000-000045050000}"/>
    <cellStyle name="Currency 29 4" xfId="1348" xr:uid="{00000000-0005-0000-0000-000046050000}"/>
    <cellStyle name="Currency 29 4 2" xfId="1349" xr:uid="{00000000-0005-0000-0000-000047050000}"/>
    <cellStyle name="Currency 29 4 2 2" xfId="1350" xr:uid="{00000000-0005-0000-0000-000048050000}"/>
    <cellStyle name="Currency 29 4 3" xfId="1351" xr:uid="{00000000-0005-0000-0000-000049050000}"/>
    <cellStyle name="Currency 29 5" xfId="1352" xr:uid="{00000000-0005-0000-0000-00004A050000}"/>
    <cellStyle name="Currency 29 5 2" xfId="1353" xr:uid="{00000000-0005-0000-0000-00004B050000}"/>
    <cellStyle name="Currency 29 6" xfId="1354" xr:uid="{00000000-0005-0000-0000-00004C050000}"/>
    <cellStyle name="Currency 3" xfId="1355" xr:uid="{00000000-0005-0000-0000-00004D050000}"/>
    <cellStyle name="Currency 3 2" xfId="1356" xr:uid="{00000000-0005-0000-0000-00004E050000}"/>
    <cellStyle name="Currency 3 2 2" xfId="1357" xr:uid="{00000000-0005-0000-0000-00004F050000}"/>
    <cellStyle name="Currency 3 2 2 2" xfId="1358" xr:uid="{00000000-0005-0000-0000-000050050000}"/>
    <cellStyle name="Currency 3 2 3" xfId="1359" xr:uid="{00000000-0005-0000-0000-000051050000}"/>
    <cellStyle name="Currency 3 2 4" xfId="1360" xr:uid="{00000000-0005-0000-0000-000052050000}"/>
    <cellStyle name="Currency 3 2 5" xfId="1361" xr:uid="{00000000-0005-0000-0000-000053050000}"/>
    <cellStyle name="Currency 3 3" xfId="1362" xr:uid="{00000000-0005-0000-0000-000054050000}"/>
    <cellStyle name="Currency 3 4" xfId="1363" xr:uid="{00000000-0005-0000-0000-000055050000}"/>
    <cellStyle name="Currency 3 5" xfId="1364" xr:uid="{00000000-0005-0000-0000-000056050000}"/>
    <cellStyle name="Currency 3 6" xfId="1365" xr:uid="{00000000-0005-0000-0000-000057050000}"/>
    <cellStyle name="Currency 4" xfId="1366" xr:uid="{00000000-0005-0000-0000-000058050000}"/>
    <cellStyle name="Currency 4 10" xfId="1367" xr:uid="{00000000-0005-0000-0000-000059050000}"/>
    <cellStyle name="Currency 4 2" xfId="1368" xr:uid="{00000000-0005-0000-0000-00005A050000}"/>
    <cellStyle name="Currency 4 2 2" xfId="1369" xr:uid="{00000000-0005-0000-0000-00005B050000}"/>
    <cellStyle name="Currency 4 2 2 2" xfId="1370" xr:uid="{00000000-0005-0000-0000-00005C050000}"/>
    <cellStyle name="Currency 4 2 2 2 2" xfId="1371" xr:uid="{00000000-0005-0000-0000-00005D050000}"/>
    <cellStyle name="Currency 4 2 2 3" xfId="1372" xr:uid="{00000000-0005-0000-0000-00005E050000}"/>
    <cellStyle name="Currency 4 2 3" xfId="1373" xr:uid="{00000000-0005-0000-0000-00005F050000}"/>
    <cellStyle name="Currency 4 2 3 2" xfId="1374" xr:uid="{00000000-0005-0000-0000-000060050000}"/>
    <cellStyle name="Currency 4 2 4" xfId="1375" xr:uid="{00000000-0005-0000-0000-000061050000}"/>
    <cellStyle name="Currency 4 3" xfId="1376" xr:uid="{00000000-0005-0000-0000-000062050000}"/>
    <cellStyle name="Currency 4 3 2" xfId="1377" xr:uid="{00000000-0005-0000-0000-000063050000}"/>
    <cellStyle name="Currency 4 3 2 2" xfId="1378" xr:uid="{00000000-0005-0000-0000-000064050000}"/>
    <cellStyle name="Currency 4 3 2 2 2" xfId="1379" xr:uid="{00000000-0005-0000-0000-000065050000}"/>
    <cellStyle name="Currency 4 3 2 3" xfId="1380" xr:uid="{00000000-0005-0000-0000-000066050000}"/>
    <cellStyle name="Currency 4 3 3" xfId="1381" xr:uid="{00000000-0005-0000-0000-000067050000}"/>
    <cellStyle name="Currency 4 3 3 2" xfId="1382" xr:uid="{00000000-0005-0000-0000-000068050000}"/>
    <cellStyle name="Currency 4 3 4" xfId="1383" xr:uid="{00000000-0005-0000-0000-000069050000}"/>
    <cellStyle name="Currency 4 4" xfId="1384" xr:uid="{00000000-0005-0000-0000-00006A050000}"/>
    <cellStyle name="Currency 4 4 2" xfId="1385" xr:uid="{00000000-0005-0000-0000-00006B050000}"/>
    <cellStyle name="Currency 4 4 2 2" xfId="1386" xr:uid="{00000000-0005-0000-0000-00006C050000}"/>
    <cellStyle name="Currency 4 4 3" xfId="1387" xr:uid="{00000000-0005-0000-0000-00006D050000}"/>
    <cellStyle name="Currency 4 5" xfId="1388" xr:uid="{00000000-0005-0000-0000-00006E050000}"/>
    <cellStyle name="Currency 4 5 2" xfId="1389" xr:uid="{00000000-0005-0000-0000-00006F050000}"/>
    <cellStyle name="Currency 4 5 2 2" xfId="1390" xr:uid="{00000000-0005-0000-0000-000070050000}"/>
    <cellStyle name="Currency 4 5 3" xfId="1391" xr:uid="{00000000-0005-0000-0000-000071050000}"/>
    <cellStyle name="Currency 4 6" xfId="1392" xr:uid="{00000000-0005-0000-0000-000072050000}"/>
    <cellStyle name="Currency 4 6 2" xfId="1393" xr:uid="{00000000-0005-0000-0000-000073050000}"/>
    <cellStyle name="Currency 4 6 2 2" xfId="1394" xr:uid="{00000000-0005-0000-0000-000074050000}"/>
    <cellStyle name="Currency 4 6 3" xfId="1395" xr:uid="{00000000-0005-0000-0000-000075050000}"/>
    <cellStyle name="Currency 4 7" xfId="1396" xr:uid="{00000000-0005-0000-0000-000076050000}"/>
    <cellStyle name="Currency 4 7 2" xfId="1397" xr:uid="{00000000-0005-0000-0000-000077050000}"/>
    <cellStyle name="Currency 4 8" xfId="1398" xr:uid="{00000000-0005-0000-0000-000078050000}"/>
    <cellStyle name="Currency 4 9" xfId="1399" xr:uid="{00000000-0005-0000-0000-000079050000}"/>
    <cellStyle name="Currency 5" xfId="1400" xr:uid="{00000000-0005-0000-0000-00007A050000}"/>
    <cellStyle name="Currency 5 2" xfId="1401" xr:uid="{00000000-0005-0000-0000-00007B050000}"/>
    <cellStyle name="Currency 5 2 2" xfId="1402" xr:uid="{00000000-0005-0000-0000-00007C050000}"/>
    <cellStyle name="Currency 5 2 2 2" xfId="1403" xr:uid="{00000000-0005-0000-0000-00007D050000}"/>
    <cellStyle name="Currency 5 2 2 2 2" xfId="1404" xr:uid="{00000000-0005-0000-0000-00007E050000}"/>
    <cellStyle name="Currency 5 2 2 3" xfId="1405" xr:uid="{00000000-0005-0000-0000-00007F050000}"/>
    <cellStyle name="Currency 5 2 3" xfId="1406" xr:uid="{00000000-0005-0000-0000-000080050000}"/>
    <cellStyle name="Currency 5 2 3 2" xfId="1407" xr:uid="{00000000-0005-0000-0000-000081050000}"/>
    <cellStyle name="Currency 5 2 4" xfId="1408" xr:uid="{00000000-0005-0000-0000-000082050000}"/>
    <cellStyle name="Currency 5 3" xfId="1409" xr:uid="{00000000-0005-0000-0000-000083050000}"/>
    <cellStyle name="Currency 5 3 2" xfId="1410" xr:uid="{00000000-0005-0000-0000-000084050000}"/>
    <cellStyle name="Currency 5 3 2 2" xfId="1411" xr:uid="{00000000-0005-0000-0000-000085050000}"/>
    <cellStyle name="Currency 5 3 2 2 2" xfId="1412" xr:uid="{00000000-0005-0000-0000-000086050000}"/>
    <cellStyle name="Currency 5 3 2 3" xfId="1413" xr:uid="{00000000-0005-0000-0000-000087050000}"/>
    <cellStyle name="Currency 5 3 3" xfId="1414" xr:uid="{00000000-0005-0000-0000-000088050000}"/>
    <cellStyle name="Currency 5 3 3 2" xfId="1415" xr:uid="{00000000-0005-0000-0000-000089050000}"/>
    <cellStyle name="Currency 5 3 4" xfId="1416" xr:uid="{00000000-0005-0000-0000-00008A050000}"/>
    <cellStyle name="Currency 5 4" xfId="1417" xr:uid="{00000000-0005-0000-0000-00008B050000}"/>
    <cellStyle name="Currency 5 4 2" xfId="1418" xr:uid="{00000000-0005-0000-0000-00008C050000}"/>
    <cellStyle name="Currency 5 4 2 2" xfId="1419" xr:uid="{00000000-0005-0000-0000-00008D050000}"/>
    <cellStyle name="Currency 5 4 3" xfId="1420" xr:uid="{00000000-0005-0000-0000-00008E050000}"/>
    <cellStyle name="Currency 5 5" xfId="1421" xr:uid="{00000000-0005-0000-0000-00008F050000}"/>
    <cellStyle name="Currency 5 5 2" xfId="1422" xr:uid="{00000000-0005-0000-0000-000090050000}"/>
    <cellStyle name="Currency 5 6" xfId="1423" xr:uid="{00000000-0005-0000-0000-000091050000}"/>
    <cellStyle name="Currency 6" xfId="1424" xr:uid="{00000000-0005-0000-0000-000092050000}"/>
    <cellStyle name="Currency 6 2" xfId="1425" xr:uid="{00000000-0005-0000-0000-000093050000}"/>
    <cellStyle name="Currency 6 2 2" xfId="1426" xr:uid="{00000000-0005-0000-0000-000094050000}"/>
    <cellStyle name="Currency 6 2 2 2" xfId="1427" xr:uid="{00000000-0005-0000-0000-000095050000}"/>
    <cellStyle name="Currency 6 2 2 2 2" xfId="1428" xr:uid="{00000000-0005-0000-0000-000096050000}"/>
    <cellStyle name="Currency 6 2 2 3" xfId="1429" xr:uid="{00000000-0005-0000-0000-000097050000}"/>
    <cellStyle name="Currency 6 2 3" xfId="1430" xr:uid="{00000000-0005-0000-0000-000098050000}"/>
    <cellStyle name="Currency 6 2 3 2" xfId="1431" xr:uid="{00000000-0005-0000-0000-000099050000}"/>
    <cellStyle name="Currency 6 2 4" xfId="1432" xr:uid="{00000000-0005-0000-0000-00009A050000}"/>
    <cellStyle name="Currency 6 3" xfId="1433" xr:uid="{00000000-0005-0000-0000-00009B050000}"/>
    <cellStyle name="Currency 6 3 2" xfId="1434" xr:uid="{00000000-0005-0000-0000-00009C050000}"/>
    <cellStyle name="Currency 6 3 2 2" xfId="1435" xr:uid="{00000000-0005-0000-0000-00009D050000}"/>
    <cellStyle name="Currency 6 3 2 2 2" xfId="1436" xr:uid="{00000000-0005-0000-0000-00009E050000}"/>
    <cellStyle name="Currency 6 3 2 3" xfId="1437" xr:uid="{00000000-0005-0000-0000-00009F050000}"/>
    <cellStyle name="Currency 6 3 3" xfId="1438" xr:uid="{00000000-0005-0000-0000-0000A0050000}"/>
    <cellStyle name="Currency 6 3 3 2" xfId="1439" xr:uid="{00000000-0005-0000-0000-0000A1050000}"/>
    <cellStyle name="Currency 6 3 4" xfId="1440" xr:uid="{00000000-0005-0000-0000-0000A2050000}"/>
    <cellStyle name="Currency 6 4" xfId="1441" xr:uid="{00000000-0005-0000-0000-0000A3050000}"/>
    <cellStyle name="Currency 6 4 2" xfId="1442" xr:uid="{00000000-0005-0000-0000-0000A4050000}"/>
    <cellStyle name="Currency 6 4 2 2" xfId="1443" xr:uid="{00000000-0005-0000-0000-0000A5050000}"/>
    <cellStyle name="Currency 6 4 3" xfId="1444" xr:uid="{00000000-0005-0000-0000-0000A6050000}"/>
    <cellStyle name="Currency 6 5" xfId="1445" xr:uid="{00000000-0005-0000-0000-0000A7050000}"/>
    <cellStyle name="Currency 6 5 2" xfId="1446" xr:uid="{00000000-0005-0000-0000-0000A8050000}"/>
    <cellStyle name="Currency 6 6" xfId="1447" xr:uid="{00000000-0005-0000-0000-0000A9050000}"/>
    <cellStyle name="Currency 7" xfId="1448" xr:uid="{00000000-0005-0000-0000-0000AA050000}"/>
    <cellStyle name="Currency 7 2" xfId="1449" xr:uid="{00000000-0005-0000-0000-0000AB050000}"/>
    <cellStyle name="Currency 8" xfId="1450" xr:uid="{00000000-0005-0000-0000-0000AC050000}"/>
    <cellStyle name="Currency 8 2" xfId="1451" xr:uid="{00000000-0005-0000-0000-0000AD050000}"/>
    <cellStyle name="Currency 8 2 2" xfId="1452" xr:uid="{00000000-0005-0000-0000-0000AE050000}"/>
    <cellStyle name="Currency 8 2 2 2" xfId="1453" xr:uid="{00000000-0005-0000-0000-0000AF050000}"/>
    <cellStyle name="Currency 8 2 2 2 2" xfId="1454" xr:uid="{00000000-0005-0000-0000-0000B0050000}"/>
    <cellStyle name="Currency 8 2 2 3" xfId="1455" xr:uid="{00000000-0005-0000-0000-0000B1050000}"/>
    <cellStyle name="Currency 8 2 3" xfId="1456" xr:uid="{00000000-0005-0000-0000-0000B2050000}"/>
    <cellStyle name="Currency 8 2 3 2" xfId="1457" xr:uid="{00000000-0005-0000-0000-0000B3050000}"/>
    <cellStyle name="Currency 8 2 4" xfId="1458" xr:uid="{00000000-0005-0000-0000-0000B4050000}"/>
    <cellStyle name="Currency 8 3" xfId="1459" xr:uid="{00000000-0005-0000-0000-0000B5050000}"/>
    <cellStyle name="Currency 8 3 2" xfId="1460" xr:uid="{00000000-0005-0000-0000-0000B6050000}"/>
    <cellStyle name="Currency 8 3 2 2" xfId="1461" xr:uid="{00000000-0005-0000-0000-0000B7050000}"/>
    <cellStyle name="Currency 8 3 2 2 2" xfId="1462" xr:uid="{00000000-0005-0000-0000-0000B8050000}"/>
    <cellStyle name="Currency 8 3 2 3" xfId="1463" xr:uid="{00000000-0005-0000-0000-0000B9050000}"/>
    <cellStyle name="Currency 8 3 3" xfId="1464" xr:uid="{00000000-0005-0000-0000-0000BA050000}"/>
    <cellStyle name="Currency 8 3 3 2" xfId="1465" xr:uid="{00000000-0005-0000-0000-0000BB050000}"/>
    <cellStyle name="Currency 8 3 4" xfId="1466" xr:uid="{00000000-0005-0000-0000-0000BC050000}"/>
    <cellStyle name="Currency 8 4" xfId="1467" xr:uid="{00000000-0005-0000-0000-0000BD050000}"/>
    <cellStyle name="Currency 8 4 2" xfId="1468" xr:uid="{00000000-0005-0000-0000-0000BE050000}"/>
    <cellStyle name="Currency 8 4 2 2" xfId="1469" xr:uid="{00000000-0005-0000-0000-0000BF050000}"/>
    <cellStyle name="Currency 8 4 3" xfId="1470" xr:uid="{00000000-0005-0000-0000-0000C0050000}"/>
    <cellStyle name="Currency 8 5" xfId="1471" xr:uid="{00000000-0005-0000-0000-0000C1050000}"/>
    <cellStyle name="Currency 8 5 2" xfId="1472" xr:uid="{00000000-0005-0000-0000-0000C2050000}"/>
    <cellStyle name="Currency 8 6" xfId="1473" xr:uid="{00000000-0005-0000-0000-0000C3050000}"/>
    <cellStyle name="Currency 8 7" xfId="1474" xr:uid="{00000000-0005-0000-0000-0000C4050000}"/>
    <cellStyle name="Currency 9" xfId="1475" xr:uid="{00000000-0005-0000-0000-0000C5050000}"/>
    <cellStyle name="Currency 9 2" xfId="1476" xr:uid="{00000000-0005-0000-0000-0000C6050000}"/>
    <cellStyle name="Currency 9 2 2" xfId="1477" xr:uid="{00000000-0005-0000-0000-0000C7050000}"/>
    <cellStyle name="Currency 9 2 2 2" xfId="1478" xr:uid="{00000000-0005-0000-0000-0000C8050000}"/>
    <cellStyle name="Currency 9 2 2 2 2" xfId="1479" xr:uid="{00000000-0005-0000-0000-0000C9050000}"/>
    <cellStyle name="Currency 9 2 2 3" xfId="1480" xr:uid="{00000000-0005-0000-0000-0000CA050000}"/>
    <cellStyle name="Currency 9 2 3" xfId="1481" xr:uid="{00000000-0005-0000-0000-0000CB050000}"/>
    <cellStyle name="Currency 9 2 3 2" xfId="1482" xr:uid="{00000000-0005-0000-0000-0000CC050000}"/>
    <cellStyle name="Currency 9 2 4" xfId="1483" xr:uid="{00000000-0005-0000-0000-0000CD050000}"/>
    <cellStyle name="Currency 9 3" xfId="1484" xr:uid="{00000000-0005-0000-0000-0000CE050000}"/>
    <cellStyle name="Currency 9 3 2" xfId="1485" xr:uid="{00000000-0005-0000-0000-0000CF050000}"/>
    <cellStyle name="Currency 9 3 2 2" xfId="1486" xr:uid="{00000000-0005-0000-0000-0000D0050000}"/>
    <cellStyle name="Currency 9 3 2 2 2" xfId="1487" xr:uid="{00000000-0005-0000-0000-0000D1050000}"/>
    <cellStyle name="Currency 9 3 2 3" xfId="1488" xr:uid="{00000000-0005-0000-0000-0000D2050000}"/>
    <cellStyle name="Currency 9 3 3" xfId="1489" xr:uid="{00000000-0005-0000-0000-0000D3050000}"/>
    <cellStyle name="Currency 9 3 3 2" xfId="1490" xr:uid="{00000000-0005-0000-0000-0000D4050000}"/>
    <cellStyle name="Currency 9 3 4" xfId="1491" xr:uid="{00000000-0005-0000-0000-0000D5050000}"/>
    <cellStyle name="Currency 9 4" xfId="1492" xr:uid="{00000000-0005-0000-0000-0000D6050000}"/>
    <cellStyle name="Currency 9 4 2" xfId="1493" xr:uid="{00000000-0005-0000-0000-0000D7050000}"/>
    <cellStyle name="Currency 9 4 2 2" xfId="1494" xr:uid="{00000000-0005-0000-0000-0000D8050000}"/>
    <cellStyle name="Currency 9 4 3" xfId="1495" xr:uid="{00000000-0005-0000-0000-0000D9050000}"/>
    <cellStyle name="Currency 9 5" xfId="1496" xr:uid="{00000000-0005-0000-0000-0000DA050000}"/>
    <cellStyle name="Currency 9 5 2" xfId="1497" xr:uid="{00000000-0005-0000-0000-0000DB050000}"/>
    <cellStyle name="Currency 9 6" xfId="1498" xr:uid="{00000000-0005-0000-0000-0000DC050000}"/>
    <cellStyle name="Currency Per Share" xfId="1499" xr:uid="{00000000-0005-0000-0000-0000DD050000}"/>
    <cellStyle name="Currency0" xfId="1500" xr:uid="{00000000-0005-0000-0000-0000DE050000}"/>
    <cellStyle name="Currency2" xfId="1501" xr:uid="{00000000-0005-0000-0000-0000DF050000}"/>
    <cellStyle name="CUS.Work.Area" xfId="1502" xr:uid="{00000000-0005-0000-0000-0000E0050000}"/>
    <cellStyle name="Dash" xfId="1503" xr:uid="{00000000-0005-0000-0000-0000E1050000}"/>
    <cellStyle name="Data" xfId="1504" xr:uid="{00000000-0005-0000-0000-0000E2050000}"/>
    <cellStyle name="Data 2" xfId="1505" xr:uid="{00000000-0005-0000-0000-0000E3050000}"/>
    <cellStyle name="Data 3" xfId="1506" xr:uid="{00000000-0005-0000-0000-0000E4050000}"/>
    <cellStyle name="Date" xfId="1507" xr:uid="{00000000-0005-0000-0000-0000E5050000}"/>
    <cellStyle name="Date [mm-dd-yyyy]" xfId="1508" xr:uid="{00000000-0005-0000-0000-0000E6050000}"/>
    <cellStyle name="Date [mm-dd-yyyy] 2" xfId="1509" xr:uid="{00000000-0005-0000-0000-0000E7050000}"/>
    <cellStyle name="Date [mm-d-yyyy]" xfId="1510" xr:uid="{00000000-0005-0000-0000-0000E8050000}"/>
    <cellStyle name="Date [mmm-yyyy]" xfId="1511" xr:uid="{00000000-0005-0000-0000-0000E9050000}"/>
    <cellStyle name="Date Aligned" xfId="1512" xr:uid="{00000000-0005-0000-0000-0000EA050000}"/>
    <cellStyle name="Date Aligned*" xfId="1513" xr:uid="{00000000-0005-0000-0000-0000EB050000}"/>
    <cellStyle name="Date Short" xfId="1514" xr:uid="{00000000-0005-0000-0000-0000ED050000}"/>
    <cellStyle name="date_ Pies " xfId="1515" xr:uid="{00000000-0005-0000-0000-0000EE050000}"/>
    <cellStyle name="DblLineDollarAcct" xfId="1516" xr:uid="{00000000-0005-0000-0000-0000EF050000}"/>
    <cellStyle name="DblLinePercent" xfId="1517" xr:uid="{00000000-0005-0000-0000-0000F0050000}"/>
    <cellStyle name="Dezimal [0]_A17 - 31.03.1998" xfId="1518" xr:uid="{00000000-0005-0000-0000-0000F1050000}"/>
    <cellStyle name="Dezimal_A17 - 31.03.1998" xfId="1519" xr:uid="{00000000-0005-0000-0000-0000F2050000}"/>
    <cellStyle name="Dia" xfId="1520" xr:uid="{00000000-0005-0000-0000-0000F3050000}"/>
    <cellStyle name="Dollar_ Pies " xfId="1521" xr:uid="{00000000-0005-0000-0000-0000F4050000}"/>
    <cellStyle name="DollarAccounting" xfId="1522" xr:uid="{00000000-0005-0000-0000-0000F5050000}"/>
    <cellStyle name="Dotted Line" xfId="1523" xr:uid="{00000000-0005-0000-0000-0000F6050000}"/>
    <cellStyle name="Dotted Line 2" xfId="1524" xr:uid="{00000000-0005-0000-0000-0000F7050000}"/>
    <cellStyle name="Dotted Line 3" xfId="1525" xr:uid="{00000000-0005-0000-0000-0000F8050000}"/>
    <cellStyle name="Double Accounting" xfId="1526" xr:uid="{00000000-0005-0000-0000-0000F9050000}"/>
    <cellStyle name="Duizenden" xfId="1527" xr:uid="{00000000-0005-0000-0000-0000FA050000}"/>
    <cellStyle name="Encabez1" xfId="1528" xr:uid="{00000000-0005-0000-0000-0000FB050000}"/>
    <cellStyle name="Encabez2" xfId="1529" xr:uid="{00000000-0005-0000-0000-0000FC050000}"/>
    <cellStyle name="Enter Currency (0)" xfId="1530" xr:uid="{00000000-0005-0000-0000-0000FD050000}"/>
    <cellStyle name="Enter Currency (2)" xfId="1531" xr:uid="{00000000-0005-0000-0000-0000FE050000}"/>
    <cellStyle name="Enter Units (0)" xfId="1532" xr:uid="{00000000-0005-0000-0000-0000FF050000}"/>
    <cellStyle name="Enter Units (1)" xfId="1533" xr:uid="{00000000-0005-0000-0000-000000060000}"/>
    <cellStyle name="Enter Units (2)" xfId="1534" xr:uid="{00000000-0005-0000-0000-000001060000}"/>
    <cellStyle name="Euro" xfId="1535" xr:uid="{00000000-0005-0000-0000-000002060000}"/>
    <cellStyle name="Explanatory Text 2" xfId="1536" xr:uid="{00000000-0005-0000-0000-000003060000}"/>
    <cellStyle name="Explanatory Text 2 2" xfId="1537" xr:uid="{00000000-0005-0000-0000-000004060000}"/>
    <cellStyle name="Explanatory Text 2 3" xfId="1538" xr:uid="{00000000-0005-0000-0000-000005060000}"/>
    <cellStyle name="Explanatory Text 2 4" xfId="1539" xr:uid="{00000000-0005-0000-0000-000006060000}"/>
    <cellStyle name="Explanatory Text 2 5" xfId="1540" xr:uid="{00000000-0005-0000-0000-000007060000}"/>
    <cellStyle name="Explanatory Text 2 6" xfId="1541" xr:uid="{00000000-0005-0000-0000-000008060000}"/>
    <cellStyle name="Explanatory Text 2 7" xfId="1542" xr:uid="{00000000-0005-0000-0000-000009060000}"/>
    <cellStyle name="Explanatory Text 2 8" xfId="1543" xr:uid="{00000000-0005-0000-0000-00000A060000}"/>
    <cellStyle name="Explanatory Text 2 9" xfId="1544" xr:uid="{00000000-0005-0000-0000-00000B060000}"/>
    <cellStyle name="fact" xfId="1545" xr:uid="{00000000-0005-0000-0000-00000C060000}"/>
    <cellStyle name="FieldName" xfId="1546" xr:uid="{00000000-0005-0000-0000-00000D060000}"/>
    <cellStyle name="Fijo" xfId="1547" xr:uid="{00000000-0005-0000-0000-00000E060000}"/>
    <cellStyle name="Financiero" xfId="1548" xr:uid="{00000000-0005-0000-0000-00000F060000}"/>
    <cellStyle name="Fixed" xfId="1549" xr:uid="{00000000-0005-0000-0000-000010060000}"/>
    <cellStyle name="Footnote" xfId="1550" xr:uid="{00000000-0005-0000-0000-000011060000}"/>
    <cellStyle name="Good 2" xfId="1551" xr:uid="{00000000-0005-0000-0000-000012060000}"/>
    <cellStyle name="Good 2 2" xfId="1552" xr:uid="{00000000-0005-0000-0000-000013060000}"/>
    <cellStyle name="Good 2 3" xfId="1553" xr:uid="{00000000-0005-0000-0000-000014060000}"/>
    <cellStyle name="Good 2 4" xfId="1554" xr:uid="{00000000-0005-0000-0000-000015060000}"/>
    <cellStyle name="Good 2 5" xfId="1555" xr:uid="{00000000-0005-0000-0000-000016060000}"/>
    <cellStyle name="Good 2 6" xfId="1556" xr:uid="{00000000-0005-0000-0000-000017060000}"/>
    <cellStyle name="Good 2 7" xfId="1557" xr:uid="{00000000-0005-0000-0000-000018060000}"/>
    <cellStyle name="Good 2 8" xfId="1558" xr:uid="{00000000-0005-0000-0000-000019060000}"/>
    <cellStyle name="Good 2 9" xfId="1559" xr:uid="{00000000-0005-0000-0000-00001A060000}"/>
    <cellStyle name="Grey" xfId="1560" xr:uid="{00000000-0005-0000-0000-00001B060000}"/>
    <cellStyle name="GWN Table Body" xfId="1561" xr:uid="{00000000-0005-0000-0000-00001C060000}"/>
    <cellStyle name="GWN Table Header" xfId="1562" xr:uid="{00000000-0005-0000-0000-00001D060000}"/>
    <cellStyle name="GWN Table Left Header" xfId="1563" xr:uid="{00000000-0005-0000-0000-00001E060000}"/>
    <cellStyle name="GWN Table Note" xfId="1564" xr:uid="{00000000-0005-0000-0000-00001F060000}"/>
    <cellStyle name="GWN Table Title" xfId="1565" xr:uid="{00000000-0005-0000-0000-000020060000}"/>
    <cellStyle name="hard no" xfId="1566" xr:uid="{00000000-0005-0000-0000-000021060000}"/>
    <cellStyle name="Hard Percent" xfId="1567" xr:uid="{00000000-0005-0000-0000-000022060000}"/>
    <cellStyle name="hardno" xfId="1568" xr:uid="{00000000-0005-0000-0000-000023060000}"/>
    <cellStyle name="Header" xfId="1569" xr:uid="{00000000-0005-0000-0000-000024060000}"/>
    <cellStyle name="Header1" xfId="1570" xr:uid="{00000000-0005-0000-0000-000025060000}"/>
    <cellStyle name="Header2" xfId="1571" xr:uid="{00000000-0005-0000-0000-000026060000}"/>
    <cellStyle name="Heading" xfId="1572" xr:uid="{00000000-0005-0000-0000-000027060000}"/>
    <cellStyle name="Heading 1 2" xfId="1573" xr:uid="{00000000-0005-0000-0000-000028060000}"/>
    <cellStyle name="Heading 1 2 2" xfId="1574" xr:uid="{00000000-0005-0000-0000-000029060000}"/>
    <cellStyle name="Heading 1 2 3" xfId="1575" xr:uid="{00000000-0005-0000-0000-00002A060000}"/>
    <cellStyle name="Heading 1 2 4" xfId="1576" xr:uid="{00000000-0005-0000-0000-00002B060000}"/>
    <cellStyle name="Heading 1 2 5" xfId="1577" xr:uid="{00000000-0005-0000-0000-00002C060000}"/>
    <cellStyle name="Heading 1 2 6" xfId="1578" xr:uid="{00000000-0005-0000-0000-00002D060000}"/>
    <cellStyle name="Heading 1 3" xfId="1579" xr:uid="{00000000-0005-0000-0000-00002E060000}"/>
    <cellStyle name="Heading 2 2" xfId="1580" xr:uid="{00000000-0005-0000-0000-00002F060000}"/>
    <cellStyle name="Heading 2 2 2" xfId="1581" xr:uid="{00000000-0005-0000-0000-000030060000}"/>
    <cellStyle name="Heading 2 2 3" xfId="1582" xr:uid="{00000000-0005-0000-0000-000031060000}"/>
    <cellStyle name="Heading 2 2 4" xfId="1583" xr:uid="{00000000-0005-0000-0000-000032060000}"/>
    <cellStyle name="Heading 2 2 5" xfId="1584" xr:uid="{00000000-0005-0000-0000-000033060000}"/>
    <cellStyle name="Heading 2 2 6" xfId="1585" xr:uid="{00000000-0005-0000-0000-000034060000}"/>
    <cellStyle name="Heading 2 3" xfId="1586" xr:uid="{00000000-0005-0000-0000-000035060000}"/>
    <cellStyle name="Heading 3 2" xfId="1587" xr:uid="{00000000-0005-0000-0000-000036060000}"/>
    <cellStyle name="Heading 3 2 2" xfId="1588" xr:uid="{00000000-0005-0000-0000-000037060000}"/>
    <cellStyle name="Heading 3 2 3" xfId="1589" xr:uid="{00000000-0005-0000-0000-000038060000}"/>
    <cellStyle name="Heading 3 2 4" xfId="1590" xr:uid="{00000000-0005-0000-0000-000039060000}"/>
    <cellStyle name="Heading 3 2 5" xfId="1591" xr:uid="{00000000-0005-0000-0000-00003A060000}"/>
    <cellStyle name="Heading 3 2 6" xfId="1592" xr:uid="{00000000-0005-0000-0000-00003B060000}"/>
    <cellStyle name="Heading 3 2 7" xfId="1593" xr:uid="{00000000-0005-0000-0000-00003C060000}"/>
    <cellStyle name="Heading 3 3" xfId="1594" xr:uid="{00000000-0005-0000-0000-00003D060000}"/>
    <cellStyle name="Heading 4 2" xfId="1595" xr:uid="{00000000-0005-0000-0000-00003E060000}"/>
    <cellStyle name="Heading 4 2 2" xfId="1596" xr:uid="{00000000-0005-0000-0000-00003F060000}"/>
    <cellStyle name="Heading2" xfId="1597" xr:uid="{00000000-0005-0000-0000-000040060000}"/>
    <cellStyle name="Heading3" xfId="1598" xr:uid="{00000000-0005-0000-0000-000041060000}"/>
    <cellStyle name="HeadingColumn" xfId="1599" xr:uid="{00000000-0005-0000-0000-000042060000}"/>
    <cellStyle name="HeadingS" xfId="1600" xr:uid="{00000000-0005-0000-0000-000043060000}"/>
    <cellStyle name="HeadingYear" xfId="1601" xr:uid="{00000000-0005-0000-0000-000044060000}"/>
    <cellStyle name="HeadlineStyle" xfId="1602" xr:uid="{00000000-0005-0000-0000-000045060000}"/>
    <cellStyle name="HeadlineStyleJustified" xfId="1603" xr:uid="{00000000-0005-0000-0000-000046060000}"/>
    <cellStyle name="Hed Side_Sheet1" xfId="1604" xr:uid="{00000000-0005-0000-0000-000047060000}"/>
    <cellStyle name="Hed Top" xfId="1605" xr:uid="{00000000-0005-0000-0000-000048060000}"/>
    <cellStyle name="Hyperlink 2" xfId="5" xr:uid="{00000000-0005-0000-0000-000049060000}"/>
    <cellStyle name="Hyperlink 2 10" xfId="1606" xr:uid="{00000000-0005-0000-0000-00004A060000}"/>
    <cellStyle name="Hyperlink 2 11" xfId="1607" xr:uid="{00000000-0005-0000-0000-00004B060000}"/>
    <cellStyle name="Hyperlink 2 12" xfId="1608" xr:uid="{00000000-0005-0000-0000-00004C060000}"/>
    <cellStyle name="Hyperlink 2 13" xfId="1609" xr:uid="{00000000-0005-0000-0000-00004D060000}"/>
    <cellStyle name="Hyperlink 2 2" xfId="1610" xr:uid="{00000000-0005-0000-0000-00004E060000}"/>
    <cellStyle name="Hyperlink 2 2 2" xfId="1611" xr:uid="{00000000-0005-0000-0000-00004F060000}"/>
    <cellStyle name="Hyperlink 2 3" xfId="1612" xr:uid="{00000000-0005-0000-0000-000050060000}"/>
    <cellStyle name="Hyperlink 2 3 2" xfId="1613" xr:uid="{00000000-0005-0000-0000-000051060000}"/>
    <cellStyle name="Hyperlink 2 4" xfId="1614" xr:uid="{00000000-0005-0000-0000-000052060000}"/>
    <cellStyle name="Hyperlink 2 5" xfId="1615" xr:uid="{00000000-0005-0000-0000-000053060000}"/>
    <cellStyle name="Hyperlink 2 6" xfId="1616" xr:uid="{00000000-0005-0000-0000-000054060000}"/>
    <cellStyle name="Hyperlink 2 7" xfId="1617" xr:uid="{00000000-0005-0000-0000-000055060000}"/>
    <cellStyle name="Hyperlink 2 8" xfId="1618" xr:uid="{00000000-0005-0000-0000-000056060000}"/>
    <cellStyle name="Hyperlink 2 9" xfId="1619" xr:uid="{00000000-0005-0000-0000-000057060000}"/>
    <cellStyle name="Hyperlink 3" xfId="1620" xr:uid="{00000000-0005-0000-0000-000058060000}"/>
    <cellStyle name="Hyperlink 3 10" xfId="1621" xr:uid="{00000000-0005-0000-0000-000059060000}"/>
    <cellStyle name="Hyperlink 3 11" xfId="1622" xr:uid="{00000000-0005-0000-0000-00005A060000}"/>
    <cellStyle name="Hyperlink 3 12" xfId="1623" xr:uid="{00000000-0005-0000-0000-00005B060000}"/>
    <cellStyle name="Hyperlink 3 2" xfId="1624" xr:uid="{00000000-0005-0000-0000-00005C060000}"/>
    <cellStyle name="Hyperlink 3 3" xfId="1625" xr:uid="{00000000-0005-0000-0000-00005D060000}"/>
    <cellStyle name="Hyperlink 3 4" xfId="1626" xr:uid="{00000000-0005-0000-0000-00005E060000}"/>
    <cellStyle name="Hyperlink 3 5" xfId="1627" xr:uid="{00000000-0005-0000-0000-00005F060000}"/>
    <cellStyle name="Hyperlink 3 6" xfId="1628" xr:uid="{00000000-0005-0000-0000-000060060000}"/>
    <cellStyle name="Hyperlink 3 7" xfId="1629" xr:uid="{00000000-0005-0000-0000-000061060000}"/>
    <cellStyle name="Hyperlink 3 8" xfId="1630" xr:uid="{00000000-0005-0000-0000-000062060000}"/>
    <cellStyle name="Hyperlink 3 9" xfId="1631" xr:uid="{00000000-0005-0000-0000-000063060000}"/>
    <cellStyle name="Hyperlink 4" xfId="1632" xr:uid="{00000000-0005-0000-0000-000064060000}"/>
    <cellStyle name="Hyperlink 5" xfId="1633" xr:uid="{00000000-0005-0000-0000-000065060000}"/>
    <cellStyle name="InLink_Acquis_CapitalCost " xfId="1634" xr:uid="{00000000-0005-0000-0000-000066060000}"/>
    <cellStyle name="Input (1dp#)_ Pies " xfId="1635" xr:uid="{00000000-0005-0000-0000-000067060000}"/>
    <cellStyle name="Input [yellow]" xfId="1636" xr:uid="{00000000-0005-0000-0000-000068060000}"/>
    <cellStyle name="Input 2" xfId="1637" xr:uid="{00000000-0005-0000-0000-000069060000}"/>
    <cellStyle name="Input 2 10" xfId="4471" xr:uid="{00000000-0005-0000-0000-00006A060000}"/>
    <cellStyle name="Input 2 2" xfId="1638" xr:uid="{00000000-0005-0000-0000-00006B060000}"/>
    <cellStyle name="Input 2 2 2" xfId="1639" xr:uid="{00000000-0005-0000-0000-00006C060000}"/>
    <cellStyle name="Input 2 2 3" xfId="4472" xr:uid="{00000000-0005-0000-0000-00006D060000}"/>
    <cellStyle name="Input 2 3" xfId="1640" xr:uid="{00000000-0005-0000-0000-00006E060000}"/>
    <cellStyle name="Input 2 4" xfId="1641" xr:uid="{00000000-0005-0000-0000-00006F060000}"/>
    <cellStyle name="Input 2 5" xfId="1642" xr:uid="{00000000-0005-0000-0000-000070060000}"/>
    <cellStyle name="Input 2 6" xfId="1643" xr:uid="{00000000-0005-0000-0000-000071060000}"/>
    <cellStyle name="Input 2 7" xfId="1644" xr:uid="{00000000-0005-0000-0000-000072060000}"/>
    <cellStyle name="Input 2 8" xfId="1645" xr:uid="{00000000-0005-0000-0000-000073060000}"/>
    <cellStyle name="Input 2 9" xfId="1646" xr:uid="{00000000-0005-0000-0000-000074060000}"/>
    <cellStyle name="Input 3" xfId="1647" xr:uid="{00000000-0005-0000-0000-000075060000}"/>
    <cellStyle name="InputBlueFont" xfId="1648" xr:uid="{00000000-0005-0000-0000-000076060000}"/>
    <cellStyle name="InputGen" xfId="1649" xr:uid="{00000000-0005-0000-0000-000077060000}"/>
    <cellStyle name="InputKeepColour" xfId="1650" xr:uid="{00000000-0005-0000-0000-000078060000}"/>
    <cellStyle name="InputKeepPale" xfId="1651" xr:uid="{00000000-0005-0000-0000-000079060000}"/>
    <cellStyle name="InputVariColour" xfId="1652" xr:uid="{00000000-0005-0000-0000-00007A060000}"/>
    <cellStyle name="Integer" xfId="1653" xr:uid="{00000000-0005-0000-0000-00007B060000}"/>
    <cellStyle name="Invisible" xfId="1654" xr:uid="{00000000-0005-0000-0000-00007C060000}"/>
    <cellStyle name="Item" xfId="1655" xr:uid="{00000000-0005-0000-0000-00007D060000}"/>
    <cellStyle name="Items_Obligatory" xfId="1656" xr:uid="{00000000-0005-0000-0000-00007E060000}"/>
    <cellStyle name="ItemTypeClass" xfId="1657" xr:uid="{00000000-0005-0000-0000-00007F060000}"/>
    <cellStyle name="ItemTypeClass 2" xfId="4473" xr:uid="{00000000-0005-0000-0000-000080060000}"/>
    <cellStyle name="KP_Normal" xfId="1658" xr:uid="{00000000-0005-0000-0000-000081060000}"/>
    <cellStyle name="Lien hypertexte visité_index" xfId="1659" xr:uid="{00000000-0005-0000-0000-000082060000}"/>
    <cellStyle name="Lien hypertexte_index" xfId="1660" xr:uid="{00000000-0005-0000-0000-000083060000}"/>
    <cellStyle name="ligne_detail" xfId="1661" xr:uid="{00000000-0005-0000-0000-000084060000}"/>
    <cellStyle name="Line" xfId="1662" xr:uid="{00000000-0005-0000-0000-000085060000}"/>
    <cellStyle name="Link Currency (0)" xfId="1663" xr:uid="{00000000-0005-0000-0000-000086060000}"/>
    <cellStyle name="Link Currency (2)" xfId="1664" xr:uid="{00000000-0005-0000-0000-000087060000}"/>
    <cellStyle name="Link Units (0)" xfId="1665" xr:uid="{00000000-0005-0000-0000-000088060000}"/>
    <cellStyle name="Link Units (1)" xfId="1666" xr:uid="{00000000-0005-0000-0000-000089060000}"/>
    <cellStyle name="Link Units (2)" xfId="1667" xr:uid="{00000000-0005-0000-0000-00008A060000}"/>
    <cellStyle name="Linked Cell 2" xfId="1668" xr:uid="{00000000-0005-0000-0000-00008B060000}"/>
    <cellStyle name="Linked Cell 2 2" xfId="1669" xr:uid="{00000000-0005-0000-0000-00008C060000}"/>
    <cellStyle name="Linked Cell 2 3" xfId="1670" xr:uid="{00000000-0005-0000-0000-00008D060000}"/>
    <cellStyle name="Linked Cell 2 4" xfId="1671" xr:uid="{00000000-0005-0000-0000-00008E060000}"/>
    <cellStyle name="Linked Cell 2 5" xfId="1672" xr:uid="{00000000-0005-0000-0000-00008F060000}"/>
    <cellStyle name="Linked Cell 2 6" xfId="1673" xr:uid="{00000000-0005-0000-0000-000090060000}"/>
    <cellStyle name="Linked Cell 2 7" xfId="1674" xr:uid="{00000000-0005-0000-0000-000091060000}"/>
    <cellStyle name="Linked Cell 2 8" xfId="1675" xr:uid="{00000000-0005-0000-0000-000092060000}"/>
    <cellStyle name="Linked Cell 2 9" xfId="1676" xr:uid="{00000000-0005-0000-0000-000093060000}"/>
    <cellStyle name="m/d/yy" xfId="1677" xr:uid="{00000000-0005-0000-0000-000094060000}"/>
    <cellStyle name="m1" xfId="1678" xr:uid="{00000000-0005-0000-0000-000095060000}"/>
    <cellStyle name="Major item" xfId="1679" xr:uid="{00000000-0005-0000-0000-000096060000}"/>
    <cellStyle name="Margin" xfId="1680" xr:uid="{00000000-0005-0000-0000-000097060000}"/>
    <cellStyle name="Migliaia (0)_Sheet1" xfId="1681" xr:uid="{00000000-0005-0000-0000-000098060000}"/>
    <cellStyle name="Migliaia_piv_polio" xfId="1682" xr:uid="{00000000-0005-0000-0000-000099060000}"/>
    <cellStyle name="Millares [0]_Asset Mgmt " xfId="1683" xr:uid="{00000000-0005-0000-0000-00009A060000}"/>
    <cellStyle name="Millares_2AV_M_M " xfId="1684" xr:uid="{00000000-0005-0000-0000-00009B060000}"/>
    <cellStyle name="Milliers [0]_CANADA1" xfId="1685" xr:uid="{00000000-0005-0000-0000-00009C060000}"/>
    <cellStyle name="Milliers 2" xfId="1686" xr:uid="{00000000-0005-0000-0000-00009D060000}"/>
    <cellStyle name="Milliers_CANADA1" xfId="1687" xr:uid="{00000000-0005-0000-0000-00009E060000}"/>
    <cellStyle name="mm/dd/yy" xfId="1688" xr:uid="{00000000-0005-0000-0000-00009F060000}"/>
    <cellStyle name="mod1" xfId="1689" xr:uid="{00000000-0005-0000-0000-0000A0060000}"/>
    <cellStyle name="modelo1" xfId="1690" xr:uid="{00000000-0005-0000-0000-0000A1060000}"/>
    <cellStyle name="Moneda [0]_2AV_M_M " xfId="1691" xr:uid="{00000000-0005-0000-0000-0000A2060000}"/>
    <cellStyle name="Moneda_2AV_M_M " xfId="1692" xr:uid="{00000000-0005-0000-0000-0000A3060000}"/>
    <cellStyle name="Monétaire [0]_CANADA1" xfId="1693" xr:uid="{00000000-0005-0000-0000-0000A4060000}"/>
    <cellStyle name="Monétaire 2" xfId="1694" xr:uid="{00000000-0005-0000-0000-0000A5060000}"/>
    <cellStyle name="Monétaire_CANADA1" xfId="1695" xr:uid="{00000000-0005-0000-0000-0000A6060000}"/>
    <cellStyle name="Monetario" xfId="1696" xr:uid="{00000000-0005-0000-0000-0000A7060000}"/>
    <cellStyle name="MonthYears" xfId="1697" xr:uid="{00000000-0005-0000-0000-0000A8060000}"/>
    <cellStyle name="Multiple" xfId="1698" xr:uid="{00000000-0005-0000-0000-0000A9060000}"/>
    <cellStyle name="Multiple (no x)" xfId="1699" xr:uid="{00000000-0005-0000-0000-0000AA060000}"/>
    <cellStyle name="Multiple (x)" xfId="1700" xr:uid="{00000000-0005-0000-0000-0000AB060000}"/>
    <cellStyle name="Multiple [0]" xfId="1701" xr:uid="{00000000-0005-0000-0000-0000AC060000}"/>
    <cellStyle name="Multiple [1]" xfId="1702" xr:uid="{00000000-0005-0000-0000-0000AD060000}"/>
    <cellStyle name="Multiple [2]" xfId="1703" xr:uid="{00000000-0005-0000-0000-0000AE060000}"/>
    <cellStyle name="Multiple [3]" xfId="1704" xr:uid="{00000000-0005-0000-0000-0000AF060000}"/>
    <cellStyle name="Multiple_1030171N" xfId="1705" xr:uid="{00000000-0005-0000-0000-0000B0060000}"/>
    <cellStyle name="neg0.0_CapitalCost " xfId="1706" xr:uid="{00000000-0005-0000-0000-0000B1060000}"/>
    <cellStyle name="Neutral 2" xfId="1707" xr:uid="{00000000-0005-0000-0000-0000B2060000}"/>
    <cellStyle name="Neutral 2 2" xfId="1708" xr:uid="{00000000-0005-0000-0000-0000B3060000}"/>
    <cellStyle name="Neutral 2 3" xfId="1709" xr:uid="{00000000-0005-0000-0000-0000B4060000}"/>
    <cellStyle name="Neutral 2 4" xfId="1710" xr:uid="{00000000-0005-0000-0000-0000B5060000}"/>
    <cellStyle name="Neutral 2 5" xfId="1711" xr:uid="{00000000-0005-0000-0000-0000B6060000}"/>
    <cellStyle name="Neutral 2 6" xfId="1712" xr:uid="{00000000-0005-0000-0000-0000B7060000}"/>
    <cellStyle name="Neutral 2 7" xfId="1713" xr:uid="{00000000-0005-0000-0000-0000B8060000}"/>
    <cellStyle name="Neutral 2 8" xfId="1714" xr:uid="{00000000-0005-0000-0000-0000B9060000}"/>
    <cellStyle name="Neutral 2 9" xfId="1715" xr:uid="{00000000-0005-0000-0000-0000BA060000}"/>
    <cellStyle name="New" xfId="1716" xr:uid="{00000000-0005-0000-0000-0000BB060000}"/>
    <cellStyle name="Nil" xfId="1717" xr:uid="{00000000-0005-0000-0000-0000BC060000}"/>
    <cellStyle name="no dec" xfId="1718" xr:uid="{00000000-0005-0000-0000-0000BD060000}"/>
    <cellStyle name="No-definido" xfId="1719" xr:uid="{00000000-0005-0000-0000-0000BE060000}"/>
    <cellStyle name="Non_Input_Cell_Figures" xfId="1720" xr:uid="{00000000-0005-0000-0000-0000BF060000}"/>
    <cellStyle name="NonPrintingArea" xfId="1721" xr:uid="{00000000-0005-0000-0000-0000C0060000}"/>
    <cellStyle name="NORAYAS" xfId="1722" xr:uid="{00000000-0005-0000-0000-0000C1060000}"/>
    <cellStyle name="Normal" xfId="0" builtinId="0"/>
    <cellStyle name="Normal--" xfId="1723" xr:uid="{00000000-0005-0000-0000-0000C3060000}"/>
    <cellStyle name="Normal - Style1" xfId="1724" xr:uid="{00000000-0005-0000-0000-0000C4060000}"/>
    <cellStyle name="Normal [0]" xfId="1725" xr:uid="{00000000-0005-0000-0000-0000C5060000}"/>
    <cellStyle name="Normal [1]" xfId="1726" xr:uid="{00000000-0005-0000-0000-0000C6060000}"/>
    <cellStyle name="Normal [3]" xfId="1727" xr:uid="{00000000-0005-0000-0000-0000C7060000}"/>
    <cellStyle name="Normal [3] 2" xfId="1728" xr:uid="{00000000-0005-0000-0000-0000C8060000}"/>
    <cellStyle name="Normal [3] 3" xfId="1729" xr:uid="{00000000-0005-0000-0000-0000C9060000}"/>
    <cellStyle name="Normal 10" xfId="1730" xr:uid="{00000000-0005-0000-0000-0000CA060000}"/>
    <cellStyle name="Normal 10 2" xfId="1731" xr:uid="{00000000-0005-0000-0000-0000CB060000}"/>
    <cellStyle name="Normal 10 3" xfId="1732" xr:uid="{00000000-0005-0000-0000-0000CC060000}"/>
    <cellStyle name="Normal 10 4" xfId="1733" xr:uid="{00000000-0005-0000-0000-0000CD060000}"/>
    <cellStyle name="Normal 10 5" xfId="1734" xr:uid="{00000000-0005-0000-0000-0000CE060000}"/>
    <cellStyle name="Normal 10 6" xfId="1735" xr:uid="{00000000-0005-0000-0000-0000CF060000}"/>
    <cellStyle name="Normal 10 7" xfId="1736" xr:uid="{00000000-0005-0000-0000-0000D0060000}"/>
    <cellStyle name="Normal 11" xfId="1737" xr:uid="{00000000-0005-0000-0000-0000D1060000}"/>
    <cellStyle name="Normal 11 2" xfId="1738" xr:uid="{00000000-0005-0000-0000-0000D2060000}"/>
    <cellStyle name="Normal 11 2 2" xfId="1739" xr:uid="{00000000-0005-0000-0000-0000D3060000}"/>
    <cellStyle name="Normal 11 3" xfId="1740" xr:uid="{00000000-0005-0000-0000-0000D4060000}"/>
    <cellStyle name="Normal 11 4" xfId="1741" xr:uid="{00000000-0005-0000-0000-0000D5060000}"/>
    <cellStyle name="Normal 11 5" xfId="1742" xr:uid="{00000000-0005-0000-0000-0000D6060000}"/>
    <cellStyle name="Normal 11 6" xfId="1743" xr:uid="{00000000-0005-0000-0000-0000D7060000}"/>
    <cellStyle name="Normal 11 7" xfId="1744" xr:uid="{00000000-0005-0000-0000-0000D8060000}"/>
    <cellStyle name="Normal 12" xfId="1745" xr:uid="{00000000-0005-0000-0000-0000D9060000}"/>
    <cellStyle name="Normal 12 2" xfId="1746" xr:uid="{00000000-0005-0000-0000-0000DA060000}"/>
    <cellStyle name="Normal 12 3" xfId="1747" xr:uid="{00000000-0005-0000-0000-0000DB060000}"/>
    <cellStyle name="Normal 12 4" xfId="1748" xr:uid="{00000000-0005-0000-0000-0000DC060000}"/>
    <cellStyle name="Normal 12 5" xfId="1749" xr:uid="{00000000-0005-0000-0000-0000DD060000}"/>
    <cellStyle name="Normal 13" xfId="1750" xr:uid="{00000000-0005-0000-0000-0000DE060000}"/>
    <cellStyle name="Normal 13 2" xfId="1751" xr:uid="{00000000-0005-0000-0000-0000DF060000}"/>
    <cellStyle name="Normal 13 3" xfId="1752" xr:uid="{00000000-0005-0000-0000-0000E0060000}"/>
    <cellStyle name="Normal 14" xfId="1753" xr:uid="{00000000-0005-0000-0000-0000E1060000}"/>
    <cellStyle name="Normal 14 2" xfId="1754" xr:uid="{00000000-0005-0000-0000-0000E2060000}"/>
    <cellStyle name="Normal 14 3" xfId="1755" xr:uid="{00000000-0005-0000-0000-0000E3060000}"/>
    <cellStyle name="Normal 15" xfId="1756" xr:uid="{00000000-0005-0000-0000-0000E4060000}"/>
    <cellStyle name="Normal 15 2" xfId="1757" xr:uid="{00000000-0005-0000-0000-0000E5060000}"/>
    <cellStyle name="Normal 15 2 2" xfId="1758" xr:uid="{00000000-0005-0000-0000-0000E6060000}"/>
    <cellStyle name="Normal 15 3" xfId="1759" xr:uid="{00000000-0005-0000-0000-0000E7060000}"/>
    <cellStyle name="Normal 15 4" xfId="1760" xr:uid="{00000000-0005-0000-0000-0000E8060000}"/>
    <cellStyle name="Normal 16" xfId="1761" xr:uid="{00000000-0005-0000-0000-0000E9060000}"/>
    <cellStyle name="Normal 16 2" xfId="1762" xr:uid="{00000000-0005-0000-0000-0000EA060000}"/>
    <cellStyle name="Normal 16 3" xfId="1763" xr:uid="{00000000-0005-0000-0000-0000EB060000}"/>
    <cellStyle name="Normal 17" xfId="1764" xr:uid="{00000000-0005-0000-0000-0000EC060000}"/>
    <cellStyle name="Normal 18" xfId="1765" xr:uid="{00000000-0005-0000-0000-0000ED060000}"/>
    <cellStyle name="Normal 18 2" xfId="1766" xr:uid="{00000000-0005-0000-0000-0000EE060000}"/>
    <cellStyle name="Normal 19" xfId="1767" xr:uid="{00000000-0005-0000-0000-0000EF060000}"/>
    <cellStyle name="Normal 2" xfId="6" xr:uid="{00000000-0005-0000-0000-0000F0060000}"/>
    <cellStyle name="Normal-- 2" xfId="1768" xr:uid="{00000000-0005-0000-0000-0000F1060000}"/>
    <cellStyle name="Normal 2 10" xfId="1769" xr:uid="{00000000-0005-0000-0000-0000F2060000}"/>
    <cellStyle name="Normal 2 10 2" xfId="1770" xr:uid="{00000000-0005-0000-0000-0000F3060000}"/>
    <cellStyle name="Normal 2 11" xfId="1771" xr:uid="{00000000-0005-0000-0000-0000F4060000}"/>
    <cellStyle name="Normal 2 11 2" xfId="1772" xr:uid="{00000000-0005-0000-0000-0000F5060000}"/>
    <cellStyle name="Normal 2 12" xfId="1773" xr:uid="{00000000-0005-0000-0000-0000F6060000}"/>
    <cellStyle name="Normal 2 12 2" xfId="1774" xr:uid="{00000000-0005-0000-0000-0000F7060000}"/>
    <cellStyle name="Normal 2 13" xfId="1775" xr:uid="{00000000-0005-0000-0000-0000F8060000}"/>
    <cellStyle name="Normal 2 13 2" xfId="1776" xr:uid="{00000000-0005-0000-0000-0000F9060000}"/>
    <cellStyle name="Normal 2 14" xfId="1777" xr:uid="{00000000-0005-0000-0000-0000FA060000}"/>
    <cellStyle name="Normal 2 14 2" xfId="1778" xr:uid="{00000000-0005-0000-0000-0000FB060000}"/>
    <cellStyle name="Normal 2 15" xfId="1779" xr:uid="{00000000-0005-0000-0000-0000FC060000}"/>
    <cellStyle name="Normal 2 15 2" xfId="1780" xr:uid="{00000000-0005-0000-0000-0000FD060000}"/>
    <cellStyle name="Normal 2 16" xfId="1781" xr:uid="{00000000-0005-0000-0000-0000FE060000}"/>
    <cellStyle name="Normal 2 16 2" xfId="1782" xr:uid="{00000000-0005-0000-0000-0000FF060000}"/>
    <cellStyle name="Normal 2 17" xfId="1783" xr:uid="{00000000-0005-0000-0000-000000070000}"/>
    <cellStyle name="Normal 2 17 2" xfId="1784" xr:uid="{00000000-0005-0000-0000-000001070000}"/>
    <cellStyle name="Normal 2 18" xfId="1785" xr:uid="{00000000-0005-0000-0000-000002070000}"/>
    <cellStyle name="Normal 2 18 2" xfId="1786" xr:uid="{00000000-0005-0000-0000-000003070000}"/>
    <cellStyle name="Normal 2 19" xfId="1787" xr:uid="{00000000-0005-0000-0000-000004070000}"/>
    <cellStyle name="Normal 2 19 2" xfId="1788" xr:uid="{00000000-0005-0000-0000-000005070000}"/>
    <cellStyle name="Normal 2 2" xfId="1789" xr:uid="{00000000-0005-0000-0000-000006070000}"/>
    <cellStyle name="Normal 2 2 2" xfId="1790" xr:uid="{00000000-0005-0000-0000-000007070000}"/>
    <cellStyle name="Normal 2 2 2 2" xfId="1791" xr:uid="{00000000-0005-0000-0000-000008070000}"/>
    <cellStyle name="Normal 2 2 2 2 2" xfId="1792" xr:uid="{00000000-0005-0000-0000-000009070000}"/>
    <cellStyle name="Normal 2 2 2 3" xfId="1793" xr:uid="{00000000-0005-0000-0000-00000A070000}"/>
    <cellStyle name="Normal 2 2 2 4" xfId="1794" xr:uid="{00000000-0005-0000-0000-00000B070000}"/>
    <cellStyle name="Normal 2 2 2 5" xfId="1795" xr:uid="{00000000-0005-0000-0000-00000C070000}"/>
    <cellStyle name="Normal 2 2 2 6" xfId="1796" xr:uid="{00000000-0005-0000-0000-00000D070000}"/>
    <cellStyle name="Normal 2 2 3" xfId="1797" xr:uid="{00000000-0005-0000-0000-00000E070000}"/>
    <cellStyle name="Normal 2 2 4" xfId="1798" xr:uid="{00000000-0005-0000-0000-00000F070000}"/>
    <cellStyle name="Normal 2 2 4 2" xfId="1799" xr:uid="{00000000-0005-0000-0000-000010070000}"/>
    <cellStyle name="Normal 2 2 4 3" xfId="1800" xr:uid="{00000000-0005-0000-0000-000011070000}"/>
    <cellStyle name="Normal 2 2 5" xfId="1801" xr:uid="{00000000-0005-0000-0000-000012070000}"/>
    <cellStyle name="Normal 2 2 6" xfId="1802" xr:uid="{00000000-0005-0000-0000-000013070000}"/>
    <cellStyle name="Normal 2 20" xfId="1803" xr:uid="{00000000-0005-0000-0000-000014070000}"/>
    <cellStyle name="Normal 2 20 2" xfId="1804" xr:uid="{00000000-0005-0000-0000-000015070000}"/>
    <cellStyle name="Normal 2 21" xfId="1805" xr:uid="{00000000-0005-0000-0000-000016070000}"/>
    <cellStyle name="Normal 2 21 2" xfId="1806" xr:uid="{00000000-0005-0000-0000-000017070000}"/>
    <cellStyle name="Normal 2 22" xfId="1807" xr:uid="{00000000-0005-0000-0000-000018070000}"/>
    <cellStyle name="Normal 2 22 2" xfId="1808" xr:uid="{00000000-0005-0000-0000-000019070000}"/>
    <cellStyle name="Normal 2 23" xfId="1809" xr:uid="{00000000-0005-0000-0000-00001A070000}"/>
    <cellStyle name="Normal 2 23 2" xfId="1810" xr:uid="{00000000-0005-0000-0000-00001B070000}"/>
    <cellStyle name="Normal 2 24" xfId="1811" xr:uid="{00000000-0005-0000-0000-00001C070000}"/>
    <cellStyle name="Normal 2 24 2" xfId="1812" xr:uid="{00000000-0005-0000-0000-00001D070000}"/>
    <cellStyle name="Normal 2 24 2 2" xfId="1813" xr:uid="{00000000-0005-0000-0000-00001E070000}"/>
    <cellStyle name="Normal 2 24 3" xfId="1814" xr:uid="{00000000-0005-0000-0000-00001F070000}"/>
    <cellStyle name="Normal 2 24 4" xfId="1815" xr:uid="{00000000-0005-0000-0000-000020070000}"/>
    <cellStyle name="Normal 2 25" xfId="1816" xr:uid="{00000000-0005-0000-0000-000021070000}"/>
    <cellStyle name="Normal 2 25 2" xfId="1817" xr:uid="{00000000-0005-0000-0000-000022070000}"/>
    <cellStyle name="Normal 2 26" xfId="1818" xr:uid="{00000000-0005-0000-0000-000023070000}"/>
    <cellStyle name="Normal 2 26 2" xfId="1819" xr:uid="{00000000-0005-0000-0000-000024070000}"/>
    <cellStyle name="Normal 2 27" xfId="1820" xr:uid="{00000000-0005-0000-0000-000025070000}"/>
    <cellStyle name="Normal 2 27 2" xfId="1821" xr:uid="{00000000-0005-0000-0000-000026070000}"/>
    <cellStyle name="Normal 2 28" xfId="1822" xr:uid="{00000000-0005-0000-0000-000027070000}"/>
    <cellStyle name="Normal 2 28 2" xfId="1823" xr:uid="{00000000-0005-0000-0000-000028070000}"/>
    <cellStyle name="Normal 2 29" xfId="1824" xr:uid="{00000000-0005-0000-0000-000029070000}"/>
    <cellStyle name="Normal 2 29 2" xfId="1825" xr:uid="{00000000-0005-0000-0000-00002A070000}"/>
    <cellStyle name="Normal 2 3" xfId="1826" xr:uid="{00000000-0005-0000-0000-00002B070000}"/>
    <cellStyle name="Normal 2 3 2" xfId="1827" xr:uid="{00000000-0005-0000-0000-00002C070000}"/>
    <cellStyle name="Normal 2 3 3" xfId="1828" xr:uid="{00000000-0005-0000-0000-00002D070000}"/>
    <cellStyle name="Normal 2 30" xfId="1829" xr:uid="{00000000-0005-0000-0000-00002E070000}"/>
    <cellStyle name="Normal 2 30 2" xfId="1830" xr:uid="{00000000-0005-0000-0000-00002F070000}"/>
    <cellStyle name="Normal 2 31" xfId="1831" xr:uid="{00000000-0005-0000-0000-000030070000}"/>
    <cellStyle name="Normal 2 31 2" xfId="1832" xr:uid="{00000000-0005-0000-0000-000031070000}"/>
    <cellStyle name="Normal 2 32" xfId="1833" xr:uid="{00000000-0005-0000-0000-000032070000}"/>
    <cellStyle name="Normal 2 33" xfId="1834" xr:uid="{00000000-0005-0000-0000-000033070000}"/>
    <cellStyle name="Normal 2 34" xfId="1835" xr:uid="{00000000-0005-0000-0000-000034070000}"/>
    <cellStyle name="Normal 2 35" xfId="1836" xr:uid="{00000000-0005-0000-0000-000035070000}"/>
    <cellStyle name="Normal 2 36" xfId="1837" xr:uid="{00000000-0005-0000-0000-000036070000}"/>
    <cellStyle name="Normal 2 37" xfId="1838" xr:uid="{00000000-0005-0000-0000-000037070000}"/>
    <cellStyle name="Normal 2 38" xfId="1839" xr:uid="{00000000-0005-0000-0000-000038070000}"/>
    <cellStyle name="Normal 2 39" xfId="1840" xr:uid="{00000000-0005-0000-0000-000039070000}"/>
    <cellStyle name="Normal 2 4" xfId="1841" xr:uid="{00000000-0005-0000-0000-00003A070000}"/>
    <cellStyle name="Normal 2 4 2" xfId="1842" xr:uid="{00000000-0005-0000-0000-00003B070000}"/>
    <cellStyle name="Normal 2 4 3" xfId="1843" xr:uid="{00000000-0005-0000-0000-00003C070000}"/>
    <cellStyle name="Normal 2 4 4" xfId="1844" xr:uid="{00000000-0005-0000-0000-00003D070000}"/>
    <cellStyle name="Normal 2 40" xfId="1845" xr:uid="{00000000-0005-0000-0000-00003E070000}"/>
    <cellStyle name="Normal 2 41" xfId="1846" xr:uid="{00000000-0005-0000-0000-00003F070000}"/>
    <cellStyle name="Normal 2 42" xfId="1847" xr:uid="{00000000-0005-0000-0000-000040070000}"/>
    <cellStyle name="Normal 2 43" xfId="1848" xr:uid="{00000000-0005-0000-0000-000041070000}"/>
    <cellStyle name="Normal 2 44" xfId="1849" xr:uid="{00000000-0005-0000-0000-000042070000}"/>
    <cellStyle name="Normal 2 45" xfId="1850" xr:uid="{00000000-0005-0000-0000-000043070000}"/>
    <cellStyle name="Normal 2 46" xfId="1851" xr:uid="{00000000-0005-0000-0000-000044070000}"/>
    <cellStyle name="Normal 2 47" xfId="1852" xr:uid="{00000000-0005-0000-0000-000045070000}"/>
    <cellStyle name="Normal 2 5" xfId="1853" xr:uid="{00000000-0005-0000-0000-000046070000}"/>
    <cellStyle name="Normal 2 5 2" xfId="1854" xr:uid="{00000000-0005-0000-0000-000047070000}"/>
    <cellStyle name="Normal 2 5 3" xfId="1855" xr:uid="{00000000-0005-0000-0000-000048070000}"/>
    <cellStyle name="Normal 2 6" xfId="1856" xr:uid="{00000000-0005-0000-0000-000049070000}"/>
    <cellStyle name="Normal 2 6 2" xfId="1857" xr:uid="{00000000-0005-0000-0000-00004A070000}"/>
    <cellStyle name="Normal 2 7" xfId="1858" xr:uid="{00000000-0005-0000-0000-00004B070000}"/>
    <cellStyle name="Normal 2 7 2" xfId="1859" xr:uid="{00000000-0005-0000-0000-00004C070000}"/>
    <cellStyle name="Normal 2 8" xfId="1860" xr:uid="{00000000-0005-0000-0000-00004D070000}"/>
    <cellStyle name="Normal 2 8 2" xfId="1861" xr:uid="{00000000-0005-0000-0000-00004E070000}"/>
    <cellStyle name="Normal 2 9" xfId="1862" xr:uid="{00000000-0005-0000-0000-00004F070000}"/>
    <cellStyle name="Normal 2 9 2" xfId="1863" xr:uid="{00000000-0005-0000-0000-000050070000}"/>
    <cellStyle name="Normal 20" xfId="1864" xr:uid="{00000000-0005-0000-0000-000051070000}"/>
    <cellStyle name="Normal 21" xfId="1865" xr:uid="{00000000-0005-0000-0000-000052070000}"/>
    <cellStyle name="Normal 22" xfId="1866" xr:uid="{00000000-0005-0000-0000-000053070000}"/>
    <cellStyle name="Normal 23" xfId="1867" xr:uid="{00000000-0005-0000-0000-000054070000}"/>
    <cellStyle name="Normal 24" xfId="1868" xr:uid="{00000000-0005-0000-0000-000055070000}"/>
    <cellStyle name="Normal 25" xfId="1869" xr:uid="{00000000-0005-0000-0000-000056070000}"/>
    <cellStyle name="Normal 25 10" xfId="1870" xr:uid="{00000000-0005-0000-0000-000057070000}"/>
    <cellStyle name="Normal 25 100" xfId="1871" xr:uid="{00000000-0005-0000-0000-000058070000}"/>
    <cellStyle name="Normal 25 101" xfId="1872" xr:uid="{00000000-0005-0000-0000-000059070000}"/>
    <cellStyle name="Normal 25 102" xfId="1873" xr:uid="{00000000-0005-0000-0000-00005A070000}"/>
    <cellStyle name="Normal 25 103" xfId="1874" xr:uid="{00000000-0005-0000-0000-00005B070000}"/>
    <cellStyle name="Normal 25 104" xfId="1875" xr:uid="{00000000-0005-0000-0000-00005C070000}"/>
    <cellStyle name="Normal 25 105" xfId="1876" xr:uid="{00000000-0005-0000-0000-00005D070000}"/>
    <cellStyle name="Normal 25 106" xfId="1877" xr:uid="{00000000-0005-0000-0000-00005E070000}"/>
    <cellStyle name="Normal 25 107" xfId="1878" xr:uid="{00000000-0005-0000-0000-00005F070000}"/>
    <cellStyle name="Normal 25 108" xfId="1879" xr:uid="{00000000-0005-0000-0000-000060070000}"/>
    <cellStyle name="Normal 25 109" xfId="1880" xr:uid="{00000000-0005-0000-0000-000061070000}"/>
    <cellStyle name="Normal 25 11" xfId="1881" xr:uid="{00000000-0005-0000-0000-000062070000}"/>
    <cellStyle name="Normal 25 12" xfId="1882" xr:uid="{00000000-0005-0000-0000-000063070000}"/>
    <cellStyle name="Normal 25 13" xfId="1883" xr:uid="{00000000-0005-0000-0000-000064070000}"/>
    <cellStyle name="Normal 25 14" xfId="1884" xr:uid="{00000000-0005-0000-0000-000065070000}"/>
    <cellStyle name="Normal 25 15" xfId="1885" xr:uid="{00000000-0005-0000-0000-000066070000}"/>
    <cellStyle name="Normal 25 16" xfId="1886" xr:uid="{00000000-0005-0000-0000-000067070000}"/>
    <cellStyle name="Normal 25 17" xfId="1887" xr:uid="{00000000-0005-0000-0000-000068070000}"/>
    <cellStyle name="Normal 25 18" xfId="1888" xr:uid="{00000000-0005-0000-0000-000069070000}"/>
    <cellStyle name="Normal 25 19" xfId="1889" xr:uid="{00000000-0005-0000-0000-00006A070000}"/>
    <cellStyle name="Normal 25 2" xfId="1890" xr:uid="{00000000-0005-0000-0000-00006B070000}"/>
    <cellStyle name="Normal 25 20" xfId="1891" xr:uid="{00000000-0005-0000-0000-00006C070000}"/>
    <cellStyle name="Normal 25 21" xfId="1892" xr:uid="{00000000-0005-0000-0000-00006D070000}"/>
    <cellStyle name="Normal 25 22" xfId="1893" xr:uid="{00000000-0005-0000-0000-00006E070000}"/>
    <cellStyle name="Normal 25 23" xfId="1894" xr:uid="{00000000-0005-0000-0000-00006F070000}"/>
    <cellStyle name="Normal 25 24" xfId="1895" xr:uid="{00000000-0005-0000-0000-000070070000}"/>
    <cellStyle name="Normal 25 25" xfId="1896" xr:uid="{00000000-0005-0000-0000-000071070000}"/>
    <cellStyle name="Normal 25 26" xfId="1897" xr:uid="{00000000-0005-0000-0000-000072070000}"/>
    <cellStyle name="Normal 25 27" xfId="1898" xr:uid="{00000000-0005-0000-0000-000073070000}"/>
    <cellStyle name="Normal 25 28" xfId="1899" xr:uid="{00000000-0005-0000-0000-000074070000}"/>
    <cellStyle name="Normal 25 29" xfId="1900" xr:uid="{00000000-0005-0000-0000-000075070000}"/>
    <cellStyle name="Normal 25 3" xfId="1901" xr:uid="{00000000-0005-0000-0000-000076070000}"/>
    <cellStyle name="Normal 25 30" xfId="1902" xr:uid="{00000000-0005-0000-0000-000077070000}"/>
    <cellStyle name="Normal 25 31" xfId="1903" xr:uid="{00000000-0005-0000-0000-000078070000}"/>
    <cellStyle name="Normal 25 32" xfId="1904" xr:uid="{00000000-0005-0000-0000-000079070000}"/>
    <cellStyle name="Normal 25 33" xfId="1905" xr:uid="{00000000-0005-0000-0000-00007A070000}"/>
    <cellStyle name="Normal 25 34" xfId="1906" xr:uid="{00000000-0005-0000-0000-00007B070000}"/>
    <cellStyle name="Normal 25 35" xfId="1907" xr:uid="{00000000-0005-0000-0000-00007C070000}"/>
    <cellStyle name="Normal 25 36" xfId="1908" xr:uid="{00000000-0005-0000-0000-00007D070000}"/>
    <cellStyle name="Normal 25 37" xfId="1909" xr:uid="{00000000-0005-0000-0000-00007E070000}"/>
    <cellStyle name="Normal 25 38" xfId="1910" xr:uid="{00000000-0005-0000-0000-00007F070000}"/>
    <cellStyle name="Normal 25 39" xfId="1911" xr:uid="{00000000-0005-0000-0000-000080070000}"/>
    <cellStyle name="Normal 25 4" xfId="1912" xr:uid="{00000000-0005-0000-0000-000081070000}"/>
    <cellStyle name="Normal 25 40" xfId="1913" xr:uid="{00000000-0005-0000-0000-000082070000}"/>
    <cellStyle name="Normal 25 41" xfId="1914" xr:uid="{00000000-0005-0000-0000-000083070000}"/>
    <cellStyle name="Normal 25 42" xfId="1915" xr:uid="{00000000-0005-0000-0000-000084070000}"/>
    <cellStyle name="Normal 25 43" xfId="1916" xr:uid="{00000000-0005-0000-0000-000085070000}"/>
    <cellStyle name="Normal 25 44" xfId="1917" xr:uid="{00000000-0005-0000-0000-000086070000}"/>
    <cellStyle name="Normal 25 45" xfId="1918" xr:uid="{00000000-0005-0000-0000-000087070000}"/>
    <cellStyle name="Normal 25 46" xfId="1919" xr:uid="{00000000-0005-0000-0000-000088070000}"/>
    <cellStyle name="Normal 25 47" xfId="1920" xr:uid="{00000000-0005-0000-0000-000089070000}"/>
    <cellStyle name="Normal 25 48" xfId="1921" xr:uid="{00000000-0005-0000-0000-00008A070000}"/>
    <cellStyle name="Normal 25 49" xfId="1922" xr:uid="{00000000-0005-0000-0000-00008B070000}"/>
    <cellStyle name="Normal 25 5" xfId="1923" xr:uid="{00000000-0005-0000-0000-00008C070000}"/>
    <cellStyle name="Normal 25 50" xfId="1924" xr:uid="{00000000-0005-0000-0000-00008D070000}"/>
    <cellStyle name="Normal 25 51" xfId="1925" xr:uid="{00000000-0005-0000-0000-00008E070000}"/>
    <cellStyle name="Normal 25 52" xfId="1926" xr:uid="{00000000-0005-0000-0000-00008F070000}"/>
    <cellStyle name="Normal 25 53" xfId="1927" xr:uid="{00000000-0005-0000-0000-000090070000}"/>
    <cellStyle name="Normal 25 54" xfId="1928" xr:uid="{00000000-0005-0000-0000-000091070000}"/>
    <cellStyle name="Normal 25 55" xfId="1929" xr:uid="{00000000-0005-0000-0000-000092070000}"/>
    <cellStyle name="Normal 25 56" xfId="1930" xr:uid="{00000000-0005-0000-0000-000093070000}"/>
    <cellStyle name="Normal 25 57" xfId="1931" xr:uid="{00000000-0005-0000-0000-000094070000}"/>
    <cellStyle name="Normal 25 58" xfId="1932" xr:uid="{00000000-0005-0000-0000-000095070000}"/>
    <cellStyle name="Normal 25 59" xfId="1933" xr:uid="{00000000-0005-0000-0000-000096070000}"/>
    <cellStyle name="Normal 25 6" xfId="1934" xr:uid="{00000000-0005-0000-0000-000097070000}"/>
    <cellStyle name="Normal 25 60" xfId="1935" xr:uid="{00000000-0005-0000-0000-000098070000}"/>
    <cellStyle name="Normal 25 61" xfId="1936" xr:uid="{00000000-0005-0000-0000-000099070000}"/>
    <cellStyle name="Normal 25 62" xfId="1937" xr:uid="{00000000-0005-0000-0000-00009A070000}"/>
    <cellStyle name="Normal 25 63" xfId="1938" xr:uid="{00000000-0005-0000-0000-00009B070000}"/>
    <cellStyle name="Normal 25 64" xfId="1939" xr:uid="{00000000-0005-0000-0000-00009C070000}"/>
    <cellStyle name="Normal 25 65" xfId="1940" xr:uid="{00000000-0005-0000-0000-00009D070000}"/>
    <cellStyle name="Normal 25 66" xfId="1941" xr:uid="{00000000-0005-0000-0000-00009E070000}"/>
    <cellStyle name="Normal 25 67" xfId="1942" xr:uid="{00000000-0005-0000-0000-00009F070000}"/>
    <cellStyle name="Normal 25 68" xfId="1943" xr:uid="{00000000-0005-0000-0000-0000A0070000}"/>
    <cellStyle name="Normal 25 69" xfId="1944" xr:uid="{00000000-0005-0000-0000-0000A1070000}"/>
    <cellStyle name="Normal 25 7" xfId="1945" xr:uid="{00000000-0005-0000-0000-0000A2070000}"/>
    <cellStyle name="Normal 25 70" xfId="1946" xr:uid="{00000000-0005-0000-0000-0000A3070000}"/>
    <cellStyle name="Normal 25 71" xfId="1947" xr:uid="{00000000-0005-0000-0000-0000A4070000}"/>
    <cellStyle name="Normal 25 72" xfId="1948" xr:uid="{00000000-0005-0000-0000-0000A5070000}"/>
    <cellStyle name="Normal 25 73" xfId="1949" xr:uid="{00000000-0005-0000-0000-0000A6070000}"/>
    <cellStyle name="Normal 25 74" xfId="1950" xr:uid="{00000000-0005-0000-0000-0000A7070000}"/>
    <cellStyle name="Normal 25 75" xfId="1951" xr:uid="{00000000-0005-0000-0000-0000A8070000}"/>
    <cellStyle name="Normal 25 76" xfId="1952" xr:uid="{00000000-0005-0000-0000-0000A9070000}"/>
    <cellStyle name="Normal 25 77" xfId="1953" xr:uid="{00000000-0005-0000-0000-0000AA070000}"/>
    <cellStyle name="Normal 25 78" xfId="1954" xr:uid="{00000000-0005-0000-0000-0000AB070000}"/>
    <cellStyle name="Normal 25 79" xfId="1955" xr:uid="{00000000-0005-0000-0000-0000AC070000}"/>
    <cellStyle name="Normal 25 8" xfId="1956" xr:uid="{00000000-0005-0000-0000-0000AD070000}"/>
    <cellStyle name="Normal 25 80" xfId="1957" xr:uid="{00000000-0005-0000-0000-0000AE070000}"/>
    <cellStyle name="Normal 25 81" xfId="1958" xr:uid="{00000000-0005-0000-0000-0000AF070000}"/>
    <cellStyle name="Normal 25 82" xfId="1959" xr:uid="{00000000-0005-0000-0000-0000B0070000}"/>
    <cellStyle name="Normal 25 83" xfId="1960" xr:uid="{00000000-0005-0000-0000-0000B1070000}"/>
    <cellStyle name="Normal 25 84" xfId="1961" xr:uid="{00000000-0005-0000-0000-0000B2070000}"/>
    <cellStyle name="Normal 25 85" xfId="1962" xr:uid="{00000000-0005-0000-0000-0000B3070000}"/>
    <cellStyle name="Normal 25 86" xfId="1963" xr:uid="{00000000-0005-0000-0000-0000B4070000}"/>
    <cellStyle name="Normal 25 87" xfId="1964" xr:uid="{00000000-0005-0000-0000-0000B5070000}"/>
    <cellStyle name="Normal 25 88" xfId="1965" xr:uid="{00000000-0005-0000-0000-0000B6070000}"/>
    <cellStyle name="Normal 25 89" xfId="1966" xr:uid="{00000000-0005-0000-0000-0000B7070000}"/>
    <cellStyle name="Normal 25 9" xfId="1967" xr:uid="{00000000-0005-0000-0000-0000B8070000}"/>
    <cellStyle name="Normal 25 90" xfId="1968" xr:uid="{00000000-0005-0000-0000-0000B9070000}"/>
    <cellStyle name="Normal 25 91" xfId="1969" xr:uid="{00000000-0005-0000-0000-0000BA070000}"/>
    <cellStyle name="Normal 25 92" xfId="1970" xr:uid="{00000000-0005-0000-0000-0000BB070000}"/>
    <cellStyle name="Normal 25 93" xfId="1971" xr:uid="{00000000-0005-0000-0000-0000BC070000}"/>
    <cellStyle name="Normal 25 94" xfId="1972" xr:uid="{00000000-0005-0000-0000-0000BD070000}"/>
    <cellStyle name="Normal 25 95" xfId="1973" xr:uid="{00000000-0005-0000-0000-0000BE070000}"/>
    <cellStyle name="Normal 25 96" xfId="1974" xr:uid="{00000000-0005-0000-0000-0000BF070000}"/>
    <cellStyle name="Normal 25 97" xfId="1975" xr:uid="{00000000-0005-0000-0000-0000C0070000}"/>
    <cellStyle name="Normal 25 98" xfId="1976" xr:uid="{00000000-0005-0000-0000-0000C1070000}"/>
    <cellStyle name="Normal 25 99" xfId="1977" xr:uid="{00000000-0005-0000-0000-0000C2070000}"/>
    <cellStyle name="Normal 26" xfId="1978" xr:uid="{00000000-0005-0000-0000-0000C3070000}"/>
    <cellStyle name="Normal 26 10" xfId="1979" xr:uid="{00000000-0005-0000-0000-0000C4070000}"/>
    <cellStyle name="Normal 26 100" xfId="1980" xr:uid="{00000000-0005-0000-0000-0000C5070000}"/>
    <cellStyle name="Normal 26 101" xfId="1981" xr:uid="{00000000-0005-0000-0000-0000C6070000}"/>
    <cellStyle name="Normal 26 102" xfId="1982" xr:uid="{00000000-0005-0000-0000-0000C7070000}"/>
    <cellStyle name="Normal 26 103" xfId="1983" xr:uid="{00000000-0005-0000-0000-0000C8070000}"/>
    <cellStyle name="Normal 26 104" xfId="1984" xr:uid="{00000000-0005-0000-0000-0000C9070000}"/>
    <cellStyle name="Normal 26 105" xfId="1985" xr:uid="{00000000-0005-0000-0000-0000CA070000}"/>
    <cellStyle name="Normal 26 106" xfId="1986" xr:uid="{00000000-0005-0000-0000-0000CB070000}"/>
    <cellStyle name="Normal 26 107" xfId="1987" xr:uid="{00000000-0005-0000-0000-0000CC070000}"/>
    <cellStyle name="Normal 26 108" xfId="1988" xr:uid="{00000000-0005-0000-0000-0000CD070000}"/>
    <cellStyle name="Normal 26 109" xfId="1989" xr:uid="{00000000-0005-0000-0000-0000CE070000}"/>
    <cellStyle name="Normal 26 11" xfId="1990" xr:uid="{00000000-0005-0000-0000-0000CF070000}"/>
    <cellStyle name="Normal 26 12" xfId="1991" xr:uid="{00000000-0005-0000-0000-0000D0070000}"/>
    <cellStyle name="Normal 26 13" xfId="1992" xr:uid="{00000000-0005-0000-0000-0000D1070000}"/>
    <cellStyle name="Normal 26 14" xfId="1993" xr:uid="{00000000-0005-0000-0000-0000D2070000}"/>
    <cellStyle name="Normal 26 15" xfId="1994" xr:uid="{00000000-0005-0000-0000-0000D3070000}"/>
    <cellStyle name="Normal 26 16" xfId="1995" xr:uid="{00000000-0005-0000-0000-0000D4070000}"/>
    <cellStyle name="Normal 26 17" xfId="1996" xr:uid="{00000000-0005-0000-0000-0000D5070000}"/>
    <cellStyle name="Normal 26 18" xfId="1997" xr:uid="{00000000-0005-0000-0000-0000D6070000}"/>
    <cellStyle name="Normal 26 19" xfId="1998" xr:uid="{00000000-0005-0000-0000-0000D7070000}"/>
    <cellStyle name="Normal 26 2" xfId="1999" xr:uid="{00000000-0005-0000-0000-0000D8070000}"/>
    <cellStyle name="Normal 26 20" xfId="2000" xr:uid="{00000000-0005-0000-0000-0000D9070000}"/>
    <cellStyle name="Normal 26 21" xfId="2001" xr:uid="{00000000-0005-0000-0000-0000DA070000}"/>
    <cellStyle name="Normal 26 22" xfId="2002" xr:uid="{00000000-0005-0000-0000-0000DB070000}"/>
    <cellStyle name="Normal 26 23" xfId="2003" xr:uid="{00000000-0005-0000-0000-0000DC070000}"/>
    <cellStyle name="Normal 26 24" xfId="2004" xr:uid="{00000000-0005-0000-0000-0000DD070000}"/>
    <cellStyle name="Normal 26 25" xfId="2005" xr:uid="{00000000-0005-0000-0000-0000DE070000}"/>
    <cellStyle name="Normal 26 26" xfId="2006" xr:uid="{00000000-0005-0000-0000-0000DF070000}"/>
    <cellStyle name="Normal 26 27" xfId="2007" xr:uid="{00000000-0005-0000-0000-0000E0070000}"/>
    <cellStyle name="Normal 26 28" xfId="2008" xr:uid="{00000000-0005-0000-0000-0000E1070000}"/>
    <cellStyle name="Normal 26 29" xfId="2009" xr:uid="{00000000-0005-0000-0000-0000E2070000}"/>
    <cellStyle name="Normal 26 3" xfId="2010" xr:uid="{00000000-0005-0000-0000-0000E3070000}"/>
    <cellStyle name="Normal 26 30" xfId="2011" xr:uid="{00000000-0005-0000-0000-0000E4070000}"/>
    <cellStyle name="Normal 26 31" xfId="2012" xr:uid="{00000000-0005-0000-0000-0000E5070000}"/>
    <cellStyle name="Normal 26 32" xfId="2013" xr:uid="{00000000-0005-0000-0000-0000E6070000}"/>
    <cellStyle name="Normal 26 33" xfId="2014" xr:uid="{00000000-0005-0000-0000-0000E7070000}"/>
    <cellStyle name="Normal 26 34" xfId="2015" xr:uid="{00000000-0005-0000-0000-0000E8070000}"/>
    <cellStyle name="Normal 26 35" xfId="2016" xr:uid="{00000000-0005-0000-0000-0000E9070000}"/>
    <cellStyle name="Normal 26 36" xfId="2017" xr:uid="{00000000-0005-0000-0000-0000EA070000}"/>
    <cellStyle name="Normal 26 37" xfId="2018" xr:uid="{00000000-0005-0000-0000-0000EB070000}"/>
    <cellStyle name="Normal 26 38" xfId="2019" xr:uid="{00000000-0005-0000-0000-0000EC070000}"/>
    <cellStyle name="Normal 26 39" xfId="2020" xr:uid="{00000000-0005-0000-0000-0000ED070000}"/>
    <cellStyle name="Normal 26 4" xfId="2021" xr:uid="{00000000-0005-0000-0000-0000EE070000}"/>
    <cellStyle name="Normal 26 40" xfId="2022" xr:uid="{00000000-0005-0000-0000-0000EF070000}"/>
    <cellStyle name="Normal 26 41" xfId="2023" xr:uid="{00000000-0005-0000-0000-0000F0070000}"/>
    <cellStyle name="Normal 26 42" xfId="2024" xr:uid="{00000000-0005-0000-0000-0000F1070000}"/>
    <cellStyle name="Normal 26 43" xfId="2025" xr:uid="{00000000-0005-0000-0000-0000F2070000}"/>
    <cellStyle name="Normal 26 44" xfId="2026" xr:uid="{00000000-0005-0000-0000-0000F3070000}"/>
    <cellStyle name="Normal 26 45" xfId="2027" xr:uid="{00000000-0005-0000-0000-0000F4070000}"/>
    <cellStyle name="Normal 26 46" xfId="2028" xr:uid="{00000000-0005-0000-0000-0000F5070000}"/>
    <cellStyle name="Normal 26 47" xfId="2029" xr:uid="{00000000-0005-0000-0000-0000F6070000}"/>
    <cellStyle name="Normal 26 48" xfId="2030" xr:uid="{00000000-0005-0000-0000-0000F7070000}"/>
    <cellStyle name="Normal 26 49" xfId="2031" xr:uid="{00000000-0005-0000-0000-0000F8070000}"/>
    <cellStyle name="Normal 26 5" xfId="2032" xr:uid="{00000000-0005-0000-0000-0000F9070000}"/>
    <cellStyle name="Normal 26 50" xfId="2033" xr:uid="{00000000-0005-0000-0000-0000FA070000}"/>
    <cellStyle name="Normal 26 51" xfId="2034" xr:uid="{00000000-0005-0000-0000-0000FB070000}"/>
    <cellStyle name="Normal 26 52" xfId="2035" xr:uid="{00000000-0005-0000-0000-0000FC070000}"/>
    <cellStyle name="Normal 26 53" xfId="2036" xr:uid="{00000000-0005-0000-0000-0000FD070000}"/>
    <cellStyle name="Normal 26 54" xfId="2037" xr:uid="{00000000-0005-0000-0000-0000FE070000}"/>
    <cellStyle name="Normal 26 55" xfId="2038" xr:uid="{00000000-0005-0000-0000-0000FF070000}"/>
    <cellStyle name="Normal 26 56" xfId="2039" xr:uid="{00000000-0005-0000-0000-000000080000}"/>
    <cellStyle name="Normal 26 57" xfId="2040" xr:uid="{00000000-0005-0000-0000-000001080000}"/>
    <cellStyle name="Normal 26 58" xfId="2041" xr:uid="{00000000-0005-0000-0000-000002080000}"/>
    <cellStyle name="Normal 26 59" xfId="2042" xr:uid="{00000000-0005-0000-0000-000003080000}"/>
    <cellStyle name="Normal 26 6" xfId="2043" xr:uid="{00000000-0005-0000-0000-000004080000}"/>
    <cellStyle name="Normal 26 60" xfId="2044" xr:uid="{00000000-0005-0000-0000-000005080000}"/>
    <cellStyle name="Normal 26 61" xfId="2045" xr:uid="{00000000-0005-0000-0000-000006080000}"/>
    <cellStyle name="Normal 26 62" xfId="2046" xr:uid="{00000000-0005-0000-0000-000007080000}"/>
    <cellStyle name="Normal 26 63" xfId="2047" xr:uid="{00000000-0005-0000-0000-000008080000}"/>
    <cellStyle name="Normal 26 64" xfId="2048" xr:uid="{00000000-0005-0000-0000-000009080000}"/>
    <cellStyle name="Normal 26 65" xfId="2049" xr:uid="{00000000-0005-0000-0000-00000A080000}"/>
    <cellStyle name="Normal 26 66" xfId="2050" xr:uid="{00000000-0005-0000-0000-00000B080000}"/>
    <cellStyle name="Normal 26 67" xfId="2051" xr:uid="{00000000-0005-0000-0000-00000C080000}"/>
    <cellStyle name="Normal 26 68" xfId="2052" xr:uid="{00000000-0005-0000-0000-00000D080000}"/>
    <cellStyle name="Normal 26 69" xfId="2053" xr:uid="{00000000-0005-0000-0000-00000E080000}"/>
    <cellStyle name="Normal 26 7" xfId="2054" xr:uid="{00000000-0005-0000-0000-00000F080000}"/>
    <cellStyle name="Normal 26 70" xfId="2055" xr:uid="{00000000-0005-0000-0000-000010080000}"/>
    <cellStyle name="Normal 26 71" xfId="2056" xr:uid="{00000000-0005-0000-0000-000011080000}"/>
    <cellStyle name="Normal 26 72" xfId="2057" xr:uid="{00000000-0005-0000-0000-000012080000}"/>
    <cellStyle name="Normal 26 73" xfId="2058" xr:uid="{00000000-0005-0000-0000-000013080000}"/>
    <cellStyle name="Normal 26 74" xfId="2059" xr:uid="{00000000-0005-0000-0000-000014080000}"/>
    <cellStyle name="Normal 26 75" xfId="2060" xr:uid="{00000000-0005-0000-0000-000015080000}"/>
    <cellStyle name="Normal 26 76" xfId="2061" xr:uid="{00000000-0005-0000-0000-000016080000}"/>
    <cellStyle name="Normal 26 77" xfId="2062" xr:uid="{00000000-0005-0000-0000-000017080000}"/>
    <cellStyle name="Normal 26 78" xfId="2063" xr:uid="{00000000-0005-0000-0000-000018080000}"/>
    <cellStyle name="Normal 26 79" xfId="2064" xr:uid="{00000000-0005-0000-0000-000019080000}"/>
    <cellStyle name="Normal 26 8" xfId="2065" xr:uid="{00000000-0005-0000-0000-00001A080000}"/>
    <cellStyle name="Normal 26 80" xfId="2066" xr:uid="{00000000-0005-0000-0000-00001B080000}"/>
    <cellStyle name="Normal 26 81" xfId="2067" xr:uid="{00000000-0005-0000-0000-00001C080000}"/>
    <cellStyle name="Normal 26 82" xfId="2068" xr:uid="{00000000-0005-0000-0000-00001D080000}"/>
    <cellStyle name="Normal 26 83" xfId="2069" xr:uid="{00000000-0005-0000-0000-00001E080000}"/>
    <cellStyle name="Normal 26 84" xfId="2070" xr:uid="{00000000-0005-0000-0000-00001F080000}"/>
    <cellStyle name="Normal 26 85" xfId="2071" xr:uid="{00000000-0005-0000-0000-000020080000}"/>
    <cellStyle name="Normal 26 86" xfId="2072" xr:uid="{00000000-0005-0000-0000-000021080000}"/>
    <cellStyle name="Normal 26 87" xfId="2073" xr:uid="{00000000-0005-0000-0000-000022080000}"/>
    <cellStyle name="Normal 26 88" xfId="2074" xr:uid="{00000000-0005-0000-0000-000023080000}"/>
    <cellStyle name="Normal 26 89" xfId="2075" xr:uid="{00000000-0005-0000-0000-000024080000}"/>
    <cellStyle name="Normal 26 9" xfId="2076" xr:uid="{00000000-0005-0000-0000-000025080000}"/>
    <cellStyle name="Normal 26 90" xfId="2077" xr:uid="{00000000-0005-0000-0000-000026080000}"/>
    <cellStyle name="Normal 26 91" xfId="2078" xr:uid="{00000000-0005-0000-0000-000027080000}"/>
    <cellStyle name="Normal 26 92" xfId="2079" xr:uid="{00000000-0005-0000-0000-000028080000}"/>
    <cellStyle name="Normal 26 93" xfId="2080" xr:uid="{00000000-0005-0000-0000-000029080000}"/>
    <cellStyle name="Normal 26 94" xfId="2081" xr:uid="{00000000-0005-0000-0000-00002A080000}"/>
    <cellStyle name="Normal 26 95" xfId="2082" xr:uid="{00000000-0005-0000-0000-00002B080000}"/>
    <cellStyle name="Normal 26 96" xfId="2083" xr:uid="{00000000-0005-0000-0000-00002C080000}"/>
    <cellStyle name="Normal 26 97" xfId="2084" xr:uid="{00000000-0005-0000-0000-00002D080000}"/>
    <cellStyle name="Normal 26 98" xfId="2085" xr:uid="{00000000-0005-0000-0000-00002E080000}"/>
    <cellStyle name="Normal 26 99" xfId="2086" xr:uid="{00000000-0005-0000-0000-00002F080000}"/>
    <cellStyle name="Normal 27" xfId="2087" xr:uid="{00000000-0005-0000-0000-000030080000}"/>
    <cellStyle name="Normal 27 10" xfId="2088" xr:uid="{00000000-0005-0000-0000-000031080000}"/>
    <cellStyle name="Normal 27 100" xfId="2089" xr:uid="{00000000-0005-0000-0000-000032080000}"/>
    <cellStyle name="Normal 27 101" xfId="2090" xr:uid="{00000000-0005-0000-0000-000033080000}"/>
    <cellStyle name="Normal 27 102" xfId="2091" xr:uid="{00000000-0005-0000-0000-000034080000}"/>
    <cellStyle name="Normal 27 103" xfId="2092" xr:uid="{00000000-0005-0000-0000-000035080000}"/>
    <cellStyle name="Normal 27 104" xfId="2093" xr:uid="{00000000-0005-0000-0000-000036080000}"/>
    <cellStyle name="Normal 27 105" xfId="2094" xr:uid="{00000000-0005-0000-0000-000037080000}"/>
    <cellStyle name="Normal 27 106" xfId="2095" xr:uid="{00000000-0005-0000-0000-000038080000}"/>
    <cellStyle name="Normal 27 107" xfId="2096" xr:uid="{00000000-0005-0000-0000-000039080000}"/>
    <cellStyle name="Normal 27 108" xfId="2097" xr:uid="{00000000-0005-0000-0000-00003A080000}"/>
    <cellStyle name="Normal 27 109" xfId="2098" xr:uid="{00000000-0005-0000-0000-00003B080000}"/>
    <cellStyle name="Normal 27 11" xfId="2099" xr:uid="{00000000-0005-0000-0000-00003C080000}"/>
    <cellStyle name="Normal 27 12" xfId="2100" xr:uid="{00000000-0005-0000-0000-00003D080000}"/>
    <cellStyle name="Normal 27 13" xfId="2101" xr:uid="{00000000-0005-0000-0000-00003E080000}"/>
    <cellStyle name="Normal 27 14" xfId="2102" xr:uid="{00000000-0005-0000-0000-00003F080000}"/>
    <cellStyle name="Normal 27 15" xfId="2103" xr:uid="{00000000-0005-0000-0000-000040080000}"/>
    <cellStyle name="Normal 27 16" xfId="2104" xr:uid="{00000000-0005-0000-0000-000041080000}"/>
    <cellStyle name="Normal 27 17" xfId="2105" xr:uid="{00000000-0005-0000-0000-000042080000}"/>
    <cellStyle name="Normal 27 18" xfId="2106" xr:uid="{00000000-0005-0000-0000-000043080000}"/>
    <cellStyle name="Normal 27 19" xfId="2107" xr:uid="{00000000-0005-0000-0000-000044080000}"/>
    <cellStyle name="Normal 27 2" xfId="2108" xr:uid="{00000000-0005-0000-0000-000045080000}"/>
    <cellStyle name="Normal 27 20" xfId="2109" xr:uid="{00000000-0005-0000-0000-000046080000}"/>
    <cellStyle name="Normal 27 21" xfId="2110" xr:uid="{00000000-0005-0000-0000-000047080000}"/>
    <cellStyle name="Normal 27 22" xfId="2111" xr:uid="{00000000-0005-0000-0000-000048080000}"/>
    <cellStyle name="Normal 27 23" xfId="2112" xr:uid="{00000000-0005-0000-0000-000049080000}"/>
    <cellStyle name="Normal 27 24" xfId="2113" xr:uid="{00000000-0005-0000-0000-00004A080000}"/>
    <cellStyle name="Normal 27 25" xfId="2114" xr:uid="{00000000-0005-0000-0000-00004B080000}"/>
    <cellStyle name="Normal 27 26" xfId="2115" xr:uid="{00000000-0005-0000-0000-00004C080000}"/>
    <cellStyle name="Normal 27 27" xfId="2116" xr:uid="{00000000-0005-0000-0000-00004D080000}"/>
    <cellStyle name="Normal 27 28" xfId="2117" xr:uid="{00000000-0005-0000-0000-00004E080000}"/>
    <cellStyle name="Normal 27 29" xfId="2118" xr:uid="{00000000-0005-0000-0000-00004F080000}"/>
    <cellStyle name="Normal 27 3" xfId="2119" xr:uid="{00000000-0005-0000-0000-000050080000}"/>
    <cellStyle name="Normal 27 30" xfId="2120" xr:uid="{00000000-0005-0000-0000-000051080000}"/>
    <cellStyle name="Normal 27 31" xfId="2121" xr:uid="{00000000-0005-0000-0000-000052080000}"/>
    <cellStyle name="Normal 27 32" xfId="2122" xr:uid="{00000000-0005-0000-0000-000053080000}"/>
    <cellStyle name="Normal 27 33" xfId="2123" xr:uid="{00000000-0005-0000-0000-000054080000}"/>
    <cellStyle name="Normal 27 34" xfId="2124" xr:uid="{00000000-0005-0000-0000-000055080000}"/>
    <cellStyle name="Normal 27 35" xfId="2125" xr:uid="{00000000-0005-0000-0000-000056080000}"/>
    <cellStyle name="Normal 27 36" xfId="2126" xr:uid="{00000000-0005-0000-0000-000057080000}"/>
    <cellStyle name="Normal 27 37" xfId="2127" xr:uid="{00000000-0005-0000-0000-000058080000}"/>
    <cellStyle name="Normal 27 38" xfId="2128" xr:uid="{00000000-0005-0000-0000-000059080000}"/>
    <cellStyle name="Normal 27 39" xfId="2129" xr:uid="{00000000-0005-0000-0000-00005A080000}"/>
    <cellStyle name="Normal 27 4" xfId="2130" xr:uid="{00000000-0005-0000-0000-00005B080000}"/>
    <cellStyle name="Normal 27 40" xfId="2131" xr:uid="{00000000-0005-0000-0000-00005C080000}"/>
    <cellStyle name="Normal 27 41" xfId="2132" xr:uid="{00000000-0005-0000-0000-00005D080000}"/>
    <cellStyle name="Normal 27 42" xfId="2133" xr:uid="{00000000-0005-0000-0000-00005E080000}"/>
    <cellStyle name="Normal 27 43" xfId="2134" xr:uid="{00000000-0005-0000-0000-00005F080000}"/>
    <cellStyle name="Normal 27 44" xfId="2135" xr:uid="{00000000-0005-0000-0000-000060080000}"/>
    <cellStyle name="Normal 27 45" xfId="2136" xr:uid="{00000000-0005-0000-0000-000061080000}"/>
    <cellStyle name="Normal 27 46" xfId="2137" xr:uid="{00000000-0005-0000-0000-000062080000}"/>
    <cellStyle name="Normal 27 47" xfId="2138" xr:uid="{00000000-0005-0000-0000-000063080000}"/>
    <cellStyle name="Normal 27 48" xfId="2139" xr:uid="{00000000-0005-0000-0000-000064080000}"/>
    <cellStyle name="Normal 27 49" xfId="2140" xr:uid="{00000000-0005-0000-0000-000065080000}"/>
    <cellStyle name="Normal 27 5" xfId="2141" xr:uid="{00000000-0005-0000-0000-000066080000}"/>
    <cellStyle name="Normal 27 50" xfId="2142" xr:uid="{00000000-0005-0000-0000-000067080000}"/>
    <cellStyle name="Normal 27 51" xfId="2143" xr:uid="{00000000-0005-0000-0000-000068080000}"/>
    <cellStyle name="Normal 27 52" xfId="2144" xr:uid="{00000000-0005-0000-0000-000069080000}"/>
    <cellStyle name="Normal 27 53" xfId="2145" xr:uid="{00000000-0005-0000-0000-00006A080000}"/>
    <cellStyle name="Normal 27 54" xfId="2146" xr:uid="{00000000-0005-0000-0000-00006B080000}"/>
    <cellStyle name="Normal 27 55" xfId="2147" xr:uid="{00000000-0005-0000-0000-00006C080000}"/>
    <cellStyle name="Normal 27 56" xfId="2148" xr:uid="{00000000-0005-0000-0000-00006D080000}"/>
    <cellStyle name="Normal 27 57" xfId="2149" xr:uid="{00000000-0005-0000-0000-00006E080000}"/>
    <cellStyle name="Normal 27 58" xfId="2150" xr:uid="{00000000-0005-0000-0000-00006F080000}"/>
    <cellStyle name="Normal 27 59" xfId="2151" xr:uid="{00000000-0005-0000-0000-000070080000}"/>
    <cellStyle name="Normal 27 6" xfId="2152" xr:uid="{00000000-0005-0000-0000-000071080000}"/>
    <cellStyle name="Normal 27 60" xfId="2153" xr:uid="{00000000-0005-0000-0000-000072080000}"/>
    <cellStyle name="Normal 27 61" xfId="2154" xr:uid="{00000000-0005-0000-0000-000073080000}"/>
    <cellStyle name="Normal 27 62" xfId="2155" xr:uid="{00000000-0005-0000-0000-000074080000}"/>
    <cellStyle name="Normal 27 63" xfId="2156" xr:uid="{00000000-0005-0000-0000-000075080000}"/>
    <cellStyle name="Normal 27 64" xfId="2157" xr:uid="{00000000-0005-0000-0000-000076080000}"/>
    <cellStyle name="Normal 27 65" xfId="2158" xr:uid="{00000000-0005-0000-0000-000077080000}"/>
    <cellStyle name="Normal 27 66" xfId="2159" xr:uid="{00000000-0005-0000-0000-000078080000}"/>
    <cellStyle name="Normal 27 67" xfId="2160" xr:uid="{00000000-0005-0000-0000-000079080000}"/>
    <cellStyle name="Normal 27 68" xfId="2161" xr:uid="{00000000-0005-0000-0000-00007A080000}"/>
    <cellStyle name="Normal 27 69" xfId="2162" xr:uid="{00000000-0005-0000-0000-00007B080000}"/>
    <cellStyle name="Normal 27 7" xfId="2163" xr:uid="{00000000-0005-0000-0000-00007C080000}"/>
    <cellStyle name="Normal 27 70" xfId="2164" xr:uid="{00000000-0005-0000-0000-00007D080000}"/>
    <cellStyle name="Normal 27 71" xfId="2165" xr:uid="{00000000-0005-0000-0000-00007E080000}"/>
    <cellStyle name="Normal 27 72" xfId="2166" xr:uid="{00000000-0005-0000-0000-00007F080000}"/>
    <cellStyle name="Normal 27 73" xfId="2167" xr:uid="{00000000-0005-0000-0000-000080080000}"/>
    <cellStyle name="Normal 27 74" xfId="2168" xr:uid="{00000000-0005-0000-0000-000081080000}"/>
    <cellStyle name="Normal 27 75" xfId="2169" xr:uid="{00000000-0005-0000-0000-000082080000}"/>
    <cellStyle name="Normal 27 76" xfId="2170" xr:uid="{00000000-0005-0000-0000-000083080000}"/>
    <cellStyle name="Normal 27 77" xfId="2171" xr:uid="{00000000-0005-0000-0000-000084080000}"/>
    <cellStyle name="Normal 27 78" xfId="2172" xr:uid="{00000000-0005-0000-0000-000085080000}"/>
    <cellStyle name="Normal 27 79" xfId="2173" xr:uid="{00000000-0005-0000-0000-000086080000}"/>
    <cellStyle name="Normal 27 8" xfId="2174" xr:uid="{00000000-0005-0000-0000-000087080000}"/>
    <cellStyle name="Normal 27 80" xfId="2175" xr:uid="{00000000-0005-0000-0000-000088080000}"/>
    <cellStyle name="Normal 27 81" xfId="2176" xr:uid="{00000000-0005-0000-0000-000089080000}"/>
    <cellStyle name="Normal 27 82" xfId="2177" xr:uid="{00000000-0005-0000-0000-00008A080000}"/>
    <cellStyle name="Normal 27 83" xfId="2178" xr:uid="{00000000-0005-0000-0000-00008B080000}"/>
    <cellStyle name="Normal 27 84" xfId="2179" xr:uid="{00000000-0005-0000-0000-00008C080000}"/>
    <cellStyle name="Normal 27 85" xfId="2180" xr:uid="{00000000-0005-0000-0000-00008D080000}"/>
    <cellStyle name="Normal 27 86" xfId="2181" xr:uid="{00000000-0005-0000-0000-00008E080000}"/>
    <cellStyle name="Normal 27 87" xfId="2182" xr:uid="{00000000-0005-0000-0000-00008F080000}"/>
    <cellStyle name="Normal 27 88" xfId="2183" xr:uid="{00000000-0005-0000-0000-000090080000}"/>
    <cellStyle name="Normal 27 89" xfId="2184" xr:uid="{00000000-0005-0000-0000-000091080000}"/>
    <cellStyle name="Normal 27 9" xfId="2185" xr:uid="{00000000-0005-0000-0000-000092080000}"/>
    <cellStyle name="Normal 27 90" xfId="2186" xr:uid="{00000000-0005-0000-0000-000093080000}"/>
    <cellStyle name="Normal 27 91" xfId="2187" xr:uid="{00000000-0005-0000-0000-000094080000}"/>
    <cellStyle name="Normal 27 92" xfId="2188" xr:uid="{00000000-0005-0000-0000-000095080000}"/>
    <cellStyle name="Normal 27 93" xfId="2189" xr:uid="{00000000-0005-0000-0000-000096080000}"/>
    <cellStyle name="Normal 27 94" xfId="2190" xr:uid="{00000000-0005-0000-0000-000097080000}"/>
    <cellStyle name="Normal 27 95" xfId="2191" xr:uid="{00000000-0005-0000-0000-000098080000}"/>
    <cellStyle name="Normal 27 96" xfId="2192" xr:uid="{00000000-0005-0000-0000-000099080000}"/>
    <cellStyle name="Normal 27 97" xfId="2193" xr:uid="{00000000-0005-0000-0000-00009A080000}"/>
    <cellStyle name="Normal 27 98" xfId="2194" xr:uid="{00000000-0005-0000-0000-00009B080000}"/>
    <cellStyle name="Normal 27 99" xfId="2195" xr:uid="{00000000-0005-0000-0000-00009C080000}"/>
    <cellStyle name="Normal 28" xfId="2196" xr:uid="{00000000-0005-0000-0000-00009D080000}"/>
    <cellStyle name="Normal 28 10" xfId="2197" xr:uid="{00000000-0005-0000-0000-00009E080000}"/>
    <cellStyle name="Normal 28 100" xfId="2198" xr:uid="{00000000-0005-0000-0000-00009F080000}"/>
    <cellStyle name="Normal 28 101" xfId="2199" xr:uid="{00000000-0005-0000-0000-0000A0080000}"/>
    <cellStyle name="Normal 28 102" xfId="2200" xr:uid="{00000000-0005-0000-0000-0000A1080000}"/>
    <cellStyle name="Normal 28 103" xfId="2201" xr:uid="{00000000-0005-0000-0000-0000A2080000}"/>
    <cellStyle name="Normal 28 104" xfId="2202" xr:uid="{00000000-0005-0000-0000-0000A3080000}"/>
    <cellStyle name="Normal 28 105" xfId="2203" xr:uid="{00000000-0005-0000-0000-0000A4080000}"/>
    <cellStyle name="Normal 28 106" xfId="2204" xr:uid="{00000000-0005-0000-0000-0000A5080000}"/>
    <cellStyle name="Normal 28 107" xfId="2205" xr:uid="{00000000-0005-0000-0000-0000A6080000}"/>
    <cellStyle name="Normal 28 108" xfId="2206" xr:uid="{00000000-0005-0000-0000-0000A7080000}"/>
    <cellStyle name="Normal 28 109" xfId="2207" xr:uid="{00000000-0005-0000-0000-0000A8080000}"/>
    <cellStyle name="Normal 28 11" xfId="2208" xr:uid="{00000000-0005-0000-0000-0000A9080000}"/>
    <cellStyle name="Normal 28 12" xfId="2209" xr:uid="{00000000-0005-0000-0000-0000AA080000}"/>
    <cellStyle name="Normal 28 13" xfId="2210" xr:uid="{00000000-0005-0000-0000-0000AB080000}"/>
    <cellStyle name="Normal 28 14" xfId="2211" xr:uid="{00000000-0005-0000-0000-0000AC080000}"/>
    <cellStyle name="Normal 28 15" xfId="2212" xr:uid="{00000000-0005-0000-0000-0000AD080000}"/>
    <cellStyle name="Normal 28 16" xfId="2213" xr:uid="{00000000-0005-0000-0000-0000AE080000}"/>
    <cellStyle name="Normal 28 17" xfId="2214" xr:uid="{00000000-0005-0000-0000-0000AF080000}"/>
    <cellStyle name="Normal 28 18" xfId="2215" xr:uid="{00000000-0005-0000-0000-0000B0080000}"/>
    <cellStyle name="Normal 28 19" xfId="2216" xr:uid="{00000000-0005-0000-0000-0000B1080000}"/>
    <cellStyle name="Normal 28 2" xfId="2217" xr:uid="{00000000-0005-0000-0000-0000B2080000}"/>
    <cellStyle name="Normal 28 20" xfId="2218" xr:uid="{00000000-0005-0000-0000-0000B3080000}"/>
    <cellStyle name="Normal 28 21" xfId="2219" xr:uid="{00000000-0005-0000-0000-0000B4080000}"/>
    <cellStyle name="Normal 28 22" xfId="2220" xr:uid="{00000000-0005-0000-0000-0000B5080000}"/>
    <cellStyle name="Normal 28 23" xfId="2221" xr:uid="{00000000-0005-0000-0000-0000B6080000}"/>
    <cellStyle name="Normal 28 24" xfId="2222" xr:uid="{00000000-0005-0000-0000-0000B7080000}"/>
    <cellStyle name="Normal 28 25" xfId="2223" xr:uid="{00000000-0005-0000-0000-0000B8080000}"/>
    <cellStyle name="Normal 28 26" xfId="2224" xr:uid="{00000000-0005-0000-0000-0000B9080000}"/>
    <cellStyle name="Normal 28 27" xfId="2225" xr:uid="{00000000-0005-0000-0000-0000BA080000}"/>
    <cellStyle name="Normal 28 28" xfId="2226" xr:uid="{00000000-0005-0000-0000-0000BB080000}"/>
    <cellStyle name="Normal 28 29" xfId="2227" xr:uid="{00000000-0005-0000-0000-0000BC080000}"/>
    <cellStyle name="Normal 28 3" xfId="2228" xr:uid="{00000000-0005-0000-0000-0000BD080000}"/>
    <cellStyle name="Normal 28 30" xfId="2229" xr:uid="{00000000-0005-0000-0000-0000BE080000}"/>
    <cellStyle name="Normal 28 31" xfId="2230" xr:uid="{00000000-0005-0000-0000-0000BF080000}"/>
    <cellStyle name="Normal 28 32" xfId="2231" xr:uid="{00000000-0005-0000-0000-0000C0080000}"/>
    <cellStyle name="Normal 28 33" xfId="2232" xr:uid="{00000000-0005-0000-0000-0000C1080000}"/>
    <cellStyle name="Normal 28 34" xfId="2233" xr:uid="{00000000-0005-0000-0000-0000C2080000}"/>
    <cellStyle name="Normal 28 35" xfId="2234" xr:uid="{00000000-0005-0000-0000-0000C3080000}"/>
    <cellStyle name="Normal 28 36" xfId="2235" xr:uid="{00000000-0005-0000-0000-0000C4080000}"/>
    <cellStyle name="Normal 28 37" xfId="2236" xr:uid="{00000000-0005-0000-0000-0000C5080000}"/>
    <cellStyle name="Normal 28 38" xfId="2237" xr:uid="{00000000-0005-0000-0000-0000C6080000}"/>
    <cellStyle name="Normal 28 39" xfId="2238" xr:uid="{00000000-0005-0000-0000-0000C7080000}"/>
    <cellStyle name="Normal 28 4" xfId="2239" xr:uid="{00000000-0005-0000-0000-0000C8080000}"/>
    <cellStyle name="Normal 28 40" xfId="2240" xr:uid="{00000000-0005-0000-0000-0000C9080000}"/>
    <cellStyle name="Normal 28 41" xfId="2241" xr:uid="{00000000-0005-0000-0000-0000CA080000}"/>
    <cellStyle name="Normal 28 42" xfId="2242" xr:uid="{00000000-0005-0000-0000-0000CB080000}"/>
    <cellStyle name="Normal 28 43" xfId="2243" xr:uid="{00000000-0005-0000-0000-0000CC080000}"/>
    <cellStyle name="Normal 28 44" xfId="2244" xr:uid="{00000000-0005-0000-0000-0000CD080000}"/>
    <cellStyle name="Normal 28 45" xfId="2245" xr:uid="{00000000-0005-0000-0000-0000CE080000}"/>
    <cellStyle name="Normal 28 46" xfId="2246" xr:uid="{00000000-0005-0000-0000-0000CF080000}"/>
    <cellStyle name="Normal 28 47" xfId="2247" xr:uid="{00000000-0005-0000-0000-0000D0080000}"/>
    <cellStyle name="Normal 28 48" xfId="2248" xr:uid="{00000000-0005-0000-0000-0000D1080000}"/>
    <cellStyle name="Normal 28 49" xfId="2249" xr:uid="{00000000-0005-0000-0000-0000D2080000}"/>
    <cellStyle name="Normal 28 5" xfId="2250" xr:uid="{00000000-0005-0000-0000-0000D3080000}"/>
    <cellStyle name="Normal 28 50" xfId="2251" xr:uid="{00000000-0005-0000-0000-0000D4080000}"/>
    <cellStyle name="Normal 28 51" xfId="2252" xr:uid="{00000000-0005-0000-0000-0000D5080000}"/>
    <cellStyle name="Normal 28 52" xfId="2253" xr:uid="{00000000-0005-0000-0000-0000D6080000}"/>
    <cellStyle name="Normal 28 53" xfId="2254" xr:uid="{00000000-0005-0000-0000-0000D7080000}"/>
    <cellStyle name="Normal 28 54" xfId="2255" xr:uid="{00000000-0005-0000-0000-0000D8080000}"/>
    <cellStyle name="Normal 28 55" xfId="2256" xr:uid="{00000000-0005-0000-0000-0000D9080000}"/>
    <cellStyle name="Normal 28 56" xfId="2257" xr:uid="{00000000-0005-0000-0000-0000DA080000}"/>
    <cellStyle name="Normal 28 57" xfId="2258" xr:uid="{00000000-0005-0000-0000-0000DB080000}"/>
    <cellStyle name="Normal 28 58" xfId="2259" xr:uid="{00000000-0005-0000-0000-0000DC080000}"/>
    <cellStyle name="Normal 28 59" xfId="2260" xr:uid="{00000000-0005-0000-0000-0000DD080000}"/>
    <cellStyle name="Normal 28 6" xfId="2261" xr:uid="{00000000-0005-0000-0000-0000DE080000}"/>
    <cellStyle name="Normal 28 60" xfId="2262" xr:uid="{00000000-0005-0000-0000-0000DF080000}"/>
    <cellStyle name="Normal 28 61" xfId="2263" xr:uid="{00000000-0005-0000-0000-0000E0080000}"/>
    <cellStyle name="Normal 28 62" xfId="2264" xr:uid="{00000000-0005-0000-0000-0000E1080000}"/>
    <cellStyle name="Normal 28 63" xfId="2265" xr:uid="{00000000-0005-0000-0000-0000E2080000}"/>
    <cellStyle name="Normal 28 64" xfId="2266" xr:uid="{00000000-0005-0000-0000-0000E3080000}"/>
    <cellStyle name="Normal 28 65" xfId="2267" xr:uid="{00000000-0005-0000-0000-0000E4080000}"/>
    <cellStyle name="Normal 28 66" xfId="2268" xr:uid="{00000000-0005-0000-0000-0000E5080000}"/>
    <cellStyle name="Normal 28 67" xfId="2269" xr:uid="{00000000-0005-0000-0000-0000E6080000}"/>
    <cellStyle name="Normal 28 68" xfId="2270" xr:uid="{00000000-0005-0000-0000-0000E7080000}"/>
    <cellStyle name="Normal 28 69" xfId="2271" xr:uid="{00000000-0005-0000-0000-0000E8080000}"/>
    <cellStyle name="Normal 28 7" xfId="2272" xr:uid="{00000000-0005-0000-0000-0000E9080000}"/>
    <cellStyle name="Normal 28 70" xfId="2273" xr:uid="{00000000-0005-0000-0000-0000EA080000}"/>
    <cellStyle name="Normal 28 71" xfId="2274" xr:uid="{00000000-0005-0000-0000-0000EB080000}"/>
    <cellStyle name="Normal 28 72" xfId="2275" xr:uid="{00000000-0005-0000-0000-0000EC080000}"/>
    <cellStyle name="Normal 28 73" xfId="2276" xr:uid="{00000000-0005-0000-0000-0000ED080000}"/>
    <cellStyle name="Normal 28 74" xfId="2277" xr:uid="{00000000-0005-0000-0000-0000EE080000}"/>
    <cellStyle name="Normal 28 75" xfId="2278" xr:uid="{00000000-0005-0000-0000-0000EF080000}"/>
    <cellStyle name="Normal 28 76" xfId="2279" xr:uid="{00000000-0005-0000-0000-0000F0080000}"/>
    <cellStyle name="Normal 28 77" xfId="2280" xr:uid="{00000000-0005-0000-0000-0000F1080000}"/>
    <cellStyle name="Normal 28 78" xfId="2281" xr:uid="{00000000-0005-0000-0000-0000F2080000}"/>
    <cellStyle name="Normal 28 79" xfId="2282" xr:uid="{00000000-0005-0000-0000-0000F3080000}"/>
    <cellStyle name="Normal 28 8" xfId="2283" xr:uid="{00000000-0005-0000-0000-0000F4080000}"/>
    <cellStyle name="Normal 28 80" xfId="2284" xr:uid="{00000000-0005-0000-0000-0000F5080000}"/>
    <cellStyle name="Normal 28 81" xfId="2285" xr:uid="{00000000-0005-0000-0000-0000F6080000}"/>
    <cellStyle name="Normal 28 82" xfId="2286" xr:uid="{00000000-0005-0000-0000-0000F7080000}"/>
    <cellStyle name="Normal 28 83" xfId="2287" xr:uid="{00000000-0005-0000-0000-0000F8080000}"/>
    <cellStyle name="Normal 28 84" xfId="2288" xr:uid="{00000000-0005-0000-0000-0000F9080000}"/>
    <cellStyle name="Normal 28 85" xfId="2289" xr:uid="{00000000-0005-0000-0000-0000FA080000}"/>
    <cellStyle name="Normal 28 86" xfId="2290" xr:uid="{00000000-0005-0000-0000-0000FB080000}"/>
    <cellStyle name="Normal 28 87" xfId="2291" xr:uid="{00000000-0005-0000-0000-0000FC080000}"/>
    <cellStyle name="Normal 28 88" xfId="2292" xr:uid="{00000000-0005-0000-0000-0000FD080000}"/>
    <cellStyle name="Normal 28 89" xfId="2293" xr:uid="{00000000-0005-0000-0000-0000FE080000}"/>
    <cellStyle name="Normal 28 9" xfId="2294" xr:uid="{00000000-0005-0000-0000-0000FF080000}"/>
    <cellStyle name="Normal 28 90" xfId="2295" xr:uid="{00000000-0005-0000-0000-000000090000}"/>
    <cellStyle name="Normal 28 91" xfId="2296" xr:uid="{00000000-0005-0000-0000-000001090000}"/>
    <cellStyle name="Normal 28 92" xfId="2297" xr:uid="{00000000-0005-0000-0000-000002090000}"/>
    <cellStyle name="Normal 28 93" xfId="2298" xr:uid="{00000000-0005-0000-0000-000003090000}"/>
    <cellStyle name="Normal 28 94" xfId="2299" xr:uid="{00000000-0005-0000-0000-000004090000}"/>
    <cellStyle name="Normal 28 95" xfId="2300" xr:uid="{00000000-0005-0000-0000-000005090000}"/>
    <cellStyle name="Normal 28 96" xfId="2301" xr:uid="{00000000-0005-0000-0000-000006090000}"/>
    <cellStyle name="Normal 28 97" xfId="2302" xr:uid="{00000000-0005-0000-0000-000007090000}"/>
    <cellStyle name="Normal 28 98" xfId="2303" xr:uid="{00000000-0005-0000-0000-000008090000}"/>
    <cellStyle name="Normal 28 99" xfId="2304" xr:uid="{00000000-0005-0000-0000-000009090000}"/>
    <cellStyle name="Normal 29" xfId="2305" xr:uid="{00000000-0005-0000-0000-00000A090000}"/>
    <cellStyle name="Normal 29 10" xfId="2306" xr:uid="{00000000-0005-0000-0000-00000B090000}"/>
    <cellStyle name="Normal 29 100" xfId="2307" xr:uid="{00000000-0005-0000-0000-00000C090000}"/>
    <cellStyle name="Normal 29 101" xfId="2308" xr:uid="{00000000-0005-0000-0000-00000D090000}"/>
    <cellStyle name="Normal 29 102" xfId="2309" xr:uid="{00000000-0005-0000-0000-00000E090000}"/>
    <cellStyle name="Normal 29 103" xfId="2310" xr:uid="{00000000-0005-0000-0000-00000F090000}"/>
    <cellStyle name="Normal 29 104" xfId="2311" xr:uid="{00000000-0005-0000-0000-000010090000}"/>
    <cellStyle name="Normal 29 105" xfId="2312" xr:uid="{00000000-0005-0000-0000-000011090000}"/>
    <cellStyle name="Normal 29 106" xfId="2313" xr:uid="{00000000-0005-0000-0000-000012090000}"/>
    <cellStyle name="Normal 29 107" xfId="2314" xr:uid="{00000000-0005-0000-0000-000013090000}"/>
    <cellStyle name="Normal 29 108" xfId="2315" xr:uid="{00000000-0005-0000-0000-000014090000}"/>
    <cellStyle name="Normal 29 109" xfId="2316" xr:uid="{00000000-0005-0000-0000-000015090000}"/>
    <cellStyle name="Normal 29 11" xfId="2317" xr:uid="{00000000-0005-0000-0000-000016090000}"/>
    <cellStyle name="Normal 29 12" xfId="2318" xr:uid="{00000000-0005-0000-0000-000017090000}"/>
    <cellStyle name="Normal 29 13" xfId="2319" xr:uid="{00000000-0005-0000-0000-000018090000}"/>
    <cellStyle name="Normal 29 14" xfId="2320" xr:uid="{00000000-0005-0000-0000-000019090000}"/>
    <cellStyle name="Normal 29 15" xfId="2321" xr:uid="{00000000-0005-0000-0000-00001A090000}"/>
    <cellStyle name="Normal 29 16" xfId="2322" xr:uid="{00000000-0005-0000-0000-00001B090000}"/>
    <cellStyle name="Normal 29 17" xfId="2323" xr:uid="{00000000-0005-0000-0000-00001C090000}"/>
    <cellStyle name="Normal 29 18" xfId="2324" xr:uid="{00000000-0005-0000-0000-00001D090000}"/>
    <cellStyle name="Normal 29 19" xfId="2325" xr:uid="{00000000-0005-0000-0000-00001E090000}"/>
    <cellStyle name="Normal 29 2" xfId="2326" xr:uid="{00000000-0005-0000-0000-00001F090000}"/>
    <cellStyle name="Normal 29 20" xfId="2327" xr:uid="{00000000-0005-0000-0000-000020090000}"/>
    <cellStyle name="Normal 29 21" xfId="2328" xr:uid="{00000000-0005-0000-0000-000021090000}"/>
    <cellStyle name="Normal 29 22" xfId="2329" xr:uid="{00000000-0005-0000-0000-000022090000}"/>
    <cellStyle name="Normal 29 23" xfId="2330" xr:uid="{00000000-0005-0000-0000-000023090000}"/>
    <cellStyle name="Normal 29 24" xfId="2331" xr:uid="{00000000-0005-0000-0000-000024090000}"/>
    <cellStyle name="Normal 29 25" xfId="2332" xr:uid="{00000000-0005-0000-0000-000025090000}"/>
    <cellStyle name="Normal 29 26" xfId="2333" xr:uid="{00000000-0005-0000-0000-000026090000}"/>
    <cellStyle name="Normal 29 27" xfId="2334" xr:uid="{00000000-0005-0000-0000-000027090000}"/>
    <cellStyle name="Normal 29 28" xfId="2335" xr:uid="{00000000-0005-0000-0000-000028090000}"/>
    <cellStyle name="Normal 29 29" xfId="2336" xr:uid="{00000000-0005-0000-0000-000029090000}"/>
    <cellStyle name="Normal 29 3" xfId="2337" xr:uid="{00000000-0005-0000-0000-00002A090000}"/>
    <cellStyle name="Normal 29 30" xfId="2338" xr:uid="{00000000-0005-0000-0000-00002B090000}"/>
    <cellStyle name="Normal 29 31" xfId="2339" xr:uid="{00000000-0005-0000-0000-00002C090000}"/>
    <cellStyle name="Normal 29 32" xfId="2340" xr:uid="{00000000-0005-0000-0000-00002D090000}"/>
    <cellStyle name="Normal 29 33" xfId="2341" xr:uid="{00000000-0005-0000-0000-00002E090000}"/>
    <cellStyle name="Normal 29 34" xfId="2342" xr:uid="{00000000-0005-0000-0000-00002F090000}"/>
    <cellStyle name="Normal 29 35" xfId="2343" xr:uid="{00000000-0005-0000-0000-000030090000}"/>
    <cellStyle name="Normal 29 36" xfId="2344" xr:uid="{00000000-0005-0000-0000-000031090000}"/>
    <cellStyle name="Normal 29 37" xfId="2345" xr:uid="{00000000-0005-0000-0000-000032090000}"/>
    <cellStyle name="Normal 29 38" xfId="2346" xr:uid="{00000000-0005-0000-0000-000033090000}"/>
    <cellStyle name="Normal 29 39" xfId="2347" xr:uid="{00000000-0005-0000-0000-000034090000}"/>
    <cellStyle name="Normal 29 4" xfId="2348" xr:uid="{00000000-0005-0000-0000-000035090000}"/>
    <cellStyle name="Normal 29 40" xfId="2349" xr:uid="{00000000-0005-0000-0000-000036090000}"/>
    <cellStyle name="Normal 29 41" xfId="2350" xr:uid="{00000000-0005-0000-0000-000037090000}"/>
    <cellStyle name="Normal 29 42" xfId="2351" xr:uid="{00000000-0005-0000-0000-000038090000}"/>
    <cellStyle name="Normal 29 43" xfId="2352" xr:uid="{00000000-0005-0000-0000-000039090000}"/>
    <cellStyle name="Normal 29 44" xfId="2353" xr:uid="{00000000-0005-0000-0000-00003A090000}"/>
    <cellStyle name="Normal 29 45" xfId="2354" xr:uid="{00000000-0005-0000-0000-00003B090000}"/>
    <cellStyle name="Normal 29 46" xfId="2355" xr:uid="{00000000-0005-0000-0000-00003C090000}"/>
    <cellStyle name="Normal 29 47" xfId="2356" xr:uid="{00000000-0005-0000-0000-00003D090000}"/>
    <cellStyle name="Normal 29 48" xfId="2357" xr:uid="{00000000-0005-0000-0000-00003E090000}"/>
    <cellStyle name="Normal 29 49" xfId="2358" xr:uid="{00000000-0005-0000-0000-00003F090000}"/>
    <cellStyle name="Normal 29 5" xfId="2359" xr:uid="{00000000-0005-0000-0000-000040090000}"/>
    <cellStyle name="Normal 29 50" xfId="2360" xr:uid="{00000000-0005-0000-0000-000041090000}"/>
    <cellStyle name="Normal 29 51" xfId="2361" xr:uid="{00000000-0005-0000-0000-000042090000}"/>
    <cellStyle name="Normal 29 52" xfId="2362" xr:uid="{00000000-0005-0000-0000-000043090000}"/>
    <cellStyle name="Normal 29 53" xfId="2363" xr:uid="{00000000-0005-0000-0000-000044090000}"/>
    <cellStyle name="Normal 29 54" xfId="2364" xr:uid="{00000000-0005-0000-0000-000045090000}"/>
    <cellStyle name="Normal 29 55" xfId="2365" xr:uid="{00000000-0005-0000-0000-000046090000}"/>
    <cellStyle name="Normal 29 56" xfId="2366" xr:uid="{00000000-0005-0000-0000-000047090000}"/>
    <cellStyle name="Normal 29 57" xfId="2367" xr:uid="{00000000-0005-0000-0000-000048090000}"/>
    <cellStyle name="Normal 29 58" xfId="2368" xr:uid="{00000000-0005-0000-0000-000049090000}"/>
    <cellStyle name="Normal 29 59" xfId="2369" xr:uid="{00000000-0005-0000-0000-00004A090000}"/>
    <cellStyle name="Normal 29 6" xfId="2370" xr:uid="{00000000-0005-0000-0000-00004B090000}"/>
    <cellStyle name="Normal 29 60" xfId="2371" xr:uid="{00000000-0005-0000-0000-00004C090000}"/>
    <cellStyle name="Normal 29 61" xfId="2372" xr:uid="{00000000-0005-0000-0000-00004D090000}"/>
    <cellStyle name="Normal 29 62" xfId="2373" xr:uid="{00000000-0005-0000-0000-00004E090000}"/>
    <cellStyle name="Normal 29 63" xfId="2374" xr:uid="{00000000-0005-0000-0000-00004F090000}"/>
    <cellStyle name="Normal 29 64" xfId="2375" xr:uid="{00000000-0005-0000-0000-000050090000}"/>
    <cellStyle name="Normal 29 65" xfId="2376" xr:uid="{00000000-0005-0000-0000-000051090000}"/>
    <cellStyle name="Normal 29 66" xfId="2377" xr:uid="{00000000-0005-0000-0000-000052090000}"/>
    <cellStyle name="Normal 29 67" xfId="2378" xr:uid="{00000000-0005-0000-0000-000053090000}"/>
    <cellStyle name="Normal 29 68" xfId="2379" xr:uid="{00000000-0005-0000-0000-000054090000}"/>
    <cellStyle name="Normal 29 69" xfId="2380" xr:uid="{00000000-0005-0000-0000-000055090000}"/>
    <cellStyle name="Normal 29 7" xfId="2381" xr:uid="{00000000-0005-0000-0000-000056090000}"/>
    <cellStyle name="Normal 29 70" xfId="2382" xr:uid="{00000000-0005-0000-0000-000057090000}"/>
    <cellStyle name="Normal 29 71" xfId="2383" xr:uid="{00000000-0005-0000-0000-000058090000}"/>
    <cellStyle name="Normal 29 72" xfId="2384" xr:uid="{00000000-0005-0000-0000-000059090000}"/>
    <cellStyle name="Normal 29 73" xfId="2385" xr:uid="{00000000-0005-0000-0000-00005A090000}"/>
    <cellStyle name="Normal 29 74" xfId="2386" xr:uid="{00000000-0005-0000-0000-00005B090000}"/>
    <cellStyle name="Normal 29 75" xfId="2387" xr:uid="{00000000-0005-0000-0000-00005C090000}"/>
    <cellStyle name="Normal 29 76" xfId="2388" xr:uid="{00000000-0005-0000-0000-00005D090000}"/>
    <cellStyle name="Normal 29 77" xfId="2389" xr:uid="{00000000-0005-0000-0000-00005E090000}"/>
    <cellStyle name="Normal 29 78" xfId="2390" xr:uid="{00000000-0005-0000-0000-00005F090000}"/>
    <cellStyle name="Normal 29 79" xfId="2391" xr:uid="{00000000-0005-0000-0000-000060090000}"/>
    <cellStyle name="Normal 29 8" xfId="2392" xr:uid="{00000000-0005-0000-0000-000061090000}"/>
    <cellStyle name="Normal 29 80" xfId="2393" xr:uid="{00000000-0005-0000-0000-000062090000}"/>
    <cellStyle name="Normal 29 81" xfId="2394" xr:uid="{00000000-0005-0000-0000-000063090000}"/>
    <cellStyle name="Normal 29 82" xfId="2395" xr:uid="{00000000-0005-0000-0000-000064090000}"/>
    <cellStyle name="Normal 29 83" xfId="2396" xr:uid="{00000000-0005-0000-0000-000065090000}"/>
    <cellStyle name="Normal 29 84" xfId="2397" xr:uid="{00000000-0005-0000-0000-000066090000}"/>
    <cellStyle name="Normal 29 85" xfId="2398" xr:uid="{00000000-0005-0000-0000-000067090000}"/>
    <cellStyle name="Normal 29 86" xfId="2399" xr:uid="{00000000-0005-0000-0000-000068090000}"/>
    <cellStyle name="Normal 29 87" xfId="2400" xr:uid="{00000000-0005-0000-0000-000069090000}"/>
    <cellStyle name="Normal 29 88" xfId="2401" xr:uid="{00000000-0005-0000-0000-00006A090000}"/>
    <cellStyle name="Normal 29 89" xfId="2402" xr:uid="{00000000-0005-0000-0000-00006B090000}"/>
    <cellStyle name="Normal 29 9" xfId="2403" xr:uid="{00000000-0005-0000-0000-00006C090000}"/>
    <cellStyle name="Normal 29 90" xfId="2404" xr:uid="{00000000-0005-0000-0000-00006D090000}"/>
    <cellStyle name="Normal 29 91" xfId="2405" xr:uid="{00000000-0005-0000-0000-00006E090000}"/>
    <cellStyle name="Normal 29 92" xfId="2406" xr:uid="{00000000-0005-0000-0000-00006F090000}"/>
    <cellStyle name="Normal 29 93" xfId="2407" xr:uid="{00000000-0005-0000-0000-000070090000}"/>
    <cellStyle name="Normal 29 94" xfId="2408" xr:uid="{00000000-0005-0000-0000-000071090000}"/>
    <cellStyle name="Normal 29 95" xfId="2409" xr:uid="{00000000-0005-0000-0000-000072090000}"/>
    <cellStyle name="Normal 29 96" xfId="2410" xr:uid="{00000000-0005-0000-0000-000073090000}"/>
    <cellStyle name="Normal 29 97" xfId="2411" xr:uid="{00000000-0005-0000-0000-000074090000}"/>
    <cellStyle name="Normal 29 98" xfId="2412" xr:uid="{00000000-0005-0000-0000-000075090000}"/>
    <cellStyle name="Normal 29 99" xfId="2413" xr:uid="{00000000-0005-0000-0000-000076090000}"/>
    <cellStyle name="Normal 3" xfId="3" xr:uid="{00000000-0005-0000-0000-000077090000}"/>
    <cellStyle name="Normal-- 3" xfId="2414" xr:uid="{00000000-0005-0000-0000-000078090000}"/>
    <cellStyle name="Normal 3 10" xfId="2415" xr:uid="{00000000-0005-0000-0000-000079090000}"/>
    <cellStyle name="Normal 3 11" xfId="2416" xr:uid="{00000000-0005-0000-0000-00007A090000}"/>
    <cellStyle name="Normal 3 12" xfId="2417" xr:uid="{00000000-0005-0000-0000-00007B090000}"/>
    <cellStyle name="Normal 3 13" xfId="2418" xr:uid="{00000000-0005-0000-0000-00007C090000}"/>
    <cellStyle name="Normal 3 14" xfId="2419" xr:uid="{00000000-0005-0000-0000-00007D090000}"/>
    <cellStyle name="Normal 3 15" xfId="2420" xr:uid="{00000000-0005-0000-0000-00007E090000}"/>
    <cellStyle name="Normal 3 16" xfId="2421" xr:uid="{00000000-0005-0000-0000-00007F090000}"/>
    <cellStyle name="Normal 3 17" xfId="2422" xr:uid="{00000000-0005-0000-0000-000080090000}"/>
    <cellStyle name="Normal 3 18" xfId="2423" xr:uid="{00000000-0005-0000-0000-000081090000}"/>
    <cellStyle name="Normal 3 19" xfId="2424" xr:uid="{00000000-0005-0000-0000-000082090000}"/>
    <cellStyle name="Normal 3 2" xfId="8" xr:uid="{00000000-0005-0000-0000-000083090000}"/>
    <cellStyle name="Normal 3 2 2" xfId="2425" xr:uid="{00000000-0005-0000-0000-000084090000}"/>
    <cellStyle name="Normal 3 2 2 2" xfId="2426" xr:uid="{00000000-0005-0000-0000-000085090000}"/>
    <cellStyle name="Normal 3 2 3" xfId="2427" xr:uid="{00000000-0005-0000-0000-000086090000}"/>
    <cellStyle name="Normal 3 2 4" xfId="2428" xr:uid="{00000000-0005-0000-0000-000087090000}"/>
    <cellStyle name="Normal 3 20" xfId="2429" xr:uid="{00000000-0005-0000-0000-000088090000}"/>
    <cellStyle name="Normal 3 21" xfId="2430" xr:uid="{00000000-0005-0000-0000-000089090000}"/>
    <cellStyle name="Normal 3 22" xfId="2431" xr:uid="{00000000-0005-0000-0000-00008A090000}"/>
    <cellStyle name="Normal 3 22 2" xfId="2432" xr:uid="{00000000-0005-0000-0000-00008B090000}"/>
    <cellStyle name="Normal 3 22 2 2" xfId="2433" xr:uid="{00000000-0005-0000-0000-00008C090000}"/>
    <cellStyle name="Normal 3 22 2 2 2" xfId="2434" xr:uid="{00000000-0005-0000-0000-00008D090000}"/>
    <cellStyle name="Normal 3 22 2 3" xfId="2435" xr:uid="{00000000-0005-0000-0000-00008E090000}"/>
    <cellStyle name="Normal 3 22 3" xfId="2436" xr:uid="{00000000-0005-0000-0000-00008F090000}"/>
    <cellStyle name="Normal 3 22 3 2" xfId="2437" xr:uid="{00000000-0005-0000-0000-000090090000}"/>
    <cellStyle name="Normal 3 22 4" xfId="2438" xr:uid="{00000000-0005-0000-0000-000091090000}"/>
    <cellStyle name="Normal 3 23" xfId="2439" xr:uid="{00000000-0005-0000-0000-000092090000}"/>
    <cellStyle name="Normal 3 24" xfId="2440" xr:uid="{00000000-0005-0000-0000-000093090000}"/>
    <cellStyle name="Normal 3 24 2" xfId="2441" xr:uid="{00000000-0005-0000-0000-000094090000}"/>
    <cellStyle name="Normal 3 24 2 2" xfId="2442" xr:uid="{00000000-0005-0000-0000-000095090000}"/>
    <cellStyle name="Normal 3 24 3" xfId="2443" xr:uid="{00000000-0005-0000-0000-000096090000}"/>
    <cellStyle name="Normal 3 25" xfId="2444" xr:uid="{00000000-0005-0000-0000-000097090000}"/>
    <cellStyle name="Normal 3 26" xfId="2445" xr:uid="{00000000-0005-0000-0000-000098090000}"/>
    <cellStyle name="Normal 3 27" xfId="2446" xr:uid="{00000000-0005-0000-0000-000099090000}"/>
    <cellStyle name="Normal 3 28" xfId="2447" xr:uid="{00000000-0005-0000-0000-00009A090000}"/>
    <cellStyle name="Normal 3 29" xfId="2448" xr:uid="{00000000-0005-0000-0000-00009B090000}"/>
    <cellStyle name="Normal 3 3" xfId="2449" xr:uid="{00000000-0005-0000-0000-00009C090000}"/>
    <cellStyle name="Normal 3 3 2" xfId="2450" xr:uid="{00000000-0005-0000-0000-00009D090000}"/>
    <cellStyle name="Normal 3 3 3" xfId="2451" xr:uid="{00000000-0005-0000-0000-00009E090000}"/>
    <cellStyle name="Normal 3 3 4" xfId="2452" xr:uid="{00000000-0005-0000-0000-00009F090000}"/>
    <cellStyle name="Normal 3 30" xfId="2453" xr:uid="{00000000-0005-0000-0000-0000A0090000}"/>
    <cellStyle name="Normal 3 31" xfId="2454" xr:uid="{00000000-0005-0000-0000-0000A1090000}"/>
    <cellStyle name="Normal 3 32" xfId="2455" xr:uid="{00000000-0005-0000-0000-0000A2090000}"/>
    <cellStyle name="Normal 3 33" xfId="2456" xr:uid="{00000000-0005-0000-0000-0000A3090000}"/>
    <cellStyle name="Normal 3 34" xfId="2457" xr:uid="{00000000-0005-0000-0000-0000A4090000}"/>
    <cellStyle name="Normal 3 35" xfId="2458" xr:uid="{00000000-0005-0000-0000-0000A5090000}"/>
    <cellStyle name="Normal 3 36" xfId="2459" xr:uid="{00000000-0005-0000-0000-0000A6090000}"/>
    <cellStyle name="Normal 3 37" xfId="2460" xr:uid="{00000000-0005-0000-0000-0000A7090000}"/>
    <cellStyle name="Normal 3 38" xfId="2461" xr:uid="{00000000-0005-0000-0000-0000A8090000}"/>
    <cellStyle name="Normal 3 39" xfId="2462" xr:uid="{00000000-0005-0000-0000-0000A9090000}"/>
    <cellStyle name="Normal 3 39 2" xfId="2463" xr:uid="{00000000-0005-0000-0000-0000AA090000}"/>
    <cellStyle name="Normal 3 4" xfId="2464" xr:uid="{00000000-0005-0000-0000-0000AB090000}"/>
    <cellStyle name="Normal 3 4 2" xfId="2465" xr:uid="{00000000-0005-0000-0000-0000AC090000}"/>
    <cellStyle name="Normal 3 4 3" xfId="2466" xr:uid="{00000000-0005-0000-0000-0000AD090000}"/>
    <cellStyle name="Normal 3 40" xfId="2467" xr:uid="{00000000-0005-0000-0000-0000AE090000}"/>
    <cellStyle name="Normal 3 41" xfId="2468" xr:uid="{00000000-0005-0000-0000-0000AF090000}"/>
    <cellStyle name="Normal 3 42" xfId="2469" xr:uid="{00000000-0005-0000-0000-0000B0090000}"/>
    <cellStyle name="Normal 3 43" xfId="2470" xr:uid="{00000000-0005-0000-0000-0000B1090000}"/>
    <cellStyle name="Normal 3 44" xfId="2471" xr:uid="{00000000-0005-0000-0000-0000B2090000}"/>
    <cellStyle name="Normal 3 45" xfId="2472" xr:uid="{00000000-0005-0000-0000-0000B3090000}"/>
    <cellStyle name="Normal 3 46" xfId="2473" xr:uid="{00000000-0005-0000-0000-0000B4090000}"/>
    <cellStyle name="Normal 3 47" xfId="2474" xr:uid="{00000000-0005-0000-0000-0000B5090000}"/>
    <cellStyle name="Normal 3 48" xfId="2475" xr:uid="{00000000-0005-0000-0000-0000B6090000}"/>
    <cellStyle name="Normal 3 49" xfId="2476" xr:uid="{00000000-0005-0000-0000-0000B7090000}"/>
    <cellStyle name="Normal 3 5" xfId="2477" xr:uid="{00000000-0005-0000-0000-0000B8090000}"/>
    <cellStyle name="Normal 3 5 2" xfId="2478" xr:uid="{00000000-0005-0000-0000-0000B9090000}"/>
    <cellStyle name="Normal 3 50" xfId="2479" xr:uid="{00000000-0005-0000-0000-0000BA090000}"/>
    <cellStyle name="Normal 3 51" xfId="2480" xr:uid="{00000000-0005-0000-0000-0000BB090000}"/>
    <cellStyle name="Normal 3 52" xfId="2481" xr:uid="{00000000-0005-0000-0000-0000BC090000}"/>
    <cellStyle name="Normal 3 53" xfId="2482" xr:uid="{00000000-0005-0000-0000-0000BD090000}"/>
    <cellStyle name="Normal 3 6" xfId="2483" xr:uid="{00000000-0005-0000-0000-0000BE090000}"/>
    <cellStyle name="Normal 3 7" xfId="2484" xr:uid="{00000000-0005-0000-0000-0000BF090000}"/>
    <cellStyle name="Normal 3 8" xfId="2485" xr:uid="{00000000-0005-0000-0000-0000C0090000}"/>
    <cellStyle name="Normal 3 9" xfId="2486" xr:uid="{00000000-0005-0000-0000-0000C1090000}"/>
    <cellStyle name="Normal 30" xfId="2487" xr:uid="{00000000-0005-0000-0000-0000C2090000}"/>
    <cellStyle name="Normal 30 10" xfId="2488" xr:uid="{00000000-0005-0000-0000-0000C3090000}"/>
    <cellStyle name="Normal 30 100" xfId="2489" xr:uid="{00000000-0005-0000-0000-0000C4090000}"/>
    <cellStyle name="Normal 30 101" xfId="2490" xr:uid="{00000000-0005-0000-0000-0000C5090000}"/>
    <cellStyle name="Normal 30 102" xfId="2491" xr:uid="{00000000-0005-0000-0000-0000C6090000}"/>
    <cellStyle name="Normal 30 103" xfId="2492" xr:uid="{00000000-0005-0000-0000-0000C7090000}"/>
    <cellStyle name="Normal 30 104" xfId="2493" xr:uid="{00000000-0005-0000-0000-0000C8090000}"/>
    <cellStyle name="Normal 30 105" xfId="2494" xr:uid="{00000000-0005-0000-0000-0000C9090000}"/>
    <cellStyle name="Normal 30 106" xfId="2495" xr:uid="{00000000-0005-0000-0000-0000CA090000}"/>
    <cellStyle name="Normal 30 107" xfId="2496" xr:uid="{00000000-0005-0000-0000-0000CB090000}"/>
    <cellStyle name="Normal 30 108" xfId="2497" xr:uid="{00000000-0005-0000-0000-0000CC090000}"/>
    <cellStyle name="Normal 30 109" xfId="2498" xr:uid="{00000000-0005-0000-0000-0000CD090000}"/>
    <cellStyle name="Normal 30 11" xfId="2499" xr:uid="{00000000-0005-0000-0000-0000CE090000}"/>
    <cellStyle name="Normal 30 12" xfId="2500" xr:uid="{00000000-0005-0000-0000-0000CF090000}"/>
    <cellStyle name="Normal 30 13" xfId="2501" xr:uid="{00000000-0005-0000-0000-0000D0090000}"/>
    <cellStyle name="Normal 30 14" xfId="2502" xr:uid="{00000000-0005-0000-0000-0000D1090000}"/>
    <cellStyle name="Normal 30 15" xfId="2503" xr:uid="{00000000-0005-0000-0000-0000D2090000}"/>
    <cellStyle name="Normal 30 16" xfId="2504" xr:uid="{00000000-0005-0000-0000-0000D3090000}"/>
    <cellStyle name="Normal 30 17" xfId="2505" xr:uid="{00000000-0005-0000-0000-0000D4090000}"/>
    <cellStyle name="Normal 30 18" xfId="2506" xr:uid="{00000000-0005-0000-0000-0000D5090000}"/>
    <cellStyle name="Normal 30 19" xfId="2507" xr:uid="{00000000-0005-0000-0000-0000D6090000}"/>
    <cellStyle name="Normal 30 2" xfId="2508" xr:uid="{00000000-0005-0000-0000-0000D7090000}"/>
    <cellStyle name="Normal 30 20" xfId="2509" xr:uid="{00000000-0005-0000-0000-0000D8090000}"/>
    <cellStyle name="Normal 30 21" xfId="2510" xr:uid="{00000000-0005-0000-0000-0000D9090000}"/>
    <cellStyle name="Normal 30 22" xfId="2511" xr:uid="{00000000-0005-0000-0000-0000DA090000}"/>
    <cellStyle name="Normal 30 23" xfId="2512" xr:uid="{00000000-0005-0000-0000-0000DB090000}"/>
    <cellStyle name="Normal 30 24" xfId="2513" xr:uid="{00000000-0005-0000-0000-0000DC090000}"/>
    <cellStyle name="Normal 30 25" xfId="2514" xr:uid="{00000000-0005-0000-0000-0000DD090000}"/>
    <cellStyle name="Normal 30 26" xfId="2515" xr:uid="{00000000-0005-0000-0000-0000DE090000}"/>
    <cellStyle name="Normal 30 27" xfId="2516" xr:uid="{00000000-0005-0000-0000-0000DF090000}"/>
    <cellStyle name="Normal 30 28" xfId="2517" xr:uid="{00000000-0005-0000-0000-0000E0090000}"/>
    <cellStyle name="Normal 30 29" xfId="2518" xr:uid="{00000000-0005-0000-0000-0000E1090000}"/>
    <cellStyle name="Normal 30 3" xfId="2519" xr:uid="{00000000-0005-0000-0000-0000E2090000}"/>
    <cellStyle name="Normal 30 30" xfId="2520" xr:uid="{00000000-0005-0000-0000-0000E3090000}"/>
    <cellStyle name="Normal 30 31" xfId="2521" xr:uid="{00000000-0005-0000-0000-0000E4090000}"/>
    <cellStyle name="Normal 30 32" xfId="2522" xr:uid="{00000000-0005-0000-0000-0000E5090000}"/>
    <cellStyle name="Normal 30 33" xfId="2523" xr:uid="{00000000-0005-0000-0000-0000E6090000}"/>
    <cellStyle name="Normal 30 34" xfId="2524" xr:uid="{00000000-0005-0000-0000-0000E7090000}"/>
    <cellStyle name="Normal 30 35" xfId="2525" xr:uid="{00000000-0005-0000-0000-0000E8090000}"/>
    <cellStyle name="Normal 30 36" xfId="2526" xr:uid="{00000000-0005-0000-0000-0000E9090000}"/>
    <cellStyle name="Normal 30 37" xfId="2527" xr:uid="{00000000-0005-0000-0000-0000EA090000}"/>
    <cellStyle name="Normal 30 38" xfId="2528" xr:uid="{00000000-0005-0000-0000-0000EB090000}"/>
    <cellStyle name="Normal 30 39" xfId="2529" xr:uid="{00000000-0005-0000-0000-0000EC090000}"/>
    <cellStyle name="Normal 30 4" xfId="2530" xr:uid="{00000000-0005-0000-0000-0000ED090000}"/>
    <cellStyle name="Normal 30 40" xfId="2531" xr:uid="{00000000-0005-0000-0000-0000EE090000}"/>
    <cellStyle name="Normal 30 41" xfId="2532" xr:uid="{00000000-0005-0000-0000-0000EF090000}"/>
    <cellStyle name="Normal 30 42" xfId="2533" xr:uid="{00000000-0005-0000-0000-0000F0090000}"/>
    <cellStyle name="Normal 30 43" xfId="2534" xr:uid="{00000000-0005-0000-0000-0000F1090000}"/>
    <cellStyle name="Normal 30 44" xfId="2535" xr:uid="{00000000-0005-0000-0000-0000F2090000}"/>
    <cellStyle name="Normal 30 45" xfId="2536" xr:uid="{00000000-0005-0000-0000-0000F3090000}"/>
    <cellStyle name="Normal 30 46" xfId="2537" xr:uid="{00000000-0005-0000-0000-0000F4090000}"/>
    <cellStyle name="Normal 30 47" xfId="2538" xr:uid="{00000000-0005-0000-0000-0000F5090000}"/>
    <cellStyle name="Normal 30 48" xfId="2539" xr:uid="{00000000-0005-0000-0000-0000F6090000}"/>
    <cellStyle name="Normal 30 49" xfId="2540" xr:uid="{00000000-0005-0000-0000-0000F7090000}"/>
    <cellStyle name="Normal 30 5" xfId="2541" xr:uid="{00000000-0005-0000-0000-0000F8090000}"/>
    <cellStyle name="Normal 30 50" xfId="2542" xr:uid="{00000000-0005-0000-0000-0000F9090000}"/>
    <cellStyle name="Normal 30 51" xfId="2543" xr:uid="{00000000-0005-0000-0000-0000FA090000}"/>
    <cellStyle name="Normal 30 52" xfId="2544" xr:uid="{00000000-0005-0000-0000-0000FB090000}"/>
    <cellStyle name="Normal 30 53" xfId="2545" xr:uid="{00000000-0005-0000-0000-0000FC090000}"/>
    <cellStyle name="Normal 30 54" xfId="2546" xr:uid="{00000000-0005-0000-0000-0000FD090000}"/>
    <cellStyle name="Normal 30 55" xfId="2547" xr:uid="{00000000-0005-0000-0000-0000FE090000}"/>
    <cellStyle name="Normal 30 56" xfId="2548" xr:uid="{00000000-0005-0000-0000-0000FF090000}"/>
    <cellStyle name="Normal 30 57" xfId="2549" xr:uid="{00000000-0005-0000-0000-0000000A0000}"/>
    <cellStyle name="Normal 30 58" xfId="2550" xr:uid="{00000000-0005-0000-0000-0000010A0000}"/>
    <cellStyle name="Normal 30 59" xfId="2551" xr:uid="{00000000-0005-0000-0000-0000020A0000}"/>
    <cellStyle name="Normal 30 6" xfId="2552" xr:uid="{00000000-0005-0000-0000-0000030A0000}"/>
    <cellStyle name="Normal 30 60" xfId="2553" xr:uid="{00000000-0005-0000-0000-0000040A0000}"/>
    <cellStyle name="Normal 30 61" xfId="2554" xr:uid="{00000000-0005-0000-0000-0000050A0000}"/>
    <cellStyle name="Normal 30 62" xfId="2555" xr:uid="{00000000-0005-0000-0000-0000060A0000}"/>
    <cellStyle name="Normal 30 63" xfId="2556" xr:uid="{00000000-0005-0000-0000-0000070A0000}"/>
    <cellStyle name="Normal 30 64" xfId="2557" xr:uid="{00000000-0005-0000-0000-0000080A0000}"/>
    <cellStyle name="Normal 30 65" xfId="2558" xr:uid="{00000000-0005-0000-0000-0000090A0000}"/>
    <cellStyle name="Normal 30 66" xfId="2559" xr:uid="{00000000-0005-0000-0000-00000A0A0000}"/>
    <cellStyle name="Normal 30 67" xfId="2560" xr:uid="{00000000-0005-0000-0000-00000B0A0000}"/>
    <cellStyle name="Normal 30 68" xfId="2561" xr:uid="{00000000-0005-0000-0000-00000C0A0000}"/>
    <cellStyle name="Normal 30 69" xfId="2562" xr:uid="{00000000-0005-0000-0000-00000D0A0000}"/>
    <cellStyle name="Normal 30 7" xfId="2563" xr:uid="{00000000-0005-0000-0000-00000E0A0000}"/>
    <cellStyle name="Normal 30 70" xfId="2564" xr:uid="{00000000-0005-0000-0000-00000F0A0000}"/>
    <cellStyle name="Normal 30 71" xfId="2565" xr:uid="{00000000-0005-0000-0000-0000100A0000}"/>
    <cellStyle name="Normal 30 72" xfId="2566" xr:uid="{00000000-0005-0000-0000-0000110A0000}"/>
    <cellStyle name="Normal 30 73" xfId="2567" xr:uid="{00000000-0005-0000-0000-0000120A0000}"/>
    <cellStyle name="Normal 30 74" xfId="2568" xr:uid="{00000000-0005-0000-0000-0000130A0000}"/>
    <cellStyle name="Normal 30 75" xfId="2569" xr:uid="{00000000-0005-0000-0000-0000140A0000}"/>
    <cellStyle name="Normal 30 76" xfId="2570" xr:uid="{00000000-0005-0000-0000-0000150A0000}"/>
    <cellStyle name="Normal 30 77" xfId="2571" xr:uid="{00000000-0005-0000-0000-0000160A0000}"/>
    <cellStyle name="Normal 30 78" xfId="2572" xr:uid="{00000000-0005-0000-0000-0000170A0000}"/>
    <cellStyle name="Normal 30 79" xfId="2573" xr:uid="{00000000-0005-0000-0000-0000180A0000}"/>
    <cellStyle name="Normal 30 8" xfId="2574" xr:uid="{00000000-0005-0000-0000-0000190A0000}"/>
    <cellStyle name="Normal 30 80" xfId="2575" xr:uid="{00000000-0005-0000-0000-00001A0A0000}"/>
    <cellStyle name="Normal 30 81" xfId="2576" xr:uid="{00000000-0005-0000-0000-00001B0A0000}"/>
    <cellStyle name="Normal 30 82" xfId="2577" xr:uid="{00000000-0005-0000-0000-00001C0A0000}"/>
    <cellStyle name="Normal 30 83" xfId="2578" xr:uid="{00000000-0005-0000-0000-00001D0A0000}"/>
    <cellStyle name="Normal 30 84" xfId="2579" xr:uid="{00000000-0005-0000-0000-00001E0A0000}"/>
    <cellStyle name="Normal 30 85" xfId="2580" xr:uid="{00000000-0005-0000-0000-00001F0A0000}"/>
    <cellStyle name="Normal 30 86" xfId="2581" xr:uid="{00000000-0005-0000-0000-0000200A0000}"/>
    <cellStyle name="Normal 30 87" xfId="2582" xr:uid="{00000000-0005-0000-0000-0000210A0000}"/>
    <cellStyle name="Normal 30 88" xfId="2583" xr:uid="{00000000-0005-0000-0000-0000220A0000}"/>
    <cellStyle name="Normal 30 89" xfId="2584" xr:uid="{00000000-0005-0000-0000-0000230A0000}"/>
    <cellStyle name="Normal 30 9" xfId="2585" xr:uid="{00000000-0005-0000-0000-0000240A0000}"/>
    <cellStyle name="Normal 30 90" xfId="2586" xr:uid="{00000000-0005-0000-0000-0000250A0000}"/>
    <cellStyle name="Normal 30 91" xfId="2587" xr:uid="{00000000-0005-0000-0000-0000260A0000}"/>
    <cellStyle name="Normal 30 92" xfId="2588" xr:uid="{00000000-0005-0000-0000-0000270A0000}"/>
    <cellStyle name="Normal 30 93" xfId="2589" xr:uid="{00000000-0005-0000-0000-0000280A0000}"/>
    <cellStyle name="Normal 30 94" xfId="2590" xr:uid="{00000000-0005-0000-0000-0000290A0000}"/>
    <cellStyle name="Normal 30 95" xfId="2591" xr:uid="{00000000-0005-0000-0000-00002A0A0000}"/>
    <cellStyle name="Normal 30 96" xfId="2592" xr:uid="{00000000-0005-0000-0000-00002B0A0000}"/>
    <cellStyle name="Normal 30 97" xfId="2593" xr:uid="{00000000-0005-0000-0000-00002C0A0000}"/>
    <cellStyle name="Normal 30 98" xfId="2594" xr:uid="{00000000-0005-0000-0000-00002D0A0000}"/>
    <cellStyle name="Normal 30 99" xfId="2595" xr:uid="{00000000-0005-0000-0000-00002E0A0000}"/>
    <cellStyle name="Normal 31" xfId="2596" xr:uid="{00000000-0005-0000-0000-00002F0A0000}"/>
    <cellStyle name="Normal 31 10" xfId="2597" xr:uid="{00000000-0005-0000-0000-0000300A0000}"/>
    <cellStyle name="Normal 31 100" xfId="2598" xr:uid="{00000000-0005-0000-0000-0000310A0000}"/>
    <cellStyle name="Normal 31 101" xfId="2599" xr:uid="{00000000-0005-0000-0000-0000320A0000}"/>
    <cellStyle name="Normal 31 102" xfId="2600" xr:uid="{00000000-0005-0000-0000-0000330A0000}"/>
    <cellStyle name="Normal 31 103" xfId="2601" xr:uid="{00000000-0005-0000-0000-0000340A0000}"/>
    <cellStyle name="Normal 31 104" xfId="2602" xr:uid="{00000000-0005-0000-0000-0000350A0000}"/>
    <cellStyle name="Normal 31 105" xfId="2603" xr:uid="{00000000-0005-0000-0000-0000360A0000}"/>
    <cellStyle name="Normal 31 106" xfId="2604" xr:uid="{00000000-0005-0000-0000-0000370A0000}"/>
    <cellStyle name="Normal 31 107" xfId="2605" xr:uid="{00000000-0005-0000-0000-0000380A0000}"/>
    <cellStyle name="Normal 31 108" xfId="2606" xr:uid="{00000000-0005-0000-0000-0000390A0000}"/>
    <cellStyle name="Normal 31 109" xfId="2607" xr:uid="{00000000-0005-0000-0000-00003A0A0000}"/>
    <cellStyle name="Normal 31 11" xfId="2608" xr:uid="{00000000-0005-0000-0000-00003B0A0000}"/>
    <cellStyle name="Normal 31 12" xfId="2609" xr:uid="{00000000-0005-0000-0000-00003C0A0000}"/>
    <cellStyle name="Normal 31 13" xfId="2610" xr:uid="{00000000-0005-0000-0000-00003D0A0000}"/>
    <cellStyle name="Normal 31 14" xfId="2611" xr:uid="{00000000-0005-0000-0000-00003E0A0000}"/>
    <cellStyle name="Normal 31 15" xfId="2612" xr:uid="{00000000-0005-0000-0000-00003F0A0000}"/>
    <cellStyle name="Normal 31 16" xfId="2613" xr:uid="{00000000-0005-0000-0000-0000400A0000}"/>
    <cellStyle name="Normal 31 17" xfId="2614" xr:uid="{00000000-0005-0000-0000-0000410A0000}"/>
    <cellStyle name="Normal 31 18" xfId="2615" xr:uid="{00000000-0005-0000-0000-0000420A0000}"/>
    <cellStyle name="Normal 31 19" xfId="2616" xr:uid="{00000000-0005-0000-0000-0000430A0000}"/>
    <cellStyle name="Normal 31 2" xfId="2617" xr:uid="{00000000-0005-0000-0000-0000440A0000}"/>
    <cellStyle name="Normal 31 20" xfId="2618" xr:uid="{00000000-0005-0000-0000-0000450A0000}"/>
    <cellStyle name="Normal 31 21" xfId="2619" xr:uid="{00000000-0005-0000-0000-0000460A0000}"/>
    <cellStyle name="Normal 31 22" xfId="2620" xr:uid="{00000000-0005-0000-0000-0000470A0000}"/>
    <cellStyle name="Normal 31 23" xfId="2621" xr:uid="{00000000-0005-0000-0000-0000480A0000}"/>
    <cellStyle name="Normal 31 24" xfId="2622" xr:uid="{00000000-0005-0000-0000-0000490A0000}"/>
    <cellStyle name="Normal 31 25" xfId="2623" xr:uid="{00000000-0005-0000-0000-00004A0A0000}"/>
    <cellStyle name="Normal 31 26" xfId="2624" xr:uid="{00000000-0005-0000-0000-00004B0A0000}"/>
    <cellStyle name="Normal 31 27" xfId="2625" xr:uid="{00000000-0005-0000-0000-00004C0A0000}"/>
    <cellStyle name="Normal 31 28" xfId="2626" xr:uid="{00000000-0005-0000-0000-00004D0A0000}"/>
    <cellStyle name="Normal 31 29" xfId="2627" xr:uid="{00000000-0005-0000-0000-00004E0A0000}"/>
    <cellStyle name="Normal 31 3" xfId="2628" xr:uid="{00000000-0005-0000-0000-00004F0A0000}"/>
    <cellStyle name="Normal 31 30" xfId="2629" xr:uid="{00000000-0005-0000-0000-0000500A0000}"/>
    <cellStyle name="Normal 31 31" xfId="2630" xr:uid="{00000000-0005-0000-0000-0000510A0000}"/>
    <cellStyle name="Normal 31 32" xfId="2631" xr:uid="{00000000-0005-0000-0000-0000520A0000}"/>
    <cellStyle name="Normal 31 33" xfId="2632" xr:uid="{00000000-0005-0000-0000-0000530A0000}"/>
    <cellStyle name="Normal 31 34" xfId="2633" xr:uid="{00000000-0005-0000-0000-0000540A0000}"/>
    <cellStyle name="Normal 31 35" xfId="2634" xr:uid="{00000000-0005-0000-0000-0000550A0000}"/>
    <cellStyle name="Normal 31 36" xfId="2635" xr:uid="{00000000-0005-0000-0000-0000560A0000}"/>
    <cellStyle name="Normal 31 37" xfId="2636" xr:uid="{00000000-0005-0000-0000-0000570A0000}"/>
    <cellStyle name="Normal 31 38" xfId="2637" xr:uid="{00000000-0005-0000-0000-0000580A0000}"/>
    <cellStyle name="Normal 31 39" xfId="2638" xr:uid="{00000000-0005-0000-0000-0000590A0000}"/>
    <cellStyle name="Normal 31 4" xfId="2639" xr:uid="{00000000-0005-0000-0000-00005A0A0000}"/>
    <cellStyle name="Normal 31 40" xfId="2640" xr:uid="{00000000-0005-0000-0000-00005B0A0000}"/>
    <cellStyle name="Normal 31 41" xfId="2641" xr:uid="{00000000-0005-0000-0000-00005C0A0000}"/>
    <cellStyle name="Normal 31 42" xfId="2642" xr:uid="{00000000-0005-0000-0000-00005D0A0000}"/>
    <cellStyle name="Normal 31 43" xfId="2643" xr:uid="{00000000-0005-0000-0000-00005E0A0000}"/>
    <cellStyle name="Normal 31 44" xfId="2644" xr:uid="{00000000-0005-0000-0000-00005F0A0000}"/>
    <cellStyle name="Normal 31 45" xfId="2645" xr:uid="{00000000-0005-0000-0000-0000600A0000}"/>
    <cellStyle name="Normal 31 46" xfId="2646" xr:uid="{00000000-0005-0000-0000-0000610A0000}"/>
    <cellStyle name="Normal 31 47" xfId="2647" xr:uid="{00000000-0005-0000-0000-0000620A0000}"/>
    <cellStyle name="Normal 31 48" xfId="2648" xr:uid="{00000000-0005-0000-0000-0000630A0000}"/>
    <cellStyle name="Normal 31 49" xfId="2649" xr:uid="{00000000-0005-0000-0000-0000640A0000}"/>
    <cellStyle name="Normal 31 5" xfId="2650" xr:uid="{00000000-0005-0000-0000-0000650A0000}"/>
    <cellStyle name="Normal 31 50" xfId="2651" xr:uid="{00000000-0005-0000-0000-0000660A0000}"/>
    <cellStyle name="Normal 31 51" xfId="2652" xr:uid="{00000000-0005-0000-0000-0000670A0000}"/>
    <cellStyle name="Normal 31 52" xfId="2653" xr:uid="{00000000-0005-0000-0000-0000680A0000}"/>
    <cellStyle name="Normal 31 53" xfId="2654" xr:uid="{00000000-0005-0000-0000-0000690A0000}"/>
    <cellStyle name="Normal 31 54" xfId="2655" xr:uid="{00000000-0005-0000-0000-00006A0A0000}"/>
    <cellStyle name="Normal 31 55" xfId="2656" xr:uid="{00000000-0005-0000-0000-00006B0A0000}"/>
    <cellStyle name="Normal 31 56" xfId="2657" xr:uid="{00000000-0005-0000-0000-00006C0A0000}"/>
    <cellStyle name="Normal 31 57" xfId="2658" xr:uid="{00000000-0005-0000-0000-00006D0A0000}"/>
    <cellStyle name="Normal 31 58" xfId="2659" xr:uid="{00000000-0005-0000-0000-00006E0A0000}"/>
    <cellStyle name="Normal 31 59" xfId="2660" xr:uid="{00000000-0005-0000-0000-00006F0A0000}"/>
    <cellStyle name="Normal 31 6" xfId="2661" xr:uid="{00000000-0005-0000-0000-0000700A0000}"/>
    <cellStyle name="Normal 31 60" xfId="2662" xr:uid="{00000000-0005-0000-0000-0000710A0000}"/>
    <cellStyle name="Normal 31 61" xfId="2663" xr:uid="{00000000-0005-0000-0000-0000720A0000}"/>
    <cellStyle name="Normal 31 62" xfId="2664" xr:uid="{00000000-0005-0000-0000-0000730A0000}"/>
    <cellStyle name="Normal 31 63" xfId="2665" xr:uid="{00000000-0005-0000-0000-0000740A0000}"/>
    <cellStyle name="Normal 31 64" xfId="2666" xr:uid="{00000000-0005-0000-0000-0000750A0000}"/>
    <cellStyle name="Normal 31 65" xfId="2667" xr:uid="{00000000-0005-0000-0000-0000760A0000}"/>
    <cellStyle name="Normal 31 66" xfId="2668" xr:uid="{00000000-0005-0000-0000-0000770A0000}"/>
    <cellStyle name="Normal 31 67" xfId="2669" xr:uid="{00000000-0005-0000-0000-0000780A0000}"/>
    <cellStyle name="Normal 31 68" xfId="2670" xr:uid="{00000000-0005-0000-0000-0000790A0000}"/>
    <cellStyle name="Normal 31 69" xfId="2671" xr:uid="{00000000-0005-0000-0000-00007A0A0000}"/>
    <cellStyle name="Normal 31 7" xfId="2672" xr:uid="{00000000-0005-0000-0000-00007B0A0000}"/>
    <cellStyle name="Normal 31 70" xfId="2673" xr:uid="{00000000-0005-0000-0000-00007C0A0000}"/>
    <cellStyle name="Normal 31 71" xfId="2674" xr:uid="{00000000-0005-0000-0000-00007D0A0000}"/>
    <cellStyle name="Normal 31 72" xfId="2675" xr:uid="{00000000-0005-0000-0000-00007E0A0000}"/>
    <cellStyle name="Normal 31 73" xfId="2676" xr:uid="{00000000-0005-0000-0000-00007F0A0000}"/>
    <cellStyle name="Normal 31 74" xfId="2677" xr:uid="{00000000-0005-0000-0000-0000800A0000}"/>
    <cellStyle name="Normal 31 75" xfId="2678" xr:uid="{00000000-0005-0000-0000-0000810A0000}"/>
    <cellStyle name="Normal 31 76" xfId="2679" xr:uid="{00000000-0005-0000-0000-0000820A0000}"/>
    <cellStyle name="Normal 31 77" xfId="2680" xr:uid="{00000000-0005-0000-0000-0000830A0000}"/>
    <cellStyle name="Normal 31 78" xfId="2681" xr:uid="{00000000-0005-0000-0000-0000840A0000}"/>
    <cellStyle name="Normal 31 79" xfId="2682" xr:uid="{00000000-0005-0000-0000-0000850A0000}"/>
    <cellStyle name="Normal 31 8" xfId="2683" xr:uid="{00000000-0005-0000-0000-0000860A0000}"/>
    <cellStyle name="Normal 31 80" xfId="2684" xr:uid="{00000000-0005-0000-0000-0000870A0000}"/>
    <cellStyle name="Normal 31 81" xfId="2685" xr:uid="{00000000-0005-0000-0000-0000880A0000}"/>
    <cellStyle name="Normal 31 82" xfId="2686" xr:uid="{00000000-0005-0000-0000-0000890A0000}"/>
    <cellStyle name="Normal 31 83" xfId="2687" xr:uid="{00000000-0005-0000-0000-00008A0A0000}"/>
    <cellStyle name="Normal 31 84" xfId="2688" xr:uid="{00000000-0005-0000-0000-00008B0A0000}"/>
    <cellStyle name="Normal 31 85" xfId="2689" xr:uid="{00000000-0005-0000-0000-00008C0A0000}"/>
    <cellStyle name="Normal 31 86" xfId="2690" xr:uid="{00000000-0005-0000-0000-00008D0A0000}"/>
    <cellStyle name="Normal 31 87" xfId="2691" xr:uid="{00000000-0005-0000-0000-00008E0A0000}"/>
    <cellStyle name="Normal 31 88" xfId="2692" xr:uid="{00000000-0005-0000-0000-00008F0A0000}"/>
    <cellStyle name="Normal 31 89" xfId="2693" xr:uid="{00000000-0005-0000-0000-0000900A0000}"/>
    <cellStyle name="Normal 31 9" xfId="2694" xr:uid="{00000000-0005-0000-0000-0000910A0000}"/>
    <cellStyle name="Normal 31 90" xfId="2695" xr:uid="{00000000-0005-0000-0000-0000920A0000}"/>
    <cellStyle name="Normal 31 91" xfId="2696" xr:uid="{00000000-0005-0000-0000-0000930A0000}"/>
    <cellStyle name="Normal 31 92" xfId="2697" xr:uid="{00000000-0005-0000-0000-0000940A0000}"/>
    <cellStyle name="Normal 31 93" xfId="2698" xr:uid="{00000000-0005-0000-0000-0000950A0000}"/>
    <cellStyle name="Normal 31 94" xfId="2699" xr:uid="{00000000-0005-0000-0000-0000960A0000}"/>
    <cellStyle name="Normal 31 95" xfId="2700" xr:uid="{00000000-0005-0000-0000-0000970A0000}"/>
    <cellStyle name="Normal 31 96" xfId="2701" xr:uid="{00000000-0005-0000-0000-0000980A0000}"/>
    <cellStyle name="Normal 31 97" xfId="2702" xr:uid="{00000000-0005-0000-0000-0000990A0000}"/>
    <cellStyle name="Normal 31 98" xfId="2703" xr:uid="{00000000-0005-0000-0000-00009A0A0000}"/>
    <cellStyle name="Normal 31 99" xfId="2704" xr:uid="{00000000-0005-0000-0000-00009B0A0000}"/>
    <cellStyle name="Normal 32" xfId="2705" xr:uid="{00000000-0005-0000-0000-00009C0A0000}"/>
    <cellStyle name="Normal 32 2" xfId="2706" xr:uid="{00000000-0005-0000-0000-00009D0A0000}"/>
    <cellStyle name="Normal 33" xfId="2707" xr:uid="{00000000-0005-0000-0000-00009E0A0000}"/>
    <cellStyle name="Normal 33 2" xfId="2708" xr:uid="{00000000-0005-0000-0000-00009F0A0000}"/>
    <cellStyle name="Normal 34" xfId="2709" xr:uid="{00000000-0005-0000-0000-0000A00A0000}"/>
    <cellStyle name="Normal 35" xfId="2710" xr:uid="{00000000-0005-0000-0000-0000A10A0000}"/>
    <cellStyle name="Normal 35 10" xfId="2711" xr:uid="{00000000-0005-0000-0000-0000A20A0000}"/>
    <cellStyle name="Normal 35 100" xfId="2712" xr:uid="{00000000-0005-0000-0000-0000A30A0000}"/>
    <cellStyle name="Normal 35 101" xfId="2713" xr:uid="{00000000-0005-0000-0000-0000A40A0000}"/>
    <cellStyle name="Normal 35 102" xfId="2714" xr:uid="{00000000-0005-0000-0000-0000A50A0000}"/>
    <cellStyle name="Normal 35 103" xfId="2715" xr:uid="{00000000-0005-0000-0000-0000A60A0000}"/>
    <cellStyle name="Normal 35 104" xfId="2716" xr:uid="{00000000-0005-0000-0000-0000A70A0000}"/>
    <cellStyle name="Normal 35 105" xfId="2717" xr:uid="{00000000-0005-0000-0000-0000A80A0000}"/>
    <cellStyle name="Normal 35 106" xfId="2718" xr:uid="{00000000-0005-0000-0000-0000A90A0000}"/>
    <cellStyle name="Normal 35 107" xfId="2719" xr:uid="{00000000-0005-0000-0000-0000AA0A0000}"/>
    <cellStyle name="Normal 35 108" xfId="2720" xr:uid="{00000000-0005-0000-0000-0000AB0A0000}"/>
    <cellStyle name="Normal 35 109" xfId="2721" xr:uid="{00000000-0005-0000-0000-0000AC0A0000}"/>
    <cellStyle name="Normal 35 11" xfId="2722" xr:uid="{00000000-0005-0000-0000-0000AD0A0000}"/>
    <cellStyle name="Normal 35 12" xfId="2723" xr:uid="{00000000-0005-0000-0000-0000AE0A0000}"/>
    <cellStyle name="Normal 35 13" xfId="2724" xr:uid="{00000000-0005-0000-0000-0000AF0A0000}"/>
    <cellStyle name="Normal 35 14" xfId="2725" xr:uid="{00000000-0005-0000-0000-0000B00A0000}"/>
    <cellStyle name="Normal 35 15" xfId="2726" xr:uid="{00000000-0005-0000-0000-0000B10A0000}"/>
    <cellStyle name="Normal 35 16" xfId="2727" xr:uid="{00000000-0005-0000-0000-0000B20A0000}"/>
    <cellStyle name="Normal 35 17" xfId="2728" xr:uid="{00000000-0005-0000-0000-0000B30A0000}"/>
    <cellStyle name="Normal 35 18" xfId="2729" xr:uid="{00000000-0005-0000-0000-0000B40A0000}"/>
    <cellStyle name="Normal 35 19" xfId="2730" xr:uid="{00000000-0005-0000-0000-0000B50A0000}"/>
    <cellStyle name="Normal 35 2" xfId="2731" xr:uid="{00000000-0005-0000-0000-0000B60A0000}"/>
    <cellStyle name="Normal 35 20" xfId="2732" xr:uid="{00000000-0005-0000-0000-0000B70A0000}"/>
    <cellStyle name="Normal 35 21" xfId="2733" xr:uid="{00000000-0005-0000-0000-0000B80A0000}"/>
    <cellStyle name="Normal 35 22" xfId="2734" xr:uid="{00000000-0005-0000-0000-0000B90A0000}"/>
    <cellStyle name="Normal 35 23" xfId="2735" xr:uid="{00000000-0005-0000-0000-0000BA0A0000}"/>
    <cellStyle name="Normal 35 24" xfId="2736" xr:uid="{00000000-0005-0000-0000-0000BB0A0000}"/>
    <cellStyle name="Normal 35 25" xfId="2737" xr:uid="{00000000-0005-0000-0000-0000BC0A0000}"/>
    <cellStyle name="Normal 35 26" xfId="2738" xr:uid="{00000000-0005-0000-0000-0000BD0A0000}"/>
    <cellStyle name="Normal 35 27" xfId="2739" xr:uid="{00000000-0005-0000-0000-0000BE0A0000}"/>
    <cellStyle name="Normal 35 28" xfId="2740" xr:uid="{00000000-0005-0000-0000-0000BF0A0000}"/>
    <cellStyle name="Normal 35 29" xfId="2741" xr:uid="{00000000-0005-0000-0000-0000C00A0000}"/>
    <cellStyle name="Normal 35 3" xfId="2742" xr:uid="{00000000-0005-0000-0000-0000C10A0000}"/>
    <cellStyle name="Normal 35 30" xfId="2743" xr:uid="{00000000-0005-0000-0000-0000C20A0000}"/>
    <cellStyle name="Normal 35 31" xfId="2744" xr:uid="{00000000-0005-0000-0000-0000C30A0000}"/>
    <cellStyle name="Normal 35 32" xfId="2745" xr:uid="{00000000-0005-0000-0000-0000C40A0000}"/>
    <cellStyle name="Normal 35 33" xfId="2746" xr:uid="{00000000-0005-0000-0000-0000C50A0000}"/>
    <cellStyle name="Normal 35 34" xfId="2747" xr:uid="{00000000-0005-0000-0000-0000C60A0000}"/>
    <cellStyle name="Normal 35 35" xfId="2748" xr:uid="{00000000-0005-0000-0000-0000C70A0000}"/>
    <cellStyle name="Normal 35 36" xfId="2749" xr:uid="{00000000-0005-0000-0000-0000C80A0000}"/>
    <cellStyle name="Normal 35 37" xfId="2750" xr:uid="{00000000-0005-0000-0000-0000C90A0000}"/>
    <cellStyle name="Normal 35 38" xfId="2751" xr:uid="{00000000-0005-0000-0000-0000CA0A0000}"/>
    <cellStyle name="Normal 35 39" xfId="2752" xr:uid="{00000000-0005-0000-0000-0000CB0A0000}"/>
    <cellStyle name="Normal 35 4" xfId="2753" xr:uid="{00000000-0005-0000-0000-0000CC0A0000}"/>
    <cellStyle name="Normal 35 40" xfId="2754" xr:uid="{00000000-0005-0000-0000-0000CD0A0000}"/>
    <cellStyle name="Normal 35 41" xfId="2755" xr:uid="{00000000-0005-0000-0000-0000CE0A0000}"/>
    <cellStyle name="Normal 35 42" xfId="2756" xr:uid="{00000000-0005-0000-0000-0000CF0A0000}"/>
    <cellStyle name="Normal 35 43" xfId="2757" xr:uid="{00000000-0005-0000-0000-0000D00A0000}"/>
    <cellStyle name="Normal 35 44" xfId="2758" xr:uid="{00000000-0005-0000-0000-0000D10A0000}"/>
    <cellStyle name="Normal 35 45" xfId="2759" xr:uid="{00000000-0005-0000-0000-0000D20A0000}"/>
    <cellStyle name="Normal 35 46" xfId="2760" xr:uid="{00000000-0005-0000-0000-0000D30A0000}"/>
    <cellStyle name="Normal 35 47" xfId="2761" xr:uid="{00000000-0005-0000-0000-0000D40A0000}"/>
    <cellStyle name="Normal 35 48" xfId="2762" xr:uid="{00000000-0005-0000-0000-0000D50A0000}"/>
    <cellStyle name="Normal 35 49" xfId="2763" xr:uid="{00000000-0005-0000-0000-0000D60A0000}"/>
    <cellStyle name="Normal 35 5" xfId="2764" xr:uid="{00000000-0005-0000-0000-0000D70A0000}"/>
    <cellStyle name="Normal 35 50" xfId="2765" xr:uid="{00000000-0005-0000-0000-0000D80A0000}"/>
    <cellStyle name="Normal 35 51" xfId="2766" xr:uid="{00000000-0005-0000-0000-0000D90A0000}"/>
    <cellStyle name="Normal 35 52" xfId="2767" xr:uid="{00000000-0005-0000-0000-0000DA0A0000}"/>
    <cellStyle name="Normal 35 53" xfId="2768" xr:uid="{00000000-0005-0000-0000-0000DB0A0000}"/>
    <cellStyle name="Normal 35 54" xfId="2769" xr:uid="{00000000-0005-0000-0000-0000DC0A0000}"/>
    <cellStyle name="Normal 35 55" xfId="2770" xr:uid="{00000000-0005-0000-0000-0000DD0A0000}"/>
    <cellStyle name="Normal 35 56" xfId="2771" xr:uid="{00000000-0005-0000-0000-0000DE0A0000}"/>
    <cellStyle name="Normal 35 57" xfId="2772" xr:uid="{00000000-0005-0000-0000-0000DF0A0000}"/>
    <cellStyle name="Normal 35 58" xfId="2773" xr:uid="{00000000-0005-0000-0000-0000E00A0000}"/>
    <cellStyle name="Normal 35 59" xfId="2774" xr:uid="{00000000-0005-0000-0000-0000E10A0000}"/>
    <cellStyle name="Normal 35 6" xfId="2775" xr:uid="{00000000-0005-0000-0000-0000E20A0000}"/>
    <cellStyle name="Normal 35 60" xfId="2776" xr:uid="{00000000-0005-0000-0000-0000E30A0000}"/>
    <cellStyle name="Normal 35 61" xfId="2777" xr:uid="{00000000-0005-0000-0000-0000E40A0000}"/>
    <cellStyle name="Normal 35 62" xfId="2778" xr:uid="{00000000-0005-0000-0000-0000E50A0000}"/>
    <cellStyle name="Normal 35 63" xfId="2779" xr:uid="{00000000-0005-0000-0000-0000E60A0000}"/>
    <cellStyle name="Normal 35 64" xfId="2780" xr:uid="{00000000-0005-0000-0000-0000E70A0000}"/>
    <cellStyle name="Normal 35 65" xfId="2781" xr:uid="{00000000-0005-0000-0000-0000E80A0000}"/>
    <cellStyle name="Normal 35 66" xfId="2782" xr:uid="{00000000-0005-0000-0000-0000E90A0000}"/>
    <cellStyle name="Normal 35 67" xfId="2783" xr:uid="{00000000-0005-0000-0000-0000EA0A0000}"/>
    <cellStyle name="Normal 35 68" xfId="2784" xr:uid="{00000000-0005-0000-0000-0000EB0A0000}"/>
    <cellStyle name="Normal 35 69" xfId="2785" xr:uid="{00000000-0005-0000-0000-0000EC0A0000}"/>
    <cellStyle name="Normal 35 7" xfId="2786" xr:uid="{00000000-0005-0000-0000-0000ED0A0000}"/>
    <cellStyle name="Normal 35 70" xfId="2787" xr:uid="{00000000-0005-0000-0000-0000EE0A0000}"/>
    <cellStyle name="Normal 35 71" xfId="2788" xr:uid="{00000000-0005-0000-0000-0000EF0A0000}"/>
    <cellStyle name="Normal 35 72" xfId="2789" xr:uid="{00000000-0005-0000-0000-0000F00A0000}"/>
    <cellStyle name="Normal 35 73" xfId="2790" xr:uid="{00000000-0005-0000-0000-0000F10A0000}"/>
    <cellStyle name="Normal 35 74" xfId="2791" xr:uid="{00000000-0005-0000-0000-0000F20A0000}"/>
    <cellStyle name="Normal 35 75" xfId="2792" xr:uid="{00000000-0005-0000-0000-0000F30A0000}"/>
    <cellStyle name="Normal 35 76" xfId="2793" xr:uid="{00000000-0005-0000-0000-0000F40A0000}"/>
    <cellStyle name="Normal 35 77" xfId="2794" xr:uid="{00000000-0005-0000-0000-0000F50A0000}"/>
    <cellStyle name="Normal 35 78" xfId="2795" xr:uid="{00000000-0005-0000-0000-0000F60A0000}"/>
    <cellStyle name="Normal 35 79" xfId="2796" xr:uid="{00000000-0005-0000-0000-0000F70A0000}"/>
    <cellStyle name="Normal 35 8" xfId="2797" xr:uid="{00000000-0005-0000-0000-0000F80A0000}"/>
    <cellStyle name="Normal 35 80" xfId="2798" xr:uid="{00000000-0005-0000-0000-0000F90A0000}"/>
    <cellStyle name="Normal 35 81" xfId="2799" xr:uid="{00000000-0005-0000-0000-0000FA0A0000}"/>
    <cellStyle name="Normal 35 82" xfId="2800" xr:uid="{00000000-0005-0000-0000-0000FB0A0000}"/>
    <cellStyle name="Normal 35 83" xfId="2801" xr:uid="{00000000-0005-0000-0000-0000FC0A0000}"/>
    <cellStyle name="Normal 35 84" xfId="2802" xr:uid="{00000000-0005-0000-0000-0000FD0A0000}"/>
    <cellStyle name="Normal 35 85" xfId="2803" xr:uid="{00000000-0005-0000-0000-0000FE0A0000}"/>
    <cellStyle name="Normal 35 86" xfId="2804" xr:uid="{00000000-0005-0000-0000-0000FF0A0000}"/>
    <cellStyle name="Normal 35 87" xfId="2805" xr:uid="{00000000-0005-0000-0000-0000000B0000}"/>
    <cellStyle name="Normal 35 88" xfId="2806" xr:uid="{00000000-0005-0000-0000-0000010B0000}"/>
    <cellStyle name="Normal 35 89" xfId="2807" xr:uid="{00000000-0005-0000-0000-0000020B0000}"/>
    <cellStyle name="Normal 35 9" xfId="2808" xr:uid="{00000000-0005-0000-0000-0000030B0000}"/>
    <cellStyle name="Normal 35 90" xfId="2809" xr:uid="{00000000-0005-0000-0000-0000040B0000}"/>
    <cellStyle name="Normal 35 91" xfId="2810" xr:uid="{00000000-0005-0000-0000-0000050B0000}"/>
    <cellStyle name="Normal 35 92" xfId="2811" xr:uid="{00000000-0005-0000-0000-0000060B0000}"/>
    <cellStyle name="Normal 35 93" xfId="2812" xr:uid="{00000000-0005-0000-0000-0000070B0000}"/>
    <cellStyle name="Normal 35 94" xfId="2813" xr:uid="{00000000-0005-0000-0000-0000080B0000}"/>
    <cellStyle name="Normal 35 95" xfId="2814" xr:uid="{00000000-0005-0000-0000-0000090B0000}"/>
    <cellStyle name="Normal 35 96" xfId="2815" xr:uid="{00000000-0005-0000-0000-00000A0B0000}"/>
    <cellStyle name="Normal 35 97" xfId="2816" xr:uid="{00000000-0005-0000-0000-00000B0B0000}"/>
    <cellStyle name="Normal 35 98" xfId="2817" xr:uid="{00000000-0005-0000-0000-00000C0B0000}"/>
    <cellStyle name="Normal 35 99" xfId="2818" xr:uid="{00000000-0005-0000-0000-00000D0B0000}"/>
    <cellStyle name="Normal 36" xfId="2819" xr:uid="{00000000-0005-0000-0000-00000E0B0000}"/>
    <cellStyle name="Normal 36 10" xfId="2820" xr:uid="{00000000-0005-0000-0000-00000F0B0000}"/>
    <cellStyle name="Normal 36 100" xfId="2821" xr:uid="{00000000-0005-0000-0000-0000100B0000}"/>
    <cellStyle name="Normal 36 101" xfId="2822" xr:uid="{00000000-0005-0000-0000-0000110B0000}"/>
    <cellStyle name="Normal 36 102" xfId="2823" xr:uid="{00000000-0005-0000-0000-0000120B0000}"/>
    <cellStyle name="Normal 36 103" xfId="2824" xr:uid="{00000000-0005-0000-0000-0000130B0000}"/>
    <cellStyle name="Normal 36 104" xfId="2825" xr:uid="{00000000-0005-0000-0000-0000140B0000}"/>
    <cellStyle name="Normal 36 105" xfId="2826" xr:uid="{00000000-0005-0000-0000-0000150B0000}"/>
    <cellStyle name="Normal 36 106" xfId="2827" xr:uid="{00000000-0005-0000-0000-0000160B0000}"/>
    <cellStyle name="Normal 36 107" xfId="2828" xr:uid="{00000000-0005-0000-0000-0000170B0000}"/>
    <cellStyle name="Normal 36 108" xfId="2829" xr:uid="{00000000-0005-0000-0000-0000180B0000}"/>
    <cellStyle name="Normal 36 109" xfId="2830" xr:uid="{00000000-0005-0000-0000-0000190B0000}"/>
    <cellStyle name="Normal 36 11" xfId="2831" xr:uid="{00000000-0005-0000-0000-00001A0B0000}"/>
    <cellStyle name="Normal 36 12" xfId="2832" xr:uid="{00000000-0005-0000-0000-00001B0B0000}"/>
    <cellStyle name="Normal 36 13" xfId="2833" xr:uid="{00000000-0005-0000-0000-00001C0B0000}"/>
    <cellStyle name="Normal 36 14" xfId="2834" xr:uid="{00000000-0005-0000-0000-00001D0B0000}"/>
    <cellStyle name="Normal 36 15" xfId="2835" xr:uid="{00000000-0005-0000-0000-00001E0B0000}"/>
    <cellStyle name="Normal 36 16" xfId="2836" xr:uid="{00000000-0005-0000-0000-00001F0B0000}"/>
    <cellStyle name="Normal 36 17" xfId="2837" xr:uid="{00000000-0005-0000-0000-0000200B0000}"/>
    <cellStyle name="Normal 36 18" xfId="2838" xr:uid="{00000000-0005-0000-0000-0000210B0000}"/>
    <cellStyle name="Normal 36 19" xfId="2839" xr:uid="{00000000-0005-0000-0000-0000220B0000}"/>
    <cellStyle name="Normal 36 2" xfId="2840" xr:uid="{00000000-0005-0000-0000-0000230B0000}"/>
    <cellStyle name="Normal 36 20" xfId="2841" xr:uid="{00000000-0005-0000-0000-0000240B0000}"/>
    <cellStyle name="Normal 36 21" xfId="2842" xr:uid="{00000000-0005-0000-0000-0000250B0000}"/>
    <cellStyle name="Normal 36 22" xfId="2843" xr:uid="{00000000-0005-0000-0000-0000260B0000}"/>
    <cellStyle name="Normal 36 23" xfId="2844" xr:uid="{00000000-0005-0000-0000-0000270B0000}"/>
    <cellStyle name="Normal 36 24" xfId="2845" xr:uid="{00000000-0005-0000-0000-0000280B0000}"/>
    <cellStyle name="Normal 36 25" xfId="2846" xr:uid="{00000000-0005-0000-0000-0000290B0000}"/>
    <cellStyle name="Normal 36 26" xfId="2847" xr:uid="{00000000-0005-0000-0000-00002A0B0000}"/>
    <cellStyle name="Normal 36 27" xfId="2848" xr:uid="{00000000-0005-0000-0000-00002B0B0000}"/>
    <cellStyle name="Normal 36 28" xfId="2849" xr:uid="{00000000-0005-0000-0000-00002C0B0000}"/>
    <cellStyle name="Normal 36 29" xfId="2850" xr:uid="{00000000-0005-0000-0000-00002D0B0000}"/>
    <cellStyle name="Normal 36 3" xfId="2851" xr:uid="{00000000-0005-0000-0000-00002E0B0000}"/>
    <cellStyle name="Normal 36 30" xfId="2852" xr:uid="{00000000-0005-0000-0000-00002F0B0000}"/>
    <cellStyle name="Normal 36 31" xfId="2853" xr:uid="{00000000-0005-0000-0000-0000300B0000}"/>
    <cellStyle name="Normal 36 32" xfId="2854" xr:uid="{00000000-0005-0000-0000-0000310B0000}"/>
    <cellStyle name="Normal 36 33" xfId="2855" xr:uid="{00000000-0005-0000-0000-0000320B0000}"/>
    <cellStyle name="Normal 36 34" xfId="2856" xr:uid="{00000000-0005-0000-0000-0000330B0000}"/>
    <cellStyle name="Normal 36 35" xfId="2857" xr:uid="{00000000-0005-0000-0000-0000340B0000}"/>
    <cellStyle name="Normal 36 36" xfId="2858" xr:uid="{00000000-0005-0000-0000-0000350B0000}"/>
    <cellStyle name="Normal 36 37" xfId="2859" xr:uid="{00000000-0005-0000-0000-0000360B0000}"/>
    <cellStyle name="Normal 36 38" xfId="2860" xr:uid="{00000000-0005-0000-0000-0000370B0000}"/>
    <cellStyle name="Normal 36 39" xfId="2861" xr:uid="{00000000-0005-0000-0000-0000380B0000}"/>
    <cellStyle name="Normal 36 4" xfId="2862" xr:uid="{00000000-0005-0000-0000-0000390B0000}"/>
    <cellStyle name="Normal 36 40" xfId="2863" xr:uid="{00000000-0005-0000-0000-00003A0B0000}"/>
    <cellStyle name="Normal 36 41" xfId="2864" xr:uid="{00000000-0005-0000-0000-00003B0B0000}"/>
    <cellStyle name="Normal 36 42" xfId="2865" xr:uid="{00000000-0005-0000-0000-00003C0B0000}"/>
    <cellStyle name="Normal 36 43" xfId="2866" xr:uid="{00000000-0005-0000-0000-00003D0B0000}"/>
    <cellStyle name="Normal 36 44" xfId="2867" xr:uid="{00000000-0005-0000-0000-00003E0B0000}"/>
    <cellStyle name="Normal 36 45" xfId="2868" xr:uid="{00000000-0005-0000-0000-00003F0B0000}"/>
    <cellStyle name="Normal 36 46" xfId="2869" xr:uid="{00000000-0005-0000-0000-0000400B0000}"/>
    <cellStyle name="Normal 36 47" xfId="2870" xr:uid="{00000000-0005-0000-0000-0000410B0000}"/>
    <cellStyle name="Normal 36 48" xfId="2871" xr:uid="{00000000-0005-0000-0000-0000420B0000}"/>
    <cellStyle name="Normal 36 49" xfId="2872" xr:uid="{00000000-0005-0000-0000-0000430B0000}"/>
    <cellStyle name="Normal 36 5" xfId="2873" xr:uid="{00000000-0005-0000-0000-0000440B0000}"/>
    <cellStyle name="Normal 36 50" xfId="2874" xr:uid="{00000000-0005-0000-0000-0000450B0000}"/>
    <cellStyle name="Normal 36 51" xfId="2875" xr:uid="{00000000-0005-0000-0000-0000460B0000}"/>
    <cellStyle name="Normal 36 52" xfId="2876" xr:uid="{00000000-0005-0000-0000-0000470B0000}"/>
    <cellStyle name="Normal 36 53" xfId="2877" xr:uid="{00000000-0005-0000-0000-0000480B0000}"/>
    <cellStyle name="Normal 36 54" xfId="2878" xr:uid="{00000000-0005-0000-0000-0000490B0000}"/>
    <cellStyle name="Normal 36 55" xfId="2879" xr:uid="{00000000-0005-0000-0000-00004A0B0000}"/>
    <cellStyle name="Normal 36 56" xfId="2880" xr:uid="{00000000-0005-0000-0000-00004B0B0000}"/>
    <cellStyle name="Normal 36 57" xfId="2881" xr:uid="{00000000-0005-0000-0000-00004C0B0000}"/>
    <cellStyle name="Normal 36 58" xfId="2882" xr:uid="{00000000-0005-0000-0000-00004D0B0000}"/>
    <cellStyle name="Normal 36 59" xfId="2883" xr:uid="{00000000-0005-0000-0000-00004E0B0000}"/>
    <cellStyle name="Normal 36 6" xfId="2884" xr:uid="{00000000-0005-0000-0000-00004F0B0000}"/>
    <cellStyle name="Normal 36 60" xfId="2885" xr:uid="{00000000-0005-0000-0000-0000500B0000}"/>
    <cellStyle name="Normal 36 61" xfId="2886" xr:uid="{00000000-0005-0000-0000-0000510B0000}"/>
    <cellStyle name="Normal 36 62" xfId="2887" xr:uid="{00000000-0005-0000-0000-0000520B0000}"/>
    <cellStyle name="Normal 36 63" xfId="2888" xr:uid="{00000000-0005-0000-0000-0000530B0000}"/>
    <cellStyle name="Normal 36 64" xfId="2889" xr:uid="{00000000-0005-0000-0000-0000540B0000}"/>
    <cellStyle name="Normal 36 65" xfId="2890" xr:uid="{00000000-0005-0000-0000-0000550B0000}"/>
    <cellStyle name="Normal 36 66" xfId="2891" xr:uid="{00000000-0005-0000-0000-0000560B0000}"/>
    <cellStyle name="Normal 36 67" xfId="2892" xr:uid="{00000000-0005-0000-0000-0000570B0000}"/>
    <cellStyle name="Normal 36 68" xfId="2893" xr:uid="{00000000-0005-0000-0000-0000580B0000}"/>
    <cellStyle name="Normal 36 69" xfId="2894" xr:uid="{00000000-0005-0000-0000-0000590B0000}"/>
    <cellStyle name="Normal 36 7" xfId="2895" xr:uid="{00000000-0005-0000-0000-00005A0B0000}"/>
    <cellStyle name="Normal 36 70" xfId="2896" xr:uid="{00000000-0005-0000-0000-00005B0B0000}"/>
    <cellStyle name="Normal 36 71" xfId="2897" xr:uid="{00000000-0005-0000-0000-00005C0B0000}"/>
    <cellStyle name="Normal 36 72" xfId="2898" xr:uid="{00000000-0005-0000-0000-00005D0B0000}"/>
    <cellStyle name="Normal 36 73" xfId="2899" xr:uid="{00000000-0005-0000-0000-00005E0B0000}"/>
    <cellStyle name="Normal 36 74" xfId="2900" xr:uid="{00000000-0005-0000-0000-00005F0B0000}"/>
    <cellStyle name="Normal 36 75" xfId="2901" xr:uid="{00000000-0005-0000-0000-0000600B0000}"/>
    <cellStyle name="Normal 36 76" xfId="2902" xr:uid="{00000000-0005-0000-0000-0000610B0000}"/>
    <cellStyle name="Normal 36 77" xfId="2903" xr:uid="{00000000-0005-0000-0000-0000620B0000}"/>
    <cellStyle name="Normal 36 78" xfId="2904" xr:uid="{00000000-0005-0000-0000-0000630B0000}"/>
    <cellStyle name="Normal 36 79" xfId="2905" xr:uid="{00000000-0005-0000-0000-0000640B0000}"/>
    <cellStyle name="Normal 36 8" xfId="2906" xr:uid="{00000000-0005-0000-0000-0000650B0000}"/>
    <cellStyle name="Normal 36 80" xfId="2907" xr:uid="{00000000-0005-0000-0000-0000660B0000}"/>
    <cellStyle name="Normal 36 81" xfId="2908" xr:uid="{00000000-0005-0000-0000-0000670B0000}"/>
    <cellStyle name="Normal 36 82" xfId="2909" xr:uid="{00000000-0005-0000-0000-0000680B0000}"/>
    <cellStyle name="Normal 36 83" xfId="2910" xr:uid="{00000000-0005-0000-0000-0000690B0000}"/>
    <cellStyle name="Normal 36 84" xfId="2911" xr:uid="{00000000-0005-0000-0000-00006A0B0000}"/>
    <cellStyle name="Normal 36 85" xfId="2912" xr:uid="{00000000-0005-0000-0000-00006B0B0000}"/>
    <cellStyle name="Normal 36 86" xfId="2913" xr:uid="{00000000-0005-0000-0000-00006C0B0000}"/>
    <cellStyle name="Normal 36 87" xfId="2914" xr:uid="{00000000-0005-0000-0000-00006D0B0000}"/>
    <cellStyle name="Normal 36 88" xfId="2915" xr:uid="{00000000-0005-0000-0000-00006E0B0000}"/>
    <cellStyle name="Normal 36 89" xfId="2916" xr:uid="{00000000-0005-0000-0000-00006F0B0000}"/>
    <cellStyle name="Normal 36 9" xfId="2917" xr:uid="{00000000-0005-0000-0000-0000700B0000}"/>
    <cellStyle name="Normal 36 90" xfId="2918" xr:uid="{00000000-0005-0000-0000-0000710B0000}"/>
    <cellStyle name="Normal 36 91" xfId="2919" xr:uid="{00000000-0005-0000-0000-0000720B0000}"/>
    <cellStyle name="Normal 36 92" xfId="2920" xr:uid="{00000000-0005-0000-0000-0000730B0000}"/>
    <cellStyle name="Normal 36 93" xfId="2921" xr:uid="{00000000-0005-0000-0000-0000740B0000}"/>
    <cellStyle name="Normal 36 94" xfId="2922" xr:uid="{00000000-0005-0000-0000-0000750B0000}"/>
    <cellStyle name="Normal 36 95" xfId="2923" xr:uid="{00000000-0005-0000-0000-0000760B0000}"/>
    <cellStyle name="Normal 36 96" xfId="2924" xr:uid="{00000000-0005-0000-0000-0000770B0000}"/>
    <cellStyle name="Normal 36 97" xfId="2925" xr:uid="{00000000-0005-0000-0000-0000780B0000}"/>
    <cellStyle name="Normal 36 98" xfId="2926" xr:uid="{00000000-0005-0000-0000-0000790B0000}"/>
    <cellStyle name="Normal 36 99" xfId="2927" xr:uid="{00000000-0005-0000-0000-00007A0B0000}"/>
    <cellStyle name="Normal 37" xfId="2928" xr:uid="{00000000-0005-0000-0000-00007B0B0000}"/>
    <cellStyle name="Normal 38" xfId="2929" xr:uid="{00000000-0005-0000-0000-00007C0B0000}"/>
    <cellStyle name="Normal 39" xfId="2930" xr:uid="{00000000-0005-0000-0000-00007D0B0000}"/>
    <cellStyle name="Normal 4" xfId="2931" xr:uid="{00000000-0005-0000-0000-00007E0B0000}"/>
    <cellStyle name="Normal-- 4" xfId="2932" xr:uid="{00000000-0005-0000-0000-00007F0B0000}"/>
    <cellStyle name="Normal 4 10" xfId="2933" xr:uid="{00000000-0005-0000-0000-0000800B0000}"/>
    <cellStyle name="Normal 4 10 2" xfId="2934" xr:uid="{00000000-0005-0000-0000-0000810B0000}"/>
    <cellStyle name="Normal 4 100" xfId="2935" xr:uid="{00000000-0005-0000-0000-0000820B0000}"/>
    <cellStyle name="Normal 4 101" xfId="2936" xr:uid="{00000000-0005-0000-0000-0000830B0000}"/>
    <cellStyle name="Normal 4 102" xfId="2937" xr:uid="{00000000-0005-0000-0000-0000840B0000}"/>
    <cellStyle name="Normal 4 103" xfId="2938" xr:uid="{00000000-0005-0000-0000-0000850B0000}"/>
    <cellStyle name="Normal 4 104" xfId="2939" xr:uid="{00000000-0005-0000-0000-0000860B0000}"/>
    <cellStyle name="Normal 4 105" xfId="2940" xr:uid="{00000000-0005-0000-0000-0000870B0000}"/>
    <cellStyle name="Normal 4 106" xfId="2941" xr:uid="{00000000-0005-0000-0000-0000880B0000}"/>
    <cellStyle name="Normal 4 107" xfId="2942" xr:uid="{00000000-0005-0000-0000-0000890B0000}"/>
    <cellStyle name="Normal 4 108" xfId="2943" xr:uid="{00000000-0005-0000-0000-00008A0B0000}"/>
    <cellStyle name="Normal 4 109" xfId="2944" xr:uid="{00000000-0005-0000-0000-00008B0B0000}"/>
    <cellStyle name="Normal 4 11" xfId="2945" xr:uid="{00000000-0005-0000-0000-00008C0B0000}"/>
    <cellStyle name="Normal 4 11 2" xfId="2946" xr:uid="{00000000-0005-0000-0000-00008D0B0000}"/>
    <cellStyle name="Normal 4 110" xfId="2947" xr:uid="{00000000-0005-0000-0000-00008E0B0000}"/>
    <cellStyle name="Normal 4 111" xfId="2948" xr:uid="{00000000-0005-0000-0000-00008F0B0000}"/>
    <cellStyle name="Normal 4 112" xfId="2949" xr:uid="{00000000-0005-0000-0000-0000900B0000}"/>
    <cellStyle name="Normal 4 113" xfId="2950" xr:uid="{00000000-0005-0000-0000-0000910B0000}"/>
    <cellStyle name="Normal 4 114" xfId="2951" xr:uid="{00000000-0005-0000-0000-0000920B0000}"/>
    <cellStyle name="Normal 4 115" xfId="2952" xr:uid="{00000000-0005-0000-0000-0000930B0000}"/>
    <cellStyle name="Normal 4 116" xfId="2953" xr:uid="{00000000-0005-0000-0000-0000940B0000}"/>
    <cellStyle name="Normal 4 117" xfId="2954" xr:uid="{00000000-0005-0000-0000-0000950B0000}"/>
    <cellStyle name="Normal 4 118" xfId="2955" xr:uid="{00000000-0005-0000-0000-0000960B0000}"/>
    <cellStyle name="Normal 4 119" xfId="2956" xr:uid="{00000000-0005-0000-0000-0000970B0000}"/>
    <cellStyle name="Normal 4 12" xfId="2957" xr:uid="{00000000-0005-0000-0000-0000980B0000}"/>
    <cellStyle name="Normal 4 12 2" xfId="2958" xr:uid="{00000000-0005-0000-0000-0000990B0000}"/>
    <cellStyle name="Normal 4 120" xfId="2959" xr:uid="{00000000-0005-0000-0000-00009A0B0000}"/>
    <cellStyle name="Normal 4 13" xfId="2960" xr:uid="{00000000-0005-0000-0000-00009B0B0000}"/>
    <cellStyle name="Normal 4 13 2" xfId="2961" xr:uid="{00000000-0005-0000-0000-00009C0B0000}"/>
    <cellStyle name="Normal 4 14" xfId="2962" xr:uid="{00000000-0005-0000-0000-00009D0B0000}"/>
    <cellStyle name="Normal 4 14 2" xfId="2963" xr:uid="{00000000-0005-0000-0000-00009E0B0000}"/>
    <cellStyle name="Normal 4 15" xfId="2964" xr:uid="{00000000-0005-0000-0000-00009F0B0000}"/>
    <cellStyle name="Normal 4 15 2" xfId="2965" xr:uid="{00000000-0005-0000-0000-0000A00B0000}"/>
    <cellStyle name="Normal 4 16" xfId="2966" xr:uid="{00000000-0005-0000-0000-0000A10B0000}"/>
    <cellStyle name="Normal 4 16 2" xfId="2967" xr:uid="{00000000-0005-0000-0000-0000A20B0000}"/>
    <cellStyle name="Normal 4 17" xfId="2968" xr:uid="{00000000-0005-0000-0000-0000A30B0000}"/>
    <cellStyle name="Normal 4 17 2" xfId="2969" xr:uid="{00000000-0005-0000-0000-0000A40B0000}"/>
    <cellStyle name="Normal 4 18" xfId="2970" xr:uid="{00000000-0005-0000-0000-0000A50B0000}"/>
    <cellStyle name="Normal 4 18 2" xfId="2971" xr:uid="{00000000-0005-0000-0000-0000A60B0000}"/>
    <cellStyle name="Normal 4 19" xfId="2972" xr:uid="{00000000-0005-0000-0000-0000A70B0000}"/>
    <cellStyle name="Normal 4 19 2" xfId="2973" xr:uid="{00000000-0005-0000-0000-0000A80B0000}"/>
    <cellStyle name="Normal 4 2" xfId="2974" xr:uid="{00000000-0005-0000-0000-0000A90B0000}"/>
    <cellStyle name="Normal 4 2 2" xfId="2975" xr:uid="{00000000-0005-0000-0000-0000AA0B0000}"/>
    <cellStyle name="Normal 4 2 3" xfId="2976" xr:uid="{00000000-0005-0000-0000-0000AB0B0000}"/>
    <cellStyle name="Normal 4 2 4" xfId="2977" xr:uid="{00000000-0005-0000-0000-0000AC0B0000}"/>
    <cellStyle name="Normal 4 2 5" xfId="2978" xr:uid="{00000000-0005-0000-0000-0000AD0B0000}"/>
    <cellStyle name="Normal 4 2 6" xfId="2979" xr:uid="{00000000-0005-0000-0000-0000AE0B0000}"/>
    <cellStyle name="Normal 4 2 7" xfId="2980" xr:uid="{00000000-0005-0000-0000-0000AF0B0000}"/>
    <cellStyle name="Normal 4 2 8" xfId="2981" xr:uid="{00000000-0005-0000-0000-0000B00B0000}"/>
    <cellStyle name="Normal 4 2 9" xfId="2982" xr:uid="{00000000-0005-0000-0000-0000B10B0000}"/>
    <cellStyle name="Normal 4 20" xfId="2983" xr:uid="{00000000-0005-0000-0000-0000B20B0000}"/>
    <cellStyle name="Normal 4 20 2" xfId="2984" xr:uid="{00000000-0005-0000-0000-0000B30B0000}"/>
    <cellStyle name="Normal 4 21" xfId="2985" xr:uid="{00000000-0005-0000-0000-0000B40B0000}"/>
    <cellStyle name="Normal 4 21 2" xfId="2986" xr:uid="{00000000-0005-0000-0000-0000B50B0000}"/>
    <cellStyle name="Normal 4 21 2 2" xfId="2987" xr:uid="{00000000-0005-0000-0000-0000B60B0000}"/>
    <cellStyle name="Normal 4 21 2 2 2" xfId="2988" xr:uid="{00000000-0005-0000-0000-0000B70B0000}"/>
    <cellStyle name="Normal 4 21 2 2 2 2" xfId="2989" xr:uid="{00000000-0005-0000-0000-0000B80B0000}"/>
    <cellStyle name="Normal 4 21 2 2 3" xfId="2990" xr:uid="{00000000-0005-0000-0000-0000B90B0000}"/>
    <cellStyle name="Normal 4 21 2 3" xfId="2991" xr:uid="{00000000-0005-0000-0000-0000BA0B0000}"/>
    <cellStyle name="Normal 4 21 2 3 2" xfId="2992" xr:uid="{00000000-0005-0000-0000-0000BB0B0000}"/>
    <cellStyle name="Normal 4 21 2 4" xfId="2993" xr:uid="{00000000-0005-0000-0000-0000BC0B0000}"/>
    <cellStyle name="Normal 4 21 3" xfId="2994" xr:uid="{00000000-0005-0000-0000-0000BD0B0000}"/>
    <cellStyle name="Normal 4 21 3 2" xfId="2995" xr:uid="{00000000-0005-0000-0000-0000BE0B0000}"/>
    <cellStyle name="Normal 4 21 3 2 2" xfId="2996" xr:uid="{00000000-0005-0000-0000-0000BF0B0000}"/>
    <cellStyle name="Normal 4 21 3 2 2 2" xfId="2997" xr:uid="{00000000-0005-0000-0000-0000C00B0000}"/>
    <cellStyle name="Normal 4 21 3 2 3" xfId="2998" xr:uid="{00000000-0005-0000-0000-0000C10B0000}"/>
    <cellStyle name="Normal 4 21 3 3" xfId="2999" xr:uid="{00000000-0005-0000-0000-0000C20B0000}"/>
    <cellStyle name="Normal 4 21 3 3 2" xfId="3000" xr:uid="{00000000-0005-0000-0000-0000C30B0000}"/>
    <cellStyle name="Normal 4 21 3 4" xfId="3001" xr:uid="{00000000-0005-0000-0000-0000C40B0000}"/>
    <cellStyle name="Normal 4 21 4" xfId="3002" xr:uid="{00000000-0005-0000-0000-0000C50B0000}"/>
    <cellStyle name="Normal 4 21 4 2" xfId="3003" xr:uid="{00000000-0005-0000-0000-0000C60B0000}"/>
    <cellStyle name="Normal 4 21 4 2 2" xfId="3004" xr:uid="{00000000-0005-0000-0000-0000C70B0000}"/>
    <cellStyle name="Normal 4 21 4 2 2 2" xfId="3005" xr:uid="{00000000-0005-0000-0000-0000C80B0000}"/>
    <cellStyle name="Normal 4 21 4 2 3" xfId="3006" xr:uid="{00000000-0005-0000-0000-0000C90B0000}"/>
    <cellStyle name="Normal 4 21 4 3" xfId="3007" xr:uid="{00000000-0005-0000-0000-0000CA0B0000}"/>
    <cellStyle name="Normal 4 21 4 3 2" xfId="3008" xr:uid="{00000000-0005-0000-0000-0000CB0B0000}"/>
    <cellStyle name="Normal 4 21 4 4" xfId="3009" xr:uid="{00000000-0005-0000-0000-0000CC0B0000}"/>
    <cellStyle name="Normal 4 21 5" xfId="3010" xr:uid="{00000000-0005-0000-0000-0000CD0B0000}"/>
    <cellStyle name="Normal 4 21 5 2" xfId="3011" xr:uid="{00000000-0005-0000-0000-0000CE0B0000}"/>
    <cellStyle name="Normal 4 21 5 2 2" xfId="3012" xr:uid="{00000000-0005-0000-0000-0000CF0B0000}"/>
    <cellStyle name="Normal 4 21 5 3" xfId="3013" xr:uid="{00000000-0005-0000-0000-0000D00B0000}"/>
    <cellStyle name="Normal 4 21 6" xfId="3014" xr:uid="{00000000-0005-0000-0000-0000D10B0000}"/>
    <cellStyle name="Normal 4 21 6 2" xfId="3015" xr:uid="{00000000-0005-0000-0000-0000D20B0000}"/>
    <cellStyle name="Normal 4 21 7" xfId="3016" xr:uid="{00000000-0005-0000-0000-0000D30B0000}"/>
    <cellStyle name="Normal 4 21 8" xfId="3017" xr:uid="{00000000-0005-0000-0000-0000D40B0000}"/>
    <cellStyle name="Normal 4 22" xfId="3018" xr:uid="{00000000-0005-0000-0000-0000D50B0000}"/>
    <cellStyle name="Normal 4 22 2" xfId="3019" xr:uid="{00000000-0005-0000-0000-0000D60B0000}"/>
    <cellStyle name="Normal 4 22 2 2" xfId="3020" xr:uid="{00000000-0005-0000-0000-0000D70B0000}"/>
    <cellStyle name="Normal 4 22 2 2 2" xfId="3021" xr:uid="{00000000-0005-0000-0000-0000D80B0000}"/>
    <cellStyle name="Normal 4 22 2 3" xfId="3022" xr:uid="{00000000-0005-0000-0000-0000D90B0000}"/>
    <cellStyle name="Normal 4 22 3" xfId="3023" xr:uid="{00000000-0005-0000-0000-0000DA0B0000}"/>
    <cellStyle name="Normal 4 22 3 2" xfId="3024" xr:uid="{00000000-0005-0000-0000-0000DB0B0000}"/>
    <cellStyle name="Normal 4 22 4" xfId="3025" xr:uid="{00000000-0005-0000-0000-0000DC0B0000}"/>
    <cellStyle name="Normal 4 22 5" xfId="3026" xr:uid="{00000000-0005-0000-0000-0000DD0B0000}"/>
    <cellStyle name="Normal 4 23" xfId="3027" xr:uid="{00000000-0005-0000-0000-0000DE0B0000}"/>
    <cellStyle name="Normal 4 23 2" xfId="3028" xr:uid="{00000000-0005-0000-0000-0000DF0B0000}"/>
    <cellStyle name="Normal 4 23 2 2" xfId="3029" xr:uid="{00000000-0005-0000-0000-0000E00B0000}"/>
    <cellStyle name="Normal 4 23 2 2 2" xfId="3030" xr:uid="{00000000-0005-0000-0000-0000E10B0000}"/>
    <cellStyle name="Normal 4 23 2 3" xfId="3031" xr:uid="{00000000-0005-0000-0000-0000E20B0000}"/>
    <cellStyle name="Normal 4 23 3" xfId="3032" xr:uid="{00000000-0005-0000-0000-0000E30B0000}"/>
    <cellStyle name="Normal 4 23 3 2" xfId="3033" xr:uid="{00000000-0005-0000-0000-0000E40B0000}"/>
    <cellStyle name="Normal 4 23 4" xfId="3034" xr:uid="{00000000-0005-0000-0000-0000E50B0000}"/>
    <cellStyle name="Normal 4 23 5" xfId="3035" xr:uid="{00000000-0005-0000-0000-0000E60B0000}"/>
    <cellStyle name="Normal 4 24" xfId="3036" xr:uid="{00000000-0005-0000-0000-0000E70B0000}"/>
    <cellStyle name="Normal 4 24 2" xfId="3037" xr:uid="{00000000-0005-0000-0000-0000E80B0000}"/>
    <cellStyle name="Normal 4 24 2 2" xfId="3038" xr:uid="{00000000-0005-0000-0000-0000E90B0000}"/>
    <cellStyle name="Normal 4 24 2 2 2" xfId="3039" xr:uid="{00000000-0005-0000-0000-0000EA0B0000}"/>
    <cellStyle name="Normal 4 24 2 3" xfId="3040" xr:uid="{00000000-0005-0000-0000-0000EB0B0000}"/>
    <cellStyle name="Normal 4 24 3" xfId="3041" xr:uid="{00000000-0005-0000-0000-0000EC0B0000}"/>
    <cellStyle name="Normal 4 24 3 2" xfId="3042" xr:uid="{00000000-0005-0000-0000-0000ED0B0000}"/>
    <cellStyle name="Normal 4 24 4" xfId="3043" xr:uid="{00000000-0005-0000-0000-0000EE0B0000}"/>
    <cellStyle name="Normal 4 24 5" xfId="3044" xr:uid="{00000000-0005-0000-0000-0000EF0B0000}"/>
    <cellStyle name="Normal 4 25" xfId="3045" xr:uid="{00000000-0005-0000-0000-0000F00B0000}"/>
    <cellStyle name="Normal 4 25 2" xfId="3046" xr:uid="{00000000-0005-0000-0000-0000F10B0000}"/>
    <cellStyle name="Normal 4 25 2 2" xfId="3047" xr:uid="{00000000-0005-0000-0000-0000F20B0000}"/>
    <cellStyle name="Normal 4 25 3" xfId="3048" xr:uid="{00000000-0005-0000-0000-0000F30B0000}"/>
    <cellStyle name="Normal 4 25 4" xfId="3049" xr:uid="{00000000-0005-0000-0000-0000F40B0000}"/>
    <cellStyle name="Normal 4 26" xfId="3050" xr:uid="{00000000-0005-0000-0000-0000F50B0000}"/>
    <cellStyle name="Normal 4 26 2" xfId="3051" xr:uid="{00000000-0005-0000-0000-0000F60B0000}"/>
    <cellStyle name="Normal 4 27" xfId="3052" xr:uid="{00000000-0005-0000-0000-0000F70B0000}"/>
    <cellStyle name="Normal 4 27 2" xfId="3053" xr:uid="{00000000-0005-0000-0000-0000F80B0000}"/>
    <cellStyle name="Normal 4 27 2 2" xfId="3054" xr:uid="{00000000-0005-0000-0000-0000F90B0000}"/>
    <cellStyle name="Normal 4 27 3" xfId="3055" xr:uid="{00000000-0005-0000-0000-0000FA0B0000}"/>
    <cellStyle name="Normal 4 27 4" xfId="3056" xr:uid="{00000000-0005-0000-0000-0000FB0B0000}"/>
    <cellStyle name="Normal 4 28" xfId="3057" xr:uid="{00000000-0005-0000-0000-0000FC0B0000}"/>
    <cellStyle name="Normal 4 28 2" xfId="3058" xr:uid="{00000000-0005-0000-0000-0000FD0B0000}"/>
    <cellStyle name="Normal 4 28 3" xfId="3059" xr:uid="{00000000-0005-0000-0000-0000FE0B0000}"/>
    <cellStyle name="Normal 4 29" xfId="3060" xr:uid="{00000000-0005-0000-0000-0000FF0B0000}"/>
    <cellStyle name="Normal 4 29 2" xfId="3061" xr:uid="{00000000-0005-0000-0000-0000000C0000}"/>
    <cellStyle name="Normal 4 3" xfId="3062" xr:uid="{00000000-0005-0000-0000-0000010C0000}"/>
    <cellStyle name="Normal 4 3 2" xfId="3063" xr:uid="{00000000-0005-0000-0000-0000020C0000}"/>
    <cellStyle name="Normal 4 3 2 2" xfId="3064" xr:uid="{00000000-0005-0000-0000-0000030C0000}"/>
    <cellStyle name="Normal 4 3 2 2 2" xfId="3065" xr:uid="{00000000-0005-0000-0000-0000040C0000}"/>
    <cellStyle name="Normal 4 3 2 3" xfId="3066" xr:uid="{00000000-0005-0000-0000-0000050C0000}"/>
    <cellStyle name="Normal 4 3 2 4" xfId="3067" xr:uid="{00000000-0005-0000-0000-0000060C0000}"/>
    <cellStyle name="Normal 4 3 3" xfId="3068" xr:uid="{00000000-0005-0000-0000-0000070C0000}"/>
    <cellStyle name="Normal 4 3 4" xfId="3069" xr:uid="{00000000-0005-0000-0000-0000080C0000}"/>
    <cellStyle name="Normal 4 30" xfId="3070" xr:uid="{00000000-0005-0000-0000-0000090C0000}"/>
    <cellStyle name="Normal 4 30 2" xfId="3071" xr:uid="{00000000-0005-0000-0000-00000A0C0000}"/>
    <cellStyle name="Normal 4 31" xfId="3072" xr:uid="{00000000-0005-0000-0000-00000B0C0000}"/>
    <cellStyle name="Normal 4 31 2" xfId="3073" xr:uid="{00000000-0005-0000-0000-00000C0C0000}"/>
    <cellStyle name="Normal 4 32" xfId="3074" xr:uid="{00000000-0005-0000-0000-00000D0C0000}"/>
    <cellStyle name="Normal 4 32 2" xfId="3075" xr:uid="{00000000-0005-0000-0000-00000E0C0000}"/>
    <cellStyle name="Normal 4 33" xfId="3076" xr:uid="{00000000-0005-0000-0000-00000F0C0000}"/>
    <cellStyle name="Normal 4 33 2" xfId="3077" xr:uid="{00000000-0005-0000-0000-0000100C0000}"/>
    <cellStyle name="Normal 4 34" xfId="3078" xr:uid="{00000000-0005-0000-0000-0000110C0000}"/>
    <cellStyle name="Normal 4 35" xfId="3079" xr:uid="{00000000-0005-0000-0000-0000120C0000}"/>
    <cellStyle name="Normal 4 36" xfId="3080" xr:uid="{00000000-0005-0000-0000-0000130C0000}"/>
    <cellStyle name="Normal 4 37" xfId="3081" xr:uid="{00000000-0005-0000-0000-0000140C0000}"/>
    <cellStyle name="Normal 4 38" xfId="3082" xr:uid="{00000000-0005-0000-0000-0000150C0000}"/>
    <cellStyle name="Normal 4 39" xfId="3083" xr:uid="{00000000-0005-0000-0000-0000160C0000}"/>
    <cellStyle name="Normal 4 4" xfId="3084" xr:uid="{00000000-0005-0000-0000-0000170C0000}"/>
    <cellStyle name="Normal 4 4 2" xfId="3085" xr:uid="{00000000-0005-0000-0000-0000180C0000}"/>
    <cellStyle name="Normal 4 4 3" xfId="3086" xr:uid="{00000000-0005-0000-0000-0000190C0000}"/>
    <cellStyle name="Normal 4 4 4" xfId="3087" xr:uid="{00000000-0005-0000-0000-00001A0C0000}"/>
    <cellStyle name="Normal 4 40" xfId="3088" xr:uid="{00000000-0005-0000-0000-00001B0C0000}"/>
    <cellStyle name="Normal 4 41" xfId="3089" xr:uid="{00000000-0005-0000-0000-00001C0C0000}"/>
    <cellStyle name="Normal 4 42" xfId="3090" xr:uid="{00000000-0005-0000-0000-00001D0C0000}"/>
    <cellStyle name="Normal 4 43" xfId="3091" xr:uid="{00000000-0005-0000-0000-00001E0C0000}"/>
    <cellStyle name="Normal 4 44" xfId="3092" xr:uid="{00000000-0005-0000-0000-00001F0C0000}"/>
    <cellStyle name="Normal 4 45" xfId="3093" xr:uid="{00000000-0005-0000-0000-0000200C0000}"/>
    <cellStyle name="Normal 4 46" xfId="3094" xr:uid="{00000000-0005-0000-0000-0000210C0000}"/>
    <cellStyle name="Normal 4 47" xfId="3095" xr:uid="{00000000-0005-0000-0000-0000220C0000}"/>
    <cellStyle name="Normal 4 48" xfId="3096" xr:uid="{00000000-0005-0000-0000-0000230C0000}"/>
    <cellStyle name="Normal 4 49" xfId="3097" xr:uid="{00000000-0005-0000-0000-0000240C0000}"/>
    <cellStyle name="Normal 4 5" xfId="3098" xr:uid="{00000000-0005-0000-0000-0000250C0000}"/>
    <cellStyle name="Normal 4 5 2" xfId="3099" xr:uid="{00000000-0005-0000-0000-0000260C0000}"/>
    <cellStyle name="Normal 4 50" xfId="3100" xr:uid="{00000000-0005-0000-0000-0000270C0000}"/>
    <cellStyle name="Normal 4 51" xfId="3101" xr:uid="{00000000-0005-0000-0000-0000280C0000}"/>
    <cellStyle name="Normal 4 52" xfId="3102" xr:uid="{00000000-0005-0000-0000-0000290C0000}"/>
    <cellStyle name="Normal 4 53" xfId="3103" xr:uid="{00000000-0005-0000-0000-00002A0C0000}"/>
    <cellStyle name="Normal 4 54" xfId="3104" xr:uid="{00000000-0005-0000-0000-00002B0C0000}"/>
    <cellStyle name="Normal 4 55" xfId="3105" xr:uid="{00000000-0005-0000-0000-00002C0C0000}"/>
    <cellStyle name="Normal 4 56" xfId="3106" xr:uid="{00000000-0005-0000-0000-00002D0C0000}"/>
    <cellStyle name="Normal 4 57" xfId="3107" xr:uid="{00000000-0005-0000-0000-00002E0C0000}"/>
    <cellStyle name="Normal 4 58" xfId="3108" xr:uid="{00000000-0005-0000-0000-00002F0C0000}"/>
    <cellStyle name="Normal 4 59" xfId="3109" xr:uid="{00000000-0005-0000-0000-0000300C0000}"/>
    <cellStyle name="Normal 4 6" xfId="3110" xr:uid="{00000000-0005-0000-0000-0000310C0000}"/>
    <cellStyle name="Normal 4 6 2" xfId="3111" xr:uid="{00000000-0005-0000-0000-0000320C0000}"/>
    <cellStyle name="Normal 4 60" xfId="3112" xr:uid="{00000000-0005-0000-0000-0000330C0000}"/>
    <cellStyle name="Normal 4 61" xfId="3113" xr:uid="{00000000-0005-0000-0000-0000340C0000}"/>
    <cellStyle name="Normal 4 62" xfId="3114" xr:uid="{00000000-0005-0000-0000-0000350C0000}"/>
    <cellStyle name="Normal 4 63" xfId="3115" xr:uid="{00000000-0005-0000-0000-0000360C0000}"/>
    <cellStyle name="Normal 4 64" xfId="3116" xr:uid="{00000000-0005-0000-0000-0000370C0000}"/>
    <cellStyle name="Normal 4 65" xfId="3117" xr:uid="{00000000-0005-0000-0000-0000380C0000}"/>
    <cellStyle name="Normal 4 66" xfId="3118" xr:uid="{00000000-0005-0000-0000-0000390C0000}"/>
    <cellStyle name="Normal 4 67" xfId="3119" xr:uid="{00000000-0005-0000-0000-00003A0C0000}"/>
    <cellStyle name="Normal 4 68" xfId="3120" xr:uid="{00000000-0005-0000-0000-00003B0C0000}"/>
    <cellStyle name="Normal 4 69" xfId="3121" xr:uid="{00000000-0005-0000-0000-00003C0C0000}"/>
    <cellStyle name="Normal 4 7" xfId="3122" xr:uid="{00000000-0005-0000-0000-00003D0C0000}"/>
    <cellStyle name="Normal 4 7 2" xfId="3123" xr:uid="{00000000-0005-0000-0000-00003E0C0000}"/>
    <cellStyle name="Normal 4 70" xfId="3124" xr:uid="{00000000-0005-0000-0000-00003F0C0000}"/>
    <cellStyle name="Normal 4 71" xfId="3125" xr:uid="{00000000-0005-0000-0000-0000400C0000}"/>
    <cellStyle name="Normal 4 72" xfId="3126" xr:uid="{00000000-0005-0000-0000-0000410C0000}"/>
    <cellStyle name="Normal 4 73" xfId="3127" xr:uid="{00000000-0005-0000-0000-0000420C0000}"/>
    <cellStyle name="Normal 4 74" xfId="3128" xr:uid="{00000000-0005-0000-0000-0000430C0000}"/>
    <cellStyle name="Normal 4 75" xfId="3129" xr:uid="{00000000-0005-0000-0000-0000440C0000}"/>
    <cellStyle name="Normal 4 76" xfId="3130" xr:uid="{00000000-0005-0000-0000-0000450C0000}"/>
    <cellStyle name="Normal 4 77" xfId="3131" xr:uid="{00000000-0005-0000-0000-0000460C0000}"/>
    <cellStyle name="Normal 4 78" xfId="3132" xr:uid="{00000000-0005-0000-0000-0000470C0000}"/>
    <cellStyle name="Normal 4 79" xfId="3133" xr:uid="{00000000-0005-0000-0000-0000480C0000}"/>
    <cellStyle name="Normal 4 8" xfId="3134" xr:uid="{00000000-0005-0000-0000-0000490C0000}"/>
    <cellStyle name="Normal 4 8 2" xfId="3135" xr:uid="{00000000-0005-0000-0000-00004A0C0000}"/>
    <cellStyle name="Normal 4 80" xfId="3136" xr:uid="{00000000-0005-0000-0000-00004B0C0000}"/>
    <cellStyle name="Normal 4 81" xfId="3137" xr:uid="{00000000-0005-0000-0000-00004C0C0000}"/>
    <cellStyle name="Normal 4 82" xfId="3138" xr:uid="{00000000-0005-0000-0000-00004D0C0000}"/>
    <cellStyle name="Normal 4 83" xfId="3139" xr:uid="{00000000-0005-0000-0000-00004E0C0000}"/>
    <cellStyle name="Normal 4 84" xfId="3140" xr:uid="{00000000-0005-0000-0000-00004F0C0000}"/>
    <cellStyle name="Normal 4 85" xfId="3141" xr:uid="{00000000-0005-0000-0000-0000500C0000}"/>
    <cellStyle name="Normal 4 86" xfId="3142" xr:uid="{00000000-0005-0000-0000-0000510C0000}"/>
    <cellStyle name="Normal 4 87" xfId="3143" xr:uid="{00000000-0005-0000-0000-0000520C0000}"/>
    <cellStyle name="Normal 4 88" xfId="3144" xr:uid="{00000000-0005-0000-0000-0000530C0000}"/>
    <cellStyle name="Normal 4 89" xfId="3145" xr:uid="{00000000-0005-0000-0000-0000540C0000}"/>
    <cellStyle name="Normal 4 9" xfId="3146" xr:uid="{00000000-0005-0000-0000-0000550C0000}"/>
    <cellStyle name="Normal 4 9 2" xfId="3147" xr:uid="{00000000-0005-0000-0000-0000560C0000}"/>
    <cellStyle name="Normal 4 90" xfId="3148" xr:uid="{00000000-0005-0000-0000-0000570C0000}"/>
    <cellStyle name="Normal 4 91" xfId="3149" xr:uid="{00000000-0005-0000-0000-0000580C0000}"/>
    <cellStyle name="Normal 4 92" xfId="3150" xr:uid="{00000000-0005-0000-0000-0000590C0000}"/>
    <cellStyle name="Normal 4 93" xfId="3151" xr:uid="{00000000-0005-0000-0000-00005A0C0000}"/>
    <cellStyle name="Normal 4 94" xfId="3152" xr:uid="{00000000-0005-0000-0000-00005B0C0000}"/>
    <cellStyle name="Normal 4 95" xfId="3153" xr:uid="{00000000-0005-0000-0000-00005C0C0000}"/>
    <cellStyle name="Normal 4 96" xfId="3154" xr:uid="{00000000-0005-0000-0000-00005D0C0000}"/>
    <cellStyle name="Normal 4 97" xfId="3155" xr:uid="{00000000-0005-0000-0000-00005E0C0000}"/>
    <cellStyle name="Normal 4 98" xfId="3156" xr:uid="{00000000-0005-0000-0000-00005F0C0000}"/>
    <cellStyle name="Normal 4 99" xfId="3157" xr:uid="{00000000-0005-0000-0000-0000600C0000}"/>
    <cellStyle name="Normal 40" xfId="3158" xr:uid="{00000000-0005-0000-0000-0000610C0000}"/>
    <cellStyle name="Normal 41" xfId="3159" xr:uid="{00000000-0005-0000-0000-0000620C0000}"/>
    <cellStyle name="Normal 42" xfId="3160" xr:uid="{00000000-0005-0000-0000-0000630C0000}"/>
    <cellStyle name="Normal 43" xfId="3161" xr:uid="{00000000-0005-0000-0000-0000640C0000}"/>
    <cellStyle name="Normal 44" xfId="3162" xr:uid="{00000000-0005-0000-0000-0000650C0000}"/>
    <cellStyle name="Normal 45" xfId="3163" xr:uid="{00000000-0005-0000-0000-0000660C0000}"/>
    <cellStyle name="Normal 46" xfId="3164" xr:uid="{00000000-0005-0000-0000-0000670C0000}"/>
    <cellStyle name="Normal 47" xfId="3165" xr:uid="{00000000-0005-0000-0000-0000680C0000}"/>
    <cellStyle name="Normal 47 10" xfId="3166" xr:uid="{00000000-0005-0000-0000-0000690C0000}"/>
    <cellStyle name="Normal 47 11" xfId="3167" xr:uid="{00000000-0005-0000-0000-00006A0C0000}"/>
    <cellStyle name="Normal 47 11 2" xfId="3168" xr:uid="{00000000-0005-0000-0000-00006B0C0000}"/>
    <cellStyle name="Normal 47 11 3" xfId="3169" xr:uid="{00000000-0005-0000-0000-00006C0C0000}"/>
    <cellStyle name="Normal 47 11 4" xfId="3170" xr:uid="{00000000-0005-0000-0000-00006D0C0000}"/>
    <cellStyle name="Normal 47 11 5" xfId="3171" xr:uid="{00000000-0005-0000-0000-00006E0C0000}"/>
    <cellStyle name="Normal 47 11 6" xfId="3172" xr:uid="{00000000-0005-0000-0000-00006F0C0000}"/>
    <cellStyle name="Normal 47 11 7" xfId="3173" xr:uid="{00000000-0005-0000-0000-0000700C0000}"/>
    <cellStyle name="Normal 47 11 8" xfId="3174" xr:uid="{00000000-0005-0000-0000-0000710C0000}"/>
    <cellStyle name="Normal 47 12" xfId="3175" xr:uid="{00000000-0005-0000-0000-0000720C0000}"/>
    <cellStyle name="Normal 47 13" xfId="3176" xr:uid="{00000000-0005-0000-0000-0000730C0000}"/>
    <cellStyle name="Normal 47 14" xfId="3177" xr:uid="{00000000-0005-0000-0000-0000740C0000}"/>
    <cellStyle name="Normal 47 15" xfId="3178" xr:uid="{00000000-0005-0000-0000-0000750C0000}"/>
    <cellStyle name="Normal 47 16" xfId="3179" xr:uid="{00000000-0005-0000-0000-0000760C0000}"/>
    <cellStyle name="Normal 47 17" xfId="3180" xr:uid="{00000000-0005-0000-0000-0000770C0000}"/>
    <cellStyle name="Normal 47 2" xfId="3181" xr:uid="{00000000-0005-0000-0000-0000780C0000}"/>
    <cellStyle name="Normal 47 3" xfId="3182" xr:uid="{00000000-0005-0000-0000-0000790C0000}"/>
    <cellStyle name="Normal 47 3 2" xfId="3183" xr:uid="{00000000-0005-0000-0000-00007A0C0000}"/>
    <cellStyle name="Normal 47 3 3" xfId="3184" xr:uid="{00000000-0005-0000-0000-00007B0C0000}"/>
    <cellStyle name="Normal 47 3 4" xfId="3185" xr:uid="{00000000-0005-0000-0000-00007C0C0000}"/>
    <cellStyle name="Normal 47 3 5" xfId="3186" xr:uid="{00000000-0005-0000-0000-00007D0C0000}"/>
    <cellStyle name="Normal 47 3 6" xfId="3187" xr:uid="{00000000-0005-0000-0000-00007E0C0000}"/>
    <cellStyle name="Normal 47 3 7" xfId="3188" xr:uid="{00000000-0005-0000-0000-00007F0C0000}"/>
    <cellStyle name="Normal 47 3 8" xfId="3189" xr:uid="{00000000-0005-0000-0000-0000800C0000}"/>
    <cellStyle name="Normal 47 4" xfId="3190" xr:uid="{00000000-0005-0000-0000-0000810C0000}"/>
    <cellStyle name="Normal 47 4 2" xfId="3191" xr:uid="{00000000-0005-0000-0000-0000820C0000}"/>
    <cellStyle name="Normal 47 4 3" xfId="3192" xr:uid="{00000000-0005-0000-0000-0000830C0000}"/>
    <cellStyle name="Normal 47 4 4" xfId="3193" xr:uid="{00000000-0005-0000-0000-0000840C0000}"/>
    <cellStyle name="Normal 47 4 5" xfId="3194" xr:uid="{00000000-0005-0000-0000-0000850C0000}"/>
    <cellStyle name="Normal 47 4 6" xfId="3195" xr:uid="{00000000-0005-0000-0000-0000860C0000}"/>
    <cellStyle name="Normal 47 4 7" xfId="3196" xr:uid="{00000000-0005-0000-0000-0000870C0000}"/>
    <cellStyle name="Normal 47 4 8" xfId="3197" xr:uid="{00000000-0005-0000-0000-0000880C0000}"/>
    <cellStyle name="Normal 47 5" xfId="3198" xr:uid="{00000000-0005-0000-0000-0000890C0000}"/>
    <cellStyle name="Normal 47 5 2" xfId="3199" xr:uid="{00000000-0005-0000-0000-00008A0C0000}"/>
    <cellStyle name="Normal 47 5 3" xfId="3200" xr:uid="{00000000-0005-0000-0000-00008B0C0000}"/>
    <cellStyle name="Normal 47 5 4" xfId="3201" xr:uid="{00000000-0005-0000-0000-00008C0C0000}"/>
    <cellStyle name="Normal 47 5 5" xfId="3202" xr:uid="{00000000-0005-0000-0000-00008D0C0000}"/>
    <cellStyle name="Normal 47 5 6" xfId="3203" xr:uid="{00000000-0005-0000-0000-00008E0C0000}"/>
    <cellStyle name="Normal 47 5 7" xfId="3204" xr:uid="{00000000-0005-0000-0000-00008F0C0000}"/>
    <cellStyle name="Normal 47 5 8" xfId="3205" xr:uid="{00000000-0005-0000-0000-0000900C0000}"/>
    <cellStyle name="Normal 47 6" xfId="3206" xr:uid="{00000000-0005-0000-0000-0000910C0000}"/>
    <cellStyle name="Normal 47 6 2" xfId="3207" xr:uid="{00000000-0005-0000-0000-0000920C0000}"/>
    <cellStyle name="Normal 47 6 3" xfId="3208" xr:uid="{00000000-0005-0000-0000-0000930C0000}"/>
    <cellStyle name="Normal 47 6 4" xfId="3209" xr:uid="{00000000-0005-0000-0000-0000940C0000}"/>
    <cellStyle name="Normal 47 6 5" xfId="3210" xr:uid="{00000000-0005-0000-0000-0000950C0000}"/>
    <cellStyle name="Normal 47 6 6" xfId="3211" xr:uid="{00000000-0005-0000-0000-0000960C0000}"/>
    <cellStyle name="Normal 47 6 7" xfId="3212" xr:uid="{00000000-0005-0000-0000-0000970C0000}"/>
    <cellStyle name="Normal 47 6 8" xfId="3213" xr:uid="{00000000-0005-0000-0000-0000980C0000}"/>
    <cellStyle name="Normal 47 7" xfId="3214" xr:uid="{00000000-0005-0000-0000-0000990C0000}"/>
    <cellStyle name="Normal 47 7 2" xfId="3215" xr:uid="{00000000-0005-0000-0000-00009A0C0000}"/>
    <cellStyle name="Normal 47 7 3" xfId="3216" xr:uid="{00000000-0005-0000-0000-00009B0C0000}"/>
    <cellStyle name="Normal 47 7 4" xfId="3217" xr:uid="{00000000-0005-0000-0000-00009C0C0000}"/>
    <cellStyle name="Normal 47 7 5" xfId="3218" xr:uid="{00000000-0005-0000-0000-00009D0C0000}"/>
    <cellStyle name="Normal 47 7 6" xfId="3219" xr:uid="{00000000-0005-0000-0000-00009E0C0000}"/>
    <cellStyle name="Normal 47 7 7" xfId="3220" xr:uid="{00000000-0005-0000-0000-00009F0C0000}"/>
    <cellStyle name="Normal 47 7 8" xfId="3221" xr:uid="{00000000-0005-0000-0000-0000A00C0000}"/>
    <cellStyle name="Normal 47 8" xfId="3222" xr:uid="{00000000-0005-0000-0000-0000A10C0000}"/>
    <cellStyle name="Normal 47 8 2" xfId="3223" xr:uid="{00000000-0005-0000-0000-0000A20C0000}"/>
    <cellStyle name="Normal 47 8 3" xfId="3224" xr:uid="{00000000-0005-0000-0000-0000A30C0000}"/>
    <cellStyle name="Normal 47 8 4" xfId="3225" xr:uid="{00000000-0005-0000-0000-0000A40C0000}"/>
    <cellStyle name="Normal 47 8 5" xfId="3226" xr:uid="{00000000-0005-0000-0000-0000A50C0000}"/>
    <cellStyle name="Normal 47 8 6" xfId="3227" xr:uid="{00000000-0005-0000-0000-0000A60C0000}"/>
    <cellStyle name="Normal 47 8 7" xfId="3228" xr:uid="{00000000-0005-0000-0000-0000A70C0000}"/>
    <cellStyle name="Normal 47 8 8" xfId="3229" xr:uid="{00000000-0005-0000-0000-0000A80C0000}"/>
    <cellStyle name="Normal 47 9" xfId="3230" xr:uid="{00000000-0005-0000-0000-0000A90C0000}"/>
    <cellStyle name="Normal 48" xfId="3231" xr:uid="{00000000-0005-0000-0000-0000AA0C0000}"/>
    <cellStyle name="Normal 49" xfId="3232" xr:uid="{00000000-0005-0000-0000-0000AB0C0000}"/>
    <cellStyle name="Normal 49 2" xfId="3233" xr:uid="{00000000-0005-0000-0000-0000AC0C0000}"/>
    <cellStyle name="Normal 49 2 2" xfId="3234" xr:uid="{00000000-0005-0000-0000-0000AD0C0000}"/>
    <cellStyle name="Normal 49 2 2 2" xfId="3235" xr:uid="{00000000-0005-0000-0000-0000AE0C0000}"/>
    <cellStyle name="Normal 49 2 2 2 2" xfId="3236" xr:uid="{00000000-0005-0000-0000-0000AF0C0000}"/>
    <cellStyle name="Normal 49 2 2 3" xfId="3237" xr:uid="{00000000-0005-0000-0000-0000B00C0000}"/>
    <cellStyle name="Normal 49 2 3" xfId="3238" xr:uid="{00000000-0005-0000-0000-0000B10C0000}"/>
    <cellStyle name="Normal 49 2 3 2" xfId="3239" xr:uid="{00000000-0005-0000-0000-0000B20C0000}"/>
    <cellStyle name="Normal 49 2 4" xfId="3240" xr:uid="{00000000-0005-0000-0000-0000B30C0000}"/>
    <cellStyle name="Normal 49 3" xfId="3241" xr:uid="{00000000-0005-0000-0000-0000B40C0000}"/>
    <cellStyle name="Normal 49 3 2" xfId="3242" xr:uid="{00000000-0005-0000-0000-0000B50C0000}"/>
    <cellStyle name="Normal 49 3 2 2" xfId="3243" xr:uid="{00000000-0005-0000-0000-0000B60C0000}"/>
    <cellStyle name="Normal 49 3 2 2 2" xfId="3244" xr:uid="{00000000-0005-0000-0000-0000B70C0000}"/>
    <cellStyle name="Normal 49 3 2 3" xfId="3245" xr:uid="{00000000-0005-0000-0000-0000B80C0000}"/>
    <cellStyle name="Normal 49 3 3" xfId="3246" xr:uid="{00000000-0005-0000-0000-0000B90C0000}"/>
    <cellStyle name="Normal 49 3 3 2" xfId="3247" xr:uid="{00000000-0005-0000-0000-0000BA0C0000}"/>
    <cellStyle name="Normal 49 3 4" xfId="3248" xr:uid="{00000000-0005-0000-0000-0000BB0C0000}"/>
    <cellStyle name="Normal 49 4" xfId="3249" xr:uid="{00000000-0005-0000-0000-0000BC0C0000}"/>
    <cellStyle name="Normal 49 4 2" xfId="3250" xr:uid="{00000000-0005-0000-0000-0000BD0C0000}"/>
    <cellStyle name="Normal 49 4 2 2" xfId="3251" xr:uid="{00000000-0005-0000-0000-0000BE0C0000}"/>
    <cellStyle name="Normal 49 4 2 2 2" xfId="3252" xr:uid="{00000000-0005-0000-0000-0000BF0C0000}"/>
    <cellStyle name="Normal 49 4 2 3" xfId="3253" xr:uid="{00000000-0005-0000-0000-0000C00C0000}"/>
    <cellStyle name="Normal 49 4 3" xfId="3254" xr:uid="{00000000-0005-0000-0000-0000C10C0000}"/>
    <cellStyle name="Normal 49 4 3 2" xfId="3255" xr:uid="{00000000-0005-0000-0000-0000C20C0000}"/>
    <cellStyle name="Normal 49 4 4" xfId="3256" xr:uid="{00000000-0005-0000-0000-0000C30C0000}"/>
    <cellStyle name="Normal 49 5" xfId="3257" xr:uid="{00000000-0005-0000-0000-0000C40C0000}"/>
    <cellStyle name="Normal 49 5 2" xfId="3258" xr:uid="{00000000-0005-0000-0000-0000C50C0000}"/>
    <cellStyle name="Normal 49 5 2 2" xfId="3259" xr:uid="{00000000-0005-0000-0000-0000C60C0000}"/>
    <cellStyle name="Normal 49 5 3" xfId="3260" xr:uid="{00000000-0005-0000-0000-0000C70C0000}"/>
    <cellStyle name="Normal 49 6" xfId="3261" xr:uid="{00000000-0005-0000-0000-0000C80C0000}"/>
    <cellStyle name="Normal 49 6 2" xfId="3262" xr:uid="{00000000-0005-0000-0000-0000C90C0000}"/>
    <cellStyle name="Normal 49 7" xfId="3263" xr:uid="{00000000-0005-0000-0000-0000CA0C0000}"/>
    <cellStyle name="Normal 49 8" xfId="3264" xr:uid="{00000000-0005-0000-0000-0000CB0C0000}"/>
    <cellStyle name="Normal 5" xfId="3265" xr:uid="{00000000-0005-0000-0000-0000CC0C0000}"/>
    <cellStyle name="Normal-- 5" xfId="3266" xr:uid="{00000000-0005-0000-0000-0000CD0C0000}"/>
    <cellStyle name="Normal 5 10" xfId="3267" xr:uid="{00000000-0005-0000-0000-0000CE0C0000}"/>
    <cellStyle name="Normal 5 10 2" xfId="3268" xr:uid="{00000000-0005-0000-0000-0000CF0C0000}"/>
    <cellStyle name="Normal 5 100" xfId="3269" xr:uid="{00000000-0005-0000-0000-0000D00C0000}"/>
    <cellStyle name="Normal 5 101" xfId="3270" xr:uid="{00000000-0005-0000-0000-0000D10C0000}"/>
    <cellStyle name="Normal 5 102" xfId="3271" xr:uid="{00000000-0005-0000-0000-0000D20C0000}"/>
    <cellStyle name="Normal 5 103" xfId="3272" xr:uid="{00000000-0005-0000-0000-0000D30C0000}"/>
    <cellStyle name="Normal 5 104" xfId="3273" xr:uid="{00000000-0005-0000-0000-0000D40C0000}"/>
    <cellStyle name="Normal 5 105" xfId="3274" xr:uid="{00000000-0005-0000-0000-0000D50C0000}"/>
    <cellStyle name="Normal 5 106" xfId="3275" xr:uid="{00000000-0005-0000-0000-0000D60C0000}"/>
    <cellStyle name="Normal 5 107" xfId="3276" xr:uid="{00000000-0005-0000-0000-0000D70C0000}"/>
    <cellStyle name="Normal 5 108" xfId="3277" xr:uid="{00000000-0005-0000-0000-0000D80C0000}"/>
    <cellStyle name="Normal 5 109" xfId="3278" xr:uid="{00000000-0005-0000-0000-0000D90C0000}"/>
    <cellStyle name="Normal 5 11" xfId="3279" xr:uid="{00000000-0005-0000-0000-0000DA0C0000}"/>
    <cellStyle name="Normal 5 11 2" xfId="3280" xr:uid="{00000000-0005-0000-0000-0000DB0C0000}"/>
    <cellStyle name="Normal 5 110" xfId="3281" xr:uid="{00000000-0005-0000-0000-0000DC0C0000}"/>
    <cellStyle name="Normal 5 111" xfId="3282" xr:uid="{00000000-0005-0000-0000-0000DD0C0000}"/>
    <cellStyle name="Normal 5 112" xfId="3283" xr:uid="{00000000-0005-0000-0000-0000DE0C0000}"/>
    <cellStyle name="Normal 5 113" xfId="3284" xr:uid="{00000000-0005-0000-0000-0000DF0C0000}"/>
    <cellStyle name="Normal 5 12" xfId="3285" xr:uid="{00000000-0005-0000-0000-0000E00C0000}"/>
    <cellStyle name="Normal 5 12 2" xfId="3286" xr:uid="{00000000-0005-0000-0000-0000E10C0000}"/>
    <cellStyle name="Normal 5 13" xfId="3287" xr:uid="{00000000-0005-0000-0000-0000E20C0000}"/>
    <cellStyle name="Normal 5 13 2" xfId="3288" xr:uid="{00000000-0005-0000-0000-0000E30C0000}"/>
    <cellStyle name="Normal 5 14" xfId="3289" xr:uid="{00000000-0005-0000-0000-0000E40C0000}"/>
    <cellStyle name="Normal 5 14 2" xfId="3290" xr:uid="{00000000-0005-0000-0000-0000E50C0000}"/>
    <cellStyle name="Normal 5 15" xfId="3291" xr:uid="{00000000-0005-0000-0000-0000E60C0000}"/>
    <cellStyle name="Normal 5 15 2" xfId="3292" xr:uid="{00000000-0005-0000-0000-0000E70C0000}"/>
    <cellStyle name="Normal 5 16" xfId="3293" xr:uid="{00000000-0005-0000-0000-0000E80C0000}"/>
    <cellStyle name="Normal 5 16 2" xfId="3294" xr:uid="{00000000-0005-0000-0000-0000E90C0000}"/>
    <cellStyle name="Normal 5 17" xfId="3295" xr:uid="{00000000-0005-0000-0000-0000EA0C0000}"/>
    <cellStyle name="Normal 5 17 2" xfId="3296" xr:uid="{00000000-0005-0000-0000-0000EB0C0000}"/>
    <cellStyle name="Normal 5 18" xfId="3297" xr:uid="{00000000-0005-0000-0000-0000EC0C0000}"/>
    <cellStyle name="Normal 5 18 2" xfId="3298" xr:uid="{00000000-0005-0000-0000-0000ED0C0000}"/>
    <cellStyle name="Normal 5 19" xfId="3299" xr:uid="{00000000-0005-0000-0000-0000EE0C0000}"/>
    <cellStyle name="Normal 5 19 2" xfId="3300" xr:uid="{00000000-0005-0000-0000-0000EF0C0000}"/>
    <cellStyle name="Normal 5 2" xfId="3301" xr:uid="{00000000-0005-0000-0000-0000F00C0000}"/>
    <cellStyle name="Normal 5 2 2" xfId="3302" xr:uid="{00000000-0005-0000-0000-0000F10C0000}"/>
    <cellStyle name="Normal 5 2 3" xfId="3303" xr:uid="{00000000-0005-0000-0000-0000F20C0000}"/>
    <cellStyle name="Normal 5 2 4" xfId="3304" xr:uid="{00000000-0005-0000-0000-0000F30C0000}"/>
    <cellStyle name="Normal 5 2 5" xfId="3305" xr:uid="{00000000-0005-0000-0000-0000F40C0000}"/>
    <cellStyle name="Normal 5 20" xfId="3306" xr:uid="{00000000-0005-0000-0000-0000F50C0000}"/>
    <cellStyle name="Normal 5 20 2" xfId="3307" xr:uid="{00000000-0005-0000-0000-0000F60C0000}"/>
    <cellStyle name="Normal 5 21" xfId="3308" xr:uid="{00000000-0005-0000-0000-0000F70C0000}"/>
    <cellStyle name="Normal 5 21 2" xfId="3309" xr:uid="{00000000-0005-0000-0000-0000F80C0000}"/>
    <cellStyle name="Normal 5 22" xfId="3310" xr:uid="{00000000-0005-0000-0000-0000F90C0000}"/>
    <cellStyle name="Normal 5 22 2" xfId="3311" xr:uid="{00000000-0005-0000-0000-0000FA0C0000}"/>
    <cellStyle name="Normal 5 22 2 2" xfId="3312" xr:uid="{00000000-0005-0000-0000-0000FB0C0000}"/>
    <cellStyle name="Normal 5 22 3" xfId="3313" xr:uid="{00000000-0005-0000-0000-0000FC0C0000}"/>
    <cellStyle name="Normal 5 22 4" xfId="3314" xr:uid="{00000000-0005-0000-0000-0000FD0C0000}"/>
    <cellStyle name="Normal 5 23" xfId="3315" xr:uid="{00000000-0005-0000-0000-0000FE0C0000}"/>
    <cellStyle name="Normal 5 23 2" xfId="3316" xr:uid="{00000000-0005-0000-0000-0000FF0C0000}"/>
    <cellStyle name="Normal 5 24" xfId="3317" xr:uid="{00000000-0005-0000-0000-0000000D0000}"/>
    <cellStyle name="Normal 5 24 2" xfId="3318" xr:uid="{00000000-0005-0000-0000-0000010D0000}"/>
    <cellStyle name="Normal 5 25" xfId="3319" xr:uid="{00000000-0005-0000-0000-0000020D0000}"/>
    <cellStyle name="Normal 5 25 2" xfId="3320" xr:uid="{00000000-0005-0000-0000-0000030D0000}"/>
    <cellStyle name="Normal 5 26" xfId="3321" xr:uid="{00000000-0005-0000-0000-0000040D0000}"/>
    <cellStyle name="Normal 5 26 2" xfId="3322" xr:uid="{00000000-0005-0000-0000-0000050D0000}"/>
    <cellStyle name="Normal 5 27" xfId="3323" xr:uid="{00000000-0005-0000-0000-0000060D0000}"/>
    <cellStyle name="Normal 5 27 2" xfId="3324" xr:uid="{00000000-0005-0000-0000-0000070D0000}"/>
    <cellStyle name="Normal 5 28" xfId="3325" xr:uid="{00000000-0005-0000-0000-0000080D0000}"/>
    <cellStyle name="Normal 5 28 2" xfId="3326" xr:uid="{00000000-0005-0000-0000-0000090D0000}"/>
    <cellStyle name="Normal 5 29" xfId="3327" xr:uid="{00000000-0005-0000-0000-00000A0D0000}"/>
    <cellStyle name="Normal 5 29 2" xfId="3328" xr:uid="{00000000-0005-0000-0000-00000B0D0000}"/>
    <cellStyle name="Normal 5 3" xfId="3329" xr:uid="{00000000-0005-0000-0000-00000C0D0000}"/>
    <cellStyle name="Normal 5 3 2" xfId="3330" xr:uid="{00000000-0005-0000-0000-00000D0D0000}"/>
    <cellStyle name="Normal 5 30" xfId="3331" xr:uid="{00000000-0005-0000-0000-00000E0D0000}"/>
    <cellStyle name="Normal 5 30 2" xfId="3332" xr:uid="{00000000-0005-0000-0000-00000F0D0000}"/>
    <cellStyle name="Normal 5 31" xfId="3333" xr:uid="{00000000-0005-0000-0000-0000100D0000}"/>
    <cellStyle name="Normal 5 31 2" xfId="3334" xr:uid="{00000000-0005-0000-0000-0000110D0000}"/>
    <cellStyle name="Normal 5 32" xfId="3335" xr:uid="{00000000-0005-0000-0000-0000120D0000}"/>
    <cellStyle name="Normal 5 32 2" xfId="3336" xr:uid="{00000000-0005-0000-0000-0000130D0000}"/>
    <cellStyle name="Normal 5 33" xfId="3337" xr:uid="{00000000-0005-0000-0000-0000140D0000}"/>
    <cellStyle name="Normal 5 33 2" xfId="3338" xr:uid="{00000000-0005-0000-0000-0000150D0000}"/>
    <cellStyle name="Normal 5 34" xfId="3339" xr:uid="{00000000-0005-0000-0000-0000160D0000}"/>
    <cellStyle name="Normal 5 34 2" xfId="3340" xr:uid="{00000000-0005-0000-0000-0000170D0000}"/>
    <cellStyle name="Normal 5 35" xfId="3341" xr:uid="{00000000-0005-0000-0000-0000180D0000}"/>
    <cellStyle name="Normal 5 35 2" xfId="3342" xr:uid="{00000000-0005-0000-0000-0000190D0000}"/>
    <cellStyle name="Normal 5 36" xfId="3343" xr:uid="{00000000-0005-0000-0000-00001A0D0000}"/>
    <cellStyle name="Normal 5 36 2" xfId="3344" xr:uid="{00000000-0005-0000-0000-00001B0D0000}"/>
    <cellStyle name="Normal 5 37" xfId="3345" xr:uid="{00000000-0005-0000-0000-00001C0D0000}"/>
    <cellStyle name="Normal 5 37 2" xfId="3346" xr:uid="{00000000-0005-0000-0000-00001D0D0000}"/>
    <cellStyle name="Normal 5 38" xfId="3347" xr:uid="{00000000-0005-0000-0000-00001E0D0000}"/>
    <cellStyle name="Normal 5 39" xfId="3348" xr:uid="{00000000-0005-0000-0000-00001F0D0000}"/>
    <cellStyle name="Normal 5 4" xfId="3349" xr:uid="{00000000-0005-0000-0000-0000200D0000}"/>
    <cellStyle name="Normal 5 4 2" xfId="3350" xr:uid="{00000000-0005-0000-0000-0000210D0000}"/>
    <cellStyle name="Normal 5 40" xfId="3351" xr:uid="{00000000-0005-0000-0000-0000220D0000}"/>
    <cellStyle name="Normal 5 41" xfId="3352" xr:uid="{00000000-0005-0000-0000-0000230D0000}"/>
    <cellStyle name="Normal 5 42" xfId="3353" xr:uid="{00000000-0005-0000-0000-0000240D0000}"/>
    <cellStyle name="Normal 5 43" xfId="3354" xr:uid="{00000000-0005-0000-0000-0000250D0000}"/>
    <cellStyle name="Normal 5 44" xfId="3355" xr:uid="{00000000-0005-0000-0000-0000260D0000}"/>
    <cellStyle name="Normal 5 45" xfId="3356" xr:uid="{00000000-0005-0000-0000-0000270D0000}"/>
    <cellStyle name="Normal 5 46" xfId="3357" xr:uid="{00000000-0005-0000-0000-0000280D0000}"/>
    <cellStyle name="Normal 5 47" xfId="3358" xr:uid="{00000000-0005-0000-0000-0000290D0000}"/>
    <cellStyle name="Normal 5 48" xfId="3359" xr:uid="{00000000-0005-0000-0000-00002A0D0000}"/>
    <cellStyle name="Normal 5 49" xfId="3360" xr:uid="{00000000-0005-0000-0000-00002B0D0000}"/>
    <cellStyle name="Normal 5 5" xfId="3361" xr:uid="{00000000-0005-0000-0000-00002C0D0000}"/>
    <cellStyle name="Normal 5 5 2" xfId="3362" xr:uid="{00000000-0005-0000-0000-00002D0D0000}"/>
    <cellStyle name="Normal 5 50" xfId="3363" xr:uid="{00000000-0005-0000-0000-00002E0D0000}"/>
    <cellStyle name="Normal 5 51" xfId="3364" xr:uid="{00000000-0005-0000-0000-00002F0D0000}"/>
    <cellStyle name="Normal 5 52" xfId="3365" xr:uid="{00000000-0005-0000-0000-0000300D0000}"/>
    <cellStyle name="Normal 5 53" xfId="3366" xr:uid="{00000000-0005-0000-0000-0000310D0000}"/>
    <cellStyle name="Normal 5 54" xfId="3367" xr:uid="{00000000-0005-0000-0000-0000320D0000}"/>
    <cellStyle name="Normal 5 55" xfId="3368" xr:uid="{00000000-0005-0000-0000-0000330D0000}"/>
    <cellStyle name="Normal 5 56" xfId="3369" xr:uid="{00000000-0005-0000-0000-0000340D0000}"/>
    <cellStyle name="Normal 5 57" xfId="3370" xr:uid="{00000000-0005-0000-0000-0000350D0000}"/>
    <cellStyle name="Normal 5 58" xfId="3371" xr:uid="{00000000-0005-0000-0000-0000360D0000}"/>
    <cellStyle name="Normal 5 59" xfId="3372" xr:uid="{00000000-0005-0000-0000-0000370D0000}"/>
    <cellStyle name="Normal 5 6" xfId="3373" xr:uid="{00000000-0005-0000-0000-0000380D0000}"/>
    <cellStyle name="Normal 5 6 2" xfId="3374" xr:uid="{00000000-0005-0000-0000-0000390D0000}"/>
    <cellStyle name="Normal 5 60" xfId="3375" xr:uid="{00000000-0005-0000-0000-00003A0D0000}"/>
    <cellStyle name="Normal 5 61" xfId="3376" xr:uid="{00000000-0005-0000-0000-00003B0D0000}"/>
    <cellStyle name="Normal 5 62" xfId="3377" xr:uid="{00000000-0005-0000-0000-00003C0D0000}"/>
    <cellStyle name="Normal 5 63" xfId="3378" xr:uid="{00000000-0005-0000-0000-00003D0D0000}"/>
    <cellStyle name="Normal 5 64" xfId="3379" xr:uid="{00000000-0005-0000-0000-00003E0D0000}"/>
    <cellStyle name="Normal 5 65" xfId="3380" xr:uid="{00000000-0005-0000-0000-00003F0D0000}"/>
    <cellStyle name="Normal 5 66" xfId="3381" xr:uid="{00000000-0005-0000-0000-0000400D0000}"/>
    <cellStyle name="Normal 5 67" xfId="3382" xr:uid="{00000000-0005-0000-0000-0000410D0000}"/>
    <cellStyle name="Normal 5 68" xfId="3383" xr:uid="{00000000-0005-0000-0000-0000420D0000}"/>
    <cellStyle name="Normal 5 69" xfId="3384" xr:uid="{00000000-0005-0000-0000-0000430D0000}"/>
    <cellStyle name="Normal 5 7" xfId="3385" xr:uid="{00000000-0005-0000-0000-0000440D0000}"/>
    <cellStyle name="Normal 5 7 2" xfId="3386" xr:uid="{00000000-0005-0000-0000-0000450D0000}"/>
    <cellStyle name="Normal 5 70" xfId="3387" xr:uid="{00000000-0005-0000-0000-0000460D0000}"/>
    <cellStyle name="Normal 5 71" xfId="3388" xr:uid="{00000000-0005-0000-0000-0000470D0000}"/>
    <cellStyle name="Normal 5 72" xfId="3389" xr:uid="{00000000-0005-0000-0000-0000480D0000}"/>
    <cellStyle name="Normal 5 73" xfId="3390" xr:uid="{00000000-0005-0000-0000-0000490D0000}"/>
    <cellStyle name="Normal 5 74" xfId="3391" xr:uid="{00000000-0005-0000-0000-00004A0D0000}"/>
    <cellStyle name="Normal 5 75" xfId="3392" xr:uid="{00000000-0005-0000-0000-00004B0D0000}"/>
    <cellStyle name="Normal 5 76" xfId="3393" xr:uid="{00000000-0005-0000-0000-00004C0D0000}"/>
    <cellStyle name="Normal 5 77" xfId="3394" xr:uid="{00000000-0005-0000-0000-00004D0D0000}"/>
    <cellStyle name="Normal 5 78" xfId="3395" xr:uid="{00000000-0005-0000-0000-00004E0D0000}"/>
    <cellStyle name="Normal 5 79" xfId="3396" xr:uid="{00000000-0005-0000-0000-00004F0D0000}"/>
    <cellStyle name="Normal 5 8" xfId="3397" xr:uid="{00000000-0005-0000-0000-0000500D0000}"/>
    <cellStyle name="Normal 5 8 2" xfId="3398" xr:uid="{00000000-0005-0000-0000-0000510D0000}"/>
    <cellStyle name="Normal 5 80" xfId="3399" xr:uid="{00000000-0005-0000-0000-0000520D0000}"/>
    <cellStyle name="Normal 5 81" xfId="3400" xr:uid="{00000000-0005-0000-0000-0000530D0000}"/>
    <cellStyle name="Normal 5 82" xfId="3401" xr:uid="{00000000-0005-0000-0000-0000540D0000}"/>
    <cellStyle name="Normal 5 83" xfId="3402" xr:uid="{00000000-0005-0000-0000-0000550D0000}"/>
    <cellStyle name="Normal 5 84" xfId="3403" xr:uid="{00000000-0005-0000-0000-0000560D0000}"/>
    <cellStyle name="Normal 5 85" xfId="3404" xr:uid="{00000000-0005-0000-0000-0000570D0000}"/>
    <cellStyle name="Normal 5 86" xfId="3405" xr:uid="{00000000-0005-0000-0000-0000580D0000}"/>
    <cellStyle name="Normal 5 87" xfId="3406" xr:uid="{00000000-0005-0000-0000-0000590D0000}"/>
    <cellStyle name="Normal 5 88" xfId="3407" xr:uid="{00000000-0005-0000-0000-00005A0D0000}"/>
    <cellStyle name="Normal 5 89" xfId="3408" xr:uid="{00000000-0005-0000-0000-00005B0D0000}"/>
    <cellStyle name="Normal 5 9" xfId="3409" xr:uid="{00000000-0005-0000-0000-00005C0D0000}"/>
    <cellStyle name="Normal 5 9 2" xfId="3410" xr:uid="{00000000-0005-0000-0000-00005D0D0000}"/>
    <cellStyle name="Normal 5 90" xfId="3411" xr:uid="{00000000-0005-0000-0000-00005E0D0000}"/>
    <cellStyle name="Normal 5 91" xfId="3412" xr:uid="{00000000-0005-0000-0000-00005F0D0000}"/>
    <cellStyle name="Normal 5 92" xfId="3413" xr:uid="{00000000-0005-0000-0000-0000600D0000}"/>
    <cellStyle name="Normal 5 93" xfId="3414" xr:uid="{00000000-0005-0000-0000-0000610D0000}"/>
    <cellStyle name="Normal 5 94" xfId="3415" xr:uid="{00000000-0005-0000-0000-0000620D0000}"/>
    <cellStyle name="Normal 5 95" xfId="3416" xr:uid="{00000000-0005-0000-0000-0000630D0000}"/>
    <cellStyle name="Normal 5 96" xfId="3417" xr:uid="{00000000-0005-0000-0000-0000640D0000}"/>
    <cellStyle name="Normal 5 97" xfId="3418" xr:uid="{00000000-0005-0000-0000-0000650D0000}"/>
    <cellStyle name="Normal 5 98" xfId="3419" xr:uid="{00000000-0005-0000-0000-0000660D0000}"/>
    <cellStyle name="Normal 5 99" xfId="3420" xr:uid="{00000000-0005-0000-0000-0000670D0000}"/>
    <cellStyle name="Normal 50" xfId="3421" xr:uid="{00000000-0005-0000-0000-0000680D0000}"/>
    <cellStyle name="Normal 50 2" xfId="3422" xr:uid="{00000000-0005-0000-0000-0000690D0000}"/>
    <cellStyle name="Normal 50 3" xfId="3423" xr:uid="{00000000-0005-0000-0000-00006A0D0000}"/>
    <cellStyle name="Normal 50 4" xfId="3424" xr:uid="{00000000-0005-0000-0000-00006B0D0000}"/>
    <cellStyle name="Normal 50 5" xfId="3425" xr:uid="{00000000-0005-0000-0000-00006C0D0000}"/>
    <cellStyle name="Normal 50 6" xfId="3426" xr:uid="{00000000-0005-0000-0000-00006D0D0000}"/>
    <cellStyle name="Normal 50 7" xfId="3427" xr:uid="{00000000-0005-0000-0000-00006E0D0000}"/>
    <cellStyle name="Normal 50 8" xfId="3428" xr:uid="{00000000-0005-0000-0000-00006F0D0000}"/>
    <cellStyle name="Normal 51" xfId="3429" xr:uid="{00000000-0005-0000-0000-0000700D0000}"/>
    <cellStyle name="Normal 51 2" xfId="3430" xr:uid="{00000000-0005-0000-0000-0000710D0000}"/>
    <cellStyle name="Normal 51 2 2" xfId="3431" xr:uid="{00000000-0005-0000-0000-0000720D0000}"/>
    <cellStyle name="Normal 51 2 2 2" xfId="3432" xr:uid="{00000000-0005-0000-0000-0000730D0000}"/>
    <cellStyle name="Normal 51 2 2 2 2" xfId="3433" xr:uid="{00000000-0005-0000-0000-0000740D0000}"/>
    <cellStyle name="Normal 51 2 2 3" xfId="3434" xr:uid="{00000000-0005-0000-0000-0000750D0000}"/>
    <cellStyle name="Normal 51 2 3" xfId="3435" xr:uid="{00000000-0005-0000-0000-0000760D0000}"/>
    <cellStyle name="Normal 51 2 3 2" xfId="3436" xr:uid="{00000000-0005-0000-0000-0000770D0000}"/>
    <cellStyle name="Normal 51 2 4" xfId="3437" xr:uid="{00000000-0005-0000-0000-0000780D0000}"/>
    <cellStyle name="Normal 51 3" xfId="3438" xr:uid="{00000000-0005-0000-0000-0000790D0000}"/>
    <cellStyle name="Normal 51 3 2" xfId="3439" xr:uid="{00000000-0005-0000-0000-00007A0D0000}"/>
    <cellStyle name="Normal 51 3 2 2" xfId="3440" xr:uid="{00000000-0005-0000-0000-00007B0D0000}"/>
    <cellStyle name="Normal 51 3 3" xfId="3441" xr:uid="{00000000-0005-0000-0000-00007C0D0000}"/>
    <cellStyle name="Normal 51 4" xfId="3442" xr:uid="{00000000-0005-0000-0000-00007D0D0000}"/>
    <cellStyle name="Normal 51 4 2" xfId="3443" xr:uid="{00000000-0005-0000-0000-00007E0D0000}"/>
    <cellStyle name="Normal 51 5" xfId="3444" xr:uid="{00000000-0005-0000-0000-00007F0D0000}"/>
    <cellStyle name="Normal 51 6" xfId="3445" xr:uid="{00000000-0005-0000-0000-0000800D0000}"/>
    <cellStyle name="Normal 51 7" xfId="3446" xr:uid="{00000000-0005-0000-0000-0000810D0000}"/>
    <cellStyle name="Normal 51 8" xfId="3447" xr:uid="{00000000-0005-0000-0000-0000820D0000}"/>
    <cellStyle name="Normal 52" xfId="3448" xr:uid="{00000000-0005-0000-0000-0000830D0000}"/>
    <cellStyle name="Normal 52 2" xfId="3449" xr:uid="{00000000-0005-0000-0000-0000840D0000}"/>
    <cellStyle name="Normal 52 2 2" xfId="3450" xr:uid="{00000000-0005-0000-0000-0000850D0000}"/>
    <cellStyle name="Normal 52 3" xfId="3451" xr:uid="{00000000-0005-0000-0000-0000860D0000}"/>
    <cellStyle name="Normal 52 4" xfId="3452" xr:uid="{00000000-0005-0000-0000-0000870D0000}"/>
    <cellStyle name="Normal 52 5" xfId="3453" xr:uid="{00000000-0005-0000-0000-0000880D0000}"/>
    <cellStyle name="Normal 52 6" xfId="3454" xr:uid="{00000000-0005-0000-0000-0000890D0000}"/>
    <cellStyle name="Normal 52 7" xfId="3455" xr:uid="{00000000-0005-0000-0000-00008A0D0000}"/>
    <cellStyle name="Normal 52 8" xfId="3456" xr:uid="{00000000-0005-0000-0000-00008B0D0000}"/>
    <cellStyle name="Normal 53" xfId="3457" xr:uid="{00000000-0005-0000-0000-00008C0D0000}"/>
    <cellStyle name="Normal 53 2" xfId="3458" xr:uid="{00000000-0005-0000-0000-00008D0D0000}"/>
    <cellStyle name="Normal 53 2 2" xfId="3459" xr:uid="{00000000-0005-0000-0000-00008E0D0000}"/>
    <cellStyle name="Normal 53 2 2 2" xfId="3460" xr:uid="{00000000-0005-0000-0000-00008F0D0000}"/>
    <cellStyle name="Normal 53 2 3" xfId="3461" xr:uid="{00000000-0005-0000-0000-0000900D0000}"/>
    <cellStyle name="Normal 53 3" xfId="3462" xr:uid="{00000000-0005-0000-0000-0000910D0000}"/>
    <cellStyle name="Normal 53 3 2" xfId="3463" xr:uid="{00000000-0005-0000-0000-0000920D0000}"/>
    <cellStyle name="Normal 53 4" xfId="3464" xr:uid="{00000000-0005-0000-0000-0000930D0000}"/>
    <cellStyle name="Normal 53 5" xfId="3465" xr:uid="{00000000-0005-0000-0000-0000940D0000}"/>
    <cellStyle name="Normal 53 6" xfId="3466" xr:uid="{00000000-0005-0000-0000-0000950D0000}"/>
    <cellStyle name="Normal 53 7" xfId="3467" xr:uid="{00000000-0005-0000-0000-0000960D0000}"/>
    <cellStyle name="Normal 53 8" xfId="3468" xr:uid="{00000000-0005-0000-0000-0000970D0000}"/>
    <cellStyle name="Normal 54" xfId="3469" xr:uid="{00000000-0005-0000-0000-0000980D0000}"/>
    <cellStyle name="Normal 54 2" xfId="3470" xr:uid="{00000000-0005-0000-0000-0000990D0000}"/>
    <cellStyle name="Normal 54 3" xfId="3471" xr:uid="{00000000-0005-0000-0000-00009A0D0000}"/>
    <cellStyle name="Normal 54 4" xfId="3472" xr:uid="{00000000-0005-0000-0000-00009B0D0000}"/>
    <cellStyle name="Normal 54 5" xfId="3473" xr:uid="{00000000-0005-0000-0000-00009C0D0000}"/>
    <cellStyle name="Normal 54 6" xfId="3474" xr:uid="{00000000-0005-0000-0000-00009D0D0000}"/>
    <cellStyle name="Normal 54 7" xfId="3475" xr:uid="{00000000-0005-0000-0000-00009E0D0000}"/>
    <cellStyle name="Normal 54 8" xfId="3476" xr:uid="{00000000-0005-0000-0000-00009F0D0000}"/>
    <cellStyle name="Normal 55" xfId="3477" xr:uid="{00000000-0005-0000-0000-0000A00D0000}"/>
    <cellStyle name="Normal 55 2" xfId="3478" xr:uid="{00000000-0005-0000-0000-0000A10D0000}"/>
    <cellStyle name="Normal 55 3" xfId="3479" xr:uid="{00000000-0005-0000-0000-0000A20D0000}"/>
    <cellStyle name="Normal 55 4" xfId="3480" xr:uid="{00000000-0005-0000-0000-0000A30D0000}"/>
    <cellStyle name="Normal 55 5" xfId="3481" xr:uid="{00000000-0005-0000-0000-0000A40D0000}"/>
    <cellStyle name="Normal 55 6" xfId="3482" xr:uid="{00000000-0005-0000-0000-0000A50D0000}"/>
    <cellStyle name="Normal 55 7" xfId="3483" xr:uid="{00000000-0005-0000-0000-0000A60D0000}"/>
    <cellStyle name="Normal 55 8" xfId="3484" xr:uid="{00000000-0005-0000-0000-0000A70D0000}"/>
    <cellStyle name="Normal 56" xfId="3485" xr:uid="{00000000-0005-0000-0000-0000A80D0000}"/>
    <cellStyle name="Normal 56 2" xfId="3486" xr:uid="{00000000-0005-0000-0000-0000A90D0000}"/>
    <cellStyle name="Normal 56 3" xfId="3487" xr:uid="{00000000-0005-0000-0000-0000AA0D0000}"/>
    <cellStyle name="Normal 56 4" xfId="3488" xr:uid="{00000000-0005-0000-0000-0000AB0D0000}"/>
    <cellStyle name="Normal 56 5" xfId="3489" xr:uid="{00000000-0005-0000-0000-0000AC0D0000}"/>
    <cellStyle name="Normal 56 6" xfId="3490" xr:uid="{00000000-0005-0000-0000-0000AD0D0000}"/>
    <cellStyle name="Normal 56 7" xfId="3491" xr:uid="{00000000-0005-0000-0000-0000AE0D0000}"/>
    <cellStyle name="Normal 56 8" xfId="3492" xr:uid="{00000000-0005-0000-0000-0000AF0D0000}"/>
    <cellStyle name="Normal 57" xfId="3493" xr:uid="{00000000-0005-0000-0000-0000B00D0000}"/>
    <cellStyle name="Normal 57 2" xfId="3494" xr:uid="{00000000-0005-0000-0000-0000B10D0000}"/>
    <cellStyle name="Normal 57 3" xfId="3495" xr:uid="{00000000-0005-0000-0000-0000B20D0000}"/>
    <cellStyle name="Normal 57 4" xfId="3496" xr:uid="{00000000-0005-0000-0000-0000B30D0000}"/>
    <cellStyle name="Normal 57 5" xfId="3497" xr:uid="{00000000-0005-0000-0000-0000B40D0000}"/>
    <cellStyle name="Normal 57 6" xfId="3498" xr:uid="{00000000-0005-0000-0000-0000B50D0000}"/>
    <cellStyle name="Normal 57 7" xfId="3499" xr:uid="{00000000-0005-0000-0000-0000B60D0000}"/>
    <cellStyle name="Normal 57 8" xfId="3500" xr:uid="{00000000-0005-0000-0000-0000B70D0000}"/>
    <cellStyle name="Normal 58" xfId="3501" xr:uid="{00000000-0005-0000-0000-0000B80D0000}"/>
    <cellStyle name="Normal 58 2" xfId="3502" xr:uid="{00000000-0005-0000-0000-0000B90D0000}"/>
    <cellStyle name="Normal 58 3" xfId="3503" xr:uid="{00000000-0005-0000-0000-0000BA0D0000}"/>
    <cellStyle name="Normal 58 4" xfId="3504" xr:uid="{00000000-0005-0000-0000-0000BB0D0000}"/>
    <cellStyle name="Normal 58 5" xfId="3505" xr:uid="{00000000-0005-0000-0000-0000BC0D0000}"/>
    <cellStyle name="Normal 58 6" xfId="3506" xr:uid="{00000000-0005-0000-0000-0000BD0D0000}"/>
    <cellStyle name="Normal 58 7" xfId="3507" xr:uid="{00000000-0005-0000-0000-0000BE0D0000}"/>
    <cellStyle name="Normal 58 8" xfId="3508" xr:uid="{00000000-0005-0000-0000-0000BF0D0000}"/>
    <cellStyle name="Normal 59" xfId="3509" xr:uid="{00000000-0005-0000-0000-0000C00D0000}"/>
    <cellStyle name="Normal 59 2" xfId="3510" xr:uid="{00000000-0005-0000-0000-0000C10D0000}"/>
    <cellStyle name="Normal 59 3" xfId="3511" xr:uid="{00000000-0005-0000-0000-0000C20D0000}"/>
    <cellStyle name="Normal 59 4" xfId="3512" xr:uid="{00000000-0005-0000-0000-0000C30D0000}"/>
    <cellStyle name="Normal 59 5" xfId="3513" xr:uid="{00000000-0005-0000-0000-0000C40D0000}"/>
    <cellStyle name="Normal 59 6" xfId="3514" xr:uid="{00000000-0005-0000-0000-0000C50D0000}"/>
    <cellStyle name="Normal 59 7" xfId="3515" xr:uid="{00000000-0005-0000-0000-0000C60D0000}"/>
    <cellStyle name="Normal 59 8" xfId="3516" xr:uid="{00000000-0005-0000-0000-0000C70D0000}"/>
    <cellStyle name="Normal 6" xfId="3517" xr:uid="{00000000-0005-0000-0000-0000C80D0000}"/>
    <cellStyle name="Normal-- 6" xfId="3518" xr:uid="{00000000-0005-0000-0000-0000C90D0000}"/>
    <cellStyle name="Normal 6 10" xfId="3519" xr:uid="{00000000-0005-0000-0000-0000CA0D0000}"/>
    <cellStyle name="Normal 6 10 2" xfId="3520" xr:uid="{00000000-0005-0000-0000-0000CB0D0000}"/>
    <cellStyle name="Normal 6 100" xfId="3521" xr:uid="{00000000-0005-0000-0000-0000CC0D0000}"/>
    <cellStyle name="Normal 6 101" xfId="3522" xr:uid="{00000000-0005-0000-0000-0000CD0D0000}"/>
    <cellStyle name="Normal 6 102" xfId="3523" xr:uid="{00000000-0005-0000-0000-0000CE0D0000}"/>
    <cellStyle name="Normal 6 103" xfId="3524" xr:uid="{00000000-0005-0000-0000-0000CF0D0000}"/>
    <cellStyle name="Normal 6 104" xfId="3525" xr:uid="{00000000-0005-0000-0000-0000D00D0000}"/>
    <cellStyle name="Normal 6 105" xfId="3526" xr:uid="{00000000-0005-0000-0000-0000D10D0000}"/>
    <cellStyle name="Normal 6 106" xfId="3527" xr:uid="{00000000-0005-0000-0000-0000D20D0000}"/>
    <cellStyle name="Normal 6 107" xfId="3528" xr:uid="{00000000-0005-0000-0000-0000D30D0000}"/>
    <cellStyle name="Normal 6 108" xfId="3529" xr:uid="{00000000-0005-0000-0000-0000D40D0000}"/>
    <cellStyle name="Normal 6 109" xfId="3530" xr:uid="{00000000-0005-0000-0000-0000D50D0000}"/>
    <cellStyle name="Normal 6 11" xfId="3531" xr:uid="{00000000-0005-0000-0000-0000D60D0000}"/>
    <cellStyle name="Normal 6 11 2" xfId="3532" xr:uid="{00000000-0005-0000-0000-0000D70D0000}"/>
    <cellStyle name="Normal 6 110" xfId="3533" xr:uid="{00000000-0005-0000-0000-0000D80D0000}"/>
    <cellStyle name="Normal 6 111" xfId="3534" xr:uid="{00000000-0005-0000-0000-0000D90D0000}"/>
    <cellStyle name="Normal 6 112" xfId="3535" xr:uid="{00000000-0005-0000-0000-0000DA0D0000}"/>
    <cellStyle name="Normal 6 113" xfId="3536" xr:uid="{00000000-0005-0000-0000-0000DB0D0000}"/>
    <cellStyle name="Normal 6 114" xfId="3537" xr:uid="{00000000-0005-0000-0000-0000DC0D0000}"/>
    <cellStyle name="Normal 6 115" xfId="3538" xr:uid="{00000000-0005-0000-0000-0000DD0D0000}"/>
    <cellStyle name="Normal 6 116" xfId="3539" xr:uid="{00000000-0005-0000-0000-0000DE0D0000}"/>
    <cellStyle name="Normal 6 117" xfId="3540" xr:uid="{00000000-0005-0000-0000-0000DF0D0000}"/>
    <cellStyle name="Normal 6 12" xfId="3541" xr:uid="{00000000-0005-0000-0000-0000E00D0000}"/>
    <cellStyle name="Normal 6 12 2" xfId="3542" xr:uid="{00000000-0005-0000-0000-0000E10D0000}"/>
    <cellStyle name="Normal 6 13" xfId="3543" xr:uid="{00000000-0005-0000-0000-0000E20D0000}"/>
    <cellStyle name="Normal 6 13 2" xfId="3544" xr:uid="{00000000-0005-0000-0000-0000E30D0000}"/>
    <cellStyle name="Normal 6 14" xfId="3545" xr:uid="{00000000-0005-0000-0000-0000E40D0000}"/>
    <cellStyle name="Normal 6 14 2" xfId="3546" xr:uid="{00000000-0005-0000-0000-0000E50D0000}"/>
    <cellStyle name="Normal 6 15" xfId="3547" xr:uid="{00000000-0005-0000-0000-0000E60D0000}"/>
    <cellStyle name="Normal 6 15 2" xfId="3548" xr:uid="{00000000-0005-0000-0000-0000E70D0000}"/>
    <cellStyle name="Normal 6 16" xfId="3549" xr:uid="{00000000-0005-0000-0000-0000E80D0000}"/>
    <cellStyle name="Normal 6 16 2" xfId="3550" xr:uid="{00000000-0005-0000-0000-0000E90D0000}"/>
    <cellStyle name="Normal 6 17" xfId="3551" xr:uid="{00000000-0005-0000-0000-0000EA0D0000}"/>
    <cellStyle name="Normal 6 17 2" xfId="3552" xr:uid="{00000000-0005-0000-0000-0000EB0D0000}"/>
    <cellStyle name="Normal 6 18" xfId="3553" xr:uid="{00000000-0005-0000-0000-0000EC0D0000}"/>
    <cellStyle name="Normal 6 18 2" xfId="3554" xr:uid="{00000000-0005-0000-0000-0000ED0D0000}"/>
    <cellStyle name="Normal 6 19" xfId="3555" xr:uid="{00000000-0005-0000-0000-0000EE0D0000}"/>
    <cellStyle name="Normal 6 19 2" xfId="3556" xr:uid="{00000000-0005-0000-0000-0000EF0D0000}"/>
    <cellStyle name="Normal 6 2" xfId="4" xr:uid="{00000000-0005-0000-0000-0000F00D0000}"/>
    <cellStyle name="Normal 6 2 2" xfId="3557" xr:uid="{00000000-0005-0000-0000-0000F10D0000}"/>
    <cellStyle name="Normal 6 2 3" xfId="3558" xr:uid="{00000000-0005-0000-0000-0000F20D0000}"/>
    <cellStyle name="Normal 6 2 4" xfId="3559" xr:uid="{00000000-0005-0000-0000-0000F30D0000}"/>
    <cellStyle name="Normal 6 2 5" xfId="3560" xr:uid="{00000000-0005-0000-0000-0000F40D0000}"/>
    <cellStyle name="Normal 6 20" xfId="3561" xr:uid="{00000000-0005-0000-0000-0000F50D0000}"/>
    <cellStyle name="Normal 6 20 2" xfId="3562" xr:uid="{00000000-0005-0000-0000-0000F60D0000}"/>
    <cellStyle name="Normal 6 21" xfId="3563" xr:uid="{00000000-0005-0000-0000-0000F70D0000}"/>
    <cellStyle name="Normal 6 21 2" xfId="3564" xr:uid="{00000000-0005-0000-0000-0000F80D0000}"/>
    <cellStyle name="Normal 6 21 2 2" xfId="3565" xr:uid="{00000000-0005-0000-0000-0000F90D0000}"/>
    <cellStyle name="Normal 6 21 3" xfId="3566" xr:uid="{00000000-0005-0000-0000-0000FA0D0000}"/>
    <cellStyle name="Normal 6 21 4" xfId="3567" xr:uid="{00000000-0005-0000-0000-0000FB0D0000}"/>
    <cellStyle name="Normal 6 22" xfId="3568" xr:uid="{00000000-0005-0000-0000-0000FC0D0000}"/>
    <cellStyle name="Normal 6 22 2" xfId="3569" xr:uid="{00000000-0005-0000-0000-0000FD0D0000}"/>
    <cellStyle name="Normal 6 22 2 2" xfId="3570" xr:uid="{00000000-0005-0000-0000-0000FE0D0000}"/>
    <cellStyle name="Normal 6 22 3" xfId="3571" xr:uid="{00000000-0005-0000-0000-0000FF0D0000}"/>
    <cellStyle name="Normal 6 22 4" xfId="3572" xr:uid="{00000000-0005-0000-0000-0000000E0000}"/>
    <cellStyle name="Normal 6 23" xfId="3573" xr:uid="{00000000-0005-0000-0000-0000010E0000}"/>
    <cellStyle name="Normal 6 23 2" xfId="3574" xr:uid="{00000000-0005-0000-0000-0000020E0000}"/>
    <cellStyle name="Normal 6 24" xfId="3575" xr:uid="{00000000-0005-0000-0000-0000030E0000}"/>
    <cellStyle name="Normal 6 24 2" xfId="3576" xr:uid="{00000000-0005-0000-0000-0000040E0000}"/>
    <cellStyle name="Normal 6 25" xfId="3577" xr:uid="{00000000-0005-0000-0000-0000050E0000}"/>
    <cellStyle name="Normal 6 25 2" xfId="3578" xr:uid="{00000000-0005-0000-0000-0000060E0000}"/>
    <cellStyle name="Normal 6 26" xfId="3579" xr:uid="{00000000-0005-0000-0000-0000070E0000}"/>
    <cellStyle name="Normal 6 26 2" xfId="3580" xr:uid="{00000000-0005-0000-0000-0000080E0000}"/>
    <cellStyle name="Normal 6 27" xfId="3581" xr:uid="{00000000-0005-0000-0000-0000090E0000}"/>
    <cellStyle name="Normal 6 27 2" xfId="3582" xr:uid="{00000000-0005-0000-0000-00000A0E0000}"/>
    <cellStyle name="Normal 6 28" xfId="3583" xr:uid="{00000000-0005-0000-0000-00000B0E0000}"/>
    <cellStyle name="Normal 6 28 2" xfId="3584" xr:uid="{00000000-0005-0000-0000-00000C0E0000}"/>
    <cellStyle name="Normal 6 29" xfId="3585" xr:uid="{00000000-0005-0000-0000-00000D0E0000}"/>
    <cellStyle name="Normal 6 29 2" xfId="3586" xr:uid="{00000000-0005-0000-0000-00000E0E0000}"/>
    <cellStyle name="Normal 6 3" xfId="3587" xr:uid="{00000000-0005-0000-0000-00000F0E0000}"/>
    <cellStyle name="Normal 6 3 2" xfId="3588" xr:uid="{00000000-0005-0000-0000-0000100E0000}"/>
    <cellStyle name="Normal 6 3 3" xfId="3589" xr:uid="{00000000-0005-0000-0000-0000110E0000}"/>
    <cellStyle name="Normal 6 3 4" xfId="3590" xr:uid="{00000000-0005-0000-0000-0000120E0000}"/>
    <cellStyle name="Normal 6 30" xfId="3591" xr:uid="{00000000-0005-0000-0000-0000130E0000}"/>
    <cellStyle name="Normal 6 31" xfId="3592" xr:uid="{00000000-0005-0000-0000-0000140E0000}"/>
    <cellStyle name="Normal 6 32" xfId="3593" xr:uid="{00000000-0005-0000-0000-0000150E0000}"/>
    <cellStyle name="Normal 6 33" xfId="3594" xr:uid="{00000000-0005-0000-0000-0000160E0000}"/>
    <cellStyle name="Normal 6 34" xfId="3595" xr:uid="{00000000-0005-0000-0000-0000170E0000}"/>
    <cellStyle name="Normal 6 35" xfId="3596" xr:uid="{00000000-0005-0000-0000-0000180E0000}"/>
    <cellStyle name="Normal 6 36" xfId="3597" xr:uid="{00000000-0005-0000-0000-0000190E0000}"/>
    <cellStyle name="Normal 6 37" xfId="3598" xr:uid="{00000000-0005-0000-0000-00001A0E0000}"/>
    <cellStyle name="Normal 6 38" xfId="3599" xr:uid="{00000000-0005-0000-0000-00001B0E0000}"/>
    <cellStyle name="Normal 6 39" xfId="3600" xr:uid="{00000000-0005-0000-0000-00001C0E0000}"/>
    <cellStyle name="Normal 6 4" xfId="3601" xr:uid="{00000000-0005-0000-0000-00001D0E0000}"/>
    <cellStyle name="Normal 6 4 2" xfId="3602" xr:uid="{00000000-0005-0000-0000-00001E0E0000}"/>
    <cellStyle name="Normal 6 40" xfId="3603" xr:uid="{00000000-0005-0000-0000-00001F0E0000}"/>
    <cellStyle name="Normal 6 41" xfId="3604" xr:uid="{00000000-0005-0000-0000-0000200E0000}"/>
    <cellStyle name="Normal 6 42" xfId="3605" xr:uid="{00000000-0005-0000-0000-0000210E0000}"/>
    <cellStyle name="Normal 6 43" xfId="3606" xr:uid="{00000000-0005-0000-0000-0000220E0000}"/>
    <cellStyle name="Normal 6 44" xfId="3607" xr:uid="{00000000-0005-0000-0000-0000230E0000}"/>
    <cellStyle name="Normal 6 45" xfId="3608" xr:uid="{00000000-0005-0000-0000-0000240E0000}"/>
    <cellStyle name="Normal 6 46" xfId="3609" xr:uid="{00000000-0005-0000-0000-0000250E0000}"/>
    <cellStyle name="Normal 6 47" xfId="3610" xr:uid="{00000000-0005-0000-0000-0000260E0000}"/>
    <cellStyle name="Normal 6 48" xfId="3611" xr:uid="{00000000-0005-0000-0000-0000270E0000}"/>
    <cellStyle name="Normal 6 49" xfId="3612" xr:uid="{00000000-0005-0000-0000-0000280E0000}"/>
    <cellStyle name="Normal 6 5" xfId="3613" xr:uid="{00000000-0005-0000-0000-0000290E0000}"/>
    <cellStyle name="Normal 6 5 2" xfId="3614" xr:uid="{00000000-0005-0000-0000-00002A0E0000}"/>
    <cellStyle name="Normal 6 50" xfId="3615" xr:uid="{00000000-0005-0000-0000-00002B0E0000}"/>
    <cellStyle name="Normal 6 51" xfId="3616" xr:uid="{00000000-0005-0000-0000-00002C0E0000}"/>
    <cellStyle name="Normal 6 52" xfId="3617" xr:uid="{00000000-0005-0000-0000-00002D0E0000}"/>
    <cellStyle name="Normal 6 53" xfId="3618" xr:uid="{00000000-0005-0000-0000-00002E0E0000}"/>
    <cellStyle name="Normal 6 54" xfId="3619" xr:uid="{00000000-0005-0000-0000-00002F0E0000}"/>
    <cellStyle name="Normal 6 55" xfId="3620" xr:uid="{00000000-0005-0000-0000-0000300E0000}"/>
    <cellStyle name="Normal 6 56" xfId="3621" xr:uid="{00000000-0005-0000-0000-0000310E0000}"/>
    <cellStyle name="Normal 6 57" xfId="3622" xr:uid="{00000000-0005-0000-0000-0000320E0000}"/>
    <cellStyle name="Normal 6 58" xfId="3623" xr:uid="{00000000-0005-0000-0000-0000330E0000}"/>
    <cellStyle name="Normal 6 59" xfId="3624" xr:uid="{00000000-0005-0000-0000-0000340E0000}"/>
    <cellStyle name="Normal 6 6" xfId="3625" xr:uid="{00000000-0005-0000-0000-0000350E0000}"/>
    <cellStyle name="Normal 6 6 2" xfId="3626" xr:uid="{00000000-0005-0000-0000-0000360E0000}"/>
    <cellStyle name="Normal 6 60" xfId="3627" xr:uid="{00000000-0005-0000-0000-0000370E0000}"/>
    <cellStyle name="Normal 6 61" xfId="3628" xr:uid="{00000000-0005-0000-0000-0000380E0000}"/>
    <cellStyle name="Normal 6 62" xfId="3629" xr:uid="{00000000-0005-0000-0000-0000390E0000}"/>
    <cellStyle name="Normal 6 63" xfId="3630" xr:uid="{00000000-0005-0000-0000-00003A0E0000}"/>
    <cellStyle name="Normal 6 64" xfId="3631" xr:uid="{00000000-0005-0000-0000-00003B0E0000}"/>
    <cellStyle name="Normal 6 65" xfId="3632" xr:uid="{00000000-0005-0000-0000-00003C0E0000}"/>
    <cellStyle name="Normal 6 66" xfId="3633" xr:uid="{00000000-0005-0000-0000-00003D0E0000}"/>
    <cellStyle name="Normal 6 67" xfId="3634" xr:uid="{00000000-0005-0000-0000-00003E0E0000}"/>
    <cellStyle name="Normal 6 68" xfId="3635" xr:uid="{00000000-0005-0000-0000-00003F0E0000}"/>
    <cellStyle name="Normal 6 69" xfId="3636" xr:uid="{00000000-0005-0000-0000-0000400E0000}"/>
    <cellStyle name="Normal 6 7" xfId="3637" xr:uid="{00000000-0005-0000-0000-0000410E0000}"/>
    <cellStyle name="Normal 6 7 2" xfId="3638" xr:uid="{00000000-0005-0000-0000-0000420E0000}"/>
    <cellStyle name="Normal 6 70" xfId="3639" xr:uid="{00000000-0005-0000-0000-0000430E0000}"/>
    <cellStyle name="Normal 6 71" xfId="3640" xr:uid="{00000000-0005-0000-0000-0000440E0000}"/>
    <cellStyle name="Normal 6 72" xfId="3641" xr:uid="{00000000-0005-0000-0000-0000450E0000}"/>
    <cellStyle name="Normal 6 73" xfId="3642" xr:uid="{00000000-0005-0000-0000-0000460E0000}"/>
    <cellStyle name="Normal 6 74" xfId="3643" xr:uid="{00000000-0005-0000-0000-0000470E0000}"/>
    <cellStyle name="Normal 6 75" xfId="3644" xr:uid="{00000000-0005-0000-0000-0000480E0000}"/>
    <cellStyle name="Normal 6 76" xfId="3645" xr:uid="{00000000-0005-0000-0000-0000490E0000}"/>
    <cellStyle name="Normal 6 77" xfId="3646" xr:uid="{00000000-0005-0000-0000-00004A0E0000}"/>
    <cellStyle name="Normal 6 78" xfId="3647" xr:uid="{00000000-0005-0000-0000-00004B0E0000}"/>
    <cellStyle name="Normal 6 79" xfId="3648" xr:uid="{00000000-0005-0000-0000-00004C0E0000}"/>
    <cellStyle name="Normal 6 8" xfId="3649" xr:uid="{00000000-0005-0000-0000-00004D0E0000}"/>
    <cellStyle name="Normal 6 8 2" xfId="3650" xr:uid="{00000000-0005-0000-0000-00004E0E0000}"/>
    <cellStyle name="Normal 6 80" xfId="3651" xr:uid="{00000000-0005-0000-0000-00004F0E0000}"/>
    <cellStyle name="Normal 6 81" xfId="3652" xr:uid="{00000000-0005-0000-0000-0000500E0000}"/>
    <cellStyle name="Normal 6 82" xfId="3653" xr:uid="{00000000-0005-0000-0000-0000510E0000}"/>
    <cellStyle name="Normal 6 83" xfId="3654" xr:uid="{00000000-0005-0000-0000-0000520E0000}"/>
    <cellStyle name="Normal 6 84" xfId="3655" xr:uid="{00000000-0005-0000-0000-0000530E0000}"/>
    <cellStyle name="Normal 6 85" xfId="3656" xr:uid="{00000000-0005-0000-0000-0000540E0000}"/>
    <cellStyle name="Normal 6 86" xfId="3657" xr:uid="{00000000-0005-0000-0000-0000550E0000}"/>
    <cellStyle name="Normal 6 87" xfId="3658" xr:uid="{00000000-0005-0000-0000-0000560E0000}"/>
    <cellStyle name="Normal 6 88" xfId="3659" xr:uid="{00000000-0005-0000-0000-0000570E0000}"/>
    <cellStyle name="Normal 6 89" xfId="3660" xr:uid="{00000000-0005-0000-0000-0000580E0000}"/>
    <cellStyle name="Normal 6 9" xfId="3661" xr:uid="{00000000-0005-0000-0000-0000590E0000}"/>
    <cellStyle name="Normal 6 9 2" xfId="3662" xr:uid="{00000000-0005-0000-0000-00005A0E0000}"/>
    <cellStyle name="Normal 6 90" xfId="3663" xr:uid="{00000000-0005-0000-0000-00005B0E0000}"/>
    <cellStyle name="Normal 6 91" xfId="3664" xr:uid="{00000000-0005-0000-0000-00005C0E0000}"/>
    <cellStyle name="Normal 6 92" xfId="3665" xr:uid="{00000000-0005-0000-0000-00005D0E0000}"/>
    <cellStyle name="Normal 6 93" xfId="3666" xr:uid="{00000000-0005-0000-0000-00005E0E0000}"/>
    <cellStyle name="Normal 6 94" xfId="3667" xr:uid="{00000000-0005-0000-0000-00005F0E0000}"/>
    <cellStyle name="Normal 6 95" xfId="3668" xr:uid="{00000000-0005-0000-0000-0000600E0000}"/>
    <cellStyle name="Normal 6 96" xfId="3669" xr:uid="{00000000-0005-0000-0000-0000610E0000}"/>
    <cellStyle name="Normal 6 97" xfId="3670" xr:uid="{00000000-0005-0000-0000-0000620E0000}"/>
    <cellStyle name="Normal 6 98" xfId="3671" xr:uid="{00000000-0005-0000-0000-0000630E0000}"/>
    <cellStyle name="Normal 6 99" xfId="3672" xr:uid="{00000000-0005-0000-0000-0000640E0000}"/>
    <cellStyle name="Normal 60 2" xfId="3673" xr:uid="{00000000-0005-0000-0000-0000650E0000}"/>
    <cellStyle name="Normal 60 3" xfId="3674" xr:uid="{00000000-0005-0000-0000-0000660E0000}"/>
    <cellStyle name="Normal 60 4" xfId="3675" xr:uid="{00000000-0005-0000-0000-0000670E0000}"/>
    <cellStyle name="Normal 60 5" xfId="3676" xr:uid="{00000000-0005-0000-0000-0000680E0000}"/>
    <cellStyle name="Normal 60 6" xfId="3677" xr:uid="{00000000-0005-0000-0000-0000690E0000}"/>
    <cellStyle name="Normal 60 7" xfId="3678" xr:uid="{00000000-0005-0000-0000-00006A0E0000}"/>
    <cellStyle name="Normal 60 8" xfId="3679" xr:uid="{00000000-0005-0000-0000-00006B0E0000}"/>
    <cellStyle name="Normal 61 2" xfId="3680" xr:uid="{00000000-0005-0000-0000-00006C0E0000}"/>
    <cellStyle name="Normal 61 3" xfId="3681" xr:uid="{00000000-0005-0000-0000-00006D0E0000}"/>
    <cellStyle name="Normal 61 4" xfId="3682" xr:uid="{00000000-0005-0000-0000-00006E0E0000}"/>
    <cellStyle name="Normal 61 5" xfId="3683" xr:uid="{00000000-0005-0000-0000-00006F0E0000}"/>
    <cellStyle name="Normal 61 6" xfId="3684" xr:uid="{00000000-0005-0000-0000-0000700E0000}"/>
    <cellStyle name="Normal 61 7" xfId="3685" xr:uid="{00000000-0005-0000-0000-0000710E0000}"/>
    <cellStyle name="Normal 61 8" xfId="3686" xr:uid="{00000000-0005-0000-0000-0000720E0000}"/>
    <cellStyle name="Normal 62 2" xfId="3687" xr:uid="{00000000-0005-0000-0000-0000730E0000}"/>
    <cellStyle name="Normal 62 3" xfId="3688" xr:uid="{00000000-0005-0000-0000-0000740E0000}"/>
    <cellStyle name="Normal 62 4" xfId="3689" xr:uid="{00000000-0005-0000-0000-0000750E0000}"/>
    <cellStyle name="Normal 62 5" xfId="3690" xr:uid="{00000000-0005-0000-0000-0000760E0000}"/>
    <cellStyle name="Normal 62 6" xfId="3691" xr:uid="{00000000-0005-0000-0000-0000770E0000}"/>
    <cellStyle name="Normal 62 7" xfId="3692" xr:uid="{00000000-0005-0000-0000-0000780E0000}"/>
    <cellStyle name="Normal 62 8" xfId="3693" xr:uid="{00000000-0005-0000-0000-0000790E0000}"/>
    <cellStyle name="Normal 63 2" xfId="3694" xr:uid="{00000000-0005-0000-0000-00007A0E0000}"/>
    <cellStyle name="Normal 63 3" xfId="3695" xr:uid="{00000000-0005-0000-0000-00007B0E0000}"/>
    <cellStyle name="Normal 63 4" xfId="3696" xr:uid="{00000000-0005-0000-0000-00007C0E0000}"/>
    <cellStyle name="Normal 63 5" xfId="3697" xr:uid="{00000000-0005-0000-0000-00007D0E0000}"/>
    <cellStyle name="Normal 63 6" xfId="3698" xr:uid="{00000000-0005-0000-0000-00007E0E0000}"/>
    <cellStyle name="Normal 63 7" xfId="3699" xr:uid="{00000000-0005-0000-0000-00007F0E0000}"/>
    <cellStyle name="Normal 63 8" xfId="3700" xr:uid="{00000000-0005-0000-0000-0000800E0000}"/>
    <cellStyle name="Normal 64 2" xfId="3701" xr:uid="{00000000-0005-0000-0000-0000810E0000}"/>
    <cellStyle name="Normal 64 3" xfId="3702" xr:uid="{00000000-0005-0000-0000-0000820E0000}"/>
    <cellStyle name="Normal 64 4" xfId="3703" xr:uid="{00000000-0005-0000-0000-0000830E0000}"/>
    <cellStyle name="Normal 64 5" xfId="3704" xr:uid="{00000000-0005-0000-0000-0000840E0000}"/>
    <cellStyle name="Normal 64 6" xfId="3705" xr:uid="{00000000-0005-0000-0000-0000850E0000}"/>
    <cellStyle name="Normal 64 7" xfId="3706" xr:uid="{00000000-0005-0000-0000-0000860E0000}"/>
    <cellStyle name="Normal 64 8" xfId="3707" xr:uid="{00000000-0005-0000-0000-0000870E0000}"/>
    <cellStyle name="Normal 65" xfId="3708" xr:uid="{00000000-0005-0000-0000-0000880E0000}"/>
    <cellStyle name="Normal 65 2" xfId="3709" xr:uid="{00000000-0005-0000-0000-0000890E0000}"/>
    <cellStyle name="Normal 65 3" xfId="3710" xr:uid="{00000000-0005-0000-0000-00008A0E0000}"/>
    <cellStyle name="Normal 65 4" xfId="3711" xr:uid="{00000000-0005-0000-0000-00008B0E0000}"/>
    <cellStyle name="Normal 65 5" xfId="3712" xr:uid="{00000000-0005-0000-0000-00008C0E0000}"/>
    <cellStyle name="Normal 65 6" xfId="3713" xr:uid="{00000000-0005-0000-0000-00008D0E0000}"/>
    <cellStyle name="Normal 65 7" xfId="3714" xr:uid="{00000000-0005-0000-0000-00008E0E0000}"/>
    <cellStyle name="Normal 65 8" xfId="3715" xr:uid="{00000000-0005-0000-0000-00008F0E0000}"/>
    <cellStyle name="Normal 67 2" xfId="3716" xr:uid="{00000000-0005-0000-0000-0000900E0000}"/>
    <cellStyle name="Normal 67 3" xfId="3717" xr:uid="{00000000-0005-0000-0000-0000910E0000}"/>
    <cellStyle name="Normal 67 4" xfId="3718" xr:uid="{00000000-0005-0000-0000-0000920E0000}"/>
    <cellStyle name="Normal 67 5" xfId="3719" xr:uid="{00000000-0005-0000-0000-0000930E0000}"/>
    <cellStyle name="Normal 67 6" xfId="3720" xr:uid="{00000000-0005-0000-0000-0000940E0000}"/>
    <cellStyle name="Normal 67 7" xfId="3721" xr:uid="{00000000-0005-0000-0000-0000950E0000}"/>
    <cellStyle name="Normal 67 8" xfId="3722" xr:uid="{00000000-0005-0000-0000-0000960E0000}"/>
    <cellStyle name="Normal 69 2" xfId="3723" xr:uid="{00000000-0005-0000-0000-0000970E0000}"/>
    <cellStyle name="Normal 69 3" xfId="3724" xr:uid="{00000000-0005-0000-0000-0000980E0000}"/>
    <cellStyle name="Normal 69 4" xfId="3725" xr:uid="{00000000-0005-0000-0000-0000990E0000}"/>
    <cellStyle name="Normal 69 5" xfId="3726" xr:uid="{00000000-0005-0000-0000-00009A0E0000}"/>
    <cellStyle name="Normal 69 6" xfId="3727" xr:uid="{00000000-0005-0000-0000-00009B0E0000}"/>
    <cellStyle name="Normal 69 7" xfId="3728" xr:uid="{00000000-0005-0000-0000-00009C0E0000}"/>
    <cellStyle name="Normal 69 8" xfId="3729" xr:uid="{00000000-0005-0000-0000-00009D0E0000}"/>
    <cellStyle name="Normal 7" xfId="3730" xr:uid="{00000000-0005-0000-0000-00009E0E0000}"/>
    <cellStyle name="Normal-- 7" xfId="3731" xr:uid="{00000000-0005-0000-0000-00009F0E0000}"/>
    <cellStyle name="Normal 7 10" xfId="3732" xr:uid="{00000000-0005-0000-0000-0000A00E0000}"/>
    <cellStyle name="Normal 7 11" xfId="3733" xr:uid="{00000000-0005-0000-0000-0000A10E0000}"/>
    <cellStyle name="Normal 7 12" xfId="3734" xr:uid="{00000000-0005-0000-0000-0000A20E0000}"/>
    <cellStyle name="Normal 7 13" xfId="3735" xr:uid="{00000000-0005-0000-0000-0000A30E0000}"/>
    <cellStyle name="Normal 7 14" xfId="3736" xr:uid="{00000000-0005-0000-0000-0000A40E0000}"/>
    <cellStyle name="Normal 7 15" xfId="3737" xr:uid="{00000000-0005-0000-0000-0000A50E0000}"/>
    <cellStyle name="Normal 7 16" xfId="3738" xr:uid="{00000000-0005-0000-0000-0000A60E0000}"/>
    <cellStyle name="Normal 7 17" xfId="3739" xr:uid="{00000000-0005-0000-0000-0000A70E0000}"/>
    <cellStyle name="Normal 7 18" xfId="3740" xr:uid="{00000000-0005-0000-0000-0000A80E0000}"/>
    <cellStyle name="Normal 7 19" xfId="3741" xr:uid="{00000000-0005-0000-0000-0000A90E0000}"/>
    <cellStyle name="Normal 7 2" xfId="3742" xr:uid="{00000000-0005-0000-0000-0000AA0E0000}"/>
    <cellStyle name="Normal 7 2 2" xfId="3743" xr:uid="{00000000-0005-0000-0000-0000AB0E0000}"/>
    <cellStyle name="Normal 7 2 3" xfId="3744" xr:uid="{00000000-0005-0000-0000-0000AC0E0000}"/>
    <cellStyle name="Normal 7 2 4" xfId="3745" xr:uid="{00000000-0005-0000-0000-0000AD0E0000}"/>
    <cellStyle name="Normal 7 20" xfId="3746" xr:uid="{00000000-0005-0000-0000-0000AE0E0000}"/>
    <cellStyle name="Normal 7 21" xfId="3747" xr:uid="{00000000-0005-0000-0000-0000AF0E0000}"/>
    <cellStyle name="Normal 7 22" xfId="3748" xr:uid="{00000000-0005-0000-0000-0000B00E0000}"/>
    <cellStyle name="Normal 7 23" xfId="3749" xr:uid="{00000000-0005-0000-0000-0000B10E0000}"/>
    <cellStyle name="Normal 7 24" xfId="3750" xr:uid="{00000000-0005-0000-0000-0000B20E0000}"/>
    <cellStyle name="Normal 7 25" xfId="3751" xr:uid="{00000000-0005-0000-0000-0000B30E0000}"/>
    <cellStyle name="Normal 7 26" xfId="3752" xr:uid="{00000000-0005-0000-0000-0000B40E0000}"/>
    <cellStyle name="Normal 7 27" xfId="3753" xr:uid="{00000000-0005-0000-0000-0000B50E0000}"/>
    <cellStyle name="Normal 7 28" xfId="3754" xr:uid="{00000000-0005-0000-0000-0000B60E0000}"/>
    <cellStyle name="Normal 7 29" xfId="3755" xr:uid="{00000000-0005-0000-0000-0000B70E0000}"/>
    <cellStyle name="Normal 7 3" xfId="3756" xr:uid="{00000000-0005-0000-0000-0000B80E0000}"/>
    <cellStyle name="Normal 7 30" xfId="3757" xr:uid="{00000000-0005-0000-0000-0000B90E0000}"/>
    <cellStyle name="Normal 7 31" xfId="3758" xr:uid="{00000000-0005-0000-0000-0000BA0E0000}"/>
    <cellStyle name="Normal 7 32" xfId="3759" xr:uid="{00000000-0005-0000-0000-0000BB0E0000}"/>
    <cellStyle name="Normal 7 33" xfId="3760" xr:uid="{00000000-0005-0000-0000-0000BC0E0000}"/>
    <cellStyle name="Normal 7 34" xfId="3761" xr:uid="{00000000-0005-0000-0000-0000BD0E0000}"/>
    <cellStyle name="Normal 7 35" xfId="3762" xr:uid="{00000000-0005-0000-0000-0000BE0E0000}"/>
    <cellStyle name="Normal 7 36" xfId="3763" xr:uid="{00000000-0005-0000-0000-0000BF0E0000}"/>
    <cellStyle name="Normal 7 37" xfId="3764" xr:uid="{00000000-0005-0000-0000-0000C00E0000}"/>
    <cellStyle name="Normal 7 38" xfId="3765" xr:uid="{00000000-0005-0000-0000-0000C10E0000}"/>
    <cellStyle name="Normal 7 4" xfId="3766" xr:uid="{00000000-0005-0000-0000-0000C20E0000}"/>
    <cellStyle name="Normal 7 5" xfId="3767" xr:uid="{00000000-0005-0000-0000-0000C30E0000}"/>
    <cellStyle name="Normal 7 6" xfId="3768" xr:uid="{00000000-0005-0000-0000-0000C40E0000}"/>
    <cellStyle name="Normal 7 7" xfId="3769" xr:uid="{00000000-0005-0000-0000-0000C50E0000}"/>
    <cellStyle name="Normal 7 8" xfId="3770" xr:uid="{00000000-0005-0000-0000-0000C60E0000}"/>
    <cellStyle name="Normal 7 9" xfId="3771" xr:uid="{00000000-0005-0000-0000-0000C70E0000}"/>
    <cellStyle name="Normal 70 2" xfId="3772" xr:uid="{00000000-0005-0000-0000-0000C80E0000}"/>
    <cellStyle name="Normal 70 3" xfId="3773" xr:uid="{00000000-0005-0000-0000-0000C90E0000}"/>
    <cellStyle name="Normal 70 4" xfId="3774" xr:uid="{00000000-0005-0000-0000-0000CA0E0000}"/>
    <cellStyle name="Normal 70 5" xfId="3775" xr:uid="{00000000-0005-0000-0000-0000CB0E0000}"/>
    <cellStyle name="Normal 70 6" xfId="3776" xr:uid="{00000000-0005-0000-0000-0000CC0E0000}"/>
    <cellStyle name="Normal 70 7" xfId="3777" xr:uid="{00000000-0005-0000-0000-0000CD0E0000}"/>
    <cellStyle name="Normal 70 8" xfId="3778" xr:uid="{00000000-0005-0000-0000-0000CE0E0000}"/>
    <cellStyle name="Normal 71 2" xfId="3779" xr:uid="{00000000-0005-0000-0000-0000CF0E0000}"/>
    <cellStyle name="Normal 71 3" xfId="3780" xr:uid="{00000000-0005-0000-0000-0000D00E0000}"/>
    <cellStyle name="Normal 71 4" xfId="3781" xr:uid="{00000000-0005-0000-0000-0000D10E0000}"/>
    <cellStyle name="Normal 71 5" xfId="3782" xr:uid="{00000000-0005-0000-0000-0000D20E0000}"/>
    <cellStyle name="Normal 71 6" xfId="3783" xr:uid="{00000000-0005-0000-0000-0000D30E0000}"/>
    <cellStyle name="Normal 71 7" xfId="3784" xr:uid="{00000000-0005-0000-0000-0000D40E0000}"/>
    <cellStyle name="Normal 71 8" xfId="3785" xr:uid="{00000000-0005-0000-0000-0000D50E0000}"/>
    <cellStyle name="Normal 72 2" xfId="3786" xr:uid="{00000000-0005-0000-0000-0000D60E0000}"/>
    <cellStyle name="Normal 72 3" xfId="3787" xr:uid="{00000000-0005-0000-0000-0000D70E0000}"/>
    <cellStyle name="Normal 72 4" xfId="3788" xr:uid="{00000000-0005-0000-0000-0000D80E0000}"/>
    <cellStyle name="Normal 72 5" xfId="3789" xr:uid="{00000000-0005-0000-0000-0000D90E0000}"/>
    <cellStyle name="Normal 72 6" xfId="3790" xr:uid="{00000000-0005-0000-0000-0000DA0E0000}"/>
    <cellStyle name="Normal 72 7" xfId="3791" xr:uid="{00000000-0005-0000-0000-0000DB0E0000}"/>
    <cellStyle name="Normal 72 8" xfId="3792" xr:uid="{00000000-0005-0000-0000-0000DC0E0000}"/>
    <cellStyle name="Normal 73 2" xfId="3793" xr:uid="{00000000-0005-0000-0000-0000DD0E0000}"/>
    <cellStyle name="Normal 73 3" xfId="3794" xr:uid="{00000000-0005-0000-0000-0000DE0E0000}"/>
    <cellStyle name="Normal 73 4" xfId="3795" xr:uid="{00000000-0005-0000-0000-0000DF0E0000}"/>
    <cellStyle name="Normal 73 5" xfId="3796" xr:uid="{00000000-0005-0000-0000-0000E00E0000}"/>
    <cellStyle name="Normal 73 6" xfId="3797" xr:uid="{00000000-0005-0000-0000-0000E10E0000}"/>
    <cellStyle name="Normal 73 7" xfId="3798" xr:uid="{00000000-0005-0000-0000-0000E20E0000}"/>
    <cellStyle name="Normal 73 8" xfId="3799" xr:uid="{00000000-0005-0000-0000-0000E30E0000}"/>
    <cellStyle name="Normal 74 2" xfId="3800" xr:uid="{00000000-0005-0000-0000-0000E40E0000}"/>
    <cellStyle name="Normal 74 3" xfId="3801" xr:uid="{00000000-0005-0000-0000-0000E50E0000}"/>
    <cellStyle name="Normal 74 4" xfId="3802" xr:uid="{00000000-0005-0000-0000-0000E60E0000}"/>
    <cellStyle name="Normal 74 5" xfId="3803" xr:uid="{00000000-0005-0000-0000-0000E70E0000}"/>
    <cellStyle name="Normal 74 6" xfId="3804" xr:uid="{00000000-0005-0000-0000-0000E80E0000}"/>
    <cellStyle name="Normal 74 7" xfId="3805" xr:uid="{00000000-0005-0000-0000-0000E90E0000}"/>
    <cellStyle name="Normal 74 8" xfId="3806" xr:uid="{00000000-0005-0000-0000-0000EA0E0000}"/>
    <cellStyle name="Normal 75 2" xfId="3807" xr:uid="{00000000-0005-0000-0000-0000EB0E0000}"/>
    <cellStyle name="Normal 75 3" xfId="3808" xr:uid="{00000000-0005-0000-0000-0000EC0E0000}"/>
    <cellStyle name="Normal 75 4" xfId="3809" xr:uid="{00000000-0005-0000-0000-0000ED0E0000}"/>
    <cellStyle name="Normal 75 5" xfId="3810" xr:uid="{00000000-0005-0000-0000-0000EE0E0000}"/>
    <cellStyle name="Normal 75 6" xfId="3811" xr:uid="{00000000-0005-0000-0000-0000EF0E0000}"/>
    <cellStyle name="Normal 75 7" xfId="3812" xr:uid="{00000000-0005-0000-0000-0000F00E0000}"/>
    <cellStyle name="Normal 75 8" xfId="3813" xr:uid="{00000000-0005-0000-0000-0000F10E0000}"/>
    <cellStyle name="Normal 76" xfId="3814" xr:uid="{00000000-0005-0000-0000-0000F20E0000}"/>
    <cellStyle name="Normal 77" xfId="3815" xr:uid="{00000000-0005-0000-0000-0000F30E0000}"/>
    <cellStyle name="Normal 8" xfId="3816" xr:uid="{00000000-0005-0000-0000-0000F40E0000}"/>
    <cellStyle name="Normal-- 8" xfId="3817" xr:uid="{00000000-0005-0000-0000-0000F50E0000}"/>
    <cellStyle name="Normal 8 10" xfId="3818" xr:uid="{00000000-0005-0000-0000-0000F60E0000}"/>
    <cellStyle name="Normal 8 11" xfId="3819" xr:uid="{00000000-0005-0000-0000-0000F70E0000}"/>
    <cellStyle name="Normal 8 12" xfId="3820" xr:uid="{00000000-0005-0000-0000-0000F80E0000}"/>
    <cellStyle name="Normal 8 13" xfId="3821" xr:uid="{00000000-0005-0000-0000-0000F90E0000}"/>
    <cellStyle name="Normal 8 14" xfId="3822" xr:uid="{00000000-0005-0000-0000-0000FA0E0000}"/>
    <cellStyle name="Normal 8 15" xfId="3823" xr:uid="{00000000-0005-0000-0000-0000FB0E0000}"/>
    <cellStyle name="Normal 8 16" xfId="3824" xr:uid="{00000000-0005-0000-0000-0000FC0E0000}"/>
    <cellStyle name="Normal 8 17" xfId="3825" xr:uid="{00000000-0005-0000-0000-0000FD0E0000}"/>
    <cellStyle name="Normal 8 18" xfId="3826" xr:uid="{00000000-0005-0000-0000-0000FE0E0000}"/>
    <cellStyle name="Normal 8 19" xfId="3827" xr:uid="{00000000-0005-0000-0000-0000FF0E0000}"/>
    <cellStyle name="Normal 8 2" xfId="3828" xr:uid="{00000000-0005-0000-0000-0000000F0000}"/>
    <cellStyle name="Normal 8 2 2" xfId="3829" xr:uid="{00000000-0005-0000-0000-0000010F0000}"/>
    <cellStyle name="Normal 8 20" xfId="3830" xr:uid="{00000000-0005-0000-0000-0000020F0000}"/>
    <cellStyle name="Normal 8 21" xfId="3831" xr:uid="{00000000-0005-0000-0000-0000030F0000}"/>
    <cellStyle name="Normal 8 21 2" xfId="3832" xr:uid="{00000000-0005-0000-0000-0000040F0000}"/>
    <cellStyle name="Normal 8 21 2 2" xfId="3833" xr:uid="{00000000-0005-0000-0000-0000050F0000}"/>
    <cellStyle name="Normal 8 21 2 2 2" xfId="3834" xr:uid="{00000000-0005-0000-0000-0000060F0000}"/>
    <cellStyle name="Normal 8 21 2 3" xfId="3835" xr:uid="{00000000-0005-0000-0000-0000070F0000}"/>
    <cellStyle name="Normal 8 21 3" xfId="3836" xr:uid="{00000000-0005-0000-0000-0000080F0000}"/>
    <cellStyle name="Normal 8 21 3 2" xfId="3837" xr:uid="{00000000-0005-0000-0000-0000090F0000}"/>
    <cellStyle name="Normal 8 21 4" xfId="3838" xr:uid="{00000000-0005-0000-0000-00000A0F0000}"/>
    <cellStyle name="Normal 8 22" xfId="3839" xr:uid="{00000000-0005-0000-0000-00000B0F0000}"/>
    <cellStyle name="Normal 8 22 2" xfId="3840" xr:uid="{00000000-0005-0000-0000-00000C0F0000}"/>
    <cellStyle name="Normal 8 22 2 2" xfId="3841" xr:uid="{00000000-0005-0000-0000-00000D0F0000}"/>
    <cellStyle name="Normal 8 22 2 2 2" xfId="3842" xr:uid="{00000000-0005-0000-0000-00000E0F0000}"/>
    <cellStyle name="Normal 8 22 2 3" xfId="3843" xr:uid="{00000000-0005-0000-0000-00000F0F0000}"/>
    <cellStyle name="Normal 8 22 3" xfId="3844" xr:uid="{00000000-0005-0000-0000-0000100F0000}"/>
    <cellStyle name="Normal 8 22 3 2" xfId="3845" xr:uid="{00000000-0005-0000-0000-0000110F0000}"/>
    <cellStyle name="Normal 8 22 4" xfId="3846" xr:uid="{00000000-0005-0000-0000-0000120F0000}"/>
    <cellStyle name="Normal 8 23" xfId="3847" xr:uid="{00000000-0005-0000-0000-0000130F0000}"/>
    <cellStyle name="Normal 8 23 2" xfId="3848" xr:uid="{00000000-0005-0000-0000-0000140F0000}"/>
    <cellStyle name="Normal 8 23 2 2" xfId="3849" xr:uid="{00000000-0005-0000-0000-0000150F0000}"/>
    <cellStyle name="Normal 8 23 3" xfId="3850" xr:uid="{00000000-0005-0000-0000-0000160F0000}"/>
    <cellStyle name="Normal 8 24" xfId="3851" xr:uid="{00000000-0005-0000-0000-0000170F0000}"/>
    <cellStyle name="Normal 8 24 2" xfId="3852" xr:uid="{00000000-0005-0000-0000-0000180F0000}"/>
    <cellStyle name="Normal 8 25" xfId="3853" xr:uid="{00000000-0005-0000-0000-0000190F0000}"/>
    <cellStyle name="Normal 8 26" xfId="3854" xr:uid="{00000000-0005-0000-0000-00001A0F0000}"/>
    <cellStyle name="Normal 8 27" xfId="3855" xr:uid="{00000000-0005-0000-0000-00001B0F0000}"/>
    <cellStyle name="Normal 8 28" xfId="3856" xr:uid="{00000000-0005-0000-0000-00001C0F0000}"/>
    <cellStyle name="Normal 8 29" xfId="3857" xr:uid="{00000000-0005-0000-0000-00001D0F0000}"/>
    <cellStyle name="Normal 8 3" xfId="3858" xr:uid="{00000000-0005-0000-0000-00001E0F0000}"/>
    <cellStyle name="Normal 8 3 2" xfId="3859" xr:uid="{00000000-0005-0000-0000-00001F0F0000}"/>
    <cellStyle name="Normal 8 30" xfId="3860" xr:uid="{00000000-0005-0000-0000-0000200F0000}"/>
    <cellStyle name="Normal 8 31" xfId="3861" xr:uid="{00000000-0005-0000-0000-0000210F0000}"/>
    <cellStyle name="Normal 8 32" xfId="3862" xr:uid="{00000000-0005-0000-0000-0000220F0000}"/>
    <cellStyle name="Normal 8 33" xfId="3863" xr:uid="{00000000-0005-0000-0000-0000230F0000}"/>
    <cellStyle name="Normal 8 34" xfId="3864" xr:uid="{00000000-0005-0000-0000-0000240F0000}"/>
    <cellStyle name="Normal 8 35" xfId="3865" xr:uid="{00000000-0005-0000-0000-0000250F0000}"/>
    <cellStyle name="Normal 8 36" xfId="3866" xr:uid="{00000000-0005-0000-0000-0000260F0000}"/>
    <cellStyle name="Normal 8 37" xfId="3867" xr:uid="{00000000-0005-0000-0000-0000270F0000}"/>
    <cellStyle name="Normal 8 38" xfId="3868" xr:uid="{00000000-0005-0000-0000-0000280F0000}"/>
    <cellStyle name="Normal 8 39" xfId="3869" xr:uid="{00000000-0005-0000-0000-0000290F0000}"/>
    <cellStyle name="Normal 8 4" xfId="3870" xr:uid="{00000000-0005-0000-0000-00002A0F0000}"/>
    <cellStyle name="Normal 8 40" xfId="3871" xr:uid="{00000000-0005-0000-0000-00002B0F0000}"/>
    <cellStyle name="Normal 8 41" xfId="3872" xr:uid="{00000000-0005-0000-0000-00002C0F0000}"/>
    <cellStyle name="Normal 8 42" xfId="3873" xr:uid="{00000000-0005-0000-0000-00002D0F0000}"/>
    <cellStyle name="Normal 8 5" xfId="3874" xr:uid="{00000000-0005-0000-0000-00002E0F0000}"/>
    <cellStyle name="Normal 8 6" xfId="3875" xr:uid="{00000000-0005-0000-0000-00002F0F0000}"/>
    <cellStyle name="Normal 8 7" xfId="3876" xr:uid="{00000000-0005-0000-0000-0000300F0000}"/>
    <cellStyle name="Normal 8 8" xfId="3877" xr:uid="{00000000-0005-0000-0000-0000310F0000}"/>
    <cellStyle name="Normal 8 9" xfId="3878" xr:uid="{00000000-0005-0000-0000-0000320F0000}"/>
    <cellStyle name="Normal 9" xfId="3879" xr:uid="{00000000-0005-0000-0000-0000330F0000}"/>
    <cellStyle name="Normal 9 2" xfId="3880" xr:uid="{00000000-0005-0000-0000-0000340F0000}"/>
    <cellStyle name="Normal 9 2 2" xfId="3881" xr:uid="{00000000-0005-0000-0000-0000350F0000}"/>
    <cellStyle name="Normal 9 3" xfId="3882" xr:uid="{00000000-0005-0000-0000-0000360F0000}"/>
    <cellStyle name="Normal 9 4" xfId="3883" xr:uid="{00000000-0005-0000-0000-0000370F0000}"/>
    <cellStyle name="Normal 9 5" xfId="3884" xr:uid="{00000000-0005-0000-0000-0000380F0000}"/>
    <cellStyle name="Normal 9 6" xfId="3885" xr:uid="{00000000-0005-0000-0000-0000390F0000}"/>
    <cellStyle name="Normal2" xfId="3886" xr:uid="{00000000-0005-0000-0000-00003A0F0000}"/>
    <cellStyle name="Normale_97.98.us" xfId="3887" xr:uid="{00000000-0005-0000-0000-00003B0F0000}"/>
    <cellStyle name="NormalGB" xfId="3888" xr:uid="{00000000-0005-0000-0000-00003C0F0000}"/>
    <cellStyle name="Normalx" xfId="3889" xr:uid="{00000000-0005-0000-0000-00003D0F0000}"/>
    <cellStyle name="Note 2" xfId="3890" xr:uid="{00000000-0005-0000-0000-00003E0F0000}"/>
    <cellStyle name="Note 2 10" xfId="3891" xr:uid="{00000000-0005-0000-0000-00003F0F0000}"/>
    <cellStyle name="Note 2 11" xfId="3892" xr:uid="{00000000-0005-0000-0000-0000400F0000}"/>
    <cellStyle name="Note 2 12" xfId="4474" xr:uid="{00000000-0005-0000-0000-0000410F0000}"/>
    <cellStyle name="Note 2 2" xfId="3893" xr:uid="{00000000-0005-0000-0000-0000420F0000}"/>
    <cellStyle name="Note 2 2 2" xfId="3894" xr:uid="{00000000-0005-0000-0000-0000430F0000}"/>
    <cellStyle name="Note 2 2 2 2" xfId="3895" xr:uid="{00000000-0005-0000-0000-0000440F0000}"/>
    <cellStyle name="Note 2 2 2 3" xfId="3896" xr:uid="{00000000-0005-0000-0000-0000450F0000}"/>
    <cellStyle name="Note 2 2 3" xfId="3897" xr:uid="{00000000-0005-0000-0000-0000460F0000}"/>
    <cellStyle name="Note 2 2 4" xfId="3898" xr:uid="{00000000-0005-0000-0000-0000470F0000}"/>
    <cellStyle name="Note 2 2 5" xfId="4475" xr:uid="{00000000-0005-0000-0000-0000480F0000}"/>
    <cellStyle name="Note 2 3" xfId="3899" xr:uid="{00000000-0005-0000-0000-0000490F0000}"/>
    <cellStyle name="Note 2 3 2" xfId="3900" xr:uid="{00000000-0005-0000-0000-00004A0F0000}"/>
    <cellStyle name="Note 2 4" xfId="3901" xr:uid="{00000000-0005-0000-0000-00004B0F0000}"/>
    <cellStyle name="Note 2 5" xfId="3902" xr:uid="{00000000-0005-0000-0000-00004C0F0000}"/>
    <cellStyle name="Note 2 6" xfId="3903" xr:uid="{00000000-0005-0000-0000-00004D0F0000}"/>
    <cellStyle name="Note 2 7" xfId="3904" xr:uid="{00000000-0005-0000-0000-00004E0F0000}"/>
    <cellStyle name="Note 2 8" xfId="3905" xr:uid="{00000000-0005-0000-0000-00004F0F0000}"/>
    <cellStyle name="Note 2 9" xfId="3906" xr:uid="{00000000-0005-0000-0000-0000500F0000}"/>
    <cellStyle name="Note 3" xfId="3907" xr:uid="{00000000-0005-0000-0000-0000510F0000}"/>
    <cellStyle name="Note 3 2" xfId="3908" xr:uid="{00000000-0005-0000-0000-0000520F0000}"/>
    <cellStyle name="Note 3 3" xfId="3909" xr:uid="{00000000-0005-0000-0000-0000530F0000}"/>
    <cellStyle name="Note 4" xfId="3910" xr:uid="{00000000-0005-0000-0000-0000540F0000}"/>
    <cellStyle name="Note 4 2" xfId="3911" xr:uid="{00000000-0005-0000-0000-0000550F0000}"/>
    <cellStyle name="Note 5" xfId="3912" xr:uid="{00000000-0005-0000-0000-0000560F0000}"/>
    <cellStyle name="Note 5 2" xfId="3913" xr:uid="{00000000-0005-0000-0000-0000570F0000}"/>
    <cellStyle name="Note 6" xfId="3914" xr:uid="{00000000-0005-0000-0000-0000580F0000}"/>
    <cellStyle name="Note 6 2" xfId="3915" xr:uid="{00000000-0005-0000-0000-0000590F0000}"/>
    <cellStyle name="Note 7" xfId="3916" xr:uid="{00000000-0005-0000-0000-00005A0F0000}"/>
    <cellStyle name="Note 7 2" xfId="3917" xr:uid="{00000000-0005-0000-0000-00005B0F0000}"/>
    <cellStyle name="Note 8" xfId="3918" xr:uid="{00000000-0005-0000-0000-00005C0F0000}"/>
    <cellStyle name="Note 8 2" xfId="3919" xr:uid="{00000000-0005-0000-0000-00005D0F0000}"/>
    <cellStyle name="Note 8 2 2" xfId="3920" xr:uid="{00000000-0005-0000-0000-00005E0F0000}"/>
    <cellStyle name="Note 8 2 2 2" xfId="3921" xr:uid="{00000000-0005-0000-0000-00005F0F0000}"/>
    <cellStyle name="Note 8 2 2 2 2" xfId="3922" xr:uid="{00000000-0005-0000-0000-0000600F0000}"/>
    <cellStyle name="Note 8 2 2 3" xfId="3923" xr:uid="{00000000-0005-0000-0000-0000610F0000}"/>
    <cellStyle name="Note 8 2 3" xfId="3924" xr:uid="{00000000-0005-0000-0000-0000620F0000}"/>
    <cellStyle name="Note 8 2 3 2" xfId="3925" xr:uid="{00000000-0005-0000-0000-0000630F0000}"/>
    <cellStyle name="Note 8 2 4" xfId="3926" xr:uid="{00000000-0005-0000-0000-0000640F0000}"/>
    <cellStyle name="Note 8 3" xfId="3927" xr:uid="{00000000-0005-0000-0000-0000650F0000}"/>
    <cellStyle name="Note 8 3 2" xfId="3928" xr:uid="{00000000-0005-0000-0000-0000660F0000}"/>
    <cellStyle name="Note 8 3 2 2" xfId="3929" xr:uid="{00000000-0005-0000-0000-0000670F0000}"/>
    <cellStyle name="Note 8 3 2 2 2" xfId="3930" xr:uid="{00000000-0005-0000-0000-0000680F0000}"/>
    <cellStyle name="Note 8 3 2 3" xfId="3931" xr:uid="{00000000-0005-0000-0000-0000690F0000}"/>
    <cellStyle name="Note 8 3 3" xfId="3932" xr:uid="{00000000-0005-0000-0000-00006A0F0000}"/>
    <cellStyle name="Note 8 3 3 2" xfId="3933" xr:uid="{00000000-0005-0000-0000-00006B0F0000}"/>
    <cellStyle name="Note 8 3 4" xfId="3934" xr:uid="{00000000-0005-0000-0000-00006C0F0000}"/>
    <cellStyle name="Note 8 4" xfId="3935" xr:uid="{00000000-0005-0000-0000-00006D0F0000}"/>
    <cellStyle name="Note 8 4 2" xfId="3936" xr:uid="{00000000-0005-0000-0000-00006E0F0000}"/>
    <cellStyle name="Note 8 4 2 2" xfId="3937" xr:uid="{00000000-0005-0000-0000-00006F0F0000}"/>
    <cellStyle name="Note 8 4 3" xfId="3938" xr:uid="{00000000-0005-0000-0000-0000700F0000}"/>
    <cellStyle name="Note 8 5" xfId="3939" xr:uid="{00000000-0005-0000-0000-0000710F0000}"/>
    <cellStyle name="Note 8 5 2" xfId="3940" xr:uid="{00000000-0005-0000-0000-0000720F0000}"/>
    <cellStyle name="Note 8 6" xfId="3941" xr:uid="{00000000-0005-0000-0000-0000730F0000}"/>
    <cellStyle name="Nr 0 dec" xfId="3942" xr:uid="{00000000-0005-0000-0000-0000740F0000}"/>
    <cellStyle name="Nr 0 dec - Input" xfId="3943" xr:uid="{00000000-0005-0000-0000-0000750F0000}"/>
    <cellStyle name="Nr 0 dec - Subtotal" xfId="3944" xr:uid="{00000000-0005-0000-0000-0000760F0000}"/>
    <cellStyle name="Nr 0 dec_Data" xfId="3945" xr:uid="{00000000-0005-0000-0000-0000770F0000}"/>
    <cellStyle name="Nr 1 dec" xfId="3946" xr:uid="{00000000-0005-0000-0000-0000780F0000}"/>
    <cellStyle name="Nr 1 dec - Input" xfId="3947" xr:uid="{00000000-0005-0000-0000-0000790F0000}"/>
    <cellStyle name="Nr, 0 dec" xfId="3948" xr:uid="{00000000-0005-0000-0000-00007A0F0000}"/>
    <cellStyle name="number" xfId="3949" xr:uid="{00000000-0005-0000-0000-00007B0F0000}"/>
    <cellStyle name="Number, 1 dec" xfId="3950" xr:uid="{00000000-0005-0000-0000-00007C0F0000}"/>
    <cellStyle name="Output (1dp#)" xfId="3951" xr:uid="{00000000-0005-0000-0000-00007D0F0000}"/>
    <cellStyle name="Output (1dpx)_ Pies " xfId="3952" xr:uid="{00000000-0005-0000-0000-00007E0F0000}"/>
    <cellStyle name="Output 2" xfId="3953" xr:uid="{00000000-0005-0000-0000-00007F0F0000}"/>
    <cellStyle name="Output 2 10" xfId="4476" xr:uid="{00000000-0005-0000-0000-0000800F0000}"/>
    <cellStyle name="Output 2 2" xfId="3954" xr:uid="{00000000-0005-0000-0000-0000810F0000}"/>
    <cellStyle name="Output 2 2 2" xfId="3955" xr:uid="{00000000-0005-0000-0000-0000820F0000}"/>
    <cellStyle name="Output 2 2 3" xfId="4477" xr:uid="{00000000-0005-0000-0000-0000830F0000}"/>
    <cellStyle name="Output 2 3" xfId="3956" xr:uid="{00000000-0005-0000-0000-0000840F0000}"/>
    <cellStyle name="Output 2 4" xfId="3957" xr:uid="{00000000-0005-0000-0000-0000850F0000}"/>
    <cellStyle name="Output 2 5" xfId="3958" xr:uid="{00000000-0005-0000-0000-0000860F0000}"/>
    <cellStyle name="Output 2 6" xfId="3959" xr:uid="{00000000-0005-0000-0000-0000870F0000}"/>
    <cellStyle name="Output 2 7" xfId="3960" xr:uid="{00000000-0005-0000-0000-0000880F0000}"/>
    <cellStyle name="Output 2 8" xfId="3961" xr:uid="{00000000-0005-0000-0000-0000890F0000}"/>
    <cellStyle name="Output 2 9" xfId="3962" xr:uid="{00000000-0005-0000-0000-00008A0F0000}"/>
    <cellStyle name="Page Heading" xfId="3963" xr:uid="{00000000-0005-0000-0000-00008B0F0000}"/>
    <cellStyle name="Page Heading Large" xfId="3964" xr:uid="{00000000-0005-0000-0000-00008C0F0000}"/>
    <cellStyle name="Page Heading Small" xfId="3965" xr:uid="{00000000-0005-0000-0000-00008D0F0000}"/>
    <cellStyle name="Page Number" xfId="3966" xr:uid="{00000000-0005-0000-0000-00008E0F0000}"/>
    <cellStyle name="pb_page_heading_LS" xfId="3967" xr:uid="{00000000-0005-0000-0000-00008F0F0000}"/>
    <cellStyle name="Per aandeel" xfId="3968" xr:uid="{00000000-0005-0000-0000-0000900F0000}"/>
    <cellStyle name="Percent (1)" xfId="3969" xr:uid="{00000000-0005-0000-0000-0000910F0000}"/>
    <cellStyle name="Percent [0]" xfId="3970" xr:uid="{00000000-0005-0000-0000-0000920F0000}"/>
    <cellStyle name="Percent [00]" xfId="3971" xr:uid="{00000000-0005-0000-0000-0000930F0000}"/>
    <cellStyle name="Percent [1]" xfId="3972" xr:uid="{00000000-0005-0000-0000-0000940F0000}"/>
    <cellStyle name="Percent [2]" xfId="3973" xr:uid="{00000000-0005-0000-0000-0000950F0000}"/>
    <cellStyle name="Percent [2] 2" xfId="3974" xr:uid="{00000000-0005-0000-0000-0000960F0000}"/>
    <cellStyle name="Percent [2] 3" xfId="3975" xr:uid="{00000000-0005-0000-0000-0000970F0000}"/>
    <cellStyle name="Percent 1 dec" xfId="3976" xr:uid="{00000000-0005-0000-0000-0000980F0000}"/>
    <cellStyle name="Percent 1 dec - Input" xfId="3977" xr:uid="{00000000-0005-0000-0000-0000990F0000}"/>
    <cellStyle name="Percent 1 dec_Data" xfId="3978" xr:uid="{00000000-0005-0000-0000-00009A0F0000}"/>
    <cellStyle name="Percent 10" xfId="3979" xr:uid="{00000000-0005-0000-0000-00009B0F0000}"/>
    <cellStyle name="Percent 2" xfId="3980" xr:uid="{00000000-0005-0000-0000-00009C0F0000}"/>
    <cellStyle name="Percent 2 10" xfId="3981" xr:uid="{00000000-0005-0000-0000-00009D0F0000}"/>
    <cellStyle name="Percent 2 10 2" xfId="3982" xr:uid="{00000000-0005-0000-0000-00009E0F0000}"/>
    <cellStyle name="Percent 2 10 2 2" xfId="3983" xr:uid="{00000000-0005-0000-0000-00009F0F0000}"/>
    <cellStyle name="Percent 2 10 3" xfId="3984" xr:uid="{00000000-0005-0000-0000-0000A00F0000}"/>
    <cellStyle name="Percent 2 11" xfId="3985" xr:uid="{00000000-0005-0000-0000-0000A10F0000}"/>
    <cellStyle name="Percent 2 12" xfId="3986" xr:uid="{00000000-0005-0000-0000-0000A20F0000}"/>
    <cellStyle name="Percent 2 12 2" xfId="3987" xr:uid="{00000000-0005-0000-0000-0000A30F0000}"/>
    <cellStyle name="Percent 2 12 2 2" xfId="3988" xr:uid="{00000000-0005-0000-0000-0000A40F0000}"/>
    <cellStyle name="Percent 2 12 3" xfId="3989" xr:uid="{00000000-0005-0000-0000-0000A50F0000}"/>
    <cellStyle name="Percent 2 13" xfId="3990" xr:uid="{00000000-0005-0000-0000-0000A60F0000}"/>
    <cellStyle name="Percent 2 13 2" xfId="3991" xr:uid="{00000000-0005-0000-0000-0000A70F0000}"/>
    <cellStyle name="Percent 2 14" xfId="3992" xr:uid="{00000000-0005-0000-0000-0000A80F0000}"/>
    <cellStyle name="Percent 2 15" xfId="3993" xr:uid="{00000000-0005-0000-0000-0000A90F0000}"/>
    <cellStyle name="Percent 2 16" xfId="3994" xr:uid="{00000000-0005-0000-0000-0000AA0F0000}"/>
    <cellStyle name="Percent 2 17" xfId="3995" xr:uid="{00000000-0005-0000-0000-0000AB0F0000}"/>
    <cellStyle name="Percent 2 18" xfId="3996" xr:uid="{00000000-0005-0000-0000-0000AC0F0000}"/>
    <cellStyle name="Percent 2 19" xfId="3997" xr:uid="{00000000-0005-0000-0000-0000AD0F0000}"/>
    <cellStyle name="Percent 2 2" xfId="3998" xr:uid="{00000000-0005-0000-0000-0000AE0F0000}"/>
    <cellStyle name="Percent 2 2 2" xfId="3999" xr:uid="{00000000-0005-0000-0000-0000AF0F0000}"/>
    <cellStyle name="Percent 2 2 3" xfId="4000" xr:uid="{00000000-0005-0000-0000-0000B00F0000}"/>
    <cellStyle name="Percent 2 2 4" xfId="4001" xr:uid="{00000000-0005-0000-0000-0000B10F0000}"/>
    <cellStyle name="Percent 2 2 4 2" xfId="4002" xr:uid="{00000000-0005-0000-0000-0000B20F0000}"/>
    <cellStyle name="Percent 2 2 4 2 2" xfId="4003" xr:uid="{00000000-0005-0000-0000-0000B30F0000}"/>
    <cellStyle name="Percent 2 2 4 2 2 2" xfId="4004" xr:uid="{00000000-0005-0000-0000-0000B40F0000}"/>
    <cellStyle name="Percent 2 2 4 2 3" xfId="4005" xr:uid="{00000000-0005-0000-0000-0000B50F0000}"/>
    <cellStyle name="Percent 2 2 4 3" xfId="4006" xr:uid="{00000000-0005-0000-0000-0000B60F0000}"/>
    <cellStyle name="Percent 2 2 4 3 2" xfId="4007" xr:uid="{00000000-0005-0000-0000-0000B70F0000}"/>
    <cellStyle name="Percent 2 2 4 4" xfId="4008" xr:uid="{00000000-0005-0000-0000-0000B80F0000}"/>
    <cellStyle name="Percent 2 2 5" xfId="4009" xr:uid="{00000000-0005-0000-0000-0000B90F0000}"/>
    <cellStyle name="Percent 2 2 6" xfId="4010" xr:uid="{00000000-0005-0000-0000-0000BA0F0000}"/>
    <cellStyle name="Percent 2 3" xfId="4011" xr:uid="{00000000-0005-0000-0000-0000BB0F0000}"/>
    <cellStyle name="Percent 2 4" xfId="4012" xr:uid="{00000000-0005-0000-0000-0000BC0F0000}"/>
    <cellStyle name="Percent 2 5" xfId="4013" xr:uid="{00000000-0005-0000-0000-0000BD0F0000}"/>
    <cellStyle name="Percent 2 5 2" xfId="4014" xr:uid="{00000000-0005-0000-0000-0000BE0F0000}"/>
    <cellStyle name="Percent 2 5 2 2" xfId="4015" xr:uid="{00000000-0005-0000-0000-0000BF0F0000}"/>
    <cellStyle name="Percent 2 5 2 2 2" xfId="4016" xr:uid="{00000000-0005-0000-0000-0000C00F0000}"/>
    <cellStyle name="Percent 2 5 2 2 2 2" xfId="4017" xr:uid="{00000000-0005-0000-0000-0000C10F0000}"/>
    <cellStyle name="Percent 2 5 2 2 3" xfId="4018" xr:uid="{00000000-0005-0000-0000-0000C20F0000}"/>
    <cellStyle name="Percent 2 5 2 3" xfId="4019" xr:uid="{00000000-0005-0000-0000-0000C30F0000}"/>
    <cellStyle name="Percent 2 5 2 3 2" xfId="4020" xr:uid="{00000000-0005-0000-0000-0000C40F0000}"/>
    <cellStyle name="Percent 2 5 2 4" xfId="4021" xr:uid="{00000000-0005-0000-0000-0000C50F0000}"/>
    <cellStyle name="Percent 2 5 3" xfId="4022" xr:uid="{00000000-0005-0000-0000-0000C60F0000}"/>
    <cellStyle name="Percent 2 5 3 2" xfId="4023" xr:uid="{00000000-0005-0000-0000-0000C70F0000}"/>
    <cellStyle name="Percent 2 5 3 2 2" xfId="4024" xr:uid="{00000000-0005-0000-0000-0000C80F0000}"/>
    <cellStyle name="Percent 2 5 3 2 2 2" xfId="4025" xr:uid="{00000000-0005-0000-0000-0000C90F0000}"/>
    <cellStyle name="Percent 2 5 3 2 3" xfId="4026" xr:uid="{00000000-0005-0000-0000-0000CA0F0000}"/>
    <cellStyle name="Percent 2 5 3 3" xfId="4027" xr:uid="{00000000-0005-0000-0000-0000CB0F0000}"/>
    <cellStyle name="Percent 2 5 3 3 2" xfId="4028" xr:uid="{00000000-0005-0000-0000-0000CC0F0000}"/>
    <cellStyle name="Percent 2 5 3 4" xfId="4029" xr:uid="{00000000-0005-0000-0000-0000CD0F0000}"/>
    <cellStyle name="Percent 2 5 4" xfId="4030" xr:uid="{00000000-0005-0000-0000-0000CE0F0000}"/>
    <cellStyle name="Percent 2 5 4 2" xfId="4031" xr:uid="{00000000-0005-0000-0000-0000CF0F0000}"/>
    <cellStyle name="Percent 2 5 4 2 2" xfId="4032" xr:uid="{00000000-0005-0000-0000-0000D00F0000}"/>
    <cellStyle name="Percent 2 5 4 3" xfId="4033" xr:uid="{00000000-0005-0000-0000-0000D10F0000}"/>
    <cellStyle name="Percent 2 5 5" xfId="4034" xr:uid="{00000000-0005-0000-0000-0000D20F0000}"/>
    <cellStyle name="Percent 2 5 5 2" xfId="4035" xr:uid="{00000000-0005-0000-0000-0000D30F0000}"/>
    <cellStyle name="Percent 2 5 6" xfId="4036" xr:uid="{00000000-0005-0000-0000-0000D40F0000}"/>
    <cellStyle name="Percent 2 6" xfId="4037" xr:uid="{00000000-0005-0000-0000-0000D50F0000}"/>
    <cellStyle name="Percent 2 6 2" xfId="4038" xr:uid="{00000000-0005-0000-0000-0000D60F0000}"/>
    <cellStyle name="Percent 2 6 2 2" xfId="4039" xr:uid="{00000000-0005-0000-0000-0000D70F0000}"/>
    <cellStyle name="Percent 2 6 2 2 2" xfId="4040" xr:uid="{00000000-0005-0000-0000-0000D80F0000}"/>
    <cellStyle name="Percent 2 6 2 2 2 2" xfId="4041" xr:uid="{00000000-0005-0000-0000-0000D90F0000}"/>
    <cellStyle name="Percent 2 6 2 2 3" xfId="4042" xr:uid="{00000000-0005-0000-0000-0000DA0F0000}"/>
    <cellStyle name="Percent 2 6 2 3" xfId="4043" xr:uid="{00000000-0005-0000-0000-0000DB0F0000}"/>
    <cellStyle name="Percent 2 6 2 3 2" xfId="4044" xr:uid="{00000000-0005-0000-0000-0000DC0F0000}"/>
    <cellStyle name="Percent 2 6 2 4" xfId="4045" xr:uid="{00000000-0005-0000-0000-0000DD0F0000}"/>
    <cellStyle name="Percent 2 6 3" xfId="4046" xr:uid="{00000000-0005-0000-0000-0000DE0F0000}"/>
    <cellStyle name="Percent 2 6 3 2" xfId="4047" xr:uid="{00000000-0005-0000-0000-0000DF0F0000}"/>
    <cellStyle name="Percent 2 6 3 2 2" xfId="4048" xr:uid="{00000000-0005-0000-0000-0000E00F0000}"/>
    <cellStyle name="Percent 2 6 3 2 2 2" xfId="4049" xr:uid="{00000000-0005-0000-0000-0000E10F0000}"/>
    <cellStyle name="Percent 2 6 3 2 3" xfId="4050" xr:uid="{00000000-0005-0000-0000-0000E20F0000}"/>
    <cellStyle name="Percent 2 6 3 3" xfId="4051" xr:uid="{00000000-0005-0000-0000-0000E30F0000}"/>
    <cellStyle name="Percent 2 6 3 3 2" xfId="4052" xr:uid="{00000000-0005-0000-0000-0000E40F0000}"/>
    <cellStyle name="Percent 2 6 3 4" xfId="4053" xr:uid="{00000000-0005-0000-0000-0000E50F0000}"/>
    <cellStyle name="Percent 2 6 4" xfId="4054" xr:uid="{00000000-0005-0000-0000-0000E60F0000}"/>
    <cellStyle name="Percent 2 6 4 2" xfId="4055" xr:uid="{00000000-0005-0000-0000-0000E70F0000}"/>
    <cellStyle name="Percent 2 6 4 2 2" xfId="4056" xr:uid="{00000000-0005-0000-0000-0000E80F0000}"/>
    <cellStyle name="Percent 2 6 4 3" xfId="4057" xr:uid="{00000000-0005-0000-0000-0000E90F0000}"/>
    <cellStyle name="Percent 2 6 5" xfId="4058" xr:uid="{00000000-0005-0000-0000-0000EA0F0000}"/>
    <cellStyle name="Percent 2 6 5 2" xfId="4059" xr:uid="{00000000-0005-0000-0000-0000EB0F0000}"/>
    <cellStyle name="Percent 2 6 6" xfId="4060" xr:uid="{00000000-0005-0000-0000-0000EC0F0000}"/>
    <cellStyle name="Percent 2 7" xfId="4061" xr:uid="{00000000-0005-0000-0000-0000ED0F0000}"/>
    <cellStyle name="Percent 2 7 2" xfId="4062" xr:uid="{00000000-0005-0000-0000-0000EE0F0000}"/>
    <cellStyle name="Percent 2 7 3" xfId="4063" xr:uid="{00000000-0005-0000-0000-0000EF0F0000}"/>
    <cellStyle name="Percent 2 7 4" xfId="4064" xr:uid="{00000000-0005-0000-0000-0000F00F0000}"/>
    <cellStyle name="Percent 2 7 4 2" xfId="4065" xr:uid="{00000000-0005-0000-0000-0000F10F0000}"/>
    <cellStyle name="Percent 2 7 4 2 2" xfId="4066" xr:uid="{00000000-0005-0000-0000-0000F20F0000}"/>
    <cellStyle name="Percent 2 7 4 3" xfId="4067" xr:uid="{00000000-0005-0000-0000-0000F30F0000}"/>
    <cellStyle name="Percent 2 7 5" xfId="4068" xr:uid="{00000000-0005-0000-0000-0000F40F0000}"/>
    <cellStyle name="Percent 2 7 5 2" xfId="4069" xr:uid="{00000000-0005-0000-0000-0000F50F0000}"/>
    <cellStyle name="Percent 2 7 6" xfId="4070" xr:uid="{00000000-0005-0000-0000-0000F60F0000}"/>
    <cellStyle name="Percent 2 8" xfId="4071" xr:uid="{00000000-0005-0000-0000-0000F70F0000}"/>
    <cellStyle name="Percent 2 8 2" xfId="4072" xr:uid="{00000000-0005-0000-0000-0000F80F0000}"/>
    <cellStyle name="Percent 2 8 2 2" xfId="4073" xr:uid="{00000000-0005-0000-0000-0000F90F0000}"/>
    <cellStyle name="Percent 2 8 2 2 2" xfId="4074" xr:uid="{00000000-0005-0000-0000-0000FA0F0000}"/>
    <cellStyle name="Percent 2 8 2 3" xfId="4075" xr:uid="{00000000-0005-0000-0000-0000FB0F0000}"/>
    <cellStyle name="Percent 2 8 3" xfId="4076" xr:uid="{00000000-0005-0000-0000-0000FC0F0000}"/>
    <cellStyle name="Percent 2 8 3 2" xfId="4077" xr:uid="{00000000-0005-0000-0000-0000FD0F0000}"/>
    <cellStyle name="Percent 2 8 4" xfId="4078" xr:uid="{00000000-0005-0000-0000-0000FE0F0000}"/>
    <cellStyle name="Percent 2 9" xfId="4079" xr:uid="{00000000-0005-0000-0000-0000FF0F0000}"/>
    <cellStyle name="Percent 3" xfId="4080" xr:uid="{00000000-0005-0000-0000-000000100000}"/>
    <cellStyle name="Percent 3 2" xfId="4081" xr:uid="{00000000-0005-0000-0000-000001100000}"/>
    <cellStyle name="Percent 3 2 2" xfId="4082" xr:uid="{00000000-0005-0000-0000-000002100000}"/>
    <cellStyle name="Percent 3 2 2 2" xfId="4083" xr:uid="{00000000-0005-0000-0000-000003100000}"/>
    <cellStyle name="Percent 3 2 3" xfId="4084" xr:uid="{00000000-0005-0000-0000-000004100000}"/>
    <cellStyle name="Percent 3 2 4" xfId="4085" xr:uid="{00000000-0005-0000-0000-000005100000}"/>
    <cellStyle name="Percent 3 3" xfId="4086" xr:uid="{00000000-0005-0000-0000-000006100000}"/>
    <cellStyle name="Percent 3 4" xfId="4087" xr:uid="{00000000-0005-0000-0000-000007100000}"/>
    <cellStyle name="Percent 4" xfId="4088" xr:uid="{00000000-0005-0000-0000-000008100000}"/>
    <cellStyle name="Percent 4 2" xfId="4089" xr:uid="{00000000-0005-0000-0000-000009100000}"/>
    <cellStyle name="Percent 4 2 2" xfId="4090" xr:uid="{00000000-0005-0000-0000-00000A100000}"/>
    <cellStyle name="Percent 4 3" xfId="4091" xr:uid="{00000000-0005-0000-0000-00000B100000}"/>
    <cellStyle name="Percent 4 3 2" xfId="4092" xr:uid="{00000000-0005-0000-0000-00000C100000}"/>
    <cellStyle name="Percent 4 3 2 2" xfId="4093" xr:uid="{00000000-0005-0000-0000-00000D100000}"/>
    <cellStyle name="Percent 4 3 3" xfId="4094" xr:uid="{00000000-0005-0000-0000-00000E100000}"/>
    <cellStyle name="Percent 5" xfId="4095" xr:uid="{00000000-0005-0000-0000-00000F100000}"/>
    <cellStyle name="Percent 5 2" xfId="4096" xr:uid="{00000000-0005-0000-0000-000010100000}"/>
    <cellStyle name="Percent 5 2 2" xfId="4097" xr:uid="{00000000-0005-0000-0000-000011100000}"/>
    <cellStyle name="Percent 5 2 2 2" xfId="4098" xr:uid="{00000000-0005-0000-0000-000012100000}"/>
    <cellStyle name="Percent 5 2 3" xfId="4099" xr:uid="{00000000-0005-0000-0000-000013100000}"/>
    <cellStyle name="Percent 6" xfId="4100" xr:uid="{00000000-0005-0000-0000-000014100000}"/>
    <cellStyle name="Percent 6 2" xfId="4101" xr:uid="{00000000-0005-0000-0000-000015100000}"/>
    <cellStyle name="Percent 6 2 2" xfId="4102" xr:uid="{00000000-0005-0000-0000-000016100000}"/>
    <cellStyle name="Percent 6 2 2 2" xfId="4103" xr:uid="{00000000-0005-0000-0000-000017100000}"/>
    <cellStyle name="Percent 6 2 3" xfId="4104" xr:uid="{00000000-0005-0000-0000-000018100000}"/>
    <cellStyle name="Percent 6 3" xfId="4105" xr:uid="{00000000-0005-0000-0000-000019100000}"/>
    <cellStyle name="Percent 6 3 2" xfId="4106" xr:uid="{00000000-0005-0000-0000-00001A100000}"/>
    <cellStyle name="Percent 6 3 2 2" xfId="4107" xr:uid="{00000000-0005-0000-0000-00001B100000}"/>
    <cellStyle name="Percent 6 3 3" xfId="4108" xr:uid="{00000000-0005-0000-0000-00001C100000}"/>
    <cellStyle name="Percent 7" xfId="4109" xr:uid="{00000000-0005-0000-0000-00001D100000}"/>
    <cellStyle name="Percent 7 2" xfId="4110" xr:uid="{00000000-0005-0000-0000-00001E100000}"/>
    <cellStyle name="Percent 7 2 2" xfId="4111" xr:uid="{00000000-0005-0000-0000-00001F100000}"/>
    <cellStyle name="Percent 7 2 2 2" xfId="4112" xr:uid="{00000000-0005-0000-0000-000020100000}"/>
    <cellStyle name="Percent 7 2 3" xfId="4113" xr:uid="{00000000-0005-0000-0000-000021100000}"/>
    <cellStyle name="Percent 7 3" xfId="4114" xr:uid="{00000000-0005-0000-0000-000022100000}"/>
    <cellStyle name="Percent 7 3 2" xfId="4115" xr:uid="{00000000-0005-0000-0000-000023100000}"/>
    <cellStyle name="Percent 7 4" xfId="4116" xr:uid="{00000000-0005-0000-0000-000024100000}"/>
    <cellStyle name="Percent 8" xfId="4117" xr:uid="{00000000-0005-0000-0000-000025100000}"/>
    <cellStyle name="Percent 9" xfId="4118" xr:uid="{00000000-0005-0000-0000-000026100000}"/>
    <cellStyle name="Percent Hard" xfId="4119" xr:uid="{00000000-0005-0000-0000-000027100000}"/>
    <cellStyle name="percentage" xfId="4120" xr:uid="{00000000-0005-0000-0000-000028100000}"/>
    <cellStyle name="PercentChange" xfId="4121" xr:uid="{00000000-0005-0000-0000-000029100000}"/>
    <cellStyle name="PLAN1" xfId="4122" xr:uid="{00000000-0005-0000-0000-00002A100000}"/>
    <cellStyle name="Porcentaje" xfId="4123" xr:uid="{00000000-0005-0000-0000-00002B100000}"/>
    <cellStyle name="Pourcentage_Profit &amp; Loss" xfId="4124" xr:uid="{00000000-0005-0000-0000-00002C100000}"/>
    <cellStyle name="PrePop Currency (0)" xfId="4125" xr:uid="{00000000-0005-0000-0000-00002D100000}"/>
    <cellStyle name="PrePop Currency (2)" xfId="4126" xr:uid="{00000000-0005-0000-0000-00002E100000}"/>
    <cellStyle name="PrePop Units (0)" xfId="4127" xr:uid="{00000000-0005-0000-0000-00002F100000}"/>
    <cellStyle name="PrePop Units (1)" xfId="4128" xr:uid="{00000000-0005-0000-0000-000030100000}"/>
    <cellStyle name="PrePop Units (2)" xfId="4129" xr:uid="{00000000-0005-0000-0000-000031100000}"/>
    <cellStyle name="Procenten" xfId="4130" xr:uid="{00000000-0005-0000-0000-000032100000}"/>
    <cellStyle name="Procenten estimate" xfId="4131" xr:uid="{00000000-0005-0000-0000-000033100000}"/>
    <cellStyle name="Procenten_EMI" xfId="4132" xr:uid="{00000000-0005-0000-0000-000034100000}"/>
    <cellStyle name="Profit figure" xfId="4133" xr:uid="{00000000-0005-0000-0000-000035100000}"/>
    <cellStyle name="Protected" xfId="4134" xr:uid="{00000000-0005-0000-0000-000036100000}"/>
    <cellStyle name="ProtectedDates" xfId="4135" xr:uid="{00000000-0005-0000-0000-000037100000}"/>
    <cellStyle name="PSChar" xfId="4136" xr:uid="{00000000-0005-0000-0000-000038100000}"/>
    <cellStyle name="PSDate" xfId="4137" xr:uid="{00000000-0005-0000-0000-000039100000}"/>
    <cellStyle name="PSDec" xfId="4138" xr:uid="{00000000-0005-0000-0000-00003A100000}"/>
    <cellStyle name="PSHeading" xfId="4139" xr:uid="{00000000-0005-0000-0000-00003B100000}"/>
    <cellStyle name="PSInt" xfId="4140" xr:uid="{00000000-0005-0000-0000-00003C100000}"/>
    <cellStyle name="PSSpacer" xfId="4141" xr:uid="{00000000-0005-0000-0000-00003D100000}"/>
    <cellStyle name="RatioX" xfId="4142" xr:uid="{00000000-0005-0000-0000-00003E100000}"/>
    <cellStyle name="Red font" xfId="4143" xr:uid="{00000000-0005-0000-0000-00003F100000}"/>
    <cellStyle name="ref" xfId="4144" xr:uid="{00000000-0005-0000-0000-000040100000}"/>
    <cellStyle name="Right" xfId="4145" xr:uid="{00000000-0005-0000-0000-000041100000}"/>
    <cellStyle name="Salomon Logo" xfId="4146" xr:uid="{00000000-0005-0000-0000-000042100000}"/>
    <cellStyle name="ScripFactor" xfId="4147" xr:uid="{00000000-0005-0000-0000-000043100000}"/>
    <cellStyle name="SectionHeading" xfId="4148" xr:uid="{00000000-0005-0000-0000-000044100000}"/>
    <cellStyle name="Shade" xfId="4149" xr:uid="{00000000-0005-0000-0000-000045100000}"/>
    <cellStyle name="Shaded" xfId="4150" xr:uid="{00000000-0005-0000-0000-000046100000}"/>
    <cellStyle name="Single Accounting" xfId="4151" xr:uid="{00000000-0005-0000-0000-000047100000}"/>
    <cellStyle name="SingleLineAcctgn" xfId="4152" xr:uid="{00000000-0005-0000-0000-000048100000}"/>
    <cellStyle name="SingleLinePercent" xfId="4153" xr:uid="{00000000-0005-0000-0000-000049100000}"/>
    <cellStyle name="Source Superscript" xfId="4154" xr:uid="{00000000-0005-0000-0000-00004A100000}"/>
    <cellStyle name="Source Text" xfId="4155" xr:uid="{00000000-0005-0000-0000-00004B100000}"/>
    <cellStyle name="ssp " xfId="4156" xr:uid="{00000000-0005-0000-0000-00004C100000}"/>
    <cellStyle name="Standard" xfId="4157" xr:uid="{00000000-0005-0000-0000-00004D100000}"/>
    <cellStyle name="Style 1" xfId="4158" xr:uid="{00000000-0005-0000-0000-00004E100000}"/>
    <cellStyle name="Style 10" xfId="4159" xr:uid="{00000000-0005-0000-0000-00004F100000}"/>
    <cellStyle name="Style 100" xfId="4160" xr:uid="{00000000-0005-0000-0000-000050100000}"/>
    <cellStyle name="Style 101" xfId="4161" xr:uid="{00000000-0005-0000-0000-000051100000}"/>
    <cellStyle name="Style 102" xfId="4162" xr:uid="{00000000-0005-0000-0000-000052100000}"/>
    <cellStyle name="Style 103" xfId="4163" xr:uid="{00000000-0005-0000-0000-000053100000}"/>
    <cellStyle name="Style 104" xfId="4164" xr:uid="{00000000-0005-0000-0000-000054100000}"/>
    <cellStyle name="Style 105" xfId="4165" xr:uid="{00000000-0005-0000-0000-000055100000}"/>
    <cellStyle name="Style 106" xfId="4166" xr:uid="{00000000-0005-0000-0000-000056100000}"/>
    <cellStyle name="Style 107" xfId="4167" xr:uid="{00000000-0005-0000-0000-000057100000}"/>
    <cellStyle name="Style 108" xfId="4168" xr:uid="{00000000-0005-0000-0000-000058100000}"/>
    <cellStyle name="Style 109" xfId="4169" xr:uid="{00000000-0005-0000-0000-000059100000}"/>
    <cellStyle name="Style 11" xfId="4170" xr:uid="{00000000-0005-0000-0000-00005A100000}"/>
    <cellStyle name="Style 110" xfId="4171" xr:uid="{00000000-0005-0000-0000-00005B100000}"/>
    <cellStyle name="Style 111" xfId="4172" xr:uid="{00000000-0005-0000-0000-00005C100000}"/>
    <cellStyle name="Style 112" xfId="4173" xr:uid="{00000000-0005-0000-0000-00005D100000}"/>
    <cellStyle name="Style 113" xfId="4174" xr:uid="{00000000-0005-0000-0000-00005E100000}"/>
    <cellStyle name="Style 114" xfId="4175" xr:uid="{00000000-0005-0000-0000-00005F100000}"/>
    <cellStyle name="Style 115" xfId="4176" xr:uid="{00000000-0005-0000-0000-000060100000}"/>
    <cellStyle name="Style 116" xfId="4177" xr:uid="{00000000-0005-0000-0000-000061100000}"/>
    <cellStyle name="Style 117" xfId="4178" xr:uid="{00000000-0005-0000-0000-000062100000}"/>
    <cellStyle name="Style 118" xfId="4179" xr:uid="{00000000-0005-0000-0000-000063100000}"/>
    <cellStyle name="Style 119" xfId="4180" xr:uid="{00000000-0005-0000-0000-000064100000}"/>
    <cellStyle name="Style 12" xfId="4181" xr:uid="{00000000-0005-0000-0000-000065100000}"/>
    <cellStyle name="Style 120" xfId="4182" xr:uid="{00000000-0005-0000-0000-000066100000}"/>
    <cellStyle name="Style 121" xfId="4183" xr:uid="{00000000-0005-0000-0000-000067100000}"/>
    <cellStyle name="Style 122" xfId="4184" xr:uid="{00000000-0005-0000-0000-000068100000}"/>
    <cellStyle name="Style 123" xfId="4185" xr:uid="{00000000-0005-0000-0000-000069100000}"/>
    <cellStyle name="Style 124" xfId="4186" xr:uid="{00000000-0005-0000-0000-00006A100000}"/>
    <cellStyle name="Style 125" xfId="4187" xr:uid="{00000000-0005-0000-0000-00006B100000}"/>
    <cellStyle name="Style 126" xfId="4188" xr:uid="{00000000-0005-0000-0000-00006C100000}"/>
    <cellStyle name="Style 127" xfId="4189" xr:uid="{00000000-0005-0000-0000-00006D100000}"/>
    <cellStyle name="Style 128" xfId="4190" xr:uid="{00000000-0005-0000-0000-00006E100000}"/>
    <cellStyle name="Style 129" xfId="4191" xr:uid="{00000000-0005-0000-0000-00006F100000}"/>
    <cellStyle name="Style 13" xfId="4192" xr:uid="{00000000-0005-0000-0000-000070100000}"/>
    <cellStyle name="Style 130" xfId="4193" xr:uid="{00000000-0005-0000-0000-000071100000}"/>
    <cellStyle name="Style 131" xfId="4194" xr:uid="{00000000-0005-0000-0000-000072100000}"/>
    <cellStyle name="Style 132" xfId="4195" xr:uid="{00000000-0005-0000-0000-000073100000}"/>
    <cellStyle name="Style 133" xfId="4196" xr:uid="{00000000-0005-0000-0000-000074100000}"/>
    <cellStyle name="Style 134" xfId="4197" xr:uid="{00000000-0005-0000-0000-000075100000}"/>
    <cellStyle name="Style 135" xfId="4198" xr:uid="{00000000-0005-0000-0000-000076100000}"/>
    <cellStyle name="Style 136" xfId="4199" xr:uid="{00000000-0005-0000-0000-000077100000}"/>
    <cellStyle name="Style 137" xfId="4200" xr:uid="{00000000-0005-0000-0000-000078100000}"/>
    <cellStyle name="Style 138" xfId="4201" xr:uid="{00000000-0005-0000-0000-000079100000}"/>
    <cellStyle name="Style 139" xfId="4202" xr:uid="{00000000-0005-0000-0000-00007A100000}"/>
    <cellStyle name="Style 14" xfId="4203" xr:uid="{00000000-0005-0000-0000-00007B100000}"/>
    <cellStyle name="Style 140" xfId="4204" xr:uid="{00000000-0005-0000-0000-00007C100000}"/>
    <cellStyle name="Style 141" xfId="4205" xr:uid="{00000000-0005-0000-0000-00007D100000}"/>
    <cellStyle name="Style 142" xfId="4206" xr:uid="{00000000-0005-0000-0000-00007E100000}"/>
    <cellStyle name="Style 143" xfId="4207" xr:uid="{00000000-0005-0000-0000-00007F100000}"/>
    <cellStyle name="Style 144" xfId="4208" xr:uid="{00000000-0005-0000-0000-000080100000}"/>
    <cellStyle name="Style 145" xfId="4209" xr:uid="{00000000-0005-0000-0000-000081100000}"/>
    <cellStyle name="Style 146" xfId="4210" xr:uid="{00000000-0005-0000-0000-000082100000}"/>
    <cellStyle name="Style 147" xfId="4211" xr:uid="{00000000-0005-0000-0000-000083100000}"/>
    <cellStyle name="Style 148" xfId="4212" xr:uid="{00000000-0005-0000-0000-000084100000}"/>
    <cellStyle name="Style 149" xfId="4213" xr:uid="{00000000-0005-0000-0000-000085100000}"/>
    <cellStyle name="Style 15" xfId="4214" xr:uid="{00000000-0005-0000-0000-000086100000}"/>
    <cellStyle name="Style 150" xfId="4215" xr:uid="{00000000-0005-0000-0000-000087100000}"/>
    <cellStyle name="Style 151" xfId="4216" xr:uid="{00000000-0005-0000-0000-000088100000}"/>
    <cellStyle name="Style 152" xfId="4217" xr:uid="{00000000-0005-0000-0000-000089100000}"/>
    <cellStyle name="Style 153" xfId="4218" xr:uid="{00000000-0005-0000-0000-00008A100000}"/>
    <cellStyle name="Style 154" xfId="4219" xr:uid="{00000000-0005-0000-0000-00008B100000}"/>
    <cellStyle name="Style 155" xfId="4220" xr:uid="{00000000-0005-0000-0000-00008C100000}"/>
    <cellStyle name="Style 156" xfId="4221" xr:uid="{00000000-0005-0000-0000-00008D100000}"/>
    <cellStyle name="Style 157" xfId="4222" xr:uid="{00000000-0005-0000-0000-00008E100000}"/>
    <cellStyle name="Style 158" xfId="4223" xr:uid="{00000000-0005-0000-0000-00008F100000}"/>
    <cellStyle name="Style 159" xfId="4224" xr:uid="{00000000-0005-0000-0000-000090100000}"/>
    <cellStyle name="Style 16" xfId="4225" xr:uid="{00000000-0005-0000-0000-000091100000}"/>
    <cellStyle name="Style 160" xfId="4226" xr:uid="{00000000-0005-0000-0000-000092100000}"/>
    <cellStyle name="Style 161" xfId="4227" xr:uid="{00000000-0005-0000-0000-000093100000}"/>
    <cellStyle name="Style 162" xfId="4228" xr:uid="{00000000-0005-0000-0000-000094100000}"/>
    <cellStyle name="Style 163" xfId="4229" xr:uid="{00000000-0005-0000-0000-000095100000}"/>
    <cellStyle name="Style 164" xfId="4230" xr:uid="{00000000-0005-0000-0000-000096100000}"/>
    <cellStyle name="Style 165" xfId="4231" xr:uid="{00000000-0005-0000-0000-000097100000}"/>
    <cellStyle name="Style 166" xfId="4232" xr:uid="{00000000-0005-0000-0000-000098100000}"/>
    <cellStyle name="Style 167" xfId="4233" xr:uid="{00000000-0005-0000-0000-000099100000}"/>
    <cellStyle name="Style 168" xfId="4234" xr:uid="{00000000-0005-0000-0000-00009A100000}"/>
    <cellStyle name="Style 169" xfId="4235" xr:uid="{00000000-0005-0000-0000-00009B100000}"/>
    <cellStyle name="Style 17" xfId="4236" xr:uid="{00000000-0005-0000-0000-00009C100000}"/>
    <cellStyle name="Style 170" xfId="4237" xr:uid="{00000000-0005-0000-0000-00009D100000}"/>
    <cellStyle name="Style 171" xfId="4238" xr:uid="{00000000-0005-0000-0000-00009E100000}"/>
    <cellStyle name="Style 172" xfId="4239" xr:uid="{00000000-0005-0000-0000-00009F100000}"/>
    <cellStyle name="Style 173" xfId="4240" xr:uid="{00000000-0005-0000-0000-0000A0100000}"/>
    <cellStyle name="Style 174" xfId="4241" xr:uid="{00000000-0005-0000-0000-0000A1100000}"/>
    <cellStyle name="Style 175" xfId="4242" xr:uid="{00000000-0005-0000-0000-0000A2100000}"/>
    <cellStyle name="Style 176" xfId="4243" xr:uid="{00000000-0005-0000-0000-0000A3100000}"/>
    <cellStyle name="Style 177" xfId="4244" xr:uid="{00000000-0005-0000-0000-0000A4100000}"/>
    <cellStyle name="Style 178" xfId="4245" xr:uid="{00000000-0005-0000-0000-0000A5100000}"/>
    <cellStyle name="Style 179" xfId="4246" xr:uid="{00000000-0005-0000-0000-0000A6100000}"/>
    <cellStyle name="Style 18" xfId="4247" xr:uid="{00000000-0005-0000-0000-0000A7100000}"/>
    <cellStyle name="Style 180" xfId="4248" xr:uid="{00000000-0005-0000-0000-0000A8100000}"/>
    <cellStyle name="Style 181" xfId="4249" xr:uid="{00000000-0005-0000-0000-0000A9100000}"/>
    <cellStyle name="Style 182" xfId="4250" xr:uid="{00000000-0005-0000-0000-0000AA100000}"/>
    <cellStyle name="Style 183" xfId="4251" xr:uid="{00000000-0005-0000-0000-0000AB100000}"/>
    <cellStyle name="Style 184" xfId="4252" xr:uid="{00000000-0005-0000-0000-0000AC100000}"/>
    <cellStyle name="Style 185" xfId="4253" xr:uid="{00000000-0005-0000-0000-0000AD100000}"/>
    <cellStyle name="Style 186" xfId="4254" xr:uid="{00000000-0005-0000-0000-0000AE100000}"/>
    <cellStyle name="Style 187" xfId="4255" xr:uid="{00000000-0005-0000-0000-0000AF100000}"/>
    <cellStyle name="Style 188" xfId="4256" xr:uid="{00000000-0005-0000-0000-0000B0100000}"/>
    <cellStyle name="Style 189" xfId="4257" xr:uid="{00000000-0005-0000-0000-0000B1100000}"/>
    <cellStyle name="Style 19" xfId="4258" xr:uid="{00000000-0005-0000-0000-0000B2100000}"/>
    <cellStyle name="Style 190" xfId="4259" xr:uid="{00000000-0005-0000-0000-0000B3100000}"/>
    <cellStyle name="Style 191" xfId="4260" xr:uid="{00000000-0005-0000-0000-0000B4100000}"/>
    <cellStyle name="Style 192" xfId="4261" xr:uid="{00000000-0005-0000-0000-0000B5100000}"/>
    <cellStyle name="Style 193" xfId="4262" xr:uid="{00000000-0005-0000-0000-0000B6100000}"/>
    <cellStyle name="Style 194" xfId="4263" xr:uid="{00000000-0005-0000-0000-0000B7100000}"/>
    <cellStyle name="Style 195" xfId="4264" xr:uid="{00000000-0005-0000-0000-0000B8100000}"/>
    <cellStyle name="Style 196" xfId="4265" xr:uid="{00000000-0005-0000-0000-0000B9100000}"/>
    <cellStyle name="Style 197" xfId="4266" xr:uid="{00000000-0005-0000-0000-0000BA100000}"/>
    <cellStyle name="Style 198" xfId="4267" xr:uid="{00000000-0005-0000-0000-0000BB100000}"/>
    <cellStyle name="Style 199" xfId="4268" xr:uid="{00000000-0005-0000-0000-0000BC100000}"/>
    <cellStyle name="Style 2" xfId="4269" xr:uid="{00000000-0005-0000-0000-0000BD100000}"/>
    <cellStyle name="Style 20" xfId="4270" xr:uid="{00000000-0005-0000-0000-0000BE100000}"/>
    <cellStyle name="Style 200" xfId="4271" xr:uid="{00000000-0005-0000-0000-0000BF100000}"/>
    <cellStyle name="Style 201" xfId="4272" xr:uid="{00000000-0005-0000-0000-0000C0100000}"/>
    <cellStyle name="Style 202" xfId="4273" xr:uid="{00000000-0005-0000-0000-0000C1100000}"/>
    <cellStyle name="Style 203" xfId="4274" xr:uid="{00000000-0005-0000-0000-0000C2100000}"/>
    <cellStyle name="Style 204" xfId="4275" xr:uid="{00000000-0005-0000-0000-0000C3100000}"/>
    <cellStyle name="Style 205" xfId="4276" xr:uid="{00000000-0005-0000-0000-0000C4100000}"/>
    <cellStyle name="Style 206" xfId="4277" xr:uid="{00000000-0005-0000-0000-0000C5100000}"/>
    <cellStyle name="Style 207" xfId="4278" xr:uid="{00000000-0005-0000-0000-0000C6100000}"/>
    <cellStyle name="Style 208" xfId="4279" xr:uid="{00000000-0005-0000-0000-0000C7100000}"/>
    <cellStyle name="Style 209" xfId="4280" xr:uid="{00000000-0005-0000-0000-0000C8100000}"/>
    <cellStyle name="Style 21" xfId="4281" xr:uid="{00000000-0005-0000-0000-0000C9100000}"/>
    <cellStyle name="Style 21 2" xfId="4282" xr:uid="{00000000-0005-0000-0000-0000CA100000}"/>
    <cellStyle name="Style 22" xfId="4283" xr:uid="{00000000-0005-0000-0000-0000CB100000}"/>
    <cellStyle name="Style 22 2" xfId="4284" xr:uid="{00000000-0005-0000-0000-0000CC100000}"/>
    <cellStyle name="Style 22 3" xfId="4285" xr:uid="{00000000-0005-0000-0000-0000CD100000}"/>
    <cellStyle name="Style 22 4" xfId="4286" xr:uid="{00000000-0005-0000-0000-0000CE100000}"/>
    <cellStyle name="Style 23" xfId="4287" xr:uid="{00000000-0005-0000-0000-0000CF100000}"/>
    <cellStyle name="Style 23 2" xfId="4288" xr:uid="{00000000-0005-0000-0000-0000D0100000}"/>
    <cellStyle name="Style 23 3" xfId="4289" xr:uid="{00000000-0005-0000-0000-0000D1100000}"/>
    <cellStyle name="Style 24" xfId="4290" xr:uid="{00000000-0005-0000-0000-0000D2100000}"/>
    <cellStyle name="Style 24 2" xfId="4291" xr:uid="{00000000-0005-0000-0000-0000D3100000}"/>
    <cellStyle name="Style 24 3" xfId="4292" xr:uid="{00000000-0005-0000-0000-0000D4100000}"/>
    <cellStyle name="Style 24 4" xfId="4293" xr:uid="{00000000-0005-0000-0000-0000D5100000}"/>
    <cellStyle name="Style 25" xfId="4294" xr:uid="{00000000-0005-0000-0000-0000D6100000}"/>
    <cellStyle name="Style 25 2" xfId="4295" xr:uid="{00000000-0005-0000-0000-0000D7100000}"/>
    <cellStyle name="Style 25 3" xfId="4296" xr:uid="{00000000-0005-0000-0000-0000D8100000}"/>
    <cellStyle name="Style 26" xfId="4297" xr:uid="{00000000-0005-0000-0000-0000D9100000}"/>
    <cellStyle name="Style 26 2" xfId="4298" xr:uid="{00000000-0005-0000-0000-0000DA100000}"/>
    <cellStyle name="Style 26 3" xfId="4299" xr:uid="{00000000-0005-0000-0000-0000DB100000}"/>
    <cellStyle name="Style 26 4" xfId="4300" xr:uid="{00000000-0005-0000-0000-0000DC100000}"/>
    <cellStyle name="Style 27" xfId="4301" xr:uid="{00000000-0005-0000-0000-0000DD100000}"/>
    <cellStyle name="Style 28" xfId="4302" xr:uid="{00000000-0005-0000-0000-0000DE100000}"/>
    <cellStyle name="Style 29" xfId="4303" xr:uid="{00000000-0005-0000-0000-0000DF100000}"/>
    <cellStyle name="Style 3" xfId="4304" xr:uid="{00000000-0005-0000-0000-0000E0100000}"/>
    <cellStyle name="Style 30" xfId="4305" xr:uid="{00000000-0005-0000-0000-0000E1100000}"/>
    <cellStyle name="Style 31" xfId="4306" xr:uid="{00000000-0005-0000-0000-0000E2100000}"/>
    <cellStyle name="Style 32" xfId="4307" xr:uid="{00000000-0005-0000-0000-0000E3100000}"/>
    <cellStyle name="Style 33" xfId="4308" xr:uid="{00000000-0005-0000-0000-0000E4100000}"/>
    <cellStyle name="Style 34" xfId="4309" xr:uid="{00000000-0005-0000-0000-0000E5100000}"/>
    <cellStyle name="Style 35" xfId="4310" xr:uid="{00000000-0005-0000-0000-0000E6100000}"/>
    <cellStyle name="Style 36" xfId="4311" xr:uid="{00000000-0005-0000-0000-0000E7100000}"/>
    <cellStyle name="Style 37" xfId="4312" xr:uid="{00000000-0005-0000-0000-0000E8100000}"/>
    <cellStyle name="Style 38" xfId="4313" xr:uid="{00000000-0005-0000-0000-0000E9100000}"/>
    <cellStyle name="Style 39" xfId="4314" xr:uid="{00000000-0005-0000-0000-0000EA100000}"/>
    <cellStyle name="Style 4" xfId="4315" xr:uid="{00000000-0005-0000-0000-0000EB100000}"/>
    <cellStyle name="Style 40" xfId="4316" xr:uid="{00000000-0005-0000-0000-0000EC100000}"/>
    <cellStyle name="Style 41" xfId="4317" xr:uid="{00000000-0005-0000-0000-0000ED100000}"/>
    <cellStyle name="Style 42" xfId="4318" xr:uid="{00000000-0005-0000-0000-0000EE100000}"/>
    <cellStyle name="Style 43" xfId="4319" xr:uid="{00000000-0005-0000-0000-0000EF100000}"/>
    <cellStyle name="Style 44" xfId="4320" xr:uid="{00000000-0005-0000-0000-0000F0100000}"/>
    <cellStyle name="Style 45" xfId="4321" xr:uid="{00000000-0005-0000-0000-0000F1100000}"/>
    <cellStyle name="Style 46" xfId="4322" xr:uid="{00000000-0005-0000-0000-0000F2100000}"/>
    <cellStyle name="Style 47" xfId="4323" xr:uid="{00000000-0005-0000-0000-0000F3100000}"/>
    <cellStyle name="Style 48" xfId="4324" xr:uid="{00000000-0005-0000-0000-0000F4100000}"/>
    <cellStyle name="Style 49" xfId="4325" xr:uid="{00000000-0005-0000-0000-0000F5100000}"/>
    <cellStyle name="Style 5" xfId="4326" xr:uid="{00000000-0005-0000-0000-0000F6100000}"/>
    <cellStyle name="Style 50" xfId="4327" xr:uid="{00000000-0005-0000-0000-0000F7100000}"/>
    <cellStyle name="Style 51" xfId="4328" xr:uid="{00000000-0005-0000-0000-0000F8100000}"/>
    <cellStyle name="Style 52" xfId="4329" xr:uid="{00000000-0005-0000-0000-0000F9100000}"/>
    <cellStyle name="Style 53" xfId="4330" xr:uid="{00000000-0005-0000-0000-0000FA100000}"/>
    <cellStyle name="Style 54" xfId="4331" xr:uid="{00000000-0005-0000-0000-0000FB100000}"/>
    <cellStyle name="Style 55" xfId="4332" xr:uid="{00000000-0005-0000-0000-0000FC100000}"/>
    <cellStyle name="Style 56" xfId="4333" xr:uid="{00000000-0005-0000-0000-0000FD100000}"/>
    <cellStyle name="Style 57" xfId="4334" xr:uid="{00000000-0005-0000-0000-0000FE100000}"/>
    <cellStyle name="Style 58" xfId="4335" xr:uid="{00000000-0005-0000-0000-0000FF100000}"/>
    <cellStyle name="Style 59" xfId="4336" xr:uid="{00000000-0005-0000-0000-000000110000}"/>
    <cellStyle name="Style 6" xfId="4337" xr:uid="{00000000-0005-0000-0000-000001110000}"/>
    <cellStyle name="Style 60" xfId="4338" xr:uid="{00000000-0005-0000-0000-000002110000}"/>
    <cellStyle name="Style 61" xfId="4339" xr:uid="{00000000-0005-0000-0000-000003110000}"/>
    <cellStyle name="Style 62" xfId="4340" xr:uid="{00000000-0005-0000-0000-000004110000}"/>
    <cellStyle name="Style 63" xfId="4341" xr:uid="{00000000-0005-0000-0000-000005110000}"/>
    <cellStyle name="Style 64" xfId="4342" xr:uid="{00000000-0005-0000-0000-000006110000}"/>
    <cellStyle name="Style 65" xfId="4343" xr:uid="{00000000-0005-0000-0000-000007110000}"/>
    <cellStyle name="Style 66" xfId="4344" xr:uid="{00000000-0005-0000-0000-000008110000}"/>
    <cellStyle name="Style 67" xfId="4345" xr:uid="{00000000-0005-0000-0000-000009110000}"/>
    <cellStyle name="Style 68" xfId="4346" xr:uid="{00000000-0005-0000-0000-00000A110000}"/>
    <cellStyle name="Style 69" xfId="4347" xr:uid="{00000000-0005-0000-0000-00000B110000}"/>
    <cellStyle name="Style 7" xfId="4348" xr:uid="{00000000-0005-0000-0000-00000C110000}"/>
    <cellStyle name="Style 70" xfId="4349" xr:uid="{00000000-0005-0000-0000-00000D110000}"/>
    <cellStyle name="Style 71" xfId="4350" xr:uid="{00000000-0005-0000-0000-00000E110000}"/>
    <cellStyle name="Style 72" xfId="4351" xr:uid="{00000000-0005-0000-0000-00000F110000}"/>
    <cellStyle name="Style 73" xfId="4352" xr:uid="{00000000-0005-0000-0000-000010110000}"/>
    <cellStyle name="Style 74" xfId="4353" xr:uid="{00000000-0005-0000-0000-000011110000}"/>
    <cellStyle name="Style 75" xfId="4354" xr:uid="{00000000-0005-0000-0000-000012110000}"/>
    <cellStyle name="Style 76" xfId="4355" xr:uid="{00000000-0005-0000-0000-000013110000}"/>
    <cellStyle name="Style 77" xfId="4356" xr:uid="{00000000-0005-0000-0000-000014110000}"/>
    <cellStyle name="Style 78" xfId="4357" xr:uid="{00000000-0005-0000-0000-000015110000}"/>
    <cellStyle name="Style 79" xfId="4358" xr:uid="{00000000-0005-0000-0000-000016110000}"/>
    <cellStyle name="Style 8" xfId="4359" xr:uid="{00000000-0005-0000-0000-000017110000}"/>
    <cellStyle name="Style 80" xfId="4360" xr:uid="{00000000-0005-0000-0000-000018110000}"/>
    <cellStyle name="Style 81" xfId="4361" xr:uid="{00000000-0005-0000-0000-000019110000}"/>
    <cellStyle name="Style 82" xfId="4362" xr:uid="{00000000-0005-0000-0000-00001A110000}"/>
    <cellStyle name="Style 83" xfId="4363" xr:uid="{00000000-0005-0000-0000-00001B110000}"/>
    <cellStyle name="Style 84" xfId="4364" xr:uid="{00000000-0005-0000-0000-00001C110000}"/>
    <cellStyle name="Style 85" xfId="4365" xr:uid="{00000000-0005-0000-0000-00001D110000}"/>
    <cellStyle name="Style 86" xfId="4366" xr:uid="{00000000-0005-0000-0000-00001E110000}"/>
    <cellStyle name="Style 87" xfId="4367" xr:uid="{00000000-0005-0000-0000-00001F110000}"/>
    <cellStyle name="Style 88" xfId="4368" xr:uid="{00000000-0005-0000-0000-000020110000}"/>
    <cellStyle name="Style 89" xfId="4369" xr:uid="{00000000-0005-0000-0000-000021110000}"/>
    <cellStyle name="Style 9" xfId="4370" xr:uid="{00000000-0005-0000-0000-000022110000}"/>
    <cellStyle name="Style 90" xfId="4371" xr:uid="{00000000-0005-0000-0000-000023110000}"/>
    <cellStyle name="Style 91" xfId="4372" xr:uid="{00000000-0005-0000-0000-000024110000}"/>
    <cellStyle name="Style 92" xfId="4373" xr:uid="{00000000-0005-0000-0000-000025110000}"/>
    <cellStyle name="Style 93" xfId="4374" xr:uid="{00000000-0005-0000-0000-000026110000}"/>
    <cellStyle name="Style 94" xfId="4375" xr:uid="{00000000-0005-0000-0000-000027110000}"/>
    <cellStyle name="Style 95" xfId="4376" xr:uid="{00000000-0005-0000-0000-000028110000}"/>
    <cellStyle name="Style 96" xfId="4377" xr:uid="{00000000-0005-0000-0000-000029110000}"/>
    <cellStyle name="Style 97" xfId="4378" xr:uid="{00000000-0005-0000-0000-00002A110000}"/>
    <cellStyle name="Style 98" xfId="4379" xr:uid="{00000000-0005-0000-0000-00002B110000}"/>
    <cellStyle name="Style 99" xfId="4380" xr:uid="{00000000-0005-0000-0000-00002C110000}"/>
    <cellStyle name="STYLE1" xfId="4381" xr:uid="{00000000-0005-0000-0000-00002D110000}"/>
    <cellStyle name="STYLE2" xfId="4382" xr:uid="{00000000-0005-0000-0000-00002E110000}"/>
    <cellStyle name="STYLE3" xfId="4383" xr:uid="{00000000-0005-0000-0000-00002F110000}"/>
    <cellStyle name="Subhead" xfId="4384" xr:uid="{00000000-0005-0000-0000-000030110000}"/>
    <cellStyle name="Subtotal_left" xfId="4385" xr:uid="{00000000-0005-0000-0000-000031110000}"/>
    <cellStyle name="SwitchCell" xfId="4386" xr:uid="{00000000-0005-0000-0000-000032110000}"/>
    <cellStyle name="t" xfId="4387" xr:uid="{00000000-0005-0000-0000-000033110000}"/>
    <cellStyle name="Table Col Head" xfId="4388" xr:uid="{00000000-0005-0000-0000-000034110000}"/>
    <cellStyle name="Table Head" xfId="4389" xr:uid="{00000000-0005-0000-0000-000035110000}"/>
    <cellStyle name="Table Head Aligned" xfId="4390" xr:uid="{00000000-0005-0000-0000-000036110000}"/>
    <cellStyle name="Table Head Blue" xfId="4391" xr:uid="{00000000-0005-0000-0000-000037110000}"/>
    <cellStyle name="Table Head Green" xfId="4392" xr:uid="{00000000-0005-0000-0000-000038110000}"/>
    <cellStyle name="Table Head_Val_Sum_Graph" xfId="4393" xr:uid="{00000000-0005-0000-0000-000039110000}"/>
    <cellStyle name="Table Sub Head" xfId="4394" xr:uid="{00000000-0005-0000-0000-00003A110000}"/>
    <cellStyle name="Table Text" xfId="4395" xr:uid="{00000000-0005-0000-0000-00003B110000}"/>
    <cellStyle name="Table Title" xfId="4396" xr:uid="{00000000-0005-0000-0000-00003C110000}"/>
    <cellStyle name="Table Units" xfId="4397" xr:uid="{00000000-0005-0000-0000-00003D110000}"/>
    <cellStyle name="Table_Header" xfId="4398" xr:uid="{00000000-0005-0000-0000-00003E110000}"/>
    <cellStyle name="TableBorder" xfId="4399" xr:uid="{00000000-0005-0000-0000-00003F110000}"/>
    <cellStyle name="TableColumnHeader" xfId="4400" xr:uid="{00000000-0005-0000-0000-000040110000}"/>
    <cellStyle name="TableColumnHeader 2" xfId="4478" xr:uid="{00000000-0005-0000-0000-000041110000}"/>
    <cellStyle name="TableHeading" xfId="4401" xr:uid="{00000000-0005-0000-0000-000042110000}"/>
    <cellStyle name="TableHighlight" xfId="4402" xr:uid="{00000000-0005-0000-0000-000043110000}"/>
    <cellStyle name="TableNote" xfId="4403" xr:uid="{00000000-0005-0000-0000-000044110000}"/>
    <cellStyle name="test a style" xfId="4404" xr:uid="{00000000-0005-0000-0000-000045110000}"/>
    <cellStyle name="Text 1" xfId="4405" xr:uid="{00000000-0005-0000-0000-000046110000}"/>
    <cellStyle name="Text Head 1" xfId="4406" xr:uid="{00000000-0005-0000-0000-000047110000}"/>
    <cellStyle name="Text Indent A" xfId="4407" xr:uid="{00000000-0005-0000-0000-000048110000}"/>
    <cellStyle name="Text Indent B" xfId="4408" xr:uid="{00000000-0005-0000-0000-000049110000}"/>
    <cellStyle name="Text Indent C" xfId="4409" xr:uid="{00000000-0005-0000-0000-00004A110000}"/>
    <cellStyle name="Text Wrap" xfId="4410" xr:uid="{00000000-0005-0000-0000-00004B110000}"/>
    <cellStyle name="Time" xfId="4411" xr:uid="{00000000-0005-0000-0000-00004C110000}"/>
    <cellStyle name="Times 10" xfId="4412" xr:uid="{00000000-0005-0000-0000-00004D110000}"/>
    <cellStyle name="Times 12" xfId="4413" xr:uid="{00000000-0005-0000-0000-00004E110000}"/>
    <cellStyle name="Times New Roman" xfId="4414" xr:uid="{00000000-0005-0000-0000-00004F110000}"/>
    <cellStyle name="Title 2" xfId="4415" xr:uid="{00000000-0005-0000-0000-000050110000}"/>
    <cellStyle name="Title 2 2" xfId="4416" xr:uid="{00000000-0005-0000-0000-000051110000}"/>
    <cellStyle name="Title 3" xfId="4417" xr:uid="{00000000-0005-0000-0000-000052110000}"/>
    <cellStyle name="title1" xfId="4418" xr:uid="{00000000-0005-0000-0000-000053110000}"/>
    <cellStyle name="title2" xfId="4419" xr:uid="{00000000-0005-0000-0000-000054110000}"/>
    <cellStyle name="Title-2" xfId="4420" xr:uid="{00000000-0005-0000-0000-000055110000}"/>
    <cellStyle name="Titles" xfId="4421" xr:uid="{00000000-0005-0000-0000-000056110000}"/>
    <cellStyle name="titre_col" xfId="4422" xr:uid="{00000000-0005-0000-0000-000057110000}"/>
    <cellStyle name="TOC" xfId="4423" xr:uid="{00000000-0005-0000-0000-000058110000}"/>
    <cellStyle name="Total 2" xfId="4424" xr:uid="{00000000-0005-0000-0000-000059110000}"/>
    <cellStyle name="Total 2 10" xfId="4425" xr:uid="{00000000-0005-0000-0000-00005A110000}"/>
    <cellStyle name="Total 2 11" xfId="4479" xr:uid="{00000000-0005-0000-0000-00005B110000}"/>
    <cellStyle name="Total 2 2" xfId="4426" xr:uid="{00000000-0005-0000-0000-00005C110000}"/>
    <cellStyle name="Total 2 2 2" xfId="4427" xr:uid="{00000000-0005-0000-0000-00005D110000}"/>
    <cellStyle name="Total 2 2 3" xfId="4480" xr:uid="{00000000-0005-0000-0000-00005E110000}"/>
    <cellStyle name="Total 2 3" xfId="4428" xr:uid="{00000000-0005-0000-0000-00005F110000}"/>
    <cellStyle name="Total 2 4" xfId="4429" xr:uid="{00000000-0005-0000-0000-000060110000}"/>
    <cellStyle name="Total 2 5" xfId="4430" xr:uid="{00000000-0005-0000-0000-000061110000}"/>
    <cellStyle name="Total 2 6" xfId="4431" xr:uid="{00000000-0005-0000-0000-000062110000}"/>
    <cellStyle name="Total 2 7" xfId="4432" xr:uid="{00000000-0005-0000-0000-000063110000}"/>
    <cellStyle name="Total 2 8" xfId="4433" xr:uid="{00000000-0005-0000-0000-000064110000}"/>
    <cellStyle name="Total 2 9" xfId="4434" xr:uid="{00000000-0005-0000-0000-000065110000}"/>
    <cellStyle name="Total 3" xfId="4435" xr:uid="{00000000-0005-0000-0000-000066110000}"/>
    <cellStyle name="Total Bold" xfId="4436" xr:uid="{00000000-0005-0000-0000-000067110000}"/>
    <cellStyle name="Totals" xfId="4437" xr:uid="{00000000-0005-0000-0000-000068110000}"/>
    <cellStyle name="Underline_Single" xfId="4438" xr:uid="{00000000-0005-0000-0000-000069110000}"/>
    <cellStyle name="UnProtectedCalc" xfId="4439" xr:uid="{00000000-0005-0000-0000-00006A110000}"/>
    <cellStyle name="Valuta (0)_Sheet1" xfId="4440" xr:uid="{00000000-0005-0000-0000-00006B110000}"/>
    <cellStyle name="Valuta_piv_polio" xfId="4441" xr:uid="{00000000-0005-0000-0000-00006C110000}"/>
    <cellStyle name="Währung [0]_A17 - 31.03.1998" xfId="4442" xr:uid="{00000000-0005-0000-0000-00006D110000}"/>
    <cellStyle name="Währung_A17 - 31.03.1998" xfId="4443" xr:uid="{00000000-0005-0000-0000-00006E110000}"/>
    <cellStyle name="Warburg" xfId="4444" xr:uid="{00000000-0005-0000-0000-00006F110000}"/>
    <cellStyle name="Warning Text 2" xfId="4445" xr:uid="{00000000-0005-0000-0000-000070110000}"/>
    <cellStyle name="Warning Text 2 2" xfId="4446" xr:uid="{00000000-0005-0000-0000-000071110000}"/>
    <cellStyle name="Warning Text 2 3" xfId="4447" xr:uid="{00000000-0005-0000-0000-000072110000}"/>
    <cellStyle name="Warning Text 2 4" xfId="4448" xr:uid="{00000000-0005-0000-0000-000073110000}"/>
    <cellStyle name="Warning Text 2 5" xfId="4449" xr:uid="{00000000-0005-0000-0000-000074110000}"/>
    <cellStyle name="Warning Text 2 6" xfId="4450" xr:uid="{00000000-0005-0000-0000-000075110000}"/>
    <cellStyle name="Warning Text 2 7" xfId="4451" xr:uid="{00000000-0005-0000-0000-000076110000}"/>
    <cellStyle name="Warning Text 2 8" xfId="4452" xr:uid="{00000000-0005-0000-0000-000077110000}"/>
    <cellStyle name="Warning Text 2 9" xfId="4453" xr:uid="{00000000-0005-0000-0000-000078110000}"/>
    <cellStyle name="wild guess" xfId="4454" xr:uid="{00000000-0005-0000-0000-000079110000}"/>
    <cellStyle name="Wildguess" xfId="4455" xr:uid="{00000000-0005-0000-0000-00007A110000}"/>
    <cellStyle name="Year" xfId="4456" xr:uid="{00000000-0005-0000-0000-00007B110000}"/>
    <cellStyle name="Year Estimate" xfId="4457" xr:uid="{00000000-0005-0000-0000-00007C110000}"/>
    <cellStyle name="Year, Actual" xfId="4458" xr:uid="{00000000-0005-0000-0000-00007D110000}"/>
    <cellStyle name="YearE_ Pies " xfId="4459" xr:uid="{00000000-0005-0000-0000-00007E110000}"/>
    <cellStyle name="YearFormat" xfId="4460" xr:uid="{00000000-0005-0000-0000-00007F110000}"/>
    <cellStyle name="Yen" xfId="4461" xr:uid="{00000000-0005-0000-0000-000080110000}"/>
    <cellStyle name="YesNo" xfId="4462" xr:uid="{00000000-0005-0000-0000-000081110000}"/>
    <cellStyle name="쬞\?1@" xfId="4463" xr:uid="{00000000-0005-0000-0000-000082110000}"/>
    <cellStyle name="常规 2" xfId="7" xr:uid="{00000000-0005-0000-0000-000083110000}"/>
    <cellStyle name="標準_car_JP" xfId="4464" xr:uid="{00000000-0005-0000-0000-000084110000}"/>
  </cellStyles>
  <dxfs count="20">
    <dxf>
      <numFmt numFmtId="0" formatCode="General"/>
    </dxf>
    <dxf>
      <numFmt numFmtId="0" formatCode="General"/>
    </dxf>
    <dxf>
      <numFmt numFmtId="0" formatCode="General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  <dxf>
      <numFmt numFmtId="17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Heeney" refreshedDate="43315.477659490738" createdVersion="6" refreshedVersion="6" minRefreshableVersion="3" recordCount="119" xr:uid="{F7454175-CDE4-EF4B-8E13-296F77F45B2F}">
  <cacheSource type="worksheet">
    <worksheetSource ref="A2:BW121" sheet="All"/>
  </cacheSource>
  <cacheFields count="75">
    <cacheField name="ReportingYear" numFmtId="0">
      <sharedItems containsSemiMixedTypes="0" containsString="0" containsNumber="1" containsInteger="1" minValue="2011" maxValue="2014" count="4">
        <n v="2011"/>
        <n v="2012"/>
        <n v="2013"/>
        <n v="2014"/>
      </sharedItems>
    </cacheField>
    <cacheField name="Tier" numFmtId="0">
      <sharedItems/>
    </cacheField>
    <cacheField name="Sector" numFmtId="0">
      <sharedItems/>
    </cacheField>
    <cacheField name="Initiative" numFmtId="0">
      <sharedItems count="34">
        <s v="Appliance Exchange"/>
        <s v="Appliance Retirement"/>
        <s v="Bi-Annual Retailer Event"/>
        <s v="Conservation Instant Coupon Booklet"/>
        <s v="HVAC"/>
        <s v="Residential Demand Response"/>
        <s v="Retailer Co-op"/>
        <s v="Commercial Demand Response (part of the Residential program schedule)"/>
        <s v="Demand Response 3 (part of the Industrial program schedule)"/>
        <s v="Direct Install Lighting"/>
        <s v="Retrofit Business"/>
        <s v="Energy Audit"/>
        <s v="Demand Response 3"/>
        <s v="Retrofit Industrial"/>
        <s v="Electricity Retrofit Incentive Program"/>
        <s v="High Performance New Construction"/>
        <s v="Retrofit"/>
        <s v="Home Assistance Program"/>
        <s v="DR-3"/>
        <s v="peaksaverPLUS C&amp;I"/>
        <s v="peaksaverPLUS (IHD) C&amp;I"/>
        <s v="Small Business Lighting"/>
        <s v="Annual Coupons"/>
        <s v="Bi-Annual Retailer Events"/>
        <s v="peaksaverPLUS"/>
        <s v="peaksaverPLUS (IHD)"/>
        <s v="DR-3 Industrial"/>
        <s v="Energy Manager"/>
        <s v="Residential New Construction"/>
        <s v="Time-of-Use Savings"/>
        <s v="Pre-2011 High Performance New Construction"/>
        <s v="Demand Response 3 "/>
        <s v="Commercial Demand Response"/>
        <s v="Energy Managers"/>
      </sharedItems>
    </cacheField>
    <cacheField name="OEBInit" numFmtId="0">
      <sharedItems count="23">
        <s v="02 Appliance Exchange"/>
        <s v="01 Appliance Retirement"/>
        <s v="05 Bi-Annual Retailer Event"/>
        <s v="04 Conservation Instant Coupon Booklet"/>
        <s v="03 HVAC Incentives"/>
        <s v="07 Residential Demand Response"/>
        <s v="06 Retailer Co-op"/>
        <s v="15 Small Commercial Demand Response"/>
        <s v="22 Demand Response 3"/>
        <s v="11 Direct Install Lighting"/>
        <s v="10 Retrofit"/>
        <s v="14 Energy Audit"/>
        <s v="17 Demand Response 3"/>
        <s v="21 Retrofit Industrial"/>
        <s v="26 Electricity Retrofit Incentive Program"/>
        <s v="27 High Performance New Construction"/>
        <s v="23 Home Assistance Program"/>
        <s v="16 Small Commercial Demand Response (IHD)"/>
        <s v="08 Residential Demand Response (IHD)"/>
        <s v="20 Energy Manager"/>
        <s v="13 New Construction"/>
        <s v="09 Residential New Construction"/>
        <s v="32 Time-of-Use Savings"/>
      </sharedItems>
    </cacheField>
    <cacheField name="Type" numFmtId="0">
      <sharedItems/>
    </cacheField>
    <cacheField name="Status" numFmtId="0">
      <sharedItems count="3">
        <s v="Verified"/>
        <s v=" True-up"/>
        <s v="True-up" u="1"/>
      </sharedItems>
    </cacheField>
    <cacheField name="ImplementationYear" numFmtId="0">
      <sharedItems containsSemiMixedTypes="0" containsString="0" containsNumber="1" containsInteger="1" minValue="2011" maxValue="2014" count="4">
        <n v="2011"/>
        <n v="2012"/>
        <n v="2013"/>
        <n v="2014"/>
      </sharedItems>
    </cacheField>
    <cacheField name="Report" numFmtId="0">
      <sharedItems containsBlank="1"/>
    </cacheField>
    <cacheField name="Units" numFmtId="0">
      <sharedItems/>
    </cacheField>
    <cacheField name="Units2" numFmtId="0">
      <sharedItems containsMixedTypes="1" containsNumber="1" minValue="-515.85735641806843" maxValue="24957.710706123347"/>
    </cacheField>
    <cacheField name="GrossE" numFmtId="0">
      <sharedItems containsString="0" containsBlank="1" containsNumber="1" minValue="-359.57774396411742" maxValue="113502362.2"/>
    </cacheField>
    <cacheField name="GrossD" numFmtId="0">
      <sharedItems containsBlank="1" containsMixedTypes="1" containsNumber="1" minValue="-1206266.6673033654" maxValue="8608503.5205211397"/>
    </cacheField>
    <cacheField name="Mystery" numFmtId="0">
      <sharedItems containsBlank="1" containsMixedTypes="1" containsNumber="1" minValue="-149.78104086804686" maxValue="11007832200"/>
    </cacheField>
    <cacheField name="2011MW" numFmtId="0">
      <sharedItems containsBlank="1" containsMixedTypes="1" containsNumber="1" minValue="-149.78104086804686" maxValue="808.90931340067607"/>
    </cacheField>
    <cacheField name="2012MW" numFmtId="0">
      <sharedItems containsBlank="1" containsMixedTypes="1" containsNumber="1" minValue="-149.78104086804686" maxValue="1630.6641646"/>
    </cacheField>
    <cacheField name="2013MW" numFmtId="0">
      <sharedItems containsString="0" containsBlank="1" containsNumber="1" minValue="-149.78104086804686" maxValue="1327.4069999999999"/>
    </cacheField>
    <cacheField name="2014MW" numFmtId="0">
      <sharedItems containsMixedTypes="1" containsNumber="1" minValue="-149.78104086804686" maxValue="1550.1280409999999"/>
    </cacheField>
    <cacheField name="2015MW" numFmtId="0">
      <sharedItems containsMixedTypes="1" containsNumber="1" minValue="-149.78104086804686" maxValue="1547.9553940000001"/>
    </cacheField>
    <cacheField name="2016MW" numFmtId="0">
      <sharedItems containsMixedTypes="1" containsNumber="1" minValue="-149.78104086804686" maxValue="1547.9553940000001"/>
    </cacheField>
    <cacheField name="2017MW" numFmtId="0">
      <sharedItems containsMixedTypes="1" containsNumber="1" minValue="-149.78104086804686" maxValue="1490.967911"/>
    </cacheField>
    <cacheField name="2018MW" numFmtId="0">
      <sharedItems containsMixedTypes="1" containsNumber="1" minValue="-149.78104086804686" maxValue="1490.967911"/>
    </cacheField>
    <cacheField name="2019MW" numFmtId="0">
      <sharedItems containsMixedTypes="1" containsNumber="1" minValue="-149.78104086804686" maxValue="1490.967911"/>
    </cacheField>
    <cacheField name="2020MW" numFmtId="0">
      <sharedItems containsMixedTypes="1" containsNumber="1" minValue="-149.78104086804686" maxValue="1415.1446120000001"/>
    </cacheField>
    <cacheField name="2021MW" numFmtId="0">
      <sharedItems containsMixedTypes="1" containsNumber="1" minValue="-149.78104086804686" maxValue="1415.1446120000001"/>
    </cacheField>
    <cacheField name="2022MW" numFmtId="0">
      <sharedItems containsMixedTypes="1" containsNumber="1" minValue="-149.78104086804686" maxValue="1335.811745" count="50">
        <n v="0"/>
        <n v="2.219888291875395"/>
        <n v="1.6235599008065604"/>
        <n v="808.90931340067607"/>
        <n v="11.775343474964206"/>
        <n v="24.328526341277438"/>
        <n v="21.349401746919089"/>
        <n v="340.95133059988012"/>
        <n v="278.26174954277303"/>
        <n v="24.148578915609676"/>
        <n v="688.08029492047854"/>
        <n v="5.0752263326032558"/>
        <n v="8.4510781986049555E-2"/>
        <n v="542.47593218584188"/>
        <n v="0.25828170031309133"/>
        <n v="2.6583271713824193"/>
        <n v="10.170147913048405"/>
        <n v="21.142750457226899"/>
        <n v="-149.78104086804686"/>
        <n v="0.17287661716383107"/>
        <n v="-76.957079963801988"/>
        <s v=""/>
        <n v="141.60525495100001"/>
        <n v="680.38601176500003"/>
        <n v="65.250573983999999"/>
        <n v="7.5002072770000003"/>
        <n v="18.100796470999999"/>
        <n v="19.186789396999998"/>
        <n v="519.79748895900002"/>
        <n v="14.197370613"/>
        <n v="9.6037245205592883E-2"/>
        <n v="219.5721523"/>
        <n v="17.173272449999999"/>
        <n v="2.1269100785187667E-2"/>
        <n v="14.94"/>
        <n v="211.50024250000001"/>
        <n v="1335.811745"/>
        <n v="152.52114040000001"/>
        <n v="2.8000000000000001E-2"/>
        <n v="47.887707370000001"/>
        <n v="1.84E-2"/>
        <n v="6.3484443810000002"/>
        <n v="28.51282522"/>
        <n v="25.141810098999997"/>
        <n v="1.2723165330000001"/>
        <n v="604.072949945"/>
        <n v="0.57332235099999995"/>
        <n v="1.5231500899999999"/>
        <n v="25"/>
        <n v="19.31616"/>
      </sharedItems>
    </cacheField>
    <cacheField name="2023MW" numFmtId="0">
      <sharedItems containsMixedTypes="1" containsNumber="1" minValue="-149.78104086804686" maxValue="1014.5874240000002"/>
    </cacheField>
    <cacheField name="2024MW" numFmtId="0">
      <sharedItems containsMixedTypes="1" containsNumber="1" minValue="-149.78104086804686" maxValue="808.90931340067607"/>
    </cacheField>
    <cacheField name="2025MW" numFmtId="0">
      <sharedItems containsBlank="1" containsMixedTypes="1" containsNumber="1" minValue="-149.78104086804686" maxValue="808.90931340067607"/>
    </cacheField>
    <cacheField name="2026MW" numFmtId="0">
      <sharedItems containsBlank="1" containsMixedTypes="1" containsNumber="1" minValue="-149.78104086804686" maxValue="808.90931340067607"/>
    </cacheField>
    <cacheField name="2027MW" numFmtId="0">
      <sharedItems containsBlank="1" containsMixedTypes="1" containsNumber="1" minValue="-149.78104086804686" maxValue="808.90931340067607"/>
    </cacheField>
    <cacheField name="2028MW" numFmtId="0">
      <sharedItems containsBlank="1" containsMixedTypes="1" containsNumber="1" minValue="-125.95782203611869" maxValue="808.90931340067607"/>
    </cacheField>
    <cacheField name="2029MW" numFmtId="0">
      <sharedItems containsBlank="1" containsMixedTypes="1" containsNumber="1" minValue="0" maxValue="675.87741269350158"/>
    </cacheField>
    <cacheField name="2030MW" numFmtId="0">
      <sharedItems containsBlank="1" containsMixedTypes="1" containsNumber="1" minValue="-6.3729678006497998" maxValue="604.072949945"/>
    </cacheField>
    <cacheField name="2031MW" numFmtId="0">
      <sharedItems containsBlank="1" containsMixedTypes="1" containsNumber="1" minValue="0" maxValue="604.072949945"/>
    </cacheField>
    <cacheField name="2032MW" numFmtId="0">
      <sharedItems containsBlank="1" containsMixedTypes="1" containsNumber="1" minValue="0" maxValue="546.08597329999998"/>
    </cacheField>
    <cacheField name="2033MW" numFmtId="0">
      <sharedItems containsBlank="1" containsMixedTypes="1" containsNumber="1" minValue="0" maxValue="263.02724954277306"/>
    </cacheField>
    <cacheField name="2034MW" numFmtId="0">
      <sharedItems containsBlank="1" containsMixedTypes="1" containsNumber="1" minValue="0" maxValue="263.02724954277306"/>
    </cacheField>
    <cacheField name="2035MW" numFmtId="0">
      <sharedItems containsBlank="1" containsMixedTypes="1" containsNumber="1" minValue="0" maxValue="263.02724954277306"/>
    </cacheField>
    <cacheField name="2036MW" numFmtId="0">
      <sharedItems containsBlank="1" containsMixedTypes="1" containsNumber="1" minValue="0" maxValue="263.02724954277306"/>
    </cacheField>
    <cacheField name="2037MW" numFmtId="0">
      <sharedItems containsBlank="1" containsMixedTypes="1" containsNumber="1" containsInteger="1" minValue="0" maxValue="25"/>
    </cacheField>
    <cacheField name="2038MW" numFmtId="0">
      <sharedItems containsBlank="1" containsMixedTypes="1" containsNumber="1" containsInteger="1" minValue="0" maxValue="0"/>
    </cacheField>
    <cacheField name="2039MW" numFmtId="0">
      <sharedItems containsBlank="1" containsMixedTypes="1" containsNumber="1" containsInteger="1" minValue="0" maxValue="0"/>
    </cacheField>
    <cacheField name="2040MW" numFmtId="0">
      <sharedItems containsBlank="1" containsMixedTypes="1" containsNumber="1" containsInteger="1" minValue="0" maxValue="0"/>
    </cacheField>
    <cacheField name="2011MWh" numFmtId="0">
      <sharedItems containsBlank="1" containsMixedTypes="1" containsNumber="1" minValue="-603133.33365168271" maxValue="2463617.5660634409"/>
    </cacheField>
    <cacheField name="2012MWh" numFmtId="176">
      <sharedItems containsBlank="1" containsMixedTypes="1" containsNumber="1" minValue="-797105.74360227305" maxValue="6472559.0379858185"/>
    </cacheField>
    <cacheField name="2013MWh" numFmtId="176">
      <sharedItems containsString="0" containsBlank="1" containsNumber="1" minValue="-799017.22535090509" maxValue="6472559.0379858185"/>
    </cacheField>
    <cacheField name="2014MWh" numFmtId="176">
      <sharedItems containsMixedTypes="1" containsNumber="1" minValue="-797203.26210486807" maxValue="11007832.199999999"/>
    </cacheField>
    <cacheField name="2015MWh" numFmtId="0">
      <sharedItems containsMixedTypes="1" containsNumber="1" minValue="-775084.46185095899" maxValue="11000239.310000001"/>
    </cacheField>
    <cacheField name="2016MWh" numFmtId="0">
      <sharedItems containsMixedTypes="1" containsNumber="1" minValue="-752437.31579049095" maxValue="11000239.310000001"/>
    </cacheField>
    <cacheField name="2017MWh" numFmtId="0">
      <sharedItems containsMixedTypes="1" containsNumber="1" minValue="-689311.89681329206" maxValue="10801077.33"/>
    </cacheField>
    <cacheField name="2018MWh" numFmtId="0">
      <sharedItems containsMixedTypes="1" containsNumber="1" minValue="-675331.69262780598" maxValue="10801077.33"/>
    </cacheField>
    <cacheField name="2019MWh" numFmtId="0">
      <sharedItems containsMixedTypes="1" containsNumber="1" minValue="-675333.75806705304" maxValue="10801077.33"/>
    </cacheField>
    <cacheField name="2020MWh" numFmtId="0">
      <sharedItems containsMixedTypes="1" containsNumber="1" minValue="-646316.54800261301" maxValue="10315260.720000001"/>
    </cacheField>
    <cacheField name="2021MWh" numFmtId="0">
      <sharedItems containsMixedTypes="1" containsNumber="1" minValue="-603133.33365168294" maxValue="10315260.720000001"/>
    </cacheField>
    <cacheField name="2022MWh" numFmtId="0">
      <sharedItems containsMixedTypes="1" containsNumber="1" minValue="-603133.33365168294" maxValue="9748188.9179999996" count="50">
        <n v="0"/>
        <n v="55971.049887682719"/>
        <n v="36545.678743805336"/>
        <n v="1507824.8022143363"/>
        <n v="17912.268477087506"/>
        <n v="369641.38113266043"/>
        <n v="130471.3974724701"/>
        <n v="1799947.6165938426"/>
        <n v="1429152.3456516827"/>
        <n v="84496.733148756233"/>
        <n v="3605799.4161882112"/>
        <n v="118164.87064474353"/>
        <n v="2464.1933515015276"/>
        <n v="934123.68906956632"/>
        <n v="1983"/>
        <n v="2575.4838162140727"/>
        <n v="8921.2455802206532"/>
        <n v="-603133.33365168294"/>
        <n v="-280270.8385240286"/>
        <n v="4287.9290775575928"/>
        <n v="-468292.62612344295"/>
        <s v=""/>
        <n v="768509.77019357996"/>
        <n v="3880154.9606184801"/>
        <n v="242193.721082145"/>
        <n v="107310.60404112301"/>
        <n v="249213.12860243401"/>
        <n v="128786.96075725599"/>
        <n v="899719.01400545402"/>
        <n v="28046.550026023"/>
        <n v="195.25636547893666"/>
        <n v="837493.08849999995"/>
        <n v="70589.968680000005"/>
        <n v="529.29285353269415"/>
        <n v="51857"/>
        <n v="1529426.9639999999"/>
        <n v="9748188.9179999996"/>
        <n v="2307499.2289999998"/>
        <n v="383"/>
        <n v="638986.40729999996"/>
        <n v="152"/>
        <n v="23094.14114"/>
        <n v="189727.09169999999"/>
        <n v="44516.756170399996"/>
        <n v="2325.3548190000001"/>
        <n v="1119473.7531839998"/>
        <n v="3460.6026000000002"/>
        <n v="8242.2805520000002"/>
        <n v="128400"/>
        <n v="99742.464000000007"/>
      </sharedItems>
    </cacheField>
    <cacheField name="2023MWh" numFmtId="0">
      <sharedItems containsMixedTypes="1" containsNumber="1" minValue="-603133.33365168294" maxValue="7598626.602"/>
    </cacheField>
    <cacheField name="2024MWh" numFmtId="0">
      <sharedItems containsMixedTypes="1" containsNumber="1" minValue="-603133.33365168294" maxValue="5279636.6639999999"/>
    </cacheField>
    <cacheField name="2025MWh" numFmtId="0">
      <sharedItems containsMixedTypes="1" containsNumber="1" minValue="-603133.33365168294" maxValue="4958798.3650000002"/>
    </cacheField>
    <cacheField name="2026MWh" numFmtId="0">
      <sharedItems containsMixedTypes="1" containsNumber="1" minValue="-280270.8385240286" maxValue="1895729.2290000001"/>
    </cacheField>
    <cacheField name="2027MWh" numFmtId="0">
      <sharedItems containsMixedTypes="1" containsNumber="1" minValue="-280270.8385240286" maxValue="1827581.703"/>
    </cacheField>
    <cacheField name="2028MWh" numFmtId="0">
      <sharedItems containsMixedTypes="1" containsNumber="1" minValue="-280270.8385240286" maxValue="1827581.703"/>
    </cacheField>
    <cacheField name="2029MWh" numFmtId="0">
      <sharedItems containsMixedTypes="1" containsNumber="1" minValue="-259003.30286848327" maxValue="1736571.317"/>
    </cacheField>
    <cacheField name="2030MWh" numFmtId="0">
      <sharedItems containsMixedTypes="1" containsNumber="1" minValue="0" maxValue="1411718.3910000001"/>
    </cacheField>
    <cacheField name="2031MWh" numFmtId="0">
      <sharedItems containsMixedTypes="1" containsNumber="1" minValue="-6733.8013606901795" maxValue="1411718.3910000001"/>
    </cacheField>
    <cacheField name="2032MWh" numFmtId="0">
      <sharedItems containsMixedTypes="1" containsNumber="1" minValue="0" maxValue="1411718.3910000001"/>
    </cacheField>
    <cacheField name="2033MWh" numFmtId="0">
      <sharedItems containsMixedTypes="1" containsNumber="1" minValue="0" maxValue="1411718.3910000001"/>
    </cacheField>
    <cacheField name="2034MWh" numFmtId="0">
      <sharedItems containsMixedTypes="1" containsNumber="1" minValue="0" maxValue="1350907.9536516827"/>
    </cacheField>
    <cacheField name="2035MWh" numFmtId="0">
      <sharedItems containsMixedTypes="1" containsNumber="1" minValue="0" maxValue="1350907.9536516827"/>
    </cacheField>
    <cacheField name="2036MWh" numFmtId="0">
      <sharedItems containsMixedTypes="1" containsNumber="1" minValue="0" maxValue="1350907.9536516827"/>
    </cacheField>
    <cacheField name="2037MWh" numFmtId="0">
      <sharedItems containsMixedTypes="1" containsNumber="1" containsInteger="1" minValue="0" maxValue="128400"/>
    </cacheField>
    <cacheField name="2038MWh" numFmtId="0">
      <sharedItems containsMixedTypes="1" containsNumber="1" containsInteger="1" minValue="0" maxValue="0"/>
    </cacheField>
    <cacheField name="2039MWh" numFmtId="0">
      <sharedItems containsMixedTypes="1" containsNumber="1" containsInteger="1" minValue="0" maxValue="0"/>
    </cacheField>
    <cacheField name="2040MWh" numFmtId="0">
      <sharedItems containsMixedTypes="1" containsNumber="1" containsInteger="1" minValue="0" maxValue="0"/>
    </cacheField>
    <cacheField name="Status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s v="Tier 1"/>
    <s v="Consumer"/>
    <x v="0"/>
    <x v="0"/>
    <s v="Residential"/>
    <x v="0"/>
    <x v="0"/>
    <s v="Final; Released August 31, 2012"/>
    <s v=""/>
    <s v="Appliances"/>
    <n v="64006.34869304888"/>
    <n v="12.662942542095241"/>
    <n v="15693.609482007754"/>
    <n v="6.5260389818815971"/>
    <n v="6.5260389818815971"/>
    <n v="6.5260389818815971"/>
    <n v="2.533732213125101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087.9390319860904"/>
    <n v="8087.9390319860904"/>
    <n v="8087.9390319860904"/>
    <n v="4517.8010567514539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Consumer"/>
    <x v="1"/>
    <x v="1"/>
    <s v="Residential"/>
    <x v="0"/>
    <x v="0"/>
    <s v="Final; Released August 31, 2012"/>
    <s v=""/>
    <s v="Appliances"/>
    <n v="917670.57181051199"/>
    <n v="108.04867138906607"/>
    <n v="751366.10892340215"/>
    <n v="52.703324249840485"/>
    <n v="52.703324249840485"/>
    <n v="52.703324249840485"/>
    <n v="50.554654142309715"/>
    <n v="34.010977069317214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3331.18027714774"/>
    <n v="373331.18027714774"/>
    <n v="373331.18027714774"/>
    <n v="371409.72253567853"/>
    <n v="258678.49584171007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Consumer"/>
    <x v="2"/>
    <x v="2"/>
    <s v="Residential"/>
    <x v="0"/>
    <x v="0"/>
    <s v="Final; Released August 31, 2012"/>
    <s v=""/>
    <s v="Products"/>
    <n v="20474577.024102695"/>
    <n v="35.382111446929841"/>
    <n v="632805.71742950589"/>
    <n v="39.556804545620622"/>
    <n v="39.556804545620622"/>
    <n v="39.556804545620622"/>
    <n v="39.556804545620622"/>
    <n v="36.801491052148812"/>
    <n v="33.791427122454444"/>
    <n v="27.333302123252576"/>
    <n v="27.155338710510989"/>
    <n v="32.920716133677168"/>
    <n v="15.616477806003694"/>
    <n v="2.2208120422464144"/>
    <x v="1"/>
    <n v="2.219888291875395"/>
    <n v="2.0604496591698362"/>
    <n v="2.0604496591698362"/>
    <n v="1.7390958935987362"/>
    <n v="0"/>
    <n v="0"/>
    <n v="0"/>
    <n v="0"/>
    <n v="0"/>
    <n v="0"/>
    <n v="0"/>
    <n v="0"/>
    <n v="0"/>
    <n v="0"/>
    <n v="0"/>
    <n v="0"/>
    <n v="0"/>
    <n v="0"/>
    <n v="691340.76082784345"/>
    <n v="691340.76082784345"/>
    <n v="691340.76082784345"/>
    <n v="691340.76082784345"/>
    <n v="631834.54173503025"/>
    <n v="566826.50395343022"/>
    <n v="427351.04969321523"/>
    <n v="425792.09019759891"/>
    <n v="550306.34707201226"/>
    <n v="176588.51075302469"/>
    <n v="63583.809682271494"/>
    <x v="1"/>
    <n v="55971.049887682719"/>
    <n v="41336.97122056513"/>
    <n v="41336.97122056513"/>
    <n v="37559.073228179332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Consumer"/>
    <x v="3"/>
    <x v="3"/>
    <s v="Residential"/>
    <x v="0"/>
    <x v="0"/>
    <s v="Final; Released August 31, 2012"/>
    <s v=""/>
    <s v="Products"/>
    <n v="11974676.148394777"/>
    <n v="24.458298562916699"/>
    <n v="406316.96436459984"/>
    <n v="27.642859908823073"/>
    <n v="27.642859908823073"/>
    <n v="27.642859908823073"/>
    <n v="27.642859908823073"/>
    <n v="25.984161770027356"/>
    <n v="24.172103922646418"/>
    <n v="20.419690918017317"/>
    <n v="20.208959638802675"/>
    <n v="23.679715624979334"/>
    <n v="13.262567821146979"/>
    <n v="1.6246320993715488"/>
    <x v="2"/>
    <n v="1.6235599008065604"/>
    <n v="1.5910476307369901"/>
    <n v="1.5910476307369901"/>
    <n v="1.5097372515057104"/>
    <n v="0"/>
    <n v="0"/>
    <n v="0"/>
    <n v="0"/>
    <n v="0"/>
    <n v="0"/>
    <n v="0"/>
    <n v="0"/>
    <n v="0"/>
    <n v="0"/>
    <n v="0"/>
    <n v="0"/>
    <n v="0"/>
    <n v="0"/>
    <n v="447750.47229644883"/>
    <n v="447750.47229644883"/>
    <n v="447750.47229644883"/>
    <n v="447750.47229644883"/>
    <n v="411927.74102108681"/>
    <n v="372792.91606175591"/>
    <n v="291752.44247890264"/>
    <n v="289906.4364729824"/>
    <n v="364863.99270767532"/>
    <n v="139885.93449188001"/>
    <n v="45381.821476124329"/>
    <x v="2"/>
    <n v="36545.678743805336"/>
    <n v="33561.539267877211"/>
    <n v="33561.539267877211"/>
    <n v="32605.638477631088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Consumer"/>
    <x v="4"/>
    <x v="4"/>
    <s v="Residential"/>
    <x v="0"/>
    <x v="0"/>
    <s v="Final; Released August 31, 2012"/>
    <s v=""/>
    <s v="Installations"/>
    <n v="2774170.2770942412"/>
    <n v="1343.0584404039139"/>
    <n v="2521648.9760585246"/>
    <n v="808.90931340067607"/>
    <n v="808.90931340067607"/>
    <n v="808.90931340067607"/>
    <n v="808.90931340067607"/>
    <n v="808.90931340067607"/>
    <n v="808.90931340067607"/>
    <n v="808.90931340067607"/>
    <n v="808.90931340067607"/>
    <n v="808.90931340067607"/>
    <n v="808.90931340067607"/>
    <n v="808.90931340067607"/>
    <x v="3"/>
    <n v="808.90931340067607"/>
    <n v="808.90931340067607"/>
    <n v="808.90931340067607"/>
    <n v="808.90931340067607"/>
    <n v="808.90931340067607"/>
    <n v="808.90931340067607"/>
    <n v="675.87741269350158"/>
    <n v="0"/>
    <n v="0"/>
    <n v="0"/>
    <n v="0"/>
    <n v="0"/>
    <n v="0"/>
    <n v="0"/>
    <n v="0"/>
    <n v="0"/>
    <n v="0"/>
    <n v="0"/>
    <n v="1507824.8022143363"/>
    <n v="1507824.8022143363"/>
    <n v="1507824.8022143363"/>
    <n v="1507824.8022143363"/>
    <n v="1507824.8022143363"/>
    <n v="1507824.8022143363"/>
    <n v="1507824.8022143363"/>
    <n v="1507824.8022143363"/>
    <n v="1507824.8022143363"/>
    <n v="1507824.8022143363"/>
    <n v="1507824.8022143363"/>
    <x v="3"/>
    <n v="1507824.8022143363"/>
    <n v="1507824.8022143363"/>
    <n v="1507824.8022143363"/>
    <n v="1507824.8022143363"/>
    <n v="1507824.8022143363"/>
    <n v="1507824.8022143363"/>
    <n v="1388847.4980550511"/>
    <n v="0"/>
    <n v="0"/>
    <n v="0"/>
    <n v="0"/>
    <n v="0"/>
    <n v="0"/>
    <n v="0"/>
    <n v="0"/>
    <n v="0"/>
    <n v="0"/>
    <n v="0"/>
    <s v="Verified"/>
  </r>
  <r>
    <x v="0"/>
    <s v="Tier 1"/>
    <s v="Consumer"/>
    <x v="5"/>
    <x v="5"/>
    <s v="Residential"/>
    <x v="0"/>
    <x v="0"/>
    <s v="Final; Released August 31, 2012"/>
    <s v="New participants during the peaksaver extension period + Continuing participants that have signed a peaksaver PLUS agreement"/>
    <s v="Devices"/>
    <n v="1010000"/>
    <n v="565.6"/>
    <n v="1464.5"/>
    <n v="565.6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64.5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Consumer"/>
    <x v="6"/>
    <x v="6"/>
    <s v="Residential"/>
    <x v="0"/>
    <x v="0"/>
    <s v="Final; Released August 31, 2012"/>
    <s v="Custom retailer initiative; Not evaluated"/>
    <s v="Products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Business"/>
    <x v="7"/>
    <x v="7"/>
    <s v="Commercial &amp; Institutional"/>
    <x v="0"/>
    <x v="0"/>
    <s v="Final; Released August 31, 2012"/>
    <s v="New participants during the peaksaver extension period + Continuing participants that have signed a peaksaver PLUS agreement"/>
    <s v="Devices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Business"/>
    <x v="8"/>
    <x v="8"/>
    <s v="Commercial &amp; Institutional"/>
    <x v="0"/>
    <x v="0"/>
    <s v="Final; Released August 31, 2012"/>
    <s v="Gross reflects contracted MW and Net reflects Ex ante MW"/>
    <s v="Facilities"/>
    <n v="2000"/>
    <n v="143"/>
    <n v="4234.6490000000003"/>
    <n v="108.46119999999999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234.6490000000003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Business"/>
    <x v="9"/>
    <x v="9"/>
    <s v="Commercial &amp; Institutional"/>
    <x v="0"/>
    <x v="0"/>
    <s v="Final; Released August 31, 2012"/>
    <s v=""/>
    <s v="Projects"/>
    <n v="80000"/>
    <n v="79.357295928780374"/>
    <n v="228950.92042529114"/>
    <n v="84.977268843499616"/>
    <n v="84.977268843499616"/>
    <n v="79.471115120998306"/>
    <n v="47.405460329005372"/>
    <n v="47.192620191785814"/>
    <n v="43.828324550500213"/>
    <n v="16.178883865715409"/>
    <n v="12.801914507972922"/>
    <n v="12.801914507972922"/>
    <n v="12.801914507972922"/>
    <n v="11.775343474964206"/>
    <x v="4"/>
    <n v="6.9129362492169681"/>
    <n v="6.9129362492169681"/>
    <n v="6.9129362492169681"/>
    <n v="0"/>
    <n v="0"/>
    <n v="0"/>
    <n v="0"/>
    <n v="0"/>
    <n v="0"/>
    <n v="0"/>
    <n v="0"/>
    <n v="0"/>
    <n v="0"/>
    <n v="0"/>
    <n v="0"/>
    <n v="0"/>
    <n v="0"/>
    <n v="0"/>
    <n v="212589.88640463815"/>
    <n v="212589.88640463815"/>
    <n v="197053.34270365635"/>
    <n v="108196.50829484142"/>
    <n v="107602.02086721943"/>
    <n v="99473.849484537714"/>
    <n v="27197.436152287399"/>
    <n v="24662.560884406619"/>
    <n v="24662.560884406619"/>
    <n v="24662.560884406619"/>
    <n v="17912.268477087506"/>
    <x v="4"/>
    <n v="5189.0998318951424"/>
    <n v="5189.0998318951424"/>
    <n v="5189.0998318951424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Business"/>
    <x v="10"/>
    <x v="10"/>
    <s v="Commercial &amp; Institutional"/>
    <x v="0"/>
    <x v="0"/>
    <s v="Final; Released August 31, 2012"/>
    <s v=""/>
    <s v="Projects"/>
    <n v="32000"/>
    <n v="598.34008929826882"/>
    <n v="3268223.9803279433"/>
    <n v="456.7572047335259"/>
    <n v="456.7572047335259"/>
    <n v="456.7572047335259"/>
    <n v="456.7572047335259"/>
    <n v="456.7572047335259"/>
    <n v="456.7572047335259"/>
    <n v="456.7572047335259"/>
    <n v="456.7572047335259"/>
    <n v="288.28717586186536"/>
    <n v="288.28717586186536"/>
    <n v="288.2871758618653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63617.5660634409"/>
    <n v="2463617.5660634409"/>
    <n v="2463617.5660634409"/>
    <n v="2463617.5660634409"/>
    <n v="2463617.5660634409"/>
    <n v="2463617.5660634409"/>
    <n v="2463617.5660634409"/>
    <n v="2463617.5660634409"/>
    <n v="2039287.8465648624"/>
    <n v="2039287.8465648624"/>
    <n v="2039287.8465648624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Business"/>
    <x v="11"/>
    <x v="11"/>
    <s v="Commercial &amp; Institutional"/>
    <x v="0"/>
    <x v="0"/>
    <s v="Final; Released August 31, 2012"/>
    <s v="Not evaluated"/>
    <s v="Audits"/>
    <n v="300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Industrial"/>
    <x v="12"/>
    <x v="12"/>
    <s v="Industrial"/>
    <x v="0"/>
    <x v="0"/>
    <s v="Final; Released August 31, 2012"/>
    <s v="Gross reflects contracted MW and Net reflects Ex ante MW"/>
    <s v="Facilities"/>
    <n v="2000"/>
    <n v="372"/>
    <n v="18402.509999999998"/>
    <n v="313.5068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402.509999999998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Industrial"/>
    <x v="13"/>
    <x v="13"/>
    <s v="Industrial"/>
    <x v="0"/>
    <x v="0"/>
    <s v="Final; Released August 31, 2012"/>
    <s v=""/>
    <s v="Projects"/>
    <n v="35000"/>
    <n v="82.002396776994104"/>
    <n v="520987.88232201425"/>
    <n v="58.411909299784291"/>
    <n v="58.411909299784291"/>
    <n v="58.411909299784291"/>
    <n v="58.411909299784291"/>
    <n v="58.411909299784291"/>
    <n v="58.411909299784291"/>
    <n v="58.411909299784291"/>
    <n v="58.411909299784291"/>
    <n v="54.961499091370939"/>
    <n v="54.961499091370939"/>
    <n v="54.961499091370939"/>
    <x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1325.03263411968"/>
    <n v="381325.03263411968"/>
    <n v="381325.03263411968"/>
    <n v="381325.03263411968"/>
    <n v="381325.03263411968"/>
    <n v="381325.03263411968"/>
    <n v="381325.03263411968"/>
    <n v="381325.03263411968"/>
    <n v="367762.19702140358"/>
    <n v="367762.19702140358"/>
    <n v="367762.19702140358"/>
    <x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Pre-2011 Programs Completed in 2011"/>
    <x v="14"/>
    <x v="14"/>
    <s v="Commercial &amp; Institutional"/>
    <x v="0"/>
    <x v="0"/>
    <s v="Final; Released August 31, 2012"/>
    <s v="Not evaluated; 2010 Evaluation findings used"/>
    <s v="Projects"/>
    <n v="28000"/>
    <n v="655.67563576900022"/>
    <n v="3461437.7242189278"/>
    <n v="340.95133059988012"/>
    <n v="340.95133059988012"/>
    <n v="340.95133059988012"/>
    <n v="340.95133059988012"/>
    <n v="340.95133059988012"/>
    <n v="340.95133059988012"/>
    <n v="340.95133059988012"/>
    <n v="340.95133059988012"/>
    <n v="340.95133059988012"/>
    <n v="340.95133059988012"/>
    <n v="340.95133059988012"/>
    <x v="7"/>
    <n v="340.95133059988012"/>
    <n v="0"/>
    <n v="0"/>
    <n v="0"/>
    <n v="0"/>
    <n v="0"/>
    <n v="0"/>
    <n v="0"/>
    <n v="0"/>
    <n v="0"/>
    <n v="0"/>
    <n v="0"/>
    <n v="0"/>
    <n v="0"/>
    <n v="0"/>
    <n v="0"/>
    <n v="0"/>
    <n v="0"/>
    <n v="1799947.6165938426"/>
    <n v="1799947.6165938426"/>
    <n v="1799947.6165938426"/>
    <n v="1799947.6165938426"/>
    <n v="1799947.6165938426"/>
    <n v="1799947.6165938426"/>
    <n v="1799947.6165938426"/>
    <n v="1799947.6165938426"/>
    <n v="1799947.6165938426"/>
    <n v="1799947.6165938426"/>
    <n v="1799947.6165938426"/>
    <x v="7"/>
    <n v="1799947.6165938426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0"/>
    <s v="Tier 1"/>
    <s v="Pre-2011 Programs Completed in 2011"/>
    <x v="15"/>
    <x v="15"/>
    <s v="Commercial &amp; Institutional"/>
    <x v="0"/>
    <x v="0"/>
    <s v="Final; Released August 31, 2012"/>
    <s v="Not evaluated; 2010 Evaluation findings used"/>
    <s v="Projects"/>
    <n v="8019.2212120808599"/>
    <n v="556.52349908554606"/>
    <n v="2858304.6913033654"/>
    <n v="278.26174954277303"/>
    <n v="278.26174954277303"/>
    <n v="278.26174954277303"/>
    <n v="278.26174954277303"/>
    <n v="278.26174954277303"/>
    <n v="278.26174954277303"/>
    <n v="278.26174954277303"/>
    <n v="278.26174954277303"/>
    <n v="278.26174954277303"/>
    <n v="278.26174954277303"/>
    <n v="278.26174954277303"/>
    <x v="8"/>
    <n v="278.26174954277303"/>
    <n v="278.26174954277303"/>
    <n v="278.26174954277303"/>
    <n v="263.02724954277306"/>
    <n v="263.02724954277306"/>
    <n v="263.02724954277306"/>
    <n v="263.02724954277306"/>
    <n v="263.02724954277306"/>
    <n v="263.02724954277306"/>
    <n v="263.02724954277306"/>
    <n v="263.02724954277306"/>
    <n v="263.02724954277306"/>
    <n v="263.02724954277306"/>
    <n v="263.02724954277306"/>
    <n v="0"/>
    <n v="0"/>
    <n v="0"/>
    <n v="0"/>
    <n v="1429152.3456516827"/>
    <n v="1429152.3456516827"/>
    <n v="1429152.3456516827"/>
    <n v="1429152.3456516827"/>
    <n v="1429152.3456516827"/>
    <n v="1429152.3456516827"/>
    <n v="1429152.3456516827"/>
    <n v="1429152.3456516827"/>
    <n v="1429152.3456516827"/>
    <n v="1429152.3456516827"/>
    <n v="1429152.3456516827"/>
    <x v="8"/>
    <n v="1429152.3456516827"/>
    <n v="1429152.3456516827"/>
    <n v="1429152.3456516827"/>
    <n v="1350907.9536516827"/>
    <n v="1350907.9536516827"/>
    <n v="1350907.9536516827"/>
    <n v="1350907.9536516827"/>
    <n v="1350907.9536516827"/>
    <n v="1350907.9536516827"/>
    <n v="1350907.9536516827"/>
    <n v="1350907.9536516827"/>
    <n v="1350907.9536516827"/>
    <n v="1350907.9536516827"/>
    <n v="1350907.9536516827"/>
    <n v="0"/>
    <n v="0"/>
    <n v="0"/>
    <n v="0"/>
    <s v="Verified"/>
  </r>
  <r>
    <x v="1"/>
    <s v="Tier 1"/>
    <s v="Business"/>
    <x v="9"/>
    <x v="9"/>
    <s v="C&amp;I"/>
    <x v="0"/>
    <x v="1"/>
    <s v="Final; Released August 31, 2013"/>
    <s v="Projects"/>
    <n v="240"/>
    <n v="49.54618496438065"/>
    <n v="93066.483875783684"/>
    <n v="0"/>
    <m/>
    <n v="158.68216611816632"/>
    <n v="158.68216611816632"/>
    <n v="154.65703202612374"/>
    <n v="121.23728262195991"/>
    <n v="121.23728262195991"/>
    <n v="29.125899489973609"/>
    <n v="29.125899489973609"/>
    <n v="26.360968709884979"/>
    <n v="26.360968709884979"/>
    <n v="26.360968709884979"/>
    <x v="9"/>
    <n v="24.148578915609676"/>
    <n v="1.1320085077128477"/>
    <n v="1.1320085077128477"/>
    <n v="1.1320085077128477"/>
    <n v="0"/>
    <n v="0"/>
    <n v="0"/>
    <n v="0"/>
    <n v="0"/>
    <n v="0"/>
    <n v="0"/>
    <n v="0"/>
    <n v="0"/>
    <n v="0"/>
    <n v="0"/>
    <n v="0"/>
    <n v="0"/>
    <n v="0"/>
    <n v="0"/>
    <n v="606683.33181316836"/>
    <n v="606683.33181317034"/>
    <n v="590080.11516778101"/>
    <n v="440241.86398408015"/>
    <n v="440241.86398408015"/>
    <n v="108905.60130901597"/>
    <n v="108905.60130901597"/>
    <n v="106144.48548614948"/>
    <n v="106144.48548614948"/>
    <n v="106144.48548614948"/>
    <x v="9"/>
    <n v="84496.733148756233"/>
    <n v="1130.4466009688715"/>
    <n v="1130.4466009688715"/>
    <n v="1130.4466009688715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Business"/>
    <x v="16"/>
    <x v="10"/>
    <s v="C&amp;I"/>
    <x v="0"/>
    <x v="1"/>
    <s v="Final; Released August 31, 2013"/>
    <s v="Projects"/>
    <n v="109"/>
    <n v="1613.5449999606976"/>
    <n v="8608503.5205211397"/>
    <n v="0"/>
    <m/>
    <n v="1213.1917292937576"/>
    <n v="1213.1917292937576"/>
    <n v="1212.9600747368904"/>
    <n v="1191.06680902421"/>
    <n v="1191.06680902421"/>
    <n v="1094.6546799199796"/>
    <n v="1075.8444529529127"/>
    <n v="1075.8444529529127"/>
    <n v="971.08257170578474"/>
    <n v="717.42896076745467"/>
    <x v="10"/>
    <n v="688.08029492047854"/>
    <n v="153.6469391242897"/>
    <n v="150.67930893191252"/>
    <n v="150.67930893191252"/>
    <n v="75.698476138226155"/>
    <n v="72.43041351268819"/>
    <n v="72.43041351268819"/>
    <n v="72.43041351268819"/>
    <n v="72.43041351268819"/>
    <n v="0"/>
    <n v="0"/>
    <n v="0"/>
    <n v="0"/>
    <n v="0"/>
    <n v="0"/>
    <n v="0"/>
    <n v="0"/>
    <n v="0"/>
    <n v="0"/>
    <n v="6472559.0379858185"/>
    <n v="6472559.0379858185"/>
    <n v="6471803.7169553721"/>
    <n v="6400284.8743472369"/>
    <n v="6400284.8743472369"/>
    <n v="6084238.6743046828"/>
    <n v="5953906.0244697183"/>
    <n v="5953906.0244697183"/>
    <n v="5574342.2097371817"/>
    <n v="3880048.0159249455"/>
    <x v="10"/>
    <n v="3586766.1869046628"/>
    <n v="422043.90417094977"/>
    <n v="412255.44592427666"/>
    <n v="412255.44592427666"/>
    <n v="76973.785253774782"/>
    <n v="71250.563359747917"/>
    <n v="71250.563359747917"/>
    <n v="71250.563359747917"/>
    <n v="71250.563359747917"/>
    <n v="0"/>
    <n v="0"/>
    <n v="0"/>
    <n v="0"/>
    <n v="0"/>
    <n v="0"/>
    <n v="0"/>
    <n v="0"/>
    <n v="0"/>
    <s v="Verified"/>
  </r>
  <r>
    <x v="1"/>
    <s v="Tier 1"/>
    <s v="Business"/>
    <x v="11"/>
    <x v="11"/>
    <s v="C&amp;I"/>
    <x v="0"/>
    <x v="1"/>
    <s v="Final; Released August 31, 2013"/>
    <s v="Audits"/>
    <n v="13"/>
    <n v="89.513349345175087"/>
    <n v="369892.14230114222"/>
    <n v="0"/>
    <m/>
    <n v="67.303270184342168"/>
    <n v="67.303270184342168"/>
    <n v="67.303270184342168"/>
    <n v="67.303270184342168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7291.30801332003"/>
    <n v="327291.30801332003"/>
    <n v="327291.30801332003"/>
    <n v="327291.30801332003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Consumer"/>
    <x v="0"/>
    <x v="0"/>
    <s v="Residential"/>
    <x v="0"/>
    <x v="1"/>
    <s v="Final; Released August 31, 2013"/>
    <s v="Appliances"/>
    <n v="81.03360737885707"/>
    <n v="15.789983292586033"/>
    <n v="40695.801298459424"/>
    <n v="0"/>
    <m/>
    <n v="11.87216788916243"/>
    <n v="11.87216788916243"/>
    <n v="11.87216788916243"/>
    <n v="11.65208423211798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973.196773955562"/>
    <n v="20973.196773955562"/>
    <n v="20973.196773955562"/>
    <n v="20776.385990803334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Consumer"/>
    <x v="1"/>
    <x v="1"/>
    <s v="Residential"/>
    <x v="0"/>
    <x v="1"/>
    <s v="Final; Released August 31, 2013"/>
    <s v="Appliances"/>
    <n v="454.78678136042106"/>
    <n v="35.916854949175189"/>
    <n v="379407.10670638375"/>
    <n v="0"/>
    <m/>
    <n v="27.005154097124198"/>
    <n v="27.005154097124198"/>
    <n v="27.005154097124198"/>
    <n v="24.94228367894998"/>
    <n v="14.031397065740856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7849.65903419684"/>
    <n v="177849.65903419684"/>
    <n v="177849.65903419684"/>
    <n v="176004.92804419703"/>
    <n v="106719.09484182582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Consumer"/>
    <x v="2"/>
    <x v="2"/>
    <s v="Residential"/>
    <x v="0"/>
    <x v="1"/>
    <s v="Final; Released August 31, 2013"/>
    <s v="Products"/>
    <n v="24957.710706123347"/>
    <n v="46.306127679072247"/>
    <n v="687449.81573676027"/>
    <n v="0"/>
    <m/>
    <n v="34.816637352685902"/>
    <n v="34.816637352685902"/>
    <n v="34.816637352685902"/>
    <n v="34.816637352685902"/>
    <n v="31.868340532450205"/>
    <n v="26.968126053418086"/>
    <n v="20.189226531332373"/>
    <n v="20.114685142585209"/>
    <n v="20.114685142585209"/>
    <n v="12.972182306191566"/>
    <x v="11"/>
    <n v="5.0747807184564131"/>
    <n v="5.0747807184564131"/>
    <n v="4.9876937328976023"/>
    <n v="4.9876937328976023"/>
    <n v="4.8637712655598317"/>
    <n v="1.3646804011903864"/>
    <n v="1.3646804011903864"/>
    <n v="1.3646804011903864"/>
    <n v="1.3646804011903864"/>
    <n v="0"/>
    <n v="0"/>
    <n v="0"/>
    <n v="0"/>
    <n v="0"/>
    <n v="0"/>
    <n v="0"/>
    <n v="0"/>
    <n v="0"/>
    <n v="0"/>
    <n v="630039.40231917438"/>
    <n v="630039.40231917438"/>
    <n v="630039.40231917438"/>
    <n v="630039.40231917438"/>
    <n v="566365.34237961902"/>
    <n v="460535.91967257106"/>
    <n v="314132.73138740979"/>
    <n v="313479.74882198463"/>
    <n v="313479.74882198463"/>
    <n v="159223.85755571208"/>
    <x v="11"/>
    <n v="114492.50030810888"/>
    <n v="114492.50030810888"/>
    <n v="106499.21928252885"/>
    <n v="106499.21928252885"/>
    <n v="105042.36241410271"/>
    <n v="29472.860760602365"/>
    <n v="29472.860760602365"/>
    <n v="29472.860760602365"/>
    <n v="29472.860760602365"/>
    <n v="0"/>
    <n v="0"/>
    <n v="0"/>
    <n v="0"/>
    <n v="0"/>
    <n v="0"/>
    <n v="0"/>
    <n v="0"/>
    <n v="0"/>
    <s v="Verified"/>
  </r>
  <r>
    <x v="1"/>
    <s v="Tier 1"/>
    <s v="Consumer"/>
    <x v="3"/>
    <x v="3"/>
    <s v="Residential"/>
    <x v="0"/>
    <x v="1"/>
    <s v="Final; Released August 31, 2013"/>
    <s v="Products"/>
    <n v="726.7081777648782"/>
    <n v="7.2093057181844049"/>
    <n v="32892.725502515925"/>
    <n v="0"/>
    <m/>
    <n v="5.4205306151762436"/>
    <n v="5.4205306151762436"/>
    <n v="5.4205306151762436"/>
    <n v="5.4205306151762436"/>
    <n v="5.397649386648192"/>
    <n v="5.397649386648192"/>
    <n v="4.6039154515552845"/>
    <n v="4.594303535637887"/>
    <n v="4.594303535637887"/>
    <n v="4.594303535637887"/>
    <x v="12"/>
    <n v="8.445258064910327E-2"/>
    <n v="8.445258064910327E-2"/>
    <n v="8.1411518767885563E-2"/>
    <n v="8.1411518767885563E-2"/>
    <n v="7.6044797741446707E-2"/>
    <n v="0"/>
    <n v="0"/>
    <n v="0"/>
    <n v="0"/>
    <n v="0"/>
    <n v="0"/>
    <n v="0"/>
    <n v="0"/>
    <n v="0"/>
    <n v="0"/>
    <n v="0"/>
    <n v="0"/>
    <n v="0"/>
    <n v="0"/>
    <n v="32892.725502515925"/>
    <n v="32892.725502515925"/>
    <n v="32892.725502515925"/>
    <n v="32892.725502515925"/>
    <n v="32398.561988589463"/>
    <n v="32398.561988589463"/>
    <n v="15256.372704158894"/>
    <n v="15172.172320722488"/>
    <n v="15172.172320722488"/>
    <n v="15172.172320722488"/>
    <x v="12"/>
    <n v="1984.5477548159354"/>
    <n v="1984.5477548159354"/>
    <n v="1705.4238182509623"/>
    <n v="1705.4238182509623"/>
    <n v="1642.3315916655788"/>
    <n v="0"/>
    <n v="0"/>
    <n v="0"/>
    <n v="0"/>
    <n v="0"/>
    <n v="0"/>
    <n v="0"/>
    <n v="0"/>
    <n v="0"/>
    <n v="0"/>
    <n v="0"/>
    <n v="0"/>
    <n v="0"/>
    <s v="Verified"/>
  </r>
  <r>
    <x v="1"/>
    <s v="Tier 1"/>
    <s v="Consumer"/>
    <x v="4"/>
    <x v="4"/>
    <s v="Residential"/>
    <x v="0"/>
    <x v="1"/>
    <s v="Final; Released August 31, 2013"/>
    <s v="Installations"/>
    <n v="2422.3842424671384"/>
    <n v="721.49298980716981"/>
    <n v="2242540.756509922"/>
    <n v="0"/>
    <m/>
    <n v="542.47593218584188"/>
    <n v="542.47593218584188"/>
    <n v="542.47593218584188"/>
    <n v="542.47593218584188"/>
    <n v="542.47593218584188"/>
    <n v="542.47593218584188"/>
    <n v="542.47593218584188"/>
    <n v="542.47593218584188"/>
    <n v="542.47593218584188"/>
    <n v="542.47593218584188"/>
    <x v="13"/>
    <n v="542.47593218584188"/>
    <n v="542.47593218584188"/>
    <n v="542.47593218584188"/>
    <n v="542.47593218584188"/>
    <n v="542.47593218584188"/>
    <n v="542.47593218584188"/>
    <n v="542.47593218584188"/>
    <n v="433.3315419712057"/>
    <n v="0"/>
    <n v="0"/>
    <n v="0"/>
    <n v="0"/>
    <n v="0"/>
    <n v="0"/>
    <n v="0"/>
    <n v="0"/>
    <n v="0"/>
    <n v="0"/>
    <n v="0"/>
    <n v="934123.68906956632"/>
    <n v="934123.68906956632"/>
    <n v="934123.68906956632"/>
    <n v="934123.68906956632"/>
    <n v="934123.68906956632"/>
    <n v="934123.68906956632"/>
    <n v="934123.68906956632"/>
    <n v="934123.68906956632"/>
    <n v="934123.68906956632"/>
    <n v="934123.68906956632"/>
    <x v="13"/>
    <n v="934123.68906956632"/>
    <n v="934123.68906956632"/>
    <n v="934123.68906956632"/>
    <n v="934123.68906956632"/>
    <n v="934123.68906956632"/>
    <n v="934123.68906956632"/>
    <n v="934123.68906956632"/>
    <n v="836520.83566699445"/>
    <n v="0"/>
    <n v="0"/>
    <n v="0"/>
    <n v="0"/>
    <n v="0"/>
    <n v="0"/>
    <n v="0"/>
    <n v="0"/>
    <n v="0"/>
    <n v="0"/>
    <s v="Verified"/>
  </r>
  <r>
    <x v="1"/>
    <s v="Tier 1"/>
    <s v="Consumer"/>
    <x v="5"/>
    <x v="5"/>
    <s v="Residential"/>
    <x v="0"/>
    <x v="1"/>
    <s v="Final; Released August 31, 2013"/>
    <s v="Devices"/>
    <n v="3196"/>
    <n v="2168.783338918"/>
    <n v="14113.374835999999"/>
    <n v="0"/>
    <m/>
    <n v="1630.6641646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113.374835999999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Home Assistance"/>
    <x v="17"/>
    <x v="16"/>
    <s v="Residential"/>
    <x v="0"/>
    <x v="1"/>
    <s v="Final; Released August 31, 2013"/>
    <s v="Projects"/>
    <n v="4"/>
    <n v="0.56153958890354272"/>
    <n v="-69300.84794072657"/>
    <n v="0"/>
    <m/>
    <n v="0.42221021722070878"/>
    <n v="0.41992458049207926"/>
    <n v="0.41992458049207926"/>
    <n v="0.41992458049207926"/>
    <n v="0.41992458049207926"/>
    <n v="0.41992458049207926"/>
    <n v="0.40030284691601997"/>
    <n v="0.40030284691601997"/>
    <n v="0.25828170031309133"/>
    <n v="0.25828170031309133"/>
    <x v="14"/>
    <n v="0.25828170031309133"/>
    <n v="0.25828170031309133"/>
    <n v="0.25828170031309133"/>
    <n v="8.586110919713974E-2"/>
    <n v="8.586110919713974E-2"/>
    <n v="8.586110919713974E-2"/>
    <n v="8.586110919713974E-2"/>
    <n v="8.586110919713974E-2"/>
    <n v="8.586110919713974E-2"/>
    <n v="8.586110919713974E-2"/>
    <n v="0"/>
    <n v="0"/>
    <n v="0"/>
    <n v="0"/>
    <n v="0"/>
    <n v="0"/>
    <n v="0"/>
    <n v="0"/>
    <n v="0"/>
    <n v="5138.731201171875"/>
    <n v="5138.731201171875"/>
    <n v="5138.731201171875"/>
    <n v="5094.731201171875"/>
    <n v="5094.731201171875"/>
    <n v="5094.731201171875"/>
    <n v="4717.0000000000009"/>
    <n v="4717.0000000000009"/>
    <n v="1983"/>
    <n v="1983"/>
    <x v="14"/>
    <n v="1983"/>
    <n v="1983"/>
    <n v="1983"/>
    <n v="633"/>
    <n v="633"/>
    <n v="633"/>
    <n v="633"/>
    <n v="633"/>
    <n v="633"/>
    <n v="633"/>
    <n v="0"/>
    <n v="0"/>
    <n v="0"/>
    <n v="0"/>
    <n v="0"/>
    <n v="0"/>
    <n v="0"/>
    <n v="0"/>
    <s v="Verified"/>
  </r>
  <r>
    <x v="1"/>
    <s v="Tier 1"/>
    <s v="Industrial"/>
    <x v="12"/>
    <x v="12"/>
    <s v="Industrial"/>
    <x v="0"/>
    <x v="1"/>
    <s v="Final; Released August 31, 2013"/>
    <s v="Facilities"/>
    <n v="4"/>
    <n v="954.42789653400018"/>
    <n v="17294.21"/>
    <n v="0"/>
    <m/>
    <n v="717.61495980000007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294.21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Pre-2011 Programs Completed in 2011"/>
    <x v="15"/>
    <x v="15"/>
    <s v="C&amp;I"/>
    <x v="0"/>
    <x v="1"/>
    <s v="Final; Released August 31, 2013"/>
    <s v="Projects"/>
    <n v="2.3525019215773622E-2"/>
    <n v="3.535575137938618"/>
    <n v="5150.9676324281454"/>
    <n v="0"/>
    <m/>
    <n v="2.6583271713824193"/>
    <n v="2.6583271713824193"/>
    <n v="2.6583271713824193"/>
    <n v="2.6583271713824193"/>
    <n v="2.6583271713824193"/>
    <n v="2.6583271713824193"/>
    <n v="2.6583271713824193"/>
    <n v="2.6583271713824193"/>
    <n v="2.6583271713824193"/>
    <n v="2.6583271713824193"/>
    <x v="15"/>
    <n v="2.65832717138241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75.4838162140727"/>
    <n v="2575.4838162140727"/>
    <n v="2575.4838162140727"/>
    <n v="2575.4838162140727"/>
    <n v="2575.4838162140727"/>
    <n v="2575.4838162140727"/>
    <n v="2575.4838162140727"/>
    <n v="2575.4838162140727"/>
    <n v="2575.4838162140727"/>
    <n v="2575.4838162140727"/>
    <x v="15"/>
    <n v="2575.4838162140727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Business"/>
    <x v="8"/>
    <x v="8"/>
    <s v="C&amp;I"/>
    <x v="0"/>
    <x v="1"/>
    <s v="Final; Released August 31, 2013"/>
    <s v="Facilities"/>
    <n v="2"/>
    <n v="144.67857904499999"/>
    <n v="1581.165"/>
    <n v="0"/>
    <m/>
    <n v="108.78088650000001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81.165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"/>
    <s v="Business"/>
    <x v="7"/>
    <x v="7"/>
    <s v="C&amp;I"/>
    <x v="0"/>
    <x v="1"/>
    <s v="Final; Released August 31, 2013"/>
    <s v="Devices"/>
    <n v="81"/>
    <n v="68.947200000000009"/>
    <n v="294.83999999999997"/>
    <n v="0"/>
    <m/>
    <n v="51.84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4.83999999999997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1"/>
    <s v="Tier 1 - 2011 Adjustment"/>
    <s v="Business"/>
    <x v="16"/>
    <x v="10"/>
    <s v="C&amp;I"/>
    <x v="1"/>
    <x v="0"/>
    <s v="Final; Released August 31, 2013"/>
    <s v="Projects"/>
    <n v="7"/>
    <n v="15.648236742033919"/>
    <n v="23519.61226365262"/>
    <n v="11.76559153536385"/>
    <n v="11.76559153536385"/>
    <n v="11.76559153536385"/>
    <n v="11.76559153536385"/>
    <n v="11.76559153536385"/>
    <n v="11.76559153536385"/>
    <n v="10.743227909914157"/>
    <n v="10.743227909914157"/>
    <n v="10.18331273978958"/>
    <n v="10.18331273978958"/>
    <n v="10.18331273978958"/>
    <n v="10.170147913048405"/>
    <x v="16"/>
    <n v="10.170147913048405"/>
    <n v="9.9068513782249017"/>
    <n v="8.5576137910992163"/>
    <n v="0"/>
    <n v="0"/>
    <n v="0"/>
    <n v="0"/>
    <n v="0"/>
    <n v="0"/>
    <n v="0"/>
    <n v="0"/>
    <n v="0"/>
    <n v="0"/>
    <n v="0"/>
    <n v="0"/>
    <n v="0"/>
    <n v="0"/>
    <n v="0"/>
    <n v="15709.265987210607"/>
    <n v="15709.265987210607"/>
    <n v="15709.265987210607"/>
    <n v="15709.265987210607"/>
    <n v="15709.265987210607"/>
    <n v="15709.265987210607"/>
    <n v="11752.163247741655"/>
    <n v="11752.163247741655"/>
    <n v="9584.987305233306"/>
    <n v="9584.987305233306"/>
    <n v="9584.987305233306"/>
    <x v="16"/>
    <n v="8921.2455802206532"/>
    <n v="8921.2455802206532"/>
    <n v="7086.194928715081"/>
    <n v="6877.4158515077615"/>
    <n v="0"/>
    <n v="0"/>
    <n v="0"/>
    <n v="0"/>
    <n v="0"/>
    <n v="0"/>
    <n v="0"/>
    <n v="0"/>
    <n v="0"/>
    <n v="0"/>
    <n v="0"/>
    <n v="0"/>
    <n v="0"/>
    <n v="0"/>
    <s v="2012 True up"/>
  </r>
  <r>
    <x v="1"/>
    <s v="Tier 1 - 2011 Adjustment"/>
    <s v="Business"/>
    <x v="11"/>
    <x v="11"/>
    <s v="C&amp;I"/>
    <x v="1"/>
    <x v="0"/>
    <s v="Final; Released August 31, 2013"/>
    <s v="Projects"/>
    <n v="1"/>
    <n v="5.1771746295647825"/>
    <n v="25176.254462563076"/>
    <n v="5.1771746295647825"/>
    <n v="5.1771746295647825"/>
    <n v="5.1771746295647825"/>
    <n v="5.1771746295647825"/>
    <n v="5.1771746295647825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176.254462563076"/>
    <n v="25176.254462563076"/>
    <n v="25176.254462563076"/>
    <n v="25176.254462563076"/>
    <n v="25176.254462563076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2 True up"/>
  </r>
  <r>
    <x v="1"/>
    <s v="Tier 1 - 2011 Adjustment"/>
    <s v="Pre-2011 Programs Completed in 2011"/>
    <x v="15"/>
    <x v="15"/>
    <s v="C&amp;I"/>
    <x v="1"/>
    <x v="0"/>
    <s v="Final; Released August 31, 2013"/>
    <s v="Buildings"/>
    <n v="0.98077878791914053"/>
    <n v="0.35838619460413679"/>
    <n v="-1206266.6673033654"/>
    <n v="21.14275045722691"/>
    <n v="21.14275045722691"/>
    <n v="21.14275045722691"/>
    <n v="21.14275045722691"/>
    <n v="21.142750457226899"/>
    <n v="21.142750457226899"/>
    <n v="21.142750457226899"/>
    <n v="21.142750457226899"/>
    <n v="21.142750457226899"/>
    <n v="21.142750457226899"/>
    <n v="21.142750457226899"/>
    <n v="21.142750457226899"/>
    <x v="17"/>
    <n v="21.142750457226899"/>
    <n v="21.142750457226899"/>
    <n v="0"/>
    <n v="0"/>
    <n v="0"/>
    <n v="0"/>
    <n v="0"/>
    <n v="0"/>
    <n v="0"/>
    <n v="0"/>
    <n v="0"/>
    <n v="0"/>
    <n v="0"/>
    <n v="0"/>
    <n v="0"/>
    <n v="0"/>
    <n v="0"/>
    <n v="0"/>
    <n v="-603133.33365168271"/>
    <n v="-603133.33365168271"/>
    <n v="-603133.33365168271"/>
    <n v="-603133.33365168271"/>
    <n v="-603133.33365168294"/>
    <n v="-603133.33365168294"/>
    <n v="-603133.33365168294"/>
    <n v="-603133.33365168294"/>
    <n v="-603133.33365168294"/>
    <n v="-603133.33365168294"/>
    <n v="-603133.33365168294"/>
    <x v="17"/>
    <n v="-603133.33365168294"/>
    <n v="-603133.33365168294"/>
    <n v="-603133.33365168294"/>
    <n v="0"/>
    <n v="0"/>
    <n v="0"/>
    <n v="0"/>
    <n v="0"/>
    <n v="0"/>
    <n v="0"/>
    <n v="0"/>
    <n v="0"/>
    <n v="0"/>
    <n v="0"/>
    <n v="0"/>
    <n v="0"/>
    <n v="0"/>
    <n v="0"/>
    <s v="2012 True up"/>
  </r>
  <r>
    <x v="1"/>
    <s v="Tier 1 - 2011 Adjustment"/>
    <s v="Consumer"/>
    <x v="4"/>
    <x v="4"/>
    <s v="Residential"/>
    <x v="1"/>
    <x v="0"/>
    <s v="Final; Released August 31, 2013"/>
    <s v="Installations"/>
    <n v="-515.85735641806843"/>
    <n v="-359.57774396411742"/>
    <n v="-672843.20653229696"/>
    <n v="-149.78104086804686"/>
    <n v="-149.78104086804686"/>
    <n v="-149.78104086804686"/>
    <n v="-149.78104086804686"/>
    <n v="-149.78104086804686"/>
    <n v="-149.78104086804686"/>
    <n v="-149.78104086804686"/>
    <n v="-149.78104086804686"/>
    <n v="-149.78104086804686"/>
    <n v="-149.78104086804686"/>
    <n v="-149.78104086804686"/>
    <n v="-149.78104086804686"/>
    <x v="18"/>
    <n v="-149.78104086804686"/>
    <n v="-149.78104086804686"/>
    <n v="-149.78104086804686"/>
    <n v="-149.78104086804686"/>
    <n v="-149.78104086804686"/>
    <n v="-125.95782203611869"/>
    <n v="0"/>
    <n v="0"/>
    <n v="0"/>
    <n v="0"/>
    <n v="0"/>
    <n v="0"/>
    <n v="0"/>
    <n v="0"/>
    <n v="0"/>
    <n v="0"/>
    <n v="0"/>
    <n v="0"/>
    <n v="-280270.8385240286"/>
    <n v="-280270.8385240286"/>
    <n v="-280270.8385240286"/>
    <n v="-280270.8385240286"/>
    <n v="-280270.8385240286"/>
    <n v="-280270.8385240286"/>
    <n v="-280270.8385240286"/>
    <n v="-280270.8385240286"/>
    <n v="-280270.8385240286"/>
    <n v="-280270.8385240286"/>
    <n v="-280270.8385240286"/>
    <x v="18"/>
    <n v="-280270.8385240286"/>
    <n v="-280270.8385240286"/>
    <n v="-280270.8385240286"/>
    <n v="-280270.8385240286"/>
    <n v="-280270.8385240286"/>
    <n v="-280270.8385240286"/>
    <n v="-259003.30286848327"/>
    <n v="0"/>
    <n v="0"/>
    <n v="0"/>
    <n v="0"/>
    <n v="0"/>
    <n v="0"/>
    <n v="0"/>
    <n v="0"/>
    <n v="0"/>
    <n v="0"/>
    <n v="0"/>
    <s v="2012 True up"/>
  </r>
  <r>
    <x v="1"/>
    <s v="Tier 1 - 2011 Adjustment"/>
    <s v="Consumer"/>
    <x v="2"/>
    <x v="2"/>
    <s v="Residential"/>
    <x v="1"/>
    <x v="0"/>
    <s v="Final; Released August 31, 2013"/>
    <s v="Products"/>
    <n v="1924.7464971769441"/>
    <n v="2.743237713975005"/>
    <n v="55839.373126521583"/>
    <n v="2.5375043515478404"/>
    <n v="2.5375043515478404"/>
    <n v="2.5375043515478404"/>
    <n v="2.5375043515478404"/>
    <n v="2.5375043515478404"/>
    <n v="2.3203956034519422"/>
    <n v="1.3259992926420263"/>
    <n v="1.3254132454214032"/>
    <n v="1.3254132454214032"/>
    <n v="0.41619269706425788"/>
    <n v="0.17292290708548239"/>
    <n v="0.17287661716383107"/>
    <x v="19"/>
    <n v="0.16492780236416638"/>
    <n v="0.16492780236416638"/>
    <n v="0.16456383644708539"/>
    <n v="0"/>
    <n v="0"/>
    <n v="0"/>
    <n v="0"/>
    <n v="0"/>
    <n v="0"/>
    <n v="0"/>
    <n v="0"/>
    <n v="0"/>
    <n v="0"/>
    <n v="0"/>
    <n v="0"/>
    <n v="0"/>
    <n v="0"/>
    <n v="0"/>
    <n v="51364.30991960298"/>
    <n v="51364.30991960298"/>
    <n v="51364.30991960298"/>
    <n v="51364.30991960298"/>
    <n v="51364.30991960298"/>
    <n v="46675.434856285952"/>
    <n v="25199.561103139971"/>
    <n v="25194.427329487313"/>
    <n v="25194.427329487313"/>
    <n v="5558.0856636776252"/>
    <n v="4669.4109859793989"/>
    <x v="19"/>
    <n v="4287.9290775575928"/>
    <n v="3558.3469235042462"/>
    <n v="3558.3469235042462"/>
    <n v="3554.0680686882979"/>
    <n v="0"/>
    <n v="0"/>
    <n v="0"/>
    <n v="0"/>
    <n v="0"/>
    <n v="0"/>
    <n v="0"/>
    <n v="0"/>
    <n v="0"/>
    <n v="0"/>
    <n v="0"/>
    <n v="0"/>
    <n v="0"/>
    <n v="0"/>
    <s v="2012 True up"/>
  </r>
  <r>
    <x v="1"/>
    <s v="Tier 1"/>
    <s v="Business"/>
    <x v="9"/>
    <x v="9"/>
    <s v="C&amp;I"/>
    <x v="1"/>
    <x v="0"/>
    <s v="Final; Released August 31, 2013"/>
    <s v="Projects"/>
    <n v="-21.553480526552899"/>
    <n v="-41.90880132297"/>
    <n v="-1102782.7241523901"/>
    <n v="-22.1928875229593"/>
    <n v="-17.058159225329902"/>
    <n v="-142.450445967615"/>
    <n v="-142.00642706697201"/>
    <n v="-136.48413203546599"/>
    <n v="-131.57642103832302"/>
    <n v="-113.197819491125"/>
    <n v="-111.43002762112501"/>
    <n v="-111.21625911747"/>
    <n v="-102.225510061058"/>
    <n v="-79.901100937403001"/>
    <n v="-76.957087781593799"/>
    <x v="20"/>
    <n v="-27.889024177945601"/>
    <n v="-27.6641317977905"/>
    <n v="-31.571904335222204"/>
    <n v="-26.109019052487199"/>
    <n v="-25.760959333328298"/>
    <n v="-21.163496049973801"/>
    <n v="1.2293399532309599"/>
    <n v="-6.3729678006497998"/>
    <n v="4.51900574721788E-3"/>
    <n v="0"/>
    <n v="0"/>
    <n v="0"/>
    <n v="0"/>
    <n v="0"/>
    <n v="0"/>
    <n v="0"/>
    <n v="0"/>
    <n v="0"/>
    <n v="-142906.67409096801"/>
    <n v="-797105.74360227305"/>
    <n v="-799017.22535090509"/>
    <n v="-797203.26210486807"/>
    <n v="-775084.46185095899"/>
    <n v="-752437.31579049095"/>
    <n v="-689311.89681329206"/>
    <n v="-675331.69262780598"/>
    <n v="-675333.75806705304"/>
    <n v="-646316.54800261301"/>
    <n v="-495175.09599920199"/>
    <x v="20"/>
    <n v="-466558.61705758004"/>
    <n v="-180555.516565903"/>
    <n v="-179814.19784578099"/>
    <n v="-74102.588062598792"/>
    <n v="-46260.839006626906"/>
    <n v="-44433.021267615106"/>
    <n v="-40328.760000756294"/>
    <n v="7942.0027738184608"/>
    <n v="-6733.8013606901795"/>
    <n v="33.315789473684198"/>
    <n v="0"/>
    <n v="0"/>
    <n v="0"/>
    <n v="0"/>
    <n v="0"/>
    <n v="0"/>
    <n v="0"/>
    <n v="0"/>
    <s v="2012 True up"/>
  </r>
  <r>
    <x v="2"/>
    <s v="LDC"/>
    <s v="Business"/>
    <x v="11"/>
    <x v="11"/>
    <s v="Commercial &amp; Institutional"/>
    <x v="1"/>
    <x v="1"/>
    <m/>
    <s v="N/A"/>
    <s v="Audit"/>
    <n v="2000"/>
    <n v="10.354349258999999"/>
    <n v="50352.508925126"/>
    <s v=""/>
    <n v="10.354349258999999"/>
    <n v="10.354349258999999"/>
    <n v="10.354349258999999"/>
    <n v="10.354349258999999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50352.508925126"/>
    <n v="50352.508925126"/>
    <n v="50352.508925126"/>
    <n v="50352.508925126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2013 True up"/>
  </r>
  <r>
    <x v="2"/>
    <s v="LDC"/>
    <s v="Business"/>
    <x v="11"/>
    <x v="11"/>
    <s v="Commercial &amp; Institutional"/>
    <x v="0"/>
    <x v="2"/>
    <m/>
    <s v="N/A"/>
    <s v="Audit"/>
    <n v="2000"/>
    <n v="26.854354771000001"/>
    <n v="146621.36735919601"/>
    <s v=""/>
    <s v=""/>
    <n v="17.625353246"/>
    <n v="17.625353246"/>
    <n v="17.625353246"/>
    <n v="17.625353246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96901.535593948996"/>
    <n v="96901.535593948996"/>
    <n v="96901.535593948996"/>
    <n v="96901.535593948996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18"/>
    <x v="12"/>
    <s v="Commercial &amp; Institutional"/>
    <x v="0"/>
    <x v="2"/>
    <m/>
    <s v="N/A"/>
    <s v="Facilities"/>
    <n v="2000"/>
    <s v=""/>
    <s v=""/>
    <s v=""/>
    <s v=""/>
    <n v="110.3223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473.1110000000001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19"/>
    <x v="7"/>
    <s v="Commercial &amp; Institutional"/>
    <x v="0"/>
    <x v="2"/>
    <m/>
    <s v="N/A"/>
    <s v="Devices"/>
    <n v="1000"/>
    <s v=""/>
    <s v=""/>
    <s v=""/>
    <s v=""/>
    <n v="0.64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.020945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19"/>
    <x v="7"/>
    <s v="Commercial &amp; Institutional"/>
    <x v="0"/>
    <x v="2"/>
    <m/>
    <s v="N/A"/>
    <s v="Devices"/>
    <n v="4000"/>
    <s v=""/>
    <s v=""/>
    <s v=""/>
    <s v=""/>
    <n v="2.56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.0837810000000001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19"/>
    <x v="7"/>
    <s v="Commercial &amp; Institutional"/>
    <x v="0"/>
    <x v="2"/>
    <m/>
    <s v="N/A"/>
    <s v="Devices"/>
    <n v="20000"/>
    <s v=""/>
    <s v=""/>
    <s v=""/>
    <s v=""/>
    <n v="12.8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.41891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19"/>
    <x v="7"/>
    <s v="Commercial &amp; Institutional"/>
    <x v="0"/>
    <x v="2"/>
    <m/>
    <s v="N/A"/>
    <s v="Devices"/>
    <n v="59000"/>
    <s v=""/>
    <s v=""/>
    <s v=""/>
    <s v=""/>
    <n v="37.76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60.235770000000002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20"/>
    <x v="17"/>
    <s v="Commercial &amp; Institutional"/>
    <x v="0"/>
    <x v="2"/>
    <m/>
    <s v="N/A"/>
    <s v="Devices"/>
    <n v="17000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20"/>
    <x v="17"/>
    <s v="Commercial &amp; Institutional"/>
    <x v="0"/>
    <x v="2"/>
    <m/>
    <s v="N/A"/>
    <s v="Devices"/>
    <n v="33000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Business"/>
    <x v="16"/>
    <x v="10"/>
    <s v="Commercial &amp; Institutional"/>
    <x v="1"/>
    <x v="1"/>
    <m/>
    <s v="N/A"/>
    <s v="Projects"/>
    <n v="15000"/>
    <n v="242.47926445900001"/>
    <n v="1270677.9398095999"/>
    <s v=""/>
    <n v="157.85352329599999"/>
    <n v="157.85352329599999"/>
    <n v="157.678298162"/>
    <n v="157.303165546"/>
    <n v="157.303165546"/>
    <n v="146.501430279"/>
    <n v="146.501430279"/>
    <n v="146.501430279"/>
    <n v="141.74975047699999"/>
    <n v="141.74975047699999"/>
    <x v="22"/>
    <n v="141.60525495100001"/>
    <n v="72.646080834000003"/>
    <n v="72.198863700999993"/>
    <n v="72.198863700999993"/>
    <n v="51.691824697999998"/>
    <n v="6.3035193000000003E-2"/>
    <n v="0"/>
    <n v="0"/>
    <n v="0"/>
    <n v="0"/>
    <n v="0"/>
    <n v="0"/>
    <n v="0"/>
    <n v="0"/>
    <n v="0"/>
    <n v="0"/>
    <n v="0"/>
    <n v="0"/>
    <n v="0"/>
    <n v="900657.19706447097"/>
    <n v="900657.19706447097"/>
    <n v="900024.13764832297"/>
    <n v="898668.845576833"/>
    <n v="898668.845576833"/>
    <n v="859643.96331833198"/>
    <n v="858565.604673077"/>
    <n v="858565.604673077"/>
    <n v="819942.99273732095"/>
    <n v="805340.52517956297"/>
    <x v="22"/>
    <n v="736732.22793291695"/>
    <n v="293101.491755253"/>
    <n v="291485.77025278198"/>
    <n v="291485.77025278198"/>
    <n v="208482.840057511"/>
    <n v="52.172081065999997"/>
    <n v="0"/>
    <n v="0"/>
    <n v="0"/>
    <n v="0"/>
    <n v="0"/>
    <n v="0"/>
    <n v="0"/>
    <n v="0"/>
    <n v="0"/>
    <n v="0"/>
    <n v="0"/>
    <n v="0"/>
    <s v="2013 True up"/>
  </r>
  <r>
    <x v="2"/>
    <s v="LDC"/>
    <s v="Business"/>
    <x v="16"/>
    <x v="10"/>
    <s v="Commercial &amp; Institutional"/>
    <x v="0"/>
    <x v="2"/>
    <m/>
    <s v="N/A"/>
    <s v="Projects"/>
    <n v="172000"/>
    <n v="1220.7446667869999"/>
    <n v="6703900.4581967304"/>
    <s v=""/>
    <s v=""/>
    <n v="878.25289932199996"/>
    <n v="874.35473774399998"/>
    <n v="864.58878100899994"/>
    <n v="864.58878100899994"/>
    <n v="830.34511125100005"/>
    <n v="789.43341016800002"/>
    <n v="789.43341016800002"/>
    <n v="788.80728332399997"/>
    <n v="769.88236767199999"/>
    <x v="23"/>
    <n v="567.38013895500001"/>
    <n v="562.18863135499998"/>
    <n v="329.06643145300001"/>
    <n v="301.57708217499999"/>
    <n v="301.57708217499999"/>
    <n v="268.45948243499998"/>
    <n v="99.511808274000003"/>
    <n v="91.602420511000005"/>
    <n v="91.602420511000005"/>
    <n v="91.602420511000005"/>
    <n v="0"/>
    <n v="0"/>
    <n v="0"/>
    <n v="0"/>
    <n v="0"/>
    <n v="0"/>
    <n v="0"/>
    <n v="0"/>
    <n v="0"/>
    <n v="0"/>
    <n v="4822005.0255298195"/>
    <n v="4809871.7848453997"/>
    <n v="4779517.5760743804"/>
    <n v="4779517.5760743804"/>
    <n v="4672475.9277512403"/>
    <n v="4507983.6556198196"/>
    <n v="4507983.6556198196"/>
    <n v="4495421.0124019198"/>
    <n v="4430465.1525389999"/>
    <x v="23"/>
    <n v="3083404.8250595201"/>
    <n v="2979242.1327988198"/>
    <n v="1655652.6677494601"/>
    <n v="1570211.22359748"/>
    <n v="1570211.22359748"/>
    <n v="1316457.3056411301"/>
    <n v="191102.100530339"/>
    <n v="171148.74652921801"/>
    <n v="171148.74652921801"/>
    <n v="171148.74652921801"/>
    <n v="0"/>
    <n v="0"/>
    <n v="0"/>
    <n v="0"/>
    <n v="0"/>
    <n v="0"/>
    <n v="0"/>
    <n v="0"/>
    <s v="Verified"/>
  </r>
  <r>
    <x v="2"/>
    <s v="LDC"/>
    <s v="Business"/>
    <x v="21"/>
    <x v="9"/>
    <s v="Commercial &amp; Institutional"/>
    <x v="0"/>
    <x v="2"/>
    <m/>
    <s v="N/A"/>
    <s v="Projects"/>
    <n v="192000"/>
    <n v="191.74839294700001"/>
    <n v="666220.40766738704"/>
    <s v=""/>
    <s v=""/>
    <n v="181.11468934999999"/>
    <n v="181.11468934999999"/>
    <n v="175.95162400000001"/>
    <n v="143.91168878299999"/>
    <n v="65.312079034000007"/>
    <n v="65.250573983999999"/>
    <n v="65.250573983999999"/>
    <n v="65.250573983999999"/>
    <n v="65.250573983999999"/>
    <x v="24"/>
    <n v="61.472626292000001"/>
    <n v="27.181388004999999"/>
    <n v="0"/>
    <n v="0"/>
    <n v="0"/>
    <n v="0"/>
    <n v="0"/>
    <n v="0"/>
    <n v="0"/>
    <n v="0"/>
    <n v="0"/>
    <n v="0"/>
    <n v="0"/>
    <n v="0"/>
    <n v="0"/>
    <n v="0"/>
    <n v="0"/>
    <n v="0"/>
    <s v=""/>
    <s v=""/>
    <n v="628825.66501826397"/>
    <n v="628825.66501826397"/>
    <n v="610461.48172854295"/>
    <n v="488331.87529526302"/>
    <n v="242400.92014404299"/>
    <n v="242193.721082145"/>
    <n v="242193.721082145"/>
    <n v="242193.721082145"/>
    <n v="242193.721082145"/>
    <x v="24"/>
    <n v="207920.65227698701"/>
    <n v="85783.153685227997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2"/>
    <s v="LDC"/>
    <s v="Consumer"/>
    <x v="22"/>
    <x v="3"/>
    <s v="Residential"/>
    <x v="0"/>
    <x v="2"/>
    <m/>
    <s v="Custom loadshapes for some clotheslines, outdoor timers and power bars based on survey results."/>
    <s v="measures"/>
    <n v="8160737.1144509995"/>
    <n v="10.908960494"/>
    <n v="160963.91433028399"/>
    <n v="0"/>
    <n v="0"/>
    <n v="12.152691670999999"/>
    <n v="12.152691670999999"/>
    <n v="11.714044318999999"/>
    <n v="10.041842797999999"/>
    <n v="10.041842797999999"/>
    <n v="10.041842797999999"/>
    <n v="10.041842797999999"/>
    <n v="10.02779149"/>
    <n v="7.5002072770000003"/>
    <x v="25"/>
    <n v="6.0246607150000004"/>
    <n v="6.0244921140000001"/>
    <n v="6.0244921140000001"/>
    <n v="6.0155107579999996"/>
    <n v="6.0155107579999996"/>
    <n v="6.0081533110000001"/>
    <n v="5.8224936380000001"/>
    <n v="3.4176745780000002"/>
    <n v="3.4176745780000002"/>
    <n v="3.4176745780000002"/>
    <n v="0"/>
    <n v="0"/>
    <n v="0"/>
    <n v="0"/>
    <n v="0"/>
    <n v="0"/>
    <n v="0"/>
    <n v="0"/>
    <n v="0"/>
    <n v="0"/>
    <n v="181320.80167439699"/>
    <n v="181320.80167439699"/>
    <n v="174333.445450417"/>
    <n v="147696.40392139601"/>
    <n v="147696.40392139601"/>
    <n v="147696.40392139601"/>
    <n v="147696.40392139601"/>
    <n v="147573.31447030499"/>
    <n v="107310.60404112301"/>
    <x v="25"/>
    <n v="97571.750928349997"/>
    <n v="96182.286279284002"/>
    <n v="96182.286279284002"/>
    <n v="95786.895476698002"/>
    <n v="95786.895476698002"/>
    <n v="95705.826817579"/>
    <n v="92748.393555228002"/>
    <n v="54441.24914865"/>
    <n v="54441.24914865"/>
    <n v="54441.24914865"/>
    <n v="0"/>
    <n v="0"/>
    <n v="0"/>
    <n v="0"/>
    <n v="0"/>
    <n v="0"/>
    <n v="0"/>
    <n v="0"/>
    <s v="Verified"/>
  </r>
  <r>
    <x v="2"/>
    <s v="LDC"/>
    <s v="Consumer"/>
    <x v="0"/>
    <x v="0"/>
    <s v="Residential"/>
    <x v="0"/>
    <x v="2"/>
    <m/>
    <s v="Dehumidifier Load Shape"/>
    <s v="Appliances"/>
    <n v="146000"/>
    <n v="57.473727279999999"/>
    <n v="102479.2062"/>
    <s v=""/>
    <s v=""/>
    <n v="30.250338459999998"/>
    <n v="30.250338459999998"/>
    <n v="30.250338459999998"/>
    <n v="30.250338459999998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"/>
    <s v=""/>
    <n v="53938.222179999997"/>
    <n v="53938.222179999997"/>
    <n v="53938.222179999997"/>
    <n v="53938.222179999997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2"/>
    <s v="LDC"/>
    <s v="Consumer"/>
    <x v="1"/>
    <x v="1"/>
    <s v="Residential"/>
    <x v="0"/>
    <x v="2"/>
    <m/>
    <s v="N/A"/>
    <s v="Appliances"/>
    <n v="266000"/>
    <n v="38.724035180000001"/>
    <n v="235876.53059085796"/>
    <s v=""/>
    <s v=""/>
    <n v="17.747703520000002"/>
    <n v="17.747703520000002"/>
    <n v="17.747703520000002"/>
    <n v="16.595079194"/>
    <n v="9.6491150769999994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"/>
    <s v=""/>
    <n v="110703.888094051"/>
    <n v="110703.888094051"/>
    <n v="110703.888094051"/>
    <n v="109575.898392384"/>
    <n v="65654.173185227002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2"/>
    <s v="LDC"/>
    <s v="Consumer"/>
    <x v="23"/>
    <x v="2"/>
    <s v="Residential"/>
    <x v="0"/>
    <x v="2"/>
    <m/>
    <s v="Custom loadshapes for some clotheslines, outdoor timers and power bars based on survey results."/>
    <s v="measures"/>
    <n v="22225784.275003999"/>
    <n v="26.858380187000002"/>
    <n v="386782.57067276002"/>
    <n v="0"/>
    <n v="0"/>
    <n v="27.845661070999999"/>
    <n v="27.845661070999999"/>
    <n v="26.316947365000001"/>
    <n v="21.099835522999999"/>
    <n v="21.099835522999999"/>
    <n v="21.099835522999999"/>
    <n v="21.099835522999999"/>
    <n v="21.059921665000001"/>
    <n v="18.100796470999999"/>
    <x v="26"/>
    <n v="13.134460156999999"/>
    <n v="8.4839100829999996"/>
    <n v="8.4839100829999996"/>
    <n v="8.3167830639999991"/>
    <n v="8.3167830639999991"/>
    <n v="8.2310423519999993"/>
    <n v="7.1047725509999999"/>
    <n v="4.170341037"/>
    <n v="4.170341037"/>
    <n v="4.170341037"/>
    <n v="0"/>
    <n v="0"/>
    <n v="0"/>
    <n v="0"/>
    <n v="0"/>
    <n v="0"/>
    <n v="0"/>
    <n v="0"/>
    <n v="0"/>
    <n v="0"/>
    <n v="404156.08860724402"/>
    <n v="404156.08860724402"/>
    <n v="379804.711142043"/>
    <n v="296699.64097909199"/>
    <n v="296699.64097909199"/>
    <n v="296699.64097909199"/>
    <n v="296699.64097909199"/>
    <n v="296349.99558179098"/>
    <n v="249213.12860243401"/>
    <x v="26"/>
    <n v="216855.624332748"/>
    <n v="139417.208186798"/>
    <n v="139417.208186798"/>
    <n v="132059.69012673499"/>
    <n v="132059.69012673499"/>
    <n v="131114.948824722"/>
    <n v="113174.231115321"/>
    <n v="66430.717788341994"/>
    <n v="66430.717788341994"/>
    <n v="66430.717788341994"/>
    <n v="0"/>
    <n v="0"/>
    <n v="0"/>
    <n v="0"/>
    <n v="0"/>
    <n v="0"/>
    <n v="0"/>
    <n v="0"/>
    <s v="Verified"/>
  </r>
  <r>
    <x v="2"/>
    <s v="LDC"/>
    <s v="Consumer"/>
    <x v="17"/>
    <x v="16"/>
    <s v="Residential"/>
    <x v="0"/>
    <x v="2"/>
    <m/>
    <s v="N/A"/>
    <s v="Projects Completed"/>
    <n v="575000"/>
    <n v="30.028296257000001"/>
    <n v="326588.46955919499"/>
    <n v="0"/>
    <n v="0"/>
    <n v="30.028296136000002"/>
    <n v="29.867328213"/>
    <n v="29.817828509000002"/>
    <n v="28.341847727000001"/>
    <n v="27.625495279999999"/>
    <n v="26.950396989000001"/>
    <n v="26.313184074999999"/>
    <n v="26.313184074999999"/>
    <n v="19.821302134"/>
    <x v="27"/>
    <n v="17.517274169"/>
    <n v="17.517274169"/>
    <n v="16.170548854"/>
    <n v="16.170548854"/>
    <n v="6.1958025670000003"/>
    <n v="4.6044394569999998"/>
    <n v="4.6044394569999998"/>
    <n v="4.6044394569999998"/>
    <n v="4.6044394569999998"/>
    <n v="4.6044394569999998"/>
    <n v="1.5415361970000001"/>
    <n v="0"/>
    <n v="0"/>
    <n v="0"/>
    <n v="0"/>
    <n v="0"/>
    <n v="0"/>
    <n v="0"/>
    <n v="0"/>
    <n v="0"/>
    <n v="326588.472147942"/>
    <n v="323489.73411083198"/>
    <n v="322536.83289623301"/>
    <n v="294123.23746776598"/>
    <n v="280243.84082317399"/>
    <n v="267247.75683116901"/>
    <n v="254980.990702629"/>
    <n v="254352.53222179401"/>
    <n v="129379.556651115"/>
    <x v="27"/>
    <n v="114815.08595562"/>
    <n v="114815.08595562"/>
    <n v="110337.688555717"/>
    <n v="110337.688555717"/>
    <n v="32238.500811576996"/>
    <n v="19115.650256157001"/>
    <n v="19115.650256157001"/>
    <n v="19115.650256157001"/>
    <n v="19115.650256157001"/>
    <n v="19115.650256157001"/>
    <n v="11364.778564452999"/>
    <n v="0"/>
    <n v="0"/>
    <n v="0"/>
    <n v="0"/>
    <n v="0"/>
    <n v="0"/>
    <n v="0"/>
    <s v="Verified"/>
  </r>
  <r>
    <x v="2"/>
    <s v="LDC"/>
    <s v="Consumer"/>
    <x v="4"/>
    <x v="4"/>
    <s v="Residential"/>
    <x v="0"/>
    <x v="2"/>
    <m/>
    <s v="Blended Load Shape used for furnaces"/>
    <s v="Equipment"/>
    <n v="2446000"/>
    <n v="1073.920896677"/>
    <n v="1888413.7724025298"/>
    <s v=""/>
    <s v=""/>
    <n v="519.79748895900002"/>
    <n v="519.79748895900002"/>
    <n v="519.79748895900002"/>
    <n v="519.79748895900002"/>
    <n v="519.79748895900002"/>
    <n v="519.79748895900002"/>
    <n v="519.79748895900002"/>
    <n v="519.79748895900002"/>
    <n v="519.79748895900002"/>
    <x v="28"/>
    <n v="519.79748895900002"/>
    <n v="519.79748895900002"/>
    <n v="519.79748895900002"/>
    <n v="519.79748895900002"/>
    <n v="519.79748895900002"/>
    <n v="519.79748895900002"/>
    <n v="519.79748895900002"/>
    <n v="519.79748895900002"/>
    <n v="415.17748853199998"/>
    <n v="0"/>
    <n v="0"/>
    <n v="0"/>
    <n v="0"/>
    <n v="0"/>
    <n v="0"/>
    <n v="0"/>
    <n v="0"/>
    <n v="0"/>
    <s v=""/>
    <s v=""/>
    <n v="899719.01400545402"/>
    <n v="899719.01400545402"/>
    <n v="899719.01400545402"/>
    <n v="899719.01400545402"/>
    <n v="899719.01400545402"/>
    <n v="899719.01400545402"/>
    <n v="899719.01400545402"/>
    <n v="899719.01400545402"/>
    <n v="899719.01400545402"/>
    <x v="28"/>
    <n v="899719.01400545402"/>
    <n v="899719.01400545402"/>
    <n v="899719.01400545402"/>
    <n v="899719.01400545402"/>
    <n v="899719.01400545402"/>
    <n v="899719.01400545402"/>
    <n v="899719.01400545402"/>
    <n v="899719.01400545402"/>
    <n v="806162.11616968003"/>
    <n v="0"/>
    <n v="0"/>
    <n v="0"/>
    <n v="0"/>
    <n v="0"/>
    <n v="0"/>
    <n v="0"/>
    <n v="0"/>
    <n v="0"/>
    <s v="Verified"/>
  </r>
  <r>
    <x v="2"/>
    <s v="LDC"/>
    <s v="Consumer"/>
    <x v="4"/>
    <x v="4"/>
    <s v="Residential"/>
    <x v="1"/>
    <x v="1"/>
    <m/>
    <s v="Blended Load Shape used for furnaces"/>
    <s v="Equipment"/>
    <n v="71000"/>
    <n v="32.391428302999998"/>
    <n v="57183.474531615997"/>
    <s v=""/>
    <n v="14.197370613"/>
    <n v="14.197370613"/>
    <n v="14.197370613"/>
    <n v="14.197370613"/>
    <n v="14.197370613"/>
    <n v="14.197370613"/>
    <n v="14.197370613"/>
    <n v="14.197370613"/>
    <n v="14.197370613"/>
    <n v="14.197370613"/>
    <x v="29"/>
    <n v="14.197370613"/>
    <n v="14.197370613"/>
    <n v="14.197370613"/>
    <n v="14.197370613"/>
    <n v="14.197370613"/>
    <n v="14.197370613"/>
    <n v="14.197370613"/>
    <n v="14.197370613"/>
    <n v="11.529044185"/>
    <n v="0"/>
    <n v="0"/>
    <n v="0"/>
    <n v="0"/>
    <n v="0"/>
    <n v="0"/>
    <n v="0"/>
    <n v="0"/>
    <n v="0"/>
    <s v=""/>
    <n v="28046.550026023"/>
    <n v="28046.550026023"/>
    <n v="28046.550026023"/>
    <n v="28046.550026023"/>
    <n v="28046.550026023"/>
    <n v="28046.550026023"/>
    <n v="28046.550026023"/>
    <n v="28046.550026023"/>
    <n v="28046.550026023"/>
    <n v="28046.550026023"/>
    <x v="29"/>
    <n v="28046.550026023"/>
    <n v="28046.550026023"/>
    <n v="28046.550026023"/>
    <n v="28046.550026023"/>
    <n v="28046.550026023"/>
    <n v="28046.550026023"/>
    <n v="28046.550026023"/>
    <n v="25382.495229082"/>
    <n v="0"/>
    <n v="0"/>
    <n v="0"/>
    <n v="0"/>
    <n v="0"/>
    <n v="0"/>
    <n v="0"/>
    <n v="0"/>
    <n v="0"/>
    <n v="0"/>
    <s v="2013 True up"/>
  </r>
  <r>
    <x v="2"/>
    <s v="LDC"/>
    <s v="Consumer"/>
    <x v="24"/>
    <x v="5"/>
    <s v="Residential"/>
    <x v="0"/>
    <x v="2"/>
    <m/>
    <s v="N/A"/>
    <s v="Devices"/>
    <n v="13000"/>
    <s v=""/>
    <s v=""/>
    <s v=""/>
    <s v=""/>
    <n v="7.368860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8.00601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148000"/>
    <s v=""/>
    <s v=""/>
    <s v=""/>
    <s v=""/>
    <n v="82.066249999999997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43.82600000000002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359000"/>
    <s v=""/>
    <s v=""/>
    <s v=""/>
    <s v=""/>
    <n v="199.4757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989.84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770000"/>
    <s v=""/>
    <s v=""/>
    <s v=""/>
    <s v=""/>
    <n v="431.9089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35.570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646000"/>
    <s v=""/>
    <s v=""/>
    <s v=""/>
    <s v=""/>
    <n v="363.39260000000002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666.03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935000"/>
    <s v=""/>
    <s v=""/>
    <s v=""/>
    <s v=""/>
    <n v="523.19320000000005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378.7800000000002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582000"/>
    <s v=""/>
    <s v=""/>
    <s v=""/>
    <s v=""/>
    <n v="327.7393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942.23490000000004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4"/>
    <x v="5"/>
    <s v="Residential"/>
    <x v="0"/>
    <x v="2"/>
    <m/>
    <s v="N/A"/>
    <s v="Devices"/>
    <n v="2371000"/>
    <s v=""/>
    <s v=""/>
    <s v=""/>
    <s v=""/>
    <n v="1327.406999999999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936.32349999999997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5"/>
    <x v="18"/>
    <s v="Residential"/>
    <x v="0"/>
    <x v="2"/>
    <m/>
    <s v="N/A"/>
    <s v="Devices"/>
    <n v="1676000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Consumer"/>
    <x v="25"/>
    <x v="18"/>
    <s v="Residential"/>
    <x v="0"/>
    <x v="2"/>
    <m/>
    <s v="N/A"/>
    <s v="Devices"/>
    <n v="3439000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Industrial"/>
    <x v="26"/>
    <x v="8"/>
    <s v="Industrial"/>
    <x v="0"/>
    <x v="2"/>
    <m/>
    <s v="N/A"/>
    <s v="Facilities"/>
    <n v="5000"/>
    <s v=""/>
    <s v=""/>
    <s v=""/>
    <s v=""/>
    <n v="996.8587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2699.09"/>
    <s v=""/>
    <s v=""/>
    <s v=""/>
    <s v=""/>
    <s v=""/>
    <s v=""/>
    <s v=""/>
    <s v=""/>
    <x v="21"/>
    <s v=""/>
    <s v=""/>
    <s v=""/>
    <s v=""/>
    <s v=""/>
    <s v=""/>
    <s v=""/>
    <s v=""/>
    <s v=""/>
    <s v=""/>
    <s v=""/>
    <s v=""/>
    <s v=""/>
    <s v=""/>
    <s v=""/>
    <s v=""/>
    <s v=""/>
    <s v=""/>
    <s v="Verified"/>
  </r>
  <r>
    <x v="2"/>
    <s v="LDC"/>
    <s v="Industrial"/>
    <x v="27"/>
    <x v="19"/>
    <s v="Industrial"/>
    <x v="0"/>
    <x v="2"/>
    <m/>
    <s v="N/A"/>
    <s v=""/>
    <n v="6000"/>
    <n v="23.756399999999999"/>
    <n v="143426.23199999999"/>
    <n v="0"/>
    <n v="0"/>
    <n v="21.380759999999999"/>
    <n v="5.66676"/>
    <n v="5.66676"/>
    <n v="5.66676"/>
    <n v="0.80676000000000003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9083.6088"/>
    <n v="42413.608800000002"/>
    <n v="42413.608800000002"/>
    <n v="42413.608800000002"/>
    <n v="3533.6088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2"/>
    <s v="LDC"/>
    <s v="Consumer"/>
    <x v="1"/>
    <x v="1"/>
    <s v="Residential"/>
    <x v="0"/>
    <x v="2"/>
    <m/>
    <s v="N/A"/>
    <s v="Appliances"/>
    <n v="329.35026902083069"/>
    <n v="4.339884812812151E-2"/>
    <n v="303.52206725303296"/>
    <n v="0"/>
    <n v="0"/>
    <n v="2.0557797038353701E-2"/>
    <n v="2.0557797038353701E-2"/>
    <n v="2.0557797038353701E-2"/>
    <n v="2.0557797038353701E-2"/>
    <n v="1.1421163155242223E-2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3.86590509654127"/>
    <n v="143.86590509654127"/>
    <n v="143.86590509654127"/>
    <n v="143.86590509654127"/>
    <n v="77.71148104544848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2"/>
    <s v="LDC"/>
    <s v="Consumer"/>
    <x v="4"/>
    <x v="4"/>
    <s v="Residential"/>
    <x v="1"/>
    <x v="1"/>
    <m/>
    <s v="Blended Load Shape used for furnaces"/>
    <s v="Equipment"/>
    <n v="470.5003843154725"/>
    <n v="0.22166611457560098"/>
    <n v="400.2557772138955"/>
    <n v="0"/>
    <n v="9.6037245205592883E-2"/>
    <n v="9.6037245205592883E-2"/>
    <n v="9.6037245205592883E-2"/>
    <n v="9.6037245205592883E-2"/>
    <n v="9.6037245205592883E-2"/>
    <n v="9.6037245205592883E-2"/>
    <n v="9.6037245205592883E-2"/>
    <n v="9.6037245205592883E-2"/>
    <n v="9.6037245205592883E-2"/>
    <n v="9.6037245205592883E-2"/>
    <x v="30"/>
    <n v="9.6037245205592883E-2"/>
    <n v="9.6037245205592883E-2"/>
    <n v="9.6037245205592883E-2"/>
    <n v="9.6037245205592883E-2"/>
    <n v="9.6037245205592883E-2"/>
    <n v="9.6037245205592883E-2"/>
    <n v="9.6037245205592883E-2"/>
    <n v="9.6037245205592883E-2"/>
    <n v="8.2545517485941175E-2"/>
    <n v="0"/>
    <n v="0"/>
    <n v="0"/>
    <n v="0"/>
    <n v="0"/>
    <n v="0"/>
    <n v="0"/>
    <n v="0"/>
    <n v="0"/>
    <n v="0"/>
    <n v="195.25636547893666"/>
    <n v="195.25636547893666"/>
    <n v="195.25636547893666"/>
    <n v="195.25636547893666"/>
    <n v="195.25636547893666"/>
    <n v="195.25636547893666"/>
    <n v="195.25636547893666"/>
    <n v="195.25636547893666"/>
    <n v="195.25636547893666"/>
    <n v="195.25636547893666"/>
    <x v="30"/>
    <n v="195.25636547893666"/>
    <n v="195.25636547893666"/>
    <n v="195.25636547893666"/>
    <n v="195.25636547893666"/>
    <n v="195.25636547893666"/>
    <n v="195.25636547893666"/>
    <n v="195.25636547893666"/>
    <n v="181.73329635040187"/>
    <n v="0"/>
    <n v="0"/>
    <n v="0"/>
    <n v="0"/>
    <n v="0"/>
    <n v="0"/>
    <n v="0"/>
    <n v="0"/>
    <n v="0"/>
    <n v="0"/>
    <s v="2013 True up"/>
  </r>
  <r>
    <x v="3"/>
    <s v="LDC"/>
    <s v="Business"/>
    <x v="9"/>
    <x v="9"/>
    <s v="Commercial"/>
    <x v="0"/>
    <x v="3"/>
    <m/>
    <s v="N/A"/>
    <s v="Projects"/>
    <n v="442000"/>
    <n v="415428.5172"/>
    <n v="1512614330"/>
    <n v="0"/>
    <n v="0"/>
    <n v="0"/>
    <n v="415.42851719999999"/>
    <n v="402.91324550000002"/>
    <n v="366.00415040000001"/>
    <n v="219.5721523"/>
    <n v="219.5721523"/>
    <n v="219.5721523"/>
    <n v="219.5721523"/>
    <n v="219.5721523"/>
    <x v="31"/>
    <n v="219.5721523"/>
    <n v="215.13170500000001"/>
    <n v="60.498008589999998"/>
    <n v="0.56672607200000003"/>
    <n v="0.56672607200000003"/>
    <n v="0.56672607200000003"/>
    <n v="0"/>
    <n v="0"/>
    <n v="0"/>
    <n v="0"/>
    <n v="0"/>
    <n v="0"/>
    <n v="0"/>
    <n v="0"/>
    <n v="0"/>
    <n v="0"/>
    <n v="0"/>
    <n v="0"/>
    <n v="0"/>
    <n v="0"/>
    <n v="0"/>
    <n v="1512614.33"/>
    <n v="1462473.763"/>
    <n v="1323295.575"/>
    <n v="837493.08849999995"/>
    <n v="837493.08849999995"/>
    <n v="837493.08849999995"/>
    <n v="837493.08849999995"/>
    <n v="837493.08849999995"/>
    <x v="31"/>
    <n v="837493.08849999995"/>
    <n v="796547.58030000003"/>
    <n v="198616.63519999999"/>
    <n v="566.32218809999995"/>
    <n v="566.32218809999995"/>
    <n v="566.32218809999995"/>
    <n v="0"/>
    <n v="0"/>
    <n v="0"/>
    <n v="0"/>
    <n v="0"/>
    <n v="0"/>
    <n v="0"/>
    <n v="0"/>
    <n v="0"/>
    <n v="0"/>
    <n v="0"/>
    <n v="0"/>
    <s v="Verified"/>
  </r>
  <r>
    <x v="3"/>
    <s v="LDC"/>
    <s v="Business"/>
    <x v="11"/>
    <x v="11"/>
    <s v="Commercial"/>
    <x v="1"/>
    <x v="0"/>
    <m/>
    <s v="N/A"/>
    <s v="Audit"/>
    <n v="1000"/>
    <n v="246.77522499999998"/>
    <n v="4888162.4760000007"/>
    <n v="0.24677522499999999"/>
    <n v="0.24677522499999999"/>
    <n v="0.24677522499999999"/>
    <n v="0.24677522499999999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22.0406190000001"/>
    <n v="1222.0406190000001"/>
    <n v="1222.0406190000001"/>
    <n v="1222.040619000000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11"/>
    <x v="11"/>
    <s v="Commercial"/>
    <x v="1"/>
    <x v="1"/>
    <m/>
    <s v="N/A"/>
    <s v="Audit"/>
    <n v="1000"/>
    <n v="344.932545"/>
    <n v="5124358.5759999994"/>
    <n v="0"/>
    <n v="0.34493254499999998"/>
    <n v="0.34493254499999998"/>
    <n v="0.34493254499999998"/>
    <n v="0.34493254499999998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08.1195250000001"/>
    <n v="1708.1195250000001"/>
    <n v="1708.1195250000001"/>
    <n v="1708.1195250000001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11"/>
    <x v="11"/>
    <s v="Commercial"/>
    <x v="1"/>
    <x v="1"/>
    <m/>
    <s v="N/A"/>
    <s v="Audit"/>
    <n v="1000"/>
    <n v="2242.0615439999997"/>
    <n v="33308330.75"/>
    <n v="0"/>
    <n v="2.2420615439999998"/>
    <n v="2.2420615439999998"/>
    <n v="2.2420615439999998"/>
    <n v="2.2420615439999998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102.77692"/>
    <n v="11102.77692"/>
    <n v="11102.77692"/>
    <n v="11102.77692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11"/>
    <x v="11"/>
    <s v="Commercial"/>
    <x v="1"/>
    <x v="2"/>
    <m/>
    <s v="N/A"/>
    <s v="Audit"/>
    <n v="1000"/>
    <n v="11.690060000000001"/>
    <n v="128540.3796"/>
    <n v="0"/>
    <n v="0"/>
    <n v="1.169006E-2"/>
    <n v="1.169006E-2"/>
    <n v="1.169006E-2"/>
    <n v="1.169006E-2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4.270189810000005"/>
    <n v="64.270189810000005"/>
    <n v="64.270189810000005"/>
    <n v="64.270189810000005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11"/>
    <x v="11"/>
    <s v="Commercial"/>
    <x v="0"/>
    <x v="3"/>
    <m/>
    <s v="N/A"/>
    <s v="Audit"/>
    <n v="9000"/>
    <n v="120302.3746"/>
    <n v="587462130.5"/>
    <n v="0"/>
    <n v="0"/>
    <n v="0"/>
    <n v="120.30237459999999"/>
    <n v="120.30237459999999"/>
    <n v="120.30237459999999"/>
    <n v="120.30237459999999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7462.13049999997"/>
    <n v="587462.13049999997"/>
    <n v="587462.13049999997"/>
    <n v="587462.13049999997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Business"/>
    <x v="15"/>
    <x v="20"/>
    <s v="Commercial"/>
    <x v="1"/>
    <x v="1"/>
    <m/>
    <s v="N/A"/>
    <s v=""/>
    <n v="1000"/>
    <n v="4342.723"/>
    <n v="55704865.019999996"/>
    <n v="0"/>
    <n v="4.3427230000000003"/>
    <n v="4.3427230000000003"/>
    <n v="4.3427230000000003"/>
    <n v="4.3427230000000003"/>
    <n v="1.528065"/>
    <n v="1.528065"/>
    <n v="1.528065"/>
    <n v="1.528065"/>
    <n v="1.528065"/>
    <n v="1.52806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568.288339999999"/>
    <n v="18568.288339999999"/>
    <n v="18568.288339999999"/>
    <n v="18568.288339999999"/>
    <n v="5050.5524999999998"/>
    <n v="5050.5524999999998"/>
    <n v="5050.5524999999998"/>
    <n v="5050.5524999999998"/>
    <n v="5050.5524999999998"/>
    <n v="5050.5524999999998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15"/>
    <x v="20"/>
    <s v="Commercial"/>
    <x v="1"/>
    <x v="2"/>
    <m/>
    <s v="N/A"/>
    <s v=""/>
    <n v="1000"/>
    <n v="17697.18045"/>
    <n v="144643173.40000001"/>
    <n v="0"/>
    <n v="0"/>
    <n v="17.697180450000001"/>
    <n v="17.697180450000001"/>
    <n v="17.697180450000001"/>
    <n v="17.697180450000001"/>
    <n v="17.697180450000001"/>
    <n v="17.697180450000001"/>
    <n v="17.697180450000001"/>
    <n v="17.697180450000001"/>
    <n v="17.173272449999999"/>
    <x v="32"/>
    <n v="17.173272449999999"/>
    <n v="17.173272449999999"/>
    <n v="17.173272449999999"/>
    <n v="17.173272449999999"/>
    <n v="17.15871945"/>
    <n v="0"/>
    <n v="0"/>
    <n v="0"/>
    <n v="0"/>
    <n v="0"/>
    <n v="0"/>
    <n v="0"/>
    <n v="0"/>
    <n v="0"/>
    <n v="0"/>
    <n v="0"/>
    <n v="0"/>
    <n v="0"/>
    <n v="0"/>
    <n v="0"/>
    <n v="72321.586679999993"/>
    <n v="72321.586679999993"/>
    <n v="72321.586679999993"/>
    <n v="72321.586679999993"/>
    <n v="72321.586679999993"/>
    <n v="72321.586679999993"/>
    <n v="72321.586679999993"/>
    <n v="72321.586679999993"/>
    <n v="70589.968680000005"/>
    <x v="32"/>
    <n v="70589.968680000005"/>
    <n v="70589.968680000005"/>
    <n v="70589.968680000005"/>
    <n v="70589.968680000005"/>
    <n v="70541.868180000005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Residential"/>
    <x v="3"/>
    <x v="3"/>
    <s v="Residential"/>
    <x v="1"/>
    <x v="0"/>
    <m/>
    <s v="N/A"/>
    <s v=""/>
    <m/>
    <m/>
    <m/>
    <n v="0.379"/>
    <n v="0.379"/>
    <n v="0.379"/>
    <n v="0.379"/>
    <n v="0.35260090568434382"/>
    <n v="0.32376100715213374"/>
    <n v="0.26188469022479771"/>
    <n v="0.26017959462357759"/>
    <n v="0.31541858747144386"/>
    <n v="0.14962394350255118"/>
    <n v="2.1277951383577447E-2"/>
    <x v="33"/>
    <n v="2.1269100785187667E-2"/>
    <n v="1.9741494031064837E-2"/>
    <n v="1.9741494031064837E-2"/>
    <n v="1.6662552783144175E-2"/>
    <n v="0"/>
    <n v="0"/>
    <n v="0"/>
    <n v="0"/>
    <n v="0"/>
    <n v="0"/>
    <n v="0"/>
    <n v="0"/>
    <n v="0"/>
    <n v="0"/>
    <n v="0"/>
    <n v="0"/>
    <n v="0"/>
    <n v="0"/>
    <n v="6484.7920000000004"/>
    <n v="6484.7920000000004"/>
    <n v="6484.7920000000004"/>
    <n v="6484.7920000000004"/>
    <n v="5965.9696300286896"/>
    <n v="5399.1780451620971"/>
    <n v="4225.4649007159824"/>
    <n v="4198.729105401806"/>
    <n v="5284.3430602397093"/>
    <n v="2025.974834270794"/>
    <n v="657.26714110298735"/>
    <x v="33"/>
    <n v="529.29285353269415"/>
    <n v="486.0734154802189"/>
    <n v="486.0734154802189"/>
    <n v="472.22905756008345"/>
    <n v="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16"/>
    <x v="10"/>
    <s v="Commercial"/>
    <x v="1"/>
    <x v="1"/>
    <m/>
    <s v="N/A"/>
    <s v="Projects"/>
    <n v="12000"/>
    <n v="67480"/>
    <n v="3037246670"/>
    <n v="0"/>
    <n v="70.099999999999994"/>
    <n v="70.099999999999994"/>
    <n v="67.48"/>
    <n v="50.84"/>
    <n v="50.84"/>
    <n v="48.63"/>
    <n v="47.02"/>
    <n v="47.02"/>
    <n v="47.02"/>
    <n v="37.44"/>
    <x v="34"/>
    <n v="14.94"/>
    <n v="9.1300000000000008"/>
    <n v="5.53"/>
    <n v="5.53"/>
    <n v="5.53"/>
    <n v="5.53"/>
    <n v="5.53"/>
    <n v="5.53"/>
    <n v="5.53"/>
    <n v="0"/>
    <n v="0"/>
    <n v="0"/>
    <n v="0"/>
    <n v="0"/>
    <n v="0"/>
    <n v="0"/>
    <n v="0"/>
    <n v="0"/>
    <n v="0"/>
    <n v="427909"/>
    <n v="427909"/>
    <n v="418459"/>
    <n v="367348"/>
    <n v="367348"/>
    <n v="359650"/>
    <n v="345191"/>
    <n v="345191"/>
    <n v="345191"/>
    <n v="258793.99999999997"/>
    <x v="34"/>
    <n v="51857"/>
    <n v="15093"/>
    <n v="2085"/>
    <n v="2085"/>
    <n v="2085"/>
    <n v="2085"/>
    <n v="2085"/>
    <n v="2085"/>
    <n v="2085"/>
    <n v="0"/>
    <n v="0"/>
    <n v="0"/>
    <n v="0"/>
    <n v="0"/>
    <n v="0"/>
    <n v="0"/>
    <n v="0"/>
    <n v="0"/>
    <s v="2014 True up"/>
  </r>
  <r>
    <x v="3"/>
    <s v="LDC"/>
    <s v="Business"/>
    <x v="16"/>
    <x v="10"/>
    <s v="Commercial"/>
    <x v="1"/>
    <x v="2"/>
    <m/>
    <s v="N/A"/>
    <s v="Projects"/>
    <n v="18000"/>
    <n v="240173.53810000001"/>
    <n v="3334459285"/>
    <n v="0"/>
    <n v="0"/>
    <n v="241.47011430000001"/>
    <n v="240.1735381"/>
    <n v="240.1735381"/>
    <n v="240.1735381"/>
    <n v="232.0644265"/>
    <n v="231.24484419999999"/>
    <n v="231.24484419999999"/>
    <n v="226.72382690000001"/>
    <n v="217.47479720000001"/>
    <x v="35"/>
    <n v="160.2972978"/>
    <n v="122.8114499"/>
    <n v="86.050385730000002"/>
    <n v="82.741208189999995"/>
    <n v="82.741208189999995"/>
    <n v="68.727100120000003"/>
    <n v="5.705430357"/>
    <n v="4.3940339230000003"/>
    <n v="4.3940339230000003"/>
    <n v="4.3940339230000003"/>
    <n v="0"/>
    <n v="0"/>
    <n v="0"/>
    <n v="0"/>
    <n v="0"/>
    <n v="0"/>
    <n v="0"/>
    <n v="0"/>
    <n v="0"/>
    <n v="0"/>
    <n v="1669936.5290000001"/>
    <n v="1664522.7560000001"/>
    <n v="1664522.7560000001"/>
    <n v="1664522.7560000001"/>
    <n v="1636274.7590000001"/>
    <n v="1630944.9140000001"/>
    <n v="1630944.9140000001"/>
    <n v="1608315.173"/>
    <n v="1568280.2290000001"/>
    <x v="35"/>
    <n v="1248600.183"/>
    <n v="1060966.5209999999"/>
    <n v="823352.07499999995"/>
    <n v="809534.80949999997"/>
    <n v="809534.80949999997"/>
    <n v="655492.79370000004"/>
    <n v="13146.43297"/>
    <n v="10839.19246"/>
    <n v="10839.19246"/>
    <n v="10839.19246"/>
    <n v="0"/>
    <n v="0"/>
    <n v="0"/>
    <n v="0"/>
    <n v="0"/>
    <n v="0"/>
    <n v="0"/>
    <n v="0"/>
    <s v="2014 True up"/>
  </r>
  <r>
    <x v="3"/>
    <s v="LDC"/>
    <s v="Business"/>
    <x v="16"/>
    <x v="10"/>
    <s v="Commercial"/>
    <x v="0"/>
    <x v="3"/>
    <m/>
    <s v="N/A"/>
    <s v="Projects"/>
    <n v="248000"/>
    <n v="1550128.041"/>
    <n v="11007832200"/>
    <n v="0"/>
    <n v="0"/>
    <n v="0"/>
    <n v="1550.1280409999999"/>
    <n v="1547.9553940000001"/>
    <n v="1547.9553940000001"/>
    <n v="1490.967911"/>
    <n v="1490.967911"/>
    <n v="1490.967911"/>
    <n v="1415.1446120000001"/>
    <n v="1415.1446120000001"/>
    <x v="36"/>
    <n v="1014.5874240000002"/>
    <n v="683.89788299999998"/>
    <n v="669.38069599999994"/>
    <n v="317.28310210000001"/>
    <n v="297.79808150000002"/>
    <n v="297.79808150000002"/>
    <n v="227.64836080000001"/>
    <n v="64.593716499999999"/>
    <n v="64.593716499999999"/>
    <n v="64.593716499999999"/>
    <n v="64.593716499999999"/>
    <n v="0"/>
    <n v="0"/>
    <n v="0"/>
    <n v="0"/>
    <n v="0"/>
    <n v="0"/>
    <n v="0"/>
    <n v="0"/>
    <n v="0"/>
    <n v="0"/>
    <n v="11007832.199999999"/>
    <n v="11000239.310000001"/>
    <n v="11000239.310000001"/>
    <n v="10801077.33"/>
    <n v="10801077.33"/>
    <n v="10801077.33"/>
    <n v="10315260.720000001"/>
    <n v="10315260.720000001"/>
    <x v="36"/>
    <n v="7598626.602"/>
    <n v="5279636.6639999999"/>
    <n v="4958798.3650000002"/>
    <n v="1895729.2290000001"/>
    <n v="1827581.703"/>
    <n v="1827581.703"/>
    <n v="1347649.38"/>
    <n v="106552.4232"/>
    <n v="106552.4232"/>
    <n v="106552.4232"/>
    <n v="106552.4232"/>
    <n v="0"/>
    <n v="0"/>
    <n v="0"/>
    <n v="0"/>
    <n v="0"/>
    <n v="0"/>
    <n v="0"/>
    <s v="Verified"/>
  </r>
  <r>
    <x v="3"/>
    <s v="LDC"/>
    <s v="Consumer"/>
    <x v="0"/>
    <x v="0"/>
    <s v="Residential"/>
    <x v="0"/>
    <x v="3"/>
    <m/>
    <s v="Dehumidifier Load Shape"/>
    <s v="Appliances"/>
    <n v="139000"/>
    <n v="28799.979770000002"/>
    <n v="51352143.039999999"/>
    <n v="0"/>
    <n v="0"/>
    <n v="0"/>
    <n v="28.79997977"/>
    <n v="28.79997977"/>
    <n v="28.79997977"/>
    <n v="28.79997977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352.143040000003"/>
    <n v="51352.143040000003"/>
    <n v="51352.143040000003"/>
    <n v="51352.143040000003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Consumer"/>
    <x v="1"/>
    <x v="1"/>
    <s v="Residential"/>
    <x v="0"/>
    <x v="3"/>
    <m/>
    <s v="N/A"/>
    <s v="Appliances"/>
    <n v="4000"/>
    <n v="467.01719000000003"/>
    <n v="417632.18640000001"/>
    <n v="0"/>
    <n v="0"/>
    <n v="0"/>
    <n v="0.46701719000000003"/>
    <n v="0.46701719000000003"/>
    <n v="0.46701719000000003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7.63218640000002"/>
    <n v="417.63218640000002"/>
    <n v="417.63218640000002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Consumer"/>
    <x v="1"/>
    <x v="1"/>
    <s v="Residential"/>
    <x v="0"/>
    <x v="3"/>
    <m/>
    <s v="N/A"/>
    <s v="Appliances"/>
    <n v="1000"/>
    <n v="176.989834"/>
    <n v="315583.80820000003"/>
    <n v="0"/>
    <n v="0"/>
    <n v="0"/>
    <n v="0.17698983400000001"/>
    <n v="0.17698983400000001"/>
    <n v="0.17698983400000001"/>
    <n v="0.17698983400000001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15.58380820000002"/>
    <n v="315.58380820000002"/>
    <n v="315.58380820000002"/>
    <n v="315.58380820000002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Consumer"/>
    <x v="1"/>
    <x v="1"/>
    <s v="Residential"/>
    <x v="0"/>
    <x v="3"/>
    <m/>
    <s v="N/A"/>
    <s v="Appliances"/>
    <n v="101094.10007686311"/>
    <n v="7039.9270637048685"/>
    <n v="50973074.589211829"/>
    <n v="0"/>
    <n v="0"/>
    <n v="0"/>
    <n v="7.0399270637048685"/>
    <n v="7.0399270637048685"/>
    <n v="7.0399270637048685"/>
    <n v="7.0399270637048685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973.074589211828"/>
    <n v="50973.074589211828"/>
    <n v="50973.074589211828"/>
    <n v="50973.074589211828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Consumer"/>
    <x v="1"/>
    <x v="1"/>
    <s v="Residential"/>
    <x v="0"/>
    <x v="3"/>
    <m/>
    <s v="N/A"/>
    <s v="Appliances"/>
    <n v="163235.25019215775"/>
    <n v="9792.7344388774382"/>
    <n v="66633490.329571739"/>
    <n v="0"/>
    <n v="0"/>
    <n v="0"/>
    <n v="9.7927344388774387"/>
    <n v="9.7927344388774387"/>
    <n v="9.7927344388774387"/>
    <n v="9.7927344388774387"/>
    <n v="9.7927344388774387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633.490329571738"/>
    <n v="66633.490329571738"/>
    <n v="66633.490329571738"/>
    <n v="66633.490329571738"/>
    <n v="66633.490329571738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Consumer"/>
    <x v="2"/>
    <x v="2"/>
    <s v="Residential"/>
    <x v="0"/>
    <x v="3"/>
    <m/>
    <s v="Custom loadshapes for clotheslines, outdoor timers and power bars based on survey results."/>
    <s v="measures"/>
    <n v="113502362.2"/>
    <n v="189221.32680000001"/>
    <n v="2891290004"/>
    <n v="0"/>
    <n v="0"/>
    <n v="0"/>
    <n v="189.22132680000001"/>
    <n v="165.1696819"/>
    <n v="152.63529639999999"/>
    <n v="152.63529639999999"/>
    <n v="152.63529639999999"/>
    <n v="152.63529639999999"/>
    <n v="152.63529639999999"/>
    <n v="152.52114040000001"/>
    <x v="37"/>
    <n v="142.38908839999999"/>
    <n v="129.58281479999999"/>
    <n v="109.76859210000001"/>
    <n v="109.76859210000001"/>
    <n v="109.2403879"/>
    <n v="109.2403879"/>
    <n v="109.01725690000001"/>
    <n v="88.623867579999995"/>
    <n v="88.623867579999995"/>
    <n v="88.623867579999995"/>
    <n v="88.623867579999995"/>
    <n v="0"/>
    <n v="0"/>
    <n v="0"/>
    <n v="0"/>
    <n v="0"/>
    <n v="0"/>
    <n v="0"/>
    <n v="0"/>
    <n v="0"/>
    <n v="0"/>
    <n v="2891290.0040000002"/>
    <n v="2508163.537"/>
    <n v="2308499.236"/>
    <n v="2308499.236"/>
    <n v="2308499.236"/>
    <n v="2308499.236"/>
    <n v="2308499.236"/>
    <n v="2307499.2289999998"/>
    <x v="37"/>
    <n v="2146102.48"/>
    <n v="2086420.3000000003"/>
    <n v="1764294.45"/>
    <n v="1764294.45"/>
    <n v="1739029.905"/>
    <n v="1739029.905"/>
    <n v="1736571.317"/>
    <n v="1411718.3910000001"/>
    <n v="1411718.3910000001"/>
    <n v="1411718.3910000001"/>
    <n v="1411718.3910000001"/>
    <n v="0"/>
    <n v="0"/>
    <n v="0"/>
    <n v="0"/>
    <n v="0"/>
    <n v="0"/>
    <n v="0"/>
    <s v="Verified"/>
  </r>
  <r>
    <x v="3"/>
    <s v="LDC"/>
    <s v="Consumer"/>
    <x v="3"/>
    <x v="3"/>
    <s v="Residential"/>
    <x v="1"/>
    <x v="2"/>
    <m/>
    <s v="Custom loadshapes for clotheslines, outdoor timers and power bars based on survey results."/>
    <s v="measures"/>
    <n v="24704.01137"/>
    <n v="0"/>
    <n v="555000"/>
    <n v="0"/>
    <n v="0"/>
    <n v="3.9E-2"/>
    <n v="3.9E-2"/>
    <n v="3.7999999999999999E-2"/>
    <n v="3.3000000000000002E-2"/>
    <n v="3.3000000000000002E-2"/>
    <n v="3.3000000000000002E-2"/>
    <n v="3.3000000000000002E-2"/>
    <n v="3.3000000000000002E-2"/>
    <n v="2.8000000000000001E-2"/>
    <x v="38"/>
    <n v="2.3E-2"/>
    <n v="2.3E-2"/>
    <n v="2.3E-2"/>
    <n v="2.3E-2"/>
    <n v="2.3E-2"/>
    <n v="2.3E-2"/>
    <n v="1.2E-2"/>
    <n v="1.2E-2"/>
    <n v="1.2E-2"/>
    <n v="1.2E-2"/>
    <n v="0"/>
    <n v="0"/>
    <n v="0"/>
    <n v="0"/>
    <n v="0"/>
    <n v="0"/>
    <n v="0"/>
    <n v="0"/>
    <n v="0"/>
    <n v="0"/>
    <n v="555"/>
    <n v="555"/>
    <n v="528"/>
    <n v="456"/>
    <n v="456"/>
    <n v="456"/>
    <n v="456"/>
    <n v="456"/>
    <n v="383"/>
    <x v="38"/>
    <n v="363"/>
    <n v="363"/>
    <n v="363"/>
    <n v="363"/>
    <n v="363"/>
    <n v="363"/>
    <n v="191"/>
    <n v="191"/>
    <n v="191"/>
    <n v="191"/>
    <n v="0"/>
    <n v="0"/>
    <n v="0"/>
    <n v="0"/>
    <n v="0"/>
    <n v="0"/>
    <n v="0"/>
    <n v="0"/>
    <s v="2014 True up"/>
  </r>
  <r>
    <x v="3"/>
    <s v="LDC"/>
    <s v="Consumer"/>
    <x v="3"/>
    <x v="3"/>
    <s v="Residential"/>
    <x v="0"/>
    <x v="3"/>
    <m/>
    <s v="Custom loadshapes for clotheslines, outdoor timers and power bars based on survey results."/>
    <s v="measures"/>
    <n v="25874004.93"/>
    <n v="52278.991240000003"/>
    <n v="708044591.60000002"/>
    <n v="0"/>
    <n v="0"/>
    <n v="0"/>
    <n v="52.278991240000003"/>
    <n v="49.409197319999997"/>
    <n v="48.019700280000002"/>
    <n v="48.019700280000002"/>
    <n v="48.019700280000002"/>
    <n v="48.019700280000002"/>
    <n v="48.019700280000002"/>
    <n v="47.887707370000001"/>
    <x v="39"/>
    <n v="41.403737620000001"/>
    <n v="30.369126059999999"/>
    <n v="30.348422419999999"/>
    <n v="30.348422419999999"/>
    <n v="30.267924010000002"/>
    <n v="30.267924010000002"/>
    <n v="30.217980560000001"/>
    <n v="13.02250907"/>
    <n v="13.02250907"/>
    <n v="13.02250907"/>
    <n v="13.02250907"/>
    <n v="0"/>
    <n v="0"/>
    <n v="0"/>
    <n v="0"/>
    <n v="0"/>
    <n v="0"/>
    <n v="0"/>
    <n v="0"/>
    <n v="0"/>
    <n v="0"/>
    <n v="708044.59160000004"/>
    <n v="662303.56330000004"/>
    <n v="640142.66520000005"/>
    <n v="640142.66520000005"/>
    <n v="640142.66520000005"/>
    <n v="640142.66520000005"/>
    <n v="640142.66520000005"/>
    <n v="638986.40729999996"/>
    <x v="39"/>
    <n v="535758.92729999998"/>
    <n v="495940.81339999998"/>
    <n v="489732.04879999999"/>
    <n v="489732.04879999999"/>
    <n v="486700.6312"/>
    <n v="486700.6312"/>
    <n v="486150.32510000002"/>
    <n v="207439.7795"/>
    <n v="207439.7795"/>
    <n v="207439.7795"/>
    <n v="207439.7795"/>
    <n v="0"/>
    <n v="0"/>
    <n v="0"/>
    <n v="0"/>
    <n v="0"/>
    <n v="0"/>
    <n v="0"/>
    <s v="Verified"/>
  </r>
  <r>
    <x v="3"/>
    <s v="LDC"/>
    <s v="Home Assistance"/>
    <x v="17"/>
    <x v="16"/>
    <s v="Residential"/>
    <x v="1"/>
    <x v="1"/>
    <m/>
    <s v="N/A"/>
    <s v="Homes"/>
    <n v="1000"/>
    <n v="44.8"/>
    <n v="1316000"/>
    <m/>
    <n v="4.48E-2"/>
    <n v="4.48E-2"/>
    <n v="4.48E-2"/>
    <n v="4.48E-2"/>
    <n v="4.48E-2"/>
    <n v="4.0025532000000003E-2"/>
    <n v="3.7638297000000001E-2"/>
    <n v="3.5251063999999999E-2"/>
    <n v="3.5251063999999999E-2"/>
    <n v="3.5251063999999999E-2"/>
    <x v="40"/>
    <n v="1.84E-2"/>
    <n v="1.84E-2"/>
    <n v="1.84E-2"/>
    <n v="1.84E-2"/>
    <n v="1.84E-2"/>
    <n v="1.84E-2"/>
    <n v="0"/>
    <n v="0"/>
    <n v="0"/>
    <n v="0"/>
    <n v="0"/>
    <n v="0"/>
    <n v="0"/>
    <n v="0"/>
    <n v="0"/>
    <n v="0"/>
    <n v="0"/>
    <n v="0"/>
    <m/>
    <n v="658"/>
    <n v="658"/>
    <n v="658"/>
    <n v="658"/>
    <n v="658"/>
    <n v="566.48934940000004"/>
    <n v="520.73403929999995"/>
    <n v="474.97872919999998"/>
    <n v="474.97872919999998"/>
    <n v="474.97872919999998"/>
    <x v="40"/>
    <n v="152"/>
    <n v="152"/>
    <n v="152"/>
    <n v="152"/>
    <n v="152"/>
    <n v="152"/>
    <n v="0"/>
    <n v="0"/>
    <n v="0"/>
    <n v="0"/>
    <n v="0"/>
    <n v="0"/>
    <n v="0"/>
    <n v="0"/>
    <n v="0"/>
    <n v="0"/>
    <n v="0"/>
    <n v="0"/>
    <s v="2014 True up"/>
  </r>
  <r>
    <x v="3"/>
    <s v="LDC"/>
    <s v="Home Assistance"/>
    <x v="17"/>
    <x v="16"/>
    <s v="Residential"/>
    <x v="1"/>
    <x v="2"/>
    <m/>
    <s v="N/A"/>
    <s v="Homes"/>
    <n v="16000"/>
    <n v="6919.0394910000005"/>
    <n v="60829350"/>
    <n v="0"/>
    <n v="0"/>
    <n v="6.9291547810000003"/>
    <n v="6.9198824309999996"/>
    <n v="6.9190394910000004"/>
    <n v="6.8635850510000003"/>
    <n v="6.8392295949999999"/>
    <n v="6.8148741350000002"/>
    <n v="6.7820438059999999"/>
    <n v="6.7820438059999999"/>
    <n v="6.5477534620000002"/>
    <x v="41"/>
    <n v="6.1184558329999996"/>
    <n v="6.1184558329999996"/>
    <n v="5.8470139559999996"/>
    <n v="5.8470139559999996"/>
    <n v="5.3598139639999998"/>
    <n v="5.1666139659999999"/>
    <n v="5.1666139659999999"/>
    <n v="5.1666139659999999"/>
    <n v="5.1666139659999999"/>
    <n v="5.1666139659999999"/>
    <n v="0.334557891"/>
    <n v="0"/>
    <n v="0"/>
    <n v="0"/>
    <n v="0"/>
    <n v="0"/>
    <n v="0"/>
    <n v="0"/>
    <n v="0"/>
    <n v="0"/>
    <n v="30603.450919999999"/>
    <n v="30422.884119999999"/>
    <n v="30406.468949999999"/>
    <n v="29341.521830000002"/>
    <n v="28874.70883"/>
    <n v="28407.895939999999"/>
    <n v="27778.089609999999"/>
    <n v="27778.089609999999"/>
    <n v="23280.2775"/>
    <x v="41"/>
    <n v="21197.519840000001"/>
    <n v="21197.519840000001"/>
    <n v="20295.194210000001"/>
    <n v="20295.194210000001"/>
    <n v="16289.194209999998"/>
    <n v="14693.19421"/>
    <n v="14693.19421"/>
    <n v="14693.19421"/>
    <n v="14693.19421"/>
    <n v="14693.19421"/>
    <n v="2465.3684079999998"/>
    <n v="0"/>
    <n v="0"/>
    <n v="0"/>
    <n v="0"/>
    <n v="0"/>
    <n v="0"/>
    <n v="0"/>
    <s v="2014 True up"/>
  </r>
  <r>
    <x v="3"/>
    <s v="LDC"/>
    <s v="Home Assistance"/>
    <x v="17"/>
    <x v="16"/>
    <s v="Residential"/>
    <x v="0"/>
    <x v="3"/>
    <m/>
    <s v="N/A"/>
    <s v="Homes"/>
    <n v="1024000"/>
    <n v="39656.006549999998"/>
    <n v="808760759.5"/>
    <n v="0"/>
    <n v="0"/>
    <n v="0"/>
    <n v="39.736412960000003"/>
    <n v="39.656006550000001"/>
    <n v="37.86565238"/>
    <n v="36.991382600000001"/>
    <n v="36.142645190000003"/>
    <n v="36.142645190000003"/>
    <n v="35.624811630000004"/>
    <n v="35.624811630000004"/>
    <x v="42"/>
    <n v="27.688325200000001"/>
    <n v="24.83548888"/>
    <n v="24.83538338"/>
    <n v="23.061386760000001"/>
    <n v="23.061386760000001"/>
    <n v="9.9474868799999996"/>
    <n v="6.5480932110000003"/>
    <n v="6.5480932110000003"/>
    <n v="6.5480932110000003"/>
    <n v="6.5480932110000003"/>
    <n v="6.5480932110000003"/>
    <n v="1.3744000199999999"/>
    <n v="0"/>
    <n v="0"/>
    <n v="0"/>
    <n v="0"/>
    <n v="0"/>
    <n v="0"/>
    <n v="0"/>
    <n v="0"/>
    <n v="0"/>
    <n v="405156.69929999998"/>
    <n v="403604.0613"/>
    <n v="369261.46600000001"/>
    <n v="352501.15700000001"/>
    <n v="336232.74739999999"/>
    <n v="336232.74739999999"/>
    <n v="326298.79739999998"/>
    <n v="326142.39049999998"/>
    <x v="42"/>
    <n v="188957.09169999999"/>
    <n v="165099.125"/>
    <n v="165032.65969999999"/>
    <n v="159134.04759999999"/>
    <n v="159134.04759999999"/>
    <n v="51302.047579999999"/>
    <n v="23220.360079999999"/>
    <n v="23220.360079999999"/>
    <n v="23220.360079999999"/>
    <n v="23220.360079999999"/>
    <n v="23220.360079999999"/>
    <n v="10128"/>
    <n v="0"/>
    <n v="0"/>
    <n v="0"/>
    <n v="0"/>
    <n v="0"/>
    <n v="0"/>
    <s v="Verified"/>
  </r>
  <r>
    <x v="3"/>
    <s v="LDC"/>
    <s v="Consumer"/>
    <x v="4"/>
    <x v="4"/>
    <s v="Residential"/>
    <x v="1"/>
    <x v="2"/>
    <m/>
    <s v="Blended Load Shape used for furnaces"/>
    <s v="Equipment"/>
    <n v="115000"/>
    <n v="25141.810098999998"/>
    <n v="89033512.330899999"/>
    <n v="0"/>
    <n v="0"/>
    <n v="25.141810098999997"/>
    <n v="25.141810098999997"/>
    <n v="25.141810098999997"/>
    <n v="25.141810098999997"/>
    <n v="25.141810098999997"/>
    <n v="25.141810098999997"/>
    <n v="25.141810098999997"/>
    <n v="25.141810098999997"/>
    <n v="25.141810098999997"/>
    <x v="43"/>
    <n v="25.141810098999997"/>
    <n v="25.141810098999997"/>
    <n v="25.141810098999997"/>
    <n v="25.141810098999997"/>
    <n v="25.141810098999997"/>
    <n v="25.141810098999997"/>
    <n v="25.141810098999997"/>
    <n v="25.141810098999997"/>
    <n v="21.034958249999999"/>
    <n v="0"/>
    <n v="0"/>
    <n v="0"/>
    <n v="0"/>
    <n v="0"/>
    <n v="0"/>
    <n v="0"/>
    <n v="0"/>
    <n v="0"/>
    <n v="0"/>
    <n v="0"/>
    <n v="44516.756170399996"/>
    <n v="44516.756170399996"/>
    <n v="44516.756170399996"/>
    <n v="44516.756170399996"/>
    <n v="44516.756170399996"/>
    <n v="44516.756170399996"/>
    <n v="44516.756170399996"/>
    <n v="44516.756170399996"/>
    <n v="44516.756170399996"/>
    <x v="43"/>
    <n v="44516.756170399996"/>
    <n v="44516.756170399996"/>
    <n v="44516.756170399996"/>
    <n v="44516.756170399996"/>
    <n v="44516.756170399996"/>
    <n v="44516.756170399996"/>
    <n v="44516.756170399996"/>
    <n v="44516.756170399996"/>
    <n v="40844.185749999997"/>
    <n v="0"/>
    <n v="0"/>
    <n v="0"/>
    <n v="0"/>
    <n v="0"/>
    <n v="0"/>
    <n v="0"/>
    <n v="0"/>
    <n v="0"/>
    <s v="2014 True up"/>
  </r>
  <r>
    <x v="3"/>
    <s v="LDC"/>
    <s v="Consumer"/>
    <x v="4"/>
    <x v="4"/>
    <s v="Residential"/>
    <x v="1"/>
    <x v="1"/>
    <m/>
    <s v="N/A"/>
    <s v="Equipment"/>
    <n v="5000"/>
    <n v="1272.3165330000002"/>
    <n v="6976064.4560000002"/>
    <n v="0"/>
    <n v="1.2723165330000001"/>
    <n v="1.2723165330000001"/>
    <n v="1.2723165330000001"/>
    <n v="1.2723165330000001"/>
    <n v="1.2723165330000001"/>
    <n v="1.2723165330000001"/>
    <n v="1.2723165330000001"/>
    <n v="1.2723165330000001"/>
    <n v="1.2723165330000001"/>
    <n v="1.2723165330000001"/>
    <x v="44"/>
    <n v="1.2723165330000001"/>
    <n v="1.2723165330000001"/>
    <n v="1.2723165330000001"/>
    <n v="1.2723165330000001"/>
    <n v="1.2723165330000001"/>
    <n v="1.2723165330000001"/>
    <n v="1.2723165330000001"/>
    <n v="1.137762825"/>
    <n v="0"/>
    <n v="0"/>
    <n v="0"/>
    <n v="0"/>
    <n v="0"/>
    <n v="0"/>
    <n v="0"/>
    <n v="0"/>
    <n v="0"/>
    <n v="0"/>
    <n v="0"/>
    <n v="2325.3548190000001"/>
    <n v="2325.3548190000001"/>
    <n v="2325.3548190000001"/>
    <n v="2325.3548190000001"/>
    <n v="2325.3548190000001"/>
    <n v="2325.3548190000001"/>
    <n v="2325.3548190000001"/>
    <n v="2325.3548190000001"/>
    <n v="2325.3548190000001"/>
    <n v="2325.3548190000001"/>
    <x v="44"/>
    <n v="2325.3548190000001"/>
    <n v="2325.3548190000001"/>
    <n v="2325.3548190000001"/>
    <n v="2325.3548190000001"/>
    <n v="2325.3548190000001"/>
    <n v="2325.3548190000001"/>
    <n v="2325.3548190000001"/>
    <n v="2205.029571"/>
    <n v="0"/>
    <n v="0"/>
    <n v="0"/>
    <n v="0"/>
    <n v="0"/>
    <n v="0"/>
    <n v="0"/>
    <n v="0"/>
    <n v="0"/>
    <n v="0"/>
    <s v="2014 True up"/>
  </r>
  <r>
    <x v="3"/>
    <s v="LDC"/>
    <s v="Consumer"/>
    <x v="4"/>
    <x v="4"/>
    <s v="Residential"/>
    <x v="0"/>
    <x v="3"/>
    <m/>
    <s v="N/A"/>
    <s v="Equipment"/>
    <n v="2984000"/>
    <n v="604072.949945"/>
    <n v="1119473753.1839998"/>
    <n v="0"/>
    <n v="0"/>
    <n v="0"/>
    <n v="604.072949945"/>
    <n v="604.072949945"/>
    <n v="604.072949945"/>
    <n v="604.072949945"/>
    <n v="604.072949945"/>
    <n v="604.072949945"/>
    <n v="604.072949945"/>
    <n v="604.072949945"/>
    <x v="45"/>
    <n v="604.072949945"/>
    <n v="604.072949945"/>
    <n v="604.072949945"/>
    <n v="604.072949945"/>
    <n v="604.072949945"/>
    <n v="604.072949945"/>
    <n v="604.072949945"/>
    <n v="604.072949945"/>
    <n v="604.072949945"/>
    <n v="546.08597329999998"/>
    <n v="0"/>
    <n v="0"/>
    <n v="0"/>
    <n v="0"/>
    <n v="0"/>
    <n v="0"/>
    <n v="0"/>
    <n v="0"/>
    <n v="0"/>
    <n v="0"/>
    <n v="0"/>
    <n v="1119473.7531839998"/>
    <n v="1119473.7531839998"/>
    <n v="1119473.7531839998"/>
    <n v="1119473.7531839998"/>
    <n v="1119473.7531839998"/>
    <n v="1119473.7531839998"/>
    <n v="1119473.7531839998"/>
    <n v="1119473.7531839998"/>
    <x v="45"/>
    <n v="1119473.7531839998"/>
    <n v="1119473.7531839998"/>
    <n v="1119473.7531839998"/>
    <n v="1119473.7531839998"/>
    <n v="1119473.7531839998"/>
    <n v="1119473.7531839998"/>
    <n v="1119473.7531839998"/>
    <n v="1119473.7531839998"/>
    <n v="1119473.7531839998"/>
    <n v="1067618.6429999999"/>
    <n v="0"/>
    <n v="0"/>
    <n v="0"/>
    <n v="0"/>
    <n v="0"/>
    <n v="0"/>
    <n v="0"/>
    <n v="0"/>
    <s v="Verified"/>
  </r>
  <r>
    <x v="3"/>
    <s v="LDC"/>
    <s v="Consumer"/>
    <x v="28"/>
    <x v="21"/>
    <s v="Residential"/>
    <x v="1"/>
    <x v="2"/>
    <m/>
    <s v="N/A"/>
    <s v="Homes"/>
    <n v="1000"/>
    <n v="573.32235099999991"/>
    <n v="6921205.2000000002"/>
    <n v="0"/>
    <n v="0"/>
    <n v="0.57332235099999995"/>
    <n v="0.57332235099999995"/>
    <n v="0.57332235099999995"/>
    <n v="0.57332235099999995"/>
    <n v="0.57332235099999995"/>
    <n v="0.57332235099999995"/>
    <n v="0.57332235099999995"/>
    <n v="0.57332235099999995"/>
    <n v="0.57332235099999995"/>
    <x v="46"/>
    <n v="0.55453291199999999"/>
    <n v="0.55453291199999999"/>
    <n v="0.27726645599999999"/>
    <n v="0.55453291199999999"/>
    <n v="0.55453291199999999"/>
    <n v="0.55453291199999999"/>
    <n v="0.55453291199999999"/>
    <n v="0.55453291199999999"/>
    <n v="6.3304447999999999E-2"/>
    <n v="6.3304447999999999E-2"/>
    <n v="0"/>
    <n v="0"/>
    <n v="0"/>
    <n v="0"/>
    <n v="0"/>
    <n v="0"/>
    <n v="0"/>
    <n v="0"/>
    <n v="0"/>
    <n v="0"/>
    <n v="3460.6026000000002"/>
    <n v="3460.6026000000002"/>
    <n v="3460.6026000000002"/>
    <n v="3460.6026000000002"/>
    <n v="3460.6026000000002"/>
    <n v="3460.6026000000002"/>
    <n v="3460.6026000000002"/>
    <n v="3460.6026000000002"/>
    <n v="3460.6026000000002"/>
    <x v="46"/>
    <n v="3180.24"/>
    <n v="3180.24"/>
    <n v="3180.24"/>
    <n v="3180.24"/>
    <n v="3180.24"/>
    <n v="3180.24"/>
    <n v="3180.24"/>
    <n v="3180.24"/>
    <n v="950.04"/>
    <n v="950.04"/>
    <n v="0"/>
    <n v="0"/>
    <n v="0"/>
    <n v="0"/>
    <n v="0"/>
    <n v="0"/>
    <n v="0"/>
    <n v="0"/>
    <s v="2014 True up"/>
  </r>
  <r>
    <x v="3"/>
    <s v="LDC"/>
    <s v="Consumer"/>
    <x v="28"/>
    <x v="21"/>
    <s v="Residential"/>
    <x v="0"/>
    <x v="3"/>
    <m/>
    <s v="N/A"/>
    <s v="Homes"/>
    <n v="3000"/>
    <n v="1523.1500899999999"/>
    <n v="8242280.5520000001"/>
    <n v="0"/>
    <n v="0"/>
    <n v="0"/>
    <n v="1.5231500899999999"/>
    <n v="1.5231500899999999"/>
    <n v="1.5231500899999999"/>
    <n v="1.5231500899999999"/>
    <n v="1.5231500899999999"/>
    <n v="1.5231500899999999"/>
    <n v="1.5231500899999999"/>
    <n v="1.5231500899999999"/>
    <x v="47"/>
    <n v="1.5231500899999999"/>
    <n v="1.513349456"/>
    <n v="1.513349456"/>
    <n v="1.350161784"/>
    <n v="1.1869741119999999"/>
    <n v="1.1869741119999999"/>
    <n v="1.1869741119999999"/>
    <n v="1.1869741119999999"/>
    <n v="1.1869741119999999"/>
    <n v="7.2675252999999995E-2"/>
    <n v="7.2675252999999995E-2"/>
    <n v="0"/>
    <n v="0"/>
    <n v="0"/>
    <n v="0"/>
    <n v="0"/>
    <n v="0"/>
    <n v="0"/>
    <n v="0"/>
    <n v="0"/>
    <n v="0"/>
    <n v="8242.2805520000002"/>
    <n v="8242.2805520000002"/>
    <n v="8242.2805520000002"/>
    <n v="8242.2805520000002"/>
    <n v="8242.2805520000002"/>
    <n v="8242.2805520000002"/>
    <n v="8242.2805520000002"/>
    <n v="8242.2805520000002"/>
    <x v="47"/>
    <n v="8242.2805520000002"/>
    <n v="8096.0134519999992"/>
    <n v="8096.0134519999992"/>
    <n v="5273.5407590000004"/>
    <n v="2451.0680670000002"/>
    <n v="2451.0680670000002"/>
    <n v="2451.0680670000002"/>
    <n v="2451.0680670000002"/>
    <n v="2451.0680670000002"/>
    <n v="950.04"/>
    <n v="950.04"/>
    <n v="0"/>
    <n v="0"/>
    <n v="0"/>
    <n v="0"/>
    <n v="0"/>
    <n v="0"/>
    <n v="0"/>
    <s v="Verified"/>
  </r>
  <r>
    <x v="3"/>
    <s v="LDC"/>
    <s v="Other"/>
    <x v="29"/>
    <x v="22"/>
    <s v="Other"/>
    <x v="0"/>
    <x v="3"/>
    <m/>
    <s v="N/A"/>
    <s v="n/a"/>
    <n v="0"/>
    <n v="1196811.264"/>
    <n v="0"/>
    <n v="0"/>
    <n v="0"/>
    <n v="0"/>
    <n v="1196.8112639999999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LDC"/>
    <s v="Pre-2011 Programs Completed in 2011"/>
    <x v="30"/>
    <x v="15"/>
    <s v="Commercial"/>
    <x v="1"/>
    <x v="2"/>
    <m/>
    <s v="N/A"/>
    <s v=""/>
    <n v="1000"/>
    <n v="25000"/>
    <n v="256800000"/>
    <n v="0"/>
    <n v="0"/>
    <n v="25"/>
    <n v="25"/>
    <n v="25"/>
    <n v="25"/>
    <n v="25"/>
    <n v="25"/>
    <n v="25"/>
    <n v="25"/>
    <n v="25"/>
    <x v="48"/>
    <n v="25"/>
    <n v="25"/>
    <n v="25"/>
    <n v="25"/>
    <n v="25"/>
    <n v="25"/>
    <n v="25"/>
    <n v="25"/>
    <n v="25"/>
    <n v="25"/>
    <n v="25"/>
    <n v="25"/>
    <n v="25"/>
    <n v="25"/>
    <n v="25"/>
    <n v="0"/>
    <n v="0"/>
    <n v="0"/>
    <n v="0"/>
    <n v="0"/>
    <n v="128400"/>
    <n v="128400"/>
    <n v="128400"/>
    <n v="128400"/>
    <n v="128400"/>
    <n v="128400"/>
    <n v="128400"/>
    <n v="128400"/>
    <n v="128400"/>
    <x v="48"/>
    <n v="128400"/>
    <n v="128400"/>
    <n v="128400"/>
    <n v="128400"/>
    <n v="128400"/>
    <n v="128400"/>
    <n v="128400"/>
    <n v="128400"/>
    <n v="128400"/>
    <n v="128400"/>
    <n v="128400"/>
    <n v="128400"/>
    <n v="128400"/>
    <n v="128400"/>
    <n v="128400"/>
    <n v="0"/>
    <n v="0"/>
    <n v="0"/>
    <s v="2014 True up"/>
  </r>
  <r>
    <x v="3"/>
    <s v="Tier 1"/>
    <s v="Business"/>
    <x v="31"/>
    <x v="12"/>
    <s v="Commercial"/>
    <x v="0"/>
    <x v="3"/>
    <m/>
    <s v="N/A"/>
    <s v="Facilities"/>
    <n v="2000"/>
    <n v="0"/>
    <n v="0"/>
    <n v="0"/>
    <n v="0"/>
    <n v="0"/>
    <n v="65.576189999999997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Business"/>
    <x v="32"/>
    <x v="7"/>
    <s v="Commercial"/>
    <x v="0"/>
    <x v="3"/>
    <m/>
    <s v="N/A"/>
    <s v="Devices"/>
    <n v="3000"/>
    <n v="0"/>
    <n v="0"/>
    <n v="0"/>
    <n v="0"/>
    <n v="0"/>
    <n v="1.68415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Business"/>
    <x v="32"/>
    <x v="7"/>
    <s v="Commercial"/>
    <x v="0"/>
    <x v="3"/>
    <m/>
    <s v="N/A"/>
    <s v="Devices"/>
    <n v="1000"/>
    <n v="0"/>
    <n v="0"/>
    <n v="0"/>
    <n v="0"/>
    <n v="0"/>
    <n v="0.8033118000000000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Business"/>
    <x v="32"/>
    <x v="7"/>
    <s v="Commercial"/>
    <x v="0"/>
    <x v="3"/>
    <m/>
    <s v="N/A"/>
    <s v="Devices"/>
    <n v="4000"/>
    <n v="0"/>
    <n v="0"/>
    <n v="0"/>
    <n v="0"/>
    <n v="0"/>
    <n v="2.971318000000000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Business"/>
    <x v="32"/>
    <x v="7"/>
    <s v="Commercial"/>
    <x v="0"/>
    <x v="3"/>
    <m/>
    <s v="N/A"/>
    <s v="Devices"/>
    <n v="25000"/>
    <n v="0"/>
    <n v="0"/>
    <n v="0"/>
    <n v="0"/>
    <n v="0"/>
    <n v="15.374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Business"/>
    <x v="32"/>
    <x v="7"/>
    <s v="Commercial"/>
    <x v="0"/>
    <x v="3"/>
    <m/>
    <s v="N/A"/>
    <s v="Devices"/>
    <n v="58000"/>
    <n v="0"/>
    <n v="0"/>
    <n v="0"/>
    <n v="0"/>
    <n v="0"/>
    <n v="35.9797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Business"/>
    <x v="32"/>
    <x v="7"/>
    <s v="Commercial"/>
    <x v="0"/>
    <x v="3"/>
    <m/>
    <s v="N/A"/>
    <s v="Devices"/>
    <n v="3000"/>
    <n v="0"/>
    <n v="0"/>
    <n v="0"/>
    <n v="0"/>
    <n v="0"/>
    <n v="1.68415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8000"/>
    <n v="0"/>
    <n v="0"/>
    <n v="0"/>
    <n v="0"/>
    <n v="0"/>
    <n v="4.1348089999999997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.3082849999999999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156000"/>
    <n v="0"/>
    <n v="0"/>
    <n v="0"/>
    <n v="0"/>
    <n v="0"/>
    <n v="81.956249999999997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.2194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432000"/>
    <n v="0"/>
    <n v="0"/>
    <n v="0"/>
    <n v="0"/>
    <n v="0"/>
    <n v="226.8228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.4812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924000"/>
    <n v="0"/>
    <n v="0"/>
    <n v="0"/>
    <n v="0"/>
    <n v="0"/>
    <n v="480.81979999999999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8.3043000000000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791000"/>
    <n v="0"/>
    <n v="0"/>
    <n v="0"/>
    <n v="0"/>
    <n v="0"/>
    <n v="411.54239999999999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6.325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929000"/>
    <n v="0"/>
    <n v="0"/>
    <n v="0"/>
    <n v="0"/>
    <n v="0"/>
    <n v="483.9753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6.3428000000000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577000"/>
    <n v="0"/>
    <n v="0"/>
    <n v="0"/>
    <n v="0"/>
    <n v="0"/>
    <n v="299.56490000000002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.4725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2456000"/>
    <n v="0"/>
    <n v="0"/>
    <n v="0"/>
    <n v="0"/>
    <n v="0"/>
    <n v="1277.909000000000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3.1381000000000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Consumer"/>
    <x v="5"/>
    <x v="5"/>
    <s v="Residential"/>
    <x v="0"/>
    <x v="3"/>
    <m/>
    <s v="N/A"/>
    <s v="Devices"/>
    <n v="1291000"/>
    <n v="0"/>
    <n v="0"/>
    <n v="0"/>
    <n v="0"/>
    <n v="0"/>
    <n v="669.21169999999995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Industrial"/>
    <x v="12"/>
    <x v="8"/>
    <s v="Industrial"/>
    <x v="0"/>
    <x v="3"/>
    <m/>
    <s v="N/A"/>
    <s v="Facilities"/>
    <n v="6000"/>
    <n v="0"/>
    <n v="0"/>
    <n v="0"/>
    <n v="0"/>
    <n v="0"/>
    <n v="884.7885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  <r>
    <x v="3"/>
    <s v="Tier 1"/>
    <s v="Industrial"/>
    <x v="33"/>
    <x v="19"/>
    <s v="Industrial"/>
    <x v="1"/>
    <x v="1"/>
    <m/>
    <s v="N/A"/>
    <s v="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2014 True up"/>
  </r>
  <r>
    <x v="3"/>
    <s v="Tier 1"/>
    <s v="Industrial"/>
    <x v="33"/>
    <x v="19"/>
    <s v="Industrial"/>
    <x v="1"/>
    <x v="2"/>
    <m/>
    <s v="N/A"/>
    <s v=""/>
    <n v="4000"/>
    <n v="40331.897999999994"/>
    <n v="1008323095"/>
    <n v="0"/>
    <n v="0"/>
    <n v="24.617898"/>
    <n v="40.331897999999995"/>
    <n v="18.956897999999999"/>
    <n v="18.779399999999999"/>
    <n v="23.639399999999998"/>
    <n v="24.446159999999999"/>
    <n v="19.31616"/>
    <n v="19.31616"/>
    <n v="19.31616"/>
    <x v="49"/>
    <n v="19.31616"/>
    <n v="4.2750000000000004"/>
    <n v="4.2750000000000004"/>
    <n v="4.2750000000000004"/>
    <n v="4.2750000000000004"/>
    <n v="0"/>
    <n v="0"/>
    <n v="0"/>
    <n v="0"/>
    <n v="0"/>
    <n v="0"/>
    <n v="0"/>
    <n v="0"/>
    <n v="0"/>
    <n v="0"/>
    <n v="0"/>
    <n v="0"/>
    <n v="0"/>
    <n v="0"/>
    <n v="0"/>
    <n v="460826.54749999999"/>
    <n v="547496.54749999999"/>
    <n v="111896.54751"/>
    <n v="101428.85520000001"/>
    <n v="140308.85519999999"/>
    <n v="143842.46400000001"/>
    <n v="99742.464000000007"/>
    <n v="99742.464000000007"/>
    <n v="99742.464000000007"/>
    <x v="49"/>
    <n v="99742.464000000007"/>
    <n v="3600"/>
    <n v="3600"/>
    <n v="3600"/>
    <n v="3600"/>
    <n v="0"/>
    <n v="0"/>
    <n v="0"/>
    <n v="0"/>
    <n v="0"/>
    <n v="0"/>
    <n v="0"/>
    <n v="0"/>
    <n v="0"/>
    <n v="0"/>
    <n v="0"/>
    <n v="0"/>
    <n v="0"/>
    <s v="2014 True up"/>
  </r>
  <r>
    <x v="3"/>
    <s v="LDC"/>
    <s v="Business"/>
    <x v="27"/>
    <x v="19"/>
    <s v="Industrial"/>
    <x v="0"/>
    <x v="3"/>
    <m/>
    <s v="N/A"/>
    <s v="Projects"/>
    <m/>
    <m/>
    <m/>
    <m/>
    <m/>
    <m/>
    <n v="430.505"/>
    <n v="114.10111304743143"/>
    <n v="114.10111304743143"/>
    <n v="114.10111304743143"/>
    <n v="16.244240794059706"/>
    <n v="0"/>
    <n v="0"/>
    <n v="0"/>
    <x v="0"/>
    <n v="0"/>
    <n v="0"/>
    <m/>
    <m/>
    <m/>
    <m/>
    <m/>
    <m/>
    <m/>
    <m/>
    <m/>
    <m/>
    <m/>
    <m/>
    <m/>
    <m/>
    <m/>
    <m/>
    <m/>
    <m/>
    <m/>
    <n v="1829891.568"/>
    <n v="601256.08381325798"/>
    <n v="601256.08381325798"/>
    <n v="601256.08381325798"/>
    <n v="50092.502122009144"/>
    <n v="0"/>
    <n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s v="Verifi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29BEBB-1DFC-1649-A41A-AFFAF507940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B2:P119" firstHeaderRow="0" firstDataRow="1" firstDataCol="1"/>
  <pivotFields count="75">
    <pivotField showAll="0"/>
    <pivotField showAll="0"/>
    <pivotField showAll="0"/>
    <pivotField axis="axisRow" showAll="0">
      <items count="35">
        <item x="22"/>
        <item x="0"/>
        <item x="1"/>
        <item x="2"/>
        <item x="23"/>
        <item x="32"/>
        <item x="7"/>
        <item x="3"/>
        <item x="12"/>
        <item x="31"/>
        <item x="8"/>
        <item x="9"/>
        <item x="18"/>
        <item x="26"/>
        <item x="14"/>
        <item x="11"/>
        <item x="27"/>
        <item x="33"/>
        <item x="15"/>
        <item x="17"/>
        <item x="4"/>
        <item x="24"/>
        <item x="25"/>
        <item x="20"/>
        <item x="19"/>
        <item x="30"/>
        <item x="5"/>
        <item x="28"/>
        <item x="6"/>
        <item x="16"/>
        <item x="10"/>
        <item x="13"/>
        <item x="21"/>
        <item x="29"/>
        <item t="default"/>
      </items>
    </pivotField>
    <pivotField showAll="0"/>
    <pivotField showAll="0"/>
    <pivotField axis="axisRow" showAll="0" sortType="descending">
      <items count="4">
        <item x="0"/>
        <item m="1" x="2"/>
        <item x="1"/>
        <item t="default"/>
      </items>
    </pivotField>
    <pivotField axis="axisRow" showAll="0">
      <items count="5">
        <item h="1"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51">
        <item x="18"/>
        <item x="20"/>
        <item x="0"/>
        <item x="40"/>
        <item x="33"/>
        <item x="38"/>
        <item x="12"/>
        <item x="30"/>
        <item x="19"/>
        <item x="14"/>
        <item x="46"/>
        <item x="44"/>
        <item x="47"/>
        <item x="2"/>
        <item x="1"/>
        <item x="15"/>
        <item x="11"/>
        <item x="41"/>
        <item x="25"/>
        <item x="16"/>
        <item x="4"/>
        <item x="29"/>
        <item x="34"/>
        <item x="32"/>
        <item x="26"/>
        <item x="27"/>
        <item x="49"/>
        <item x="17"/>
        <item x="6"/>
        <item x="9"/>
        <item x="5"/>
        <item x="48"/>
        <item x="43"/>
        <item x="42"/>
        <item x="39"/>
        <item x="24"/>
        <item x="22"/>
        <item x="37"/>
        <item x="35"/>
        <item x="31"/>
        <item x="8"/>
        <item x="7"/>
        <item x="28"/>
        <item x="13"/>
        <item x="45"/>
        <item x="23"/>
        <item x="10"/>
        <item x="3"/>
        <item x="36"/>
        <item x="2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51">
        <item x="17"/>
        <item x="20"/>
        <item x="18"/>
        <item x="0"/>
        <item x="40"/>
        <item x="30"/>
        <item x="38"/>
        <item x="33"/>
        <item x="14"/>
        <item x="44"/>
        <item x="12"/>
        <item x="15"/>
        <item x="46"/>
        <item x="19"/>
        <item x="47"/>
        <item x="16"/>
        <item x="4"/>
        <item x="41"/>
        <item x="29"/>
        <item x="2"/>
        <item x="43"/>
        <item x="34"/>
        <item x="1"/>
        <item x="32"/>
        <item x="9"/>
        <item x="49"/>
        <item x="25"/>
        <item x="11"/>
        <item x="48"/>
        <item x="27"/>
        <item x="6"/>
        <item x="42"/>
        <item x="24"/>
        <item x="26"/>
        <item x="5"/>
        <item x="39"/>
        <item x="22"/>
        <item x="31"/>
        <item x="28"/>
        <item x="13"/>
        <item x="45"/>
        <item x="8"/>
        <item x="3"/>
        <item x="35"/>
        <item x="7"/>
        <item x="37"/>
        <item x="10"/>
        <item x="23"/>
        <item x="36"/>
        <item x="2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7"/>
    <field x="3"/>
    <field x="6"/>
  </rowFields>
  <rowItems count="117">
    <i>
      <x v="1"/>
    </i>
    <i r="1">
      <x v="1"/>
    </i>
    <i r="2">
      <x/>
    </i>
    <i r="1">
      <x v="2"/>
    </i>
    <i r="2">
      <x/>
    </i>
    <i r="1">
      <x v="3"/>
    </i>
    <i r="2">
      <x/>
    </i>
    <i r="1">
      <x v="6"/>
    </i>
    <i r="2">
      <x/>
    </i>
    <i r="1">
      <x v="7"/>
    </i>
    <i r="2">
      <x/>
    </i>
    <i r="1">
      <x v="8"/>
    </i>
    <i r="2">
      <x/>
    </i>
    <i r="1">
      <x v="10"/>
    </i>
    <i r="2">
      <x/>
    </i>
    <i r="1">
      <x v="11"/>
    </i>
    <i r="2">
      <x/>
    </i>
    <i r="1">
      <x v="15"/>
    </i>
    <i r="2">
      <x/>
    </i>
    <i r="2">
      <x v="2"/>
    </i>
    <i r="1">
      <x v="17"/>
    </i>
    <i r="2">
      <x v="2"/>
    </i>
    <i r="1">
      <x v="18"/>
    </i>
    <i r="2">
      <x/>
    </i>
    <i r="2">
      <x v="2"/>
    </i>
    <i r="1">
      <x v="19"/>
    </i>
    <i r="2">
      <x/>
    </i>
    <i r="2">
      <x v="2"/>
    </i>
    <i r="1">
      <x v="20"/>
    </i>
    <i r="2">
      <x/>
    </i>
    <i r="2">
      <x v="2"/>
    </i>
    <i r="1">
      <x v="26"/>
    </i>
    <i r="2">
      <x/>
    </i>
    <i r="1">
      <x v="29"/>
    </i>
    <i r="2">
      <x/>
    </i>
    <i r="2">
      <x v="2"/>
    </i>
    <i>
      <x v="2"/>
    </i>
    <i r="1">
      <x/>
    </i>
    <i r="2">
      <x/>
    </i>
    <i r="1">
      <x v="1"/>
    </i>
    <i r="2">
      <x/>
    </i>
    <i r="1">
      <x v="2"/>
    </i>
    <i r="2">
      <x/>
    </i>
    <i r="1">
      <x v="4"/>
    </i>
    <i r="2">
      <x/>
    </i>
    <i r="1">
      <x v="7"/>
    </i>
    <i r="2">
      <x v="2"/>
    </i>
    <i r="1">
      <x v="12"/>
    </i>
    <i r="2">
      <x/>
    </i>
    <i r="1">
      <x v="13"/>
    </i>
    <i r="2">
      <x/>
    </i>
    <i r="1">
      <x v="15"/>
    </i>
    <i r="2">
      <x/>
    </i>
    <i r="2">
      <x v="2"/>
    </i>
    <i r="1">
      <x v="16"/>
    </i>
    <i r="2">
      <x/>
    </i>
    <i r="1">
      <x v="17"/>
    </i>
    <i r="2">
      <x v="2"/>
    </i>
    <i r="1">
      <x v="18"/>
    </i>
    <i r="2">
      <x v="2"/>
    </i>
    <i r="1">
      <x v="19"/>
    </i>
    <i r="2">
      <x/>
    </i>
    <i r="2">
      <x v="2"/>
    </i>
    <i r="1">
      <x v="20"/>
    </i>
    <i r="2">
      <x/>
    </i>
    <i r="2">
      <x v="2"/>
    </i>
    <i r="1">
      <x v="21"/>
    </i>
    <i r="2">
      <x/>
    </i>
    <i r="1">
      <x v="22"/>
    </i>
    <i r="2">
      <x/>
    </i>
    <i r="1">
      <x v="23"/>
    </i>
    <i r="2">
      <x/>
    </i>
    <i r="1">
      <x v="24"/>
    </i>
    <i r="2">
      <x/>
    </i>
    <i r="1">
      <x v="25"/>
    </i>
    <i r="2">
      <x v="2"/>
    </i>
    <i r="1">
      <x v="27"/>
    </i>
    <i r="2">
      <x v="2"/>
    </i>
    <i r="1">
      <x v="29"/>
    </i>
    <i r="2">
      <x/>
    </i>
    <i r="2">
      <x v="2"/>
    </i>
    <i r="1">
      <x v="32"/>
    </i>
    <i r="2">
      <x/>
    </i>
    <i>
      <x v="3"/>
    </i>
    <i r="1">
      <x v="1"/>
    </i>
    <i r="2">
      <x/>
    </i>
    <i r="1">
      <x v="2"/>
    </i>
    <i r="2">
      <x/>
    </i>
    <i r="1">
      <x v="3"/>
    </i>
    <i r="2">
      <x/>
    </i>
    <i r="1">
      <x v="5"/>
    </i>
    <i r="2">
      <x/>
    </i>
    <i r="1">
      <x v="7"/>
    </i>
    <i r="2">
      <x/>
    </i>
    <i r="1">
      <x v="8"/>
    </i>
    <i r="2">
      <x/>
    </i>
    <i r="1">
      <x v="9"/>
    </i>
    <i r="2">
      <x/>
    </i>
    <i r="1">
      <x v="11"/>
    </i>
    <i r="2">
      <x/>
    </i>
    <i r="1">
      <x v="15"/>
    </i>
    <i r="2">
      <x/>
    </i>
    <i r="1">
      <x v="16"/>
    </i>
    <i r="2">
      <x/>
    </i>
    <i r="1">
      <x v="19"/>
    </i>
    <i r="2">
      <x/>
    </i>
    <i r="1">
      <x v="20"/>
    </i>
    <i r="2">
      <x/>
    </i>
    <i r="1">
      <x v="26"/>
    </i>
    <i r="2">
      <x/>
    </i>
    <i r="1">
      <x v="27"/>
    </i>
    <i r="2">
      <x/>
    </i>
    <i r="1">
      <x v="29"/>
    </i>
    <i r="2">
      <x/>
    </i>
    <i r="1">
      <x v="33"/>
    </i>
    <i r="2">
      <x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2022MWh" fld="55" baseField="0" baseItem="0"/>
    <dataField name="Sum of 2023MWh" fld="56" baseField="0" baseItem="0"/>
    <dataField name="Sum of 2024MWh" fld="57" baseField="0" baseItem="0"/>
    <dataField name="Sum of 2025MWh" fld="58" baseField="0" baseItem="0"/>
    <dataField name="Sum of 2026MWh" fld="59" baseField="0" baseItem="0"/>
    <dataField name="Sum of 2027MWh" fld="60" baseField="0" baseItem="0"/>
    <dataField name="Sum of 2028MWh" fld="61" baseField="0" baseItem="0"/>
    <dataField name="Sum of 2022MW" fld="25" baseField="0" baseItem="0"/>
    <dataField name="Sum of 2023MW" fld="26" baseField="0" baseItem="0"/>
    <dataField name="Sum of 2024MW" fld="27" baseField="0" baseItem="0"/>
    <dataField name="Sum of 2025MW" fld="28" baseField="0" baseItem="0"/>
    <dataField name="Sum of 2026MW" fld="29" baseField="0" baseItem="0"/>
    <dataField name="Sum of 2027MW" fld="30" baseField="0" baseItem="0"/>
    <dataField name="Sum of 2028MW" fld="31" baseField="0" baseItem="0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7" type="button" dataOnly="0" labelOnly="1" outline="0" axis="axisRow" fieldPosition="0"/>
    </format>
    <format dxfId="16">
      <pivotArea dataOnly="0" labelOnly="1" fieldPosition="0">
        <references count="1">
          <reference field="7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6" count="0"/>
          <reference field="7" count="1" selected="0">
            <x v="0"/>
          </reference>
        </references>
      </pivotArea>
    </format>
    <format dxfId="13">
      <pivotArea dataOnly="0" labelOnly="1" fieldPosition="0">
        <references count="2">
          <reference field="6" count="0"/>
          <reference field="7" count="1" selected="0">
            <x v="1"/>
          </reference>
        </references>
      </pivotArea>
    </format>
    <format dxfId="12">
      <pivotArea dataOnly="0" labelOnly="1" fieldPosition="0">
        <references count="2">
          <reference field="6" count="0"/>
          <reference field="7" count="1" selected="0">
            <x v="2"/>
          </reference>
        </references>
      </pivotArea>
    </format>
    <format dxfId="11">
      <pivotArea dataOnly="0" labelOnly="1" fieldPosition="0">
        <references count="2">
          <reference field="6" count="1">
            <x v="0"/>
          </reference>
          <reference field="7" count="1" selected="0">
            <x v="3"/>
          </reference>
        </references>
      </pivotArea>
    </format>
    <format dxfId="10">
      <pivotArea dataOnly="0" labelOnly="1" fieldPosition="0">
        <references count="3">
          <reference field="3" count="7">
            <x v="3"/>
            <x v="7"/>
            <x v="11"/>
            <x v="15"/>
            <x v="18"/>
            <x v="20"/>
            <x v="29"/>
          </reference>
          <reference field="6" count="1" selected="0">
            <x v="2"/>
          </reference>
          <reference field="7" count="1" selected="0">
            <x v="0"/>
          </reference>
        </references>
      </pivotArea>
    </format>
    <format dxfId="9">
      <pivotArea dataOnly="0" labelOnly="1" fieldPosition="0">
        <references count="3">
          <reference field="3" count="16">
            <x v="1"/>
            <x v="2"/>
            <x v="3"/>
            <x v="6"/>
            <x v="7"/>
            <x v="8"/>
            <x v="10"/>
            <x v="11"/>
            <x v="14"/>
            <x v="15"/>
            <x v="18"/>
            <x v="20"/>
            <x v="26"/>
            <x v="28"/>
            <x v="30"/>
            <x v="31"/>
          </reference>
          <reference field="6" count="1" selected="0">
            <x v="0"/>
          </reference>
          <reference field="7" count="1" selected="0">
            <x v="0"/>
          </reference>
        </references>
      </pivotArea>
    </format>
    <format dxfId="8">
      <pivotArea dataOnly="0" labelOnly="1" fieldPosition="0">
        <references count="3">
          <reference field="3" count="6">
            <x v="15"/>
            <x v="17"/>
            <x v="18"/>
            <x v="19"/>
            <x v="20"/>
            <x v="2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7">
      <pivotArea dataOnly="0" labelOnly="1" fieldPosition="0">
        <references count="3">
          <reference field="3" count="14">
            <x v="1"/>
            <x v="2"/>
            <x v="3"/>
            <x v="6"/>
            <x v="7"/>
            <x v="8"/>
            <x v="10"/>
            <x v="11"/>
            <x v="15"/>
            <x v="18"/>
            <x v="19"/>
            <x v="20"/>
            <x v="26"/>
            <x v="29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6">
      <pivotArea dataOnly="0" labelOnly="1" fieldPosition="0">
        <references count="3">
          <reference field="3" count="9">
            <x v="7"/>
            <x v="15"/>
            <x v="17"/>
            <x v="18"/>
            <x v="19"/>
            <x v="20"/>
            <x v="25"/>
            <x v="27"/>
            <x v="29"/>
          </reference>
          <reference field="6" count="1" selected="0">
            <x v="2"/>
          </reference>
          <reference field="7" count="1" selected="0">
            <x v="2"/>
          </reference>
        </references>
      </pivotArea>
    </format>
    <format dxfId="5">
      <pivotArea dataOnly="0" labelOnly="1" fieldPosition="0">
        <references count="3">
          <reference field="3" count="16">
            <x v="0"/>
            <x v="1"/>
            <x v="2"/>
            <x v="4"/>
            <x v="12"/>
            <x v="13"/>
            <x v="15"/>
            <x v="16"/>
            <x v="19"/>
            <x v="20"/>
            <x v="21"/>
            <x v="22"/>
            <x v="23"/>
            <x v="24"/>
            <x v="29"/>
            <x v="32"/>
          </reference>
          <reference field="6" count="1" selected="0">
            <x v="0"/>
          </reference>
          <reference field="7" count="1" selected="0">
            <x v="2"/>
          </reference>
        </references>
      </pivotArea>
    </format>
    <format dxfId="4">
      <pivotArea dataOnly="0" labelOnly="1" fieldPosition="0">
        <references count="3">
          <reference field="3" count="16">
            <x v="1"/>
            <x v="2"/>
            <x v="3"/>
            <x v="5"/>
            <x v="7"/>
            <x v="8"/>
            <x v="9"/>
            <x v="11"/>
            <x v="15"/>
            <x v="16"/>
            <x v="19"/>
            <x v="20"/>
            <x v="26"/>
            <x v="27"/>
            <x v="29"/>
            <x v="33"/>
          </reference>
          <reference field="6" count="1" selected="0">
            <x v="0"/>
          </reference>
          <reference field="7" count="1" selected="0">
            <x v="3"/>
          </reference>
        </references>
      </pivotArea>
    </format>
    <format dxfId="3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">
      <pivotArea dataOnly="0" labelOnly="1" fieldPosition="0">
        <references count="1">
          <reference field="7" count="1">
            <x v="2"/>
          </reference>
        </references>
      </pivotArea>
    </format>
    <format dxfId="1">
      <pivotArea dataOnly="0" labelOnly="1" fieldPosition="0">
        <references count="1">
          <reference field="7" count="1">
            <x v="1"/>
          </reference>
        </references>
      </pivotArea>
    </format>
    <format dxfId="0">
      <pivotArea dataOnly="0" labelOnly="1" fieldPosition="0">
        <references count="1">
          <reference field="7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FA13-E354-B14A-A3A7-EB6817121F47}">
  <dimension ref="B3:I13"/>
  <sheetViews>
    <sheetView showGridLines="0" workbookViewId="0">
      <selection activeCell="D21" sqref="D21"/>
    </sheetView>
  </sheetViews>
  <sheetFormatPr defaultColWidth="11.42578125" defaultRowHeight="15"/>
  <sheetData>
    <row r="3" spans="2:9" ht="31.5">
      <c r="B3" s="57" t="s">
        <v>234</v>
      </c>
    </row>
    <row r="5" spans="2:9" ht="21">
      <c r="B5" s="56" t="s">
        <v>226</v>
      </c>
    </row>
    <row r="7" spans="2:9">
      <c r="B7" s="58" t="s">
        <v>236</v>
      </c>
      <c r="C7" s="59" t="s">
        <v>237</v>
      </c>
      <c r="D7" s="60"/>
      <c r="E7" s="60"/>
      <c r="F7" s="60"/>
      <c r="G7" s="60"/>
      <c r="H7" s="60"/>
      <c r="I7" s="60"/>
    </row>
    <row r="8" spans="2:9">
      <c r="B8" s="55">
        <v>2011</v>
      </c>
      <c r="C8" t="s">
        <v>227</v>
      </c>
    </row>
    <row r="9" spans="2:9">
      <c r="B9" s="55">
        <v>2012</v>
      </c>
      <c r="C9" t="s">
        <v>235</v>
      </c>
    </row>
    <row r="10" spans="2:9">
      <c r="B10" s="55">
        <v>2013</v>
      </c>
      <c r="C10" t="s">
        <v>228</v>
      </c>
    </row>
    <row r="11" spans="2:9">
      <c r="B11" s="55">
        <v>2014</v>
      </c>
      <c r="C11" t="s">
        <v>229</v>
      </c>
    </row>
    <row r="12" spans="2:9">
      <c r="B12" s="55" t="s">
        <v>230</v>
      </c>
      <c r="C12" t="s">
        <v>231</v>
      </c>
    </row>
    <row r="13" spans="2:9">
      <c r="B13" s="55" t="s">
        <v>232</v>
      </c>
      <c r="C13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18"/>
  <sheetViews>
    <sheetView workbookViewId="0">
      <selection activeCell="A3" sqref="A3:BU18"/>
    </sheetView>
  </sheetViews>
  <sheetFormatPr defaultColWidth="8.85546875" defaultRowHeight="15"/>
  <sheetData>
    <row r="1" spans="1:73">
      <c r="A1" s="1" t="s">
        <v>52</v>
      </c>
    </row>
    <row r="2" spans="1:73" ht="11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>
        <v>2011</v>
      </c>
      <c r="O2" s="5">
        <v>2012</v>
      </c>
      <c r="P2" s="5">
        <v>2013</v>
      </c>
      <c r="Q2" s="5">
        <v>2014</v>
      </c>
      <c r="R2" s="5">
        <v>2015</v>
      </c>
      <c r="S2" s="5">
        <v>2016</v>
      </c>
      <c r="T2" s="5">
        <v>2017</v>
      </c>
      <c r="U2" s="5">
        <v>2018</v>
      </c>
      <c r="V2" s="5">
        <v>2019</v>
      </c>
      <c r="W2" s="5">
        <v>2020</v>
      </c>
      <c r="X2" s="5">
        <v>2021</v>
      </c>
      <c r="Y2" s="5">
        <v>2022</v>
      </c>
      <c r="Z2" s="5">
        <v>2023</v>
      </c>
      <c r="AA2" s="5">
        <v>2024</v>
      </c>
      <c r="AB2" s="5">
        <v>2025</v>
      </c>
      <c r="AC2" s="5">
        <v>2026</v>
      </c>
      <c r="AD2" s="5">
        <v>2027</v>
      </c>
      <c r="AE2" s="5">
        <v>2028</v>
      </c>
      <c r="AF2" s="5">
        <v>2029</v>
      </c>
      <c r="AG2" s="5">
        <v>2030</v>
      </c>
      <c r="AH2" s="5">
        <v>2031</v>
      </c>
      <c r="AI2" s="5">
        <v>2032</v>
      </c>
      <c r="AJ2" s="5">
        <v>2033</v>
      </c>
      <c r="AK2" s="5">
        <v>2034</v>
      </c>
      <c r="AL2" s="5">
        <v>2035</v>
      </c>
      <c r="AM2" s="5">
        <v>2036</v>
      </c>
      <c r="AN2" s="5">
        <v>2037</v>
      </c>
      <c r="AO2" s="5">
        <v>2038</v>
      </c>
      <c r="AP2" s="5">
        <v>2039</v>
      </c>
      <c r="AQ2" s="5">
        <v>2040</v>
      </c>
      <c r="AR2" s="5">
        <v>2011</v>
      </c>
      <c r="AS2" s="5">
        <v>2012</v>
      </c>
      <c r="AT2" s="5">
        <v>2013</v>
      </c>
      <c r="AU2" s="5">
        <v>2014</v>
      </c>
      <c r="AV2" s="5">
        <v>2015</v>
      </c>
      <c r="AW2" s="5">
        <v>2016</v>
      </c>
      <c r="AX2" s="5">
        <v>2017</v>
      </c>
      <c r="AY2" s="5">
        <v>2018</v>
      </c>
      <c r="AZ2" s="5">
        <v>2019</v>
      </c>
      <c r="BA2" s="5">
        <v>2020</v>
      </c>
      <c r="BB2" s="5">
        <v>2021</v>
      </c>
      <c r="BC2" s="5">
        <v>2022</v>
      </c>
      <c r="BD2" s="5">
        <v>2023</v>
      </c>
      <c r="BE2" s="5">
        <v>2024</v>
      </c>
      <c r="BF2" s="5">
        <v>2025</v>
      </c>
      <c r="BG2" s="5">
        <v>2026</v>
      </c>
      <c r="BH2" s="5">
        <v>2027</v>
      </c>
      <c r="BI2" s="5">
        <v>2028</v>
      </c>
      <c r="BJ2" s="5">
        <v>2029</v>
      </c>
      <c r="BK2" s="5">
        <v>2030</v>
      </c>
      <c r="BL2" s="5">
        <v>2031</v>
      </c>
      <c r="BM2" s="5">
        <v>2032</v>
      </c>
      <c r="BN2" s="5">
        <v>2033</v>
      </c>
      <c r="BO2" s="5">
        <v>2034</v>
      </c>
      <c r="BP2" s="5">
        <v>2035</v>
      </c>
      <c r="BQ2" s="5">
        <v>2036</v>
      </c>
      <c r="BR2" s="5">
        <v>2037</v>
      </c>
      <c r="BS2" s="5">
        <v>2038</v>
      </c>
      <c r="BT2" s="5">
        <v>2039</v>
      </c>
      <c r="BU2" s="5">
        <v>2040</v>
      </c>
    </row>
    <row r="3" spans="1:73" ht="15.7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9" t="s">
        <v>18</v>
      </c>
      <c r="G3" s="2">
        <v>2011</v>
      </c>
      <c r="H3" s="2" t="s">
        <v>19</v>
      </c>
      <c r="I3" s="2" t="s">
        <v>20</v>
      </c>
      <c r="J3" s="2" t="s">
        <v>21</v>
      </c>
      <c r="K3" s="6">
        <v>64.006348693048878</v>
      </c>
      <c r="L3" s="7">
        <v>1.266294254209524E-2</v>
      </c>
      <c r="M3" s="6">
        <v>15.693609482007755</v>
      </c>
      <c r="N3" s="7">
        <v>6.5260389818815974E-3</v>
      </c>
      <c r="O3" s="7">
        <v>6.5260389818815974E-3</v>
      </c>
      <c r="P3" s="7">
        <v>6.5260389818815974E-3</v>
      </c>
      <c r="Q3" s="7">
        <v>2.5337322131251012E-3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8">
        <v>8.0879390319860907</v>
      </c>
      <c r="AS3" s="8">
        <v>8.0879390319860907</v>
      </c>
      <c r="AT3" s="8">
        <v>8.0879390319860907</v>
      </c>
      <c r="AU3" s="8">
        <v>4.5178010567514537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8">
        <v>0</v>
      </c>
      <c r="BC3" s="8">
        <v>0</v>
      </c>
      <c r="BD3" s="8">
        <v>0</v>
      </c>
      <c r="BE3" s="8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8">
        <v>0</v>
      </c>
      <c r="BL3" s="8">
        <v>0</v>
      </c>
      <c r="BM3" s="8">
        <v>0</v>
      </c>
      <c r="BN3" s="8">
        <v>0</v>
      </c>
      <c r="BO3" s="8">
        <v>0</v>
      </c>
      <c r="BP3" s="8">
        <v>0</v>
      </c>
      <c r="BQ3" s="8">
        <v>0</v>
      </c>
      <c r="BR3" s="8">
        <v>0</v>
      </c>
      <c r="BS3" s="8">
        <v>0</v>
      </c>
      <c r="BT3" s="8">
        <v>0</v>
      </c>
      <c r="BU3" s="8">
        <v>0</v>
      </c>
    </row>
    <row r="4" spans="1:73" ht="15.75">
      <c r="A4" s="2" t="s">
        <v>13</v>
      </c>
      <c r="B4" s="2" t="s">
        <v>14</v>
      </c>
      <c r="C4" s="2" t="s">
        <v>22</v>
      </c>
      <c r="D4" s="2" t="s">
        <v>16</v>
      </c>
      <c r="E4" s="2" t="s">
        <v>17</v>
      </c>
      <c r="F4" s="9" t="s">
        <v>18</v>
      </c>
      <c r="G4" s="2">
        <v>2011</v>
      </c>
      <c r="H4" s="2" t="s">
        <v>19</v>
      </c>
      <c r="I4" s="2" t="s">
        <v>20</v>
      </c>
      <c r="J4" s="2" t="s">
        <v>21</v>
      </c>
      <c r="K4" s="6">
        <v>917.670571810512</v>
      </c>
      <c r="L4" s="7">
        <v>0.10804867138906607</v>
      </c>
      <c r="M4" s="6">
        <v>751.36610892340218</v>
      </c>
      <c r="N4" s="7">
        <v>5.2703324249840484E-2</v>
      </c>
      <c r="O4" s="7">
        <v>5.2703324249840484E-2</v>
      </c>
      <c r="P4" s="7">
        <v>5.2703324249840484E-2</v>
      </c>
      <c r="Q4" s="7">
        <v>5.0554654142309717E-2</v>
      </c>
      <c r="R4" s="7">
        <v>3.4010977069317216E-2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8">
        <v>373.33118027714772</v>
      </c>
      <c r="AS4" s="8">
        <v>373.33118027714772</v>
      </c>
      <c r="AT4" s="8">
        <v>373.33118027714772</v>
      </c>
      <c r="AU4" s="8">
        <v>371.40972253567855</v>
      </c>
      <c r="AV4" s="8">
        <v>258.67849584171006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8">
        <v>0</v>
      </c>
      <c r="BC4" s="8">
        <v>0</v>
      </c>
      <c r="BD4" s="8">
        <v>0</v>
      </c>
      <c r="BE4" s="8">
        <v>0</v>
      </c>
      <c r="BF4" s="8">
        <v>0</v>
      </c>
      <c r="BG4" s="8">
        <v>0</v>
      </c>
      <c r="BH4" s="8">
        <v>0</v>
      </c>
      <c r="BI4" s="8">
        <v>0</v>
      </c>
      <c r="BJ4" s="8">
        <v>0</v>
      </c>
      <c r="BK4" s="8">
        <v>0</v>
      </c>
      <c r="BL4" s="8">
        <v>0</v>
      </c>
      <c r="BM4" s="8">
        <v>0</v>
      </c>
      <c r="BN4" s="8">
        <v>0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8">
        <v>0</v>
      </c>
    </row>
    <row r="5" spans="1:73" ht="15.75">
      <c r="A5" s="2" t="s">
        <v>13</v>
      </c>
      <c r="B5" s="2" t="s">
        <v>14</v>
      </c>
      <c r="C5" s="2" t="s">
        <v>23</v>
      </c>
      <c r="D5" s="2" t="s">
        <v>16</v>
      </c>
      <c r="E5" s="2" t="s">
        <v>17</v>
      </c>
      <c r="F5" s="9" t="s">
        <v>18</v>
      </c>
      <c r="G5" s="2">
        <v>2011</v>
      </c>
      <c r="H5" s="2" t="s">
        <v>19</v>
      </c>
      <c r="I5" s="2" t="s">
        <v>20</v>
      </c>
      <c r="J5" s="2" t="s">
        <v>24</v>
      </c>
      <c r="K5" s="6">
        <v>20474.577024102695</v>
      </c>
      <c r="L5" s="7">
        <v>3.5382111446929841E-2</v>
      </c>
      <c r="M5" s="6">
        <v>632.80571742950588</v>
      </c>
      <c r="N5" s="7">
        <v>3.9556804545620619E-2</v>
      </c>
      <c r="O5" s="7">
        <v>3.9556804545620619E-2</v>
      </c>
      <c r="P5" s="7">
        <v>3.9556804545620619E-2</v>
      </c>
      <c r="Q5" s="7">
        <v>3.9556804545620619E-2</v>
      </c>
      <c r="R5" s="7">
        <v>3.6801491052148812E-2</v>
      </c>
      <c r="S5" s="7">
        <v>3.3791427122454441E-2</v>
      </c>
      <c r="T5" s="7">
        <v>2.7333302123252575E-2</v>
      </c>
      <c r="U5" s="7">
        <v>2.7155338710510988E-2</v>
      </c>
      <c r="V5" s="7">
        <v>3.2920716133677169E-2</v>
      </c>
      <c r="W5" s="7">
        <v>1.5616477806003694E-2</v>
      </c>
      <c r="X5" s="7">
        <v>2.2208120422464142E-3</v>
      </c>
      <c r="Y5" s="7">
        <v>2.2198882918753951E-3</v>
      </c>
      <c r="Z5" s="7">
        <v>2.2198882918753951E-3</v>
      </c>
      <c r="AA5" s="7">
        <v>2.0604496591698361E-3</v>
      </c>
      <c r="AB5" s="7">
        <v>2.0604496591698361E-3</v>
      </c>
      <c r="AC5" s="7">
        <v>1.7390958935987362E-3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8">
        <v>691.3407608278435</v>
      </c>
      <c r="AS5" s="8">
        <v>691.3407608278435</v>
      </c>
      <c r="AT5" s="8">
        <v>691.3407608278435</v>
      </c>
      <c r="AU5" s="8">
        <v>691.3407608278435</v>
      </c>
      <c r="AV5" s="8">
        <v>631.83454173503026</v>
      </c>
      <c r="AW5" s="8">
        <v>566.82650395343023</v>
      </c>
      <c r="AX5" s="8">
        <v>427.3510496932152</v>
      </c>
      <c r="AY5" s="8">
        <v>425.7920901975989</v>
      </c>
      <c r="AZ5" s="8">
        <v>550.30634707201227</v>
      </c>
      <c r="BA5" s="8">
        <v>176.58851075302468</v>
      </c>
      <c r="BB5" s="8">
        <v>63.583809682271493</v>
      </c>
      <c r="BC5" s="8">
        <v>55.971049887682717</v>
      </c>
      <c r="BD5" s="8">
        <v>55.971049887682717</v>
      </c>
      <c r="BE5" s="8">
        <v>41.336971220565133</v>
      </c>
      <c r="BF5" s="8">
        <v>41.336971220565133</v>
      </c>
      <c r="BG5" s="8">
        <v>37.559073228179329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0</v>
      </c>
    </row>
    <row r="6" spans="1:73" ht="15.75">
      <c r="A6" s="2" t="s">
        <v>13</v>
      </c>
      <c r="B6" s="2" t="s">
        <v>14</v>
      </c>
      <c r="C6" s="2" t="s">
        <v>25</v>
      </c>
      <c r="D6" s="2" t="s">
        <v>16</v>
      </c>
      <c r="E6" s="2" t="s">
        <v>17</v>
      </c>
      <c r="F6" s="9" t="s">
        <v>18</v>
      </c>
      <c r="G6" s="2">
        <v>2011</v>
      </c>
      <c r="H6" s="2" t="s">
        <v>19</v>
      </c>
      <c r="I6" s="2" t="s">
        <v>20</v>
      </c>
      <c r="J6" s="2" t="s">
        <v>24</v>
      </c>
      <c r="K6" s="6">
        <v>11974.676148394776</v>
      </c>
      <c r="L6" s="7">
        <v>2.4458298562916699E-2</v>
      </c>
      <c r="M6" s="6">
        <v>406.31696436459987</v>
      </c>
      <c r="N6" s="7">
        <v>2.7642859908823075E-2</v>
      </c>
      <c r="O6" s="7">
        <v>2.7642859908823075E-2</v>
      </c>
      <c r="P6" s="7">
        <v>2.7642859908823075E-2</v>
      </c>
      <c r="Q6" s="7">
        <v>2.7642859908823075E-2</v>
      </c>
      <c r="R6" s="7">
        <v>2.5984161770027357E-2</v>
      </c>
      <c r="S6" s="7">
        <v>2.4172103922646418E-2</v>
      </c>
      <c r="T6" s="7">
        <v>2.0419690918017316E-2</v>
      </c>
      <c r="U6" s="7">
        <v>2.0208959638802676E-2</v>
      </c>
      <c r="V6" s="7">
        <v>2.3679715624979333E-2</v>
      </c>
      <c r="W6" s="7">
        <v>1.3262567821146978E-2</v>
      </c>
      <c r="X6" s="7">
        <v>1.6246320993715487E-3</v>
      </c>
      <c r="Y6" s="7">
        <v>1.6235599008065605E-3</v>
      </c>
      <c r="Z6" s="7">
        <v>1.6235599008065605E-3</v>
      </c>
      <c r="AA6" s="7">
        <v>1.5910476307369901E-3</v>
      </c>
      <c r="AB6" s="7">
        <v>1.5910476307369901E-3</v>
      </c>
      <c r="AC6" s="7">
        <v>1.5097372515057103E-3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8">
        <v>447.75047229644883</v>
      </c>
      <c r="AS6" s="8">
        <v>447.75047229644883</v>
      </c>
      <c r="AT6" s="8">
        <v>447.75047229644883</v>
      </c>
      <c r="AU6" s="8">
        <v>447.75047229644883</v>
      </c>
      <c r="AV6" s="8">
        <v>411.92774102108683</v>
      </c>
      <c r="AW6" s="8">
        <v>372.79291606175593</v>
      </c>
      <c r="AX6" s="8">
        <v>291.75244247890265</v>
      </c>
      <c r="AY6" s="8">
        <v>289.90643647298242</v>
      </c>
      <c r="AZ6" s="8">
        <v>364.86399270767532</v>
      </c>
      <c r="BA6" s="8">
        <v>139.88593449187999</v>
      </c>
      <c r="BB6" s="8">
        <v>45.38182147612433</v>
      </c>
      <c r="BC6" s="8">
        <v>36.54567874380534</v>
      </c>
      <c r="BD6" s="8">
        <v>36.54567874380534</v>
      </c>
      <c r="BE6" s="8">
        <v>33.561539267877208</v>
      </c>
      <c r="BF6" s="8">
        <v>33.561539267877208</v>
      </c>
      <c r="BG6" s="8">
        <v>32.605638477631089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</row>
    <row r="7" spans="1:73" ht="15.75">
      <c r="A7" s="2" t="s">
        <v>13</v>
      </c>
      <c r="B7" s="2" t="s">
        <v>14</v>
      </c>
      <c r="C7" s="2" t="s">
        <v>26</v>
      </c>
      <c r="D7" s="2" t="s">
        <v>16</v>
      </c>
      <c r="E7" s="2" t="s">
        <v>17</v>
      </c>
      <c r="F7" s="9" t="s">
        <v>18</v>
      </c>
      <c r="G7" s="2">
        <v>2011</v>
      </c>
      <c r="H7" s="2" t="s">
        <v>19</v>
      </c>
      <c r="I7" s="2" t="s">
        <v>20</v>
      </c>
      <c r="J7" s="2" t="s">
        <v>27</v>
      </c>
      <c r="K7" s="6">
        <v>2774.1702770942411</v>
      </c>
      <c r="L7" s="7">
        <v>1.3430584404039139</v>
      </c>
      <c r="M7" s="6">
        <v>2521.6489760585246</v>
      </c>
      <c r="N7" s="7">
        <v>0.80890931340067607</v>
      </c>
      <c r="O7" s="7">
        <v>0.80890931340067607</v>
      </c>
      <c r="P7" s="7">
        <v>0.80890931340067607</v>
      </c>
      <c r="Q7" s="7">
        <v>0.80890931340067607</v>
      </c>
      <c r="R7" s="7">
        <v>0.80890931340067607</v>
      </c>
      <c r="S7" s="7">
        <v>0.80890931340067607</v>
      </c>
      <c r="T7" s="7">
        <v>0.80890931340067607</v>
      </c>
      <c r="U7" s="7">
        <v>0.80890931340067607</v>
      </c>
      <c r="V7" s="7">
        <v>0.80890931340067607</v>
      </c>
      <c r="W7" s="7">
        <v>0.80890931340067607</v>
      </c>
      <c r="X7" s="7">
        <v>0.80890931340067607</v>
      </c>
      <c r="Y7" s="7">
        <v>0.80890931340067607</v>
      </c>
      <c r="Z7" s="7">
        <v>0.80890931340067607</v>
      </c>
      <c r="AA7" s="7">
        <v>0.80890931340067607</v>
      </c>
      <c r="AB7" s="7">
        <v>0.80890931340067607</v>
      </c>
      <c r="AC7" s="7">
        <v>0.80890931340067607</v>
      </c>
      <c r="AD7" s="7">
        <v>0.80890931340067607</v>
      </c>
      <c r="AE7" s="7">
        <v>0.80890931340067607</v>
      </c>
      <c r="AF7" s="7">
        <v>0.67587741269350154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8">
        <v>1507.8248022143364</v>
      </c>
      <c r="AS7" s="8">
        <v>1507.8248022143364</v>
      </c>
      <c r="AT7" s="8">
        <v>1507.8248022143364</v>
      </c>
      <c r="AU7" s="8">
        <v>1507.8248022143364</v>
      </c>
      <c r="AV7" s="8">
        <v>1507.8248022143364</v>
      </c>
      <c r="AW7" s="8">
        <v>1507.8248022143364</v>
      </c>
      <c r="AX7" s="8">
        <v>1507.8248022143364</v>
      </c>
      <c r="AY7" s="8">
        <v>1507.8248022143364</v>
      </c>
      <c r="AZ7" s="8">
        <v>1507.8248022143364</v>
      </c>
      <c r="BA7" s="8">
        <v>1507.8248022143364</v>
      </c>
      <c r="BB7" s="8">
        <v>1507.8248022143364</v>
      </c>
      <c r="BC7" s="8">
        <v>1507.8248022143364</v>
      </c>
      <c r="BD7" s="8">
        <v>1507.8248022143364</v>
      </c>
      <c r="BE7" s="8">
        <v>1507.8248022143364</v>
      </c>
      <c r="BF7" s="8">
        <v>1507.8248022143364</v>
      </c>
      <c r="BG7" s="8">
        <v>1507.8248022143364</v>
      </c>
      <c r="BH7" s="8">
        <v>1507.8248022143364</v>
      </c>
      <c r="BI7" s="8">
        <v>1507.8248022143364</v>
      </c>
      <c r="BJ7" s="8">
        <v>1388.8474980550511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</row>
    <row r="8" spans="1:73" ht="15.75">
      <c r="A8" s="2" t="s">
        <v>13</v>
      </c>
      <c r="B8" s="2" t="s">
        <v>14</v>
      </c>
      <c r="C8" s="2" t="s">
        <v>28</v>
      </c>
      <c r="D8" s="2" t="s">
        <v>16</v>
      </c>
      <c r="E8" s="2" t="s">
        <v>17</v>
      </c>
      <c r="F8" s="9" t="s">
        <v>29</v>
      </c>
      <c r="G8" s="2">
        <v>2011</v>
      </c>
      <c r="H8" s="2" t="s">
        <v>19</v>
      </c>
      <c r="I8" s="2" t="s">
        <v>30</v>
      </c>
      <c r="J8" s="2" t="s">
        <v>31</v>
      </c>
      <c r="K8" s="6">
        <v>1010</v>
      </c>
      <c r="L8" s="7">
        <v>0.56559999999999999</v>
      </c>
      <c r="M8" s="6">
        <v>1.4644999999999999</v>
      </c>
      <c r="N8" s="7">
        <v>0.56559999999999999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8">
        <v>1.4644999999999999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</row>
    <row r="9" spans="1:73" ht="15.75">
      <c r="A9" s="2" t="s">
        <v>13</v>
      </c>
      <c r="B9" s="2" t="s">
        <v>14</v>
      </c>
      <c r="C9" s="2" t="s">
        <v>32</v>
      </c>
      <c r="D9" s="2" t="s">
        <v>16</v>
      </c>
      <c r="E9" s="2" t="s">
        <v>17</v>
      </c>
      <c r="F9" s="9" t="s">
        <v>18</v>
      </c>
      <c r="G9" s="2">
        <v>2011</v>
      </c>
      <c r="H9" s="2" t="s">
        <v>19</v>
      </c>
      <c r="I9" s="2" t="s">
        <v>33</v>
      </c>
      <c r="J9" s="2" t="s">
        <v>24</v>
      </c>
      <c r="K9" s="6">
        <v>0</v>
      </c>
      <c r="L9" s="7">
        <v>0</v>
      </c>
      <c r="M9" s="6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</row>
    <row r="10" spans="1:73" ht="15.75">
      <c r="A10" s="2" t="s">
        <v>13</v>
      </c>
      <c r="B10" s="2" t="s">
        <v>34</v>
      </c>
      <c r="C10" s="2" t="s">
        <v>35</v>
      </c>
      <c r="D10" s="2" t="s">
        <v>16</v>
      </c>
      <c r="E10" s="2" t="s">
        <v>36</v>
      </c>
      <c r="F10" s="9" t="s">
        <v>29</v>
      </c>
      <c r="G10" s="2">
        <v>2011</v>
      </c>
      <c r="H10" s="2" t="s">
        <v>19</v>
      </c>
      <c r="I10" s="2" t="s">
        <v>30</v>
      </c>
      <c r="J10" s="2" t="s">
        <v>31</v>
      </c>
      <c r="K10" s="6">
        <v>0</v>
      </c>
      <c r="L10" s="7">
        <v>0</v>
      </c>
      <c r="M10" s="6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</row>
    <row r="11" spans="1:73" ht="15.75">
      <c r="A11" s="2" t="s">
        <v>13</v>
      </c>
      <c r="B11" s="2" t="s">
        <v>34</v>
      </c>
      <c r="C11" s="2" t="s">
        <v>37</v>
      </c>
      <c r="D11" s="2" t="s">
        <v>16</v>
      </c>
      <c r="E11" s="2" t="s">
        <v>36</v>
      </c>
      <c r="F11" s="9" t="s">
        <v>29</v>
      </c>
      <c r="G11" s="2">
        <v>2011</v>
      </c>
      <c r="H11" s="2" t="s">
        <v>19</v>
      </c>
      <c r="I11" s="2" t="s">
        <v>38</v>
      </c>
      <c r="J11" s="2" t="s">
        <v>39</v>
      </c>
      <c r="K11" s="6">
        <v>2</v>
      </c>
      <c r="L11" s="7">
        <v>0.14299999999999999</v>
      </c>
      <c r="M11" s="6">
        <v>4.2346490000000001</v>
      </c>
      <c r="N11" s="7">
        <v>0.10846119999999999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8">
        <v>4.2346490000000001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</row>
    <row r="12" spans="1:73" ht="15.75">
      <c r="A12" s="2" t="s">
        <v>13</v>
      </c>
      <c r="B12" s="2" t="s">
        <v>34</v>
      </c>
      <c r="C12" s="2" t="s">
        <v>40</v>
      </c>
      <c r="D12" s="2" t="s">
        <v>16</v>
      </c>
      <c r="E12" s="2" t="s">
        <v>36</v>
      </c>
      <c r="F12" s="9" t="s">
        <v>18</v>
      </c>
      <c r="G12" s="2">
        <v>2011</v>
      </c>
      <c r="H12" s="2" t="s">
        <v>19</v>
      </c>
      <c r="I12" s="2" t="s">
        <v>20</v>
      </c>
      <c r="J12" s="2" t="s">
        <v>41</v>
      </c>
      <c r="K12" s="6">
        <v>80</v>
      </c>
      <c r="L12" s="7">
        <v>7.935729592878038E-2</v>
      </c>
      <c r="M12" s="6">
        <v>228.95092042529114</v>
      </c>
      <c r="N12" s="7">
        <v>8.4977268843499612E-2</v>
      </c>
      <c r="O12" s="7">
        <v>8.4977268843499612E-2</v>
      </c>
      <c r="P12" s="7">
        <v>7.9471115120998304E-2</v>
      </c>
      <c r="Q12" s="7">
        <v>4.7405460329005375E-2</v>
      </c>
      <c r="R12" s="7">
        <v>4.7192620191785814E-2</v>
      </c>
      <c r="S12" s="7">
        <v>4.382832455050021E-2</v>
      </c>
      <c r="T12" s="7">
        <v>1.6178883865715411E-2</v>
      </c>
      <c r="U12" s="7">
        <v>1.2801914507972922E-2</v>
      </c>
      <c r="V12" s="7">
        <v>1.2801914507972922E-2</v>
      </c>
      <c r="W12" s="7">
        <v>1.2801914507972922E-2</v>
      </c>
      <c r="X12" s="7">
        <v>1.1775343474964206E-2</v>
      </c>
      <c r="Y12" s="7">
        <v>1.1775343474964206E-2</v>
      </c>
      <c r="Z12" s="7">
        <v>6.912936249216968E-3</v>
      </c>
      <c r="AA12" s="7">
        <v>6.912936249216968E-3</v>
      </c>
      <c r="AB12" s="7">
        <v>6.912936249216968E-3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8">
        <v>212.58988640463815</v>
      </c>
      <c r="AS12" s="8">
        <v>212.58988640463815</v>
      </c>
      <c r="AT12" s="8">
        <v>197.05334270365634</v>
      </c>
      <c r="AU12" s="8">
        <v>108.19650829484142</v>
      </c>
      <c r="AV12" s="8">
        <v>107.60202086721942</v>
      </c>
      <c r="AW12" s="8">
        <v>99.473849484537709</v>
      </c>
      <c r="AX12" s="8">
        <v>27.197436152287398</v>
      </c>
      <c r="AY12" s="8">
        <v>24.66256088440662</v>
      </c>
      <c r="AZ12" s="8">
        <v>24.66256088440662</v>
      </c>
      <c r="BA12" s="8">
        <v>24.66256088440662</v>
      </c>
      <c r="BB12" s="8">
        <v>17.912268477087505</v>
      </c>
      <c r="BC12" s="8">
        <v>17.912268477087505</v>
      </c>
      <c r="BD12" s="8">
        <v>5.1890998318951427</v>
      </c>
      <c r="BE12" s="8">
        <v>5.1890998318951427</v>
      </c>
      <c r="BF12" s="8">
        <v>5.1890998318951427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</row>
    <row r="13" spans="1:73" ht="15.75">
      <c r="A13" s="2" t="s">
        <v>13</v>
      </c>
      <c r="B13" s="2" t="s">
        <v>34</v>
      </c>
      <c r="C13" s="2" t="s">
        <v>42</v>
      </c>
      <c r="D13" s="2" t="s">
        <v>16</v>
      </c>
      <c r="E13" s="2" t="s">
        <v>36</v>
      </c>
      <c r="F13" s="9" t="s">
        <v>18</v>
      </c>
      <c r="G13" s="2">
        <v>2011</v>
      </c>
      <c r="H13" s="2" t="s">
        <v>19</v>
      </c>
      <c r="I13" s="2" t="s">
        <v>20</v>
      </c>
      <c r="J13" s="2" t="s">
        <v>41</v>
      </c>
      <c r="K13" s="6">
        <v>32</v>
      </c>
      <c r="L13" s="7">
        <v>0.59834008929826887</v>
      </c>
      <c r="M13" s="6">
        <v>3268.2239803279435</v>
      </c>
      <c r="N13" s="7">
        <v>0.45675720473352588</v>
      </c>
      <c r="O13" s="7">
        <v>0.45675720473352588</v>
      </c>
      <c r="P13" s="7">
        <v>0.45675720473352588</v>
      </c>
      <c r="Q13" s="7">
        <v>0.45675720473352588</v>
      </c>
      <c r="R13" s="7">
        <v>0.45675720473352588</v>
      </c>
      <c r="S13" s="7">
        <v>0.45675720473352588</v>
      </c>
      <c r="T13" s="7">
        <v>0.45675720473352588</v>
      </c>
      <c r="U13" s="7">
        <v>0.45675720473352588</v>
      </c>
      <c r="V13" s="7">
        <v>0.28828717586186536</v>
      </c>
      <c r="W13" s="7">
        <v>0.28828717586186536</v>
      </c>
      <c r="X13" s="7">
        <v>0.28828717586186536</v>
      </c>
      <c r="Y13" s="7">
        <v>2.432852634127744E-2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8">
        <v>2463.6175660634408</v>
      </c>
      <c r="AS13" s="8">
        <v>2463.6175660634408</v>
      </c>
      <c r="AT13" s="8">
        <v>2463.6175660634408</v>
      </c>
      <c r="AU13" s="8">
        <v>2463.6175660634408</v>
      </c>
      <c r="AV13" s="8">
        <v>2463.6175660634408</v>
      </c>
      <c r="AW13" s="8">
        <v>2463.6175660634408</v>
      </c>
      <c r="AX13" s="8">
        <v>2463.6175660634408</v>
      </c>
      <c r="AY13" s="8">
        <v>2463.6175660634408</v>
      </c>
      <c r="AZ13" s="8">
        <v>2039.2878465648623</v>
      </c>
      <c r="BA13" s="8">
        <v>2039.2878465648623</v>
      </c>
      <c r="BB13" s="8">
        <v>2039.2878465648623</v>
      </c>
      <c r="BC13" s="8">
        <v>369.64138113266046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</row>
    <row r="14" spans="1:73" ht="15.75">
      <c r="A14" s="2" t="s">
        <v>13</v>
      </c>
      <c r="B14" s="2" t="s">
        <v>34</v>
      </c>
      <c r="C14" s="2" t="s">
        <v>43</v>
      </c>
      <c r="D14" s="2" t="s">
        <v>16</v>
      </c>
      <c r="E14" s="2" t="s">
        <v>36</v>
      </c>
      <c r="F14" s="9" t="s">
        <v>18</v>
      </c>
      <c r="G14" s="2">
        <v>2011</v>
      </c>
      <c r="H14" s="2" t="s">
        <v>19</v>
      </c>
      <c r="I14" s="2" t="s">
        <v>44</v>
      </c>
      <c r="J14" s="2" t="s">
        <v>45</v>
      </c>
      <c r="K14" s="6">
        <v>3</v>
      </c>
      <c r="L14" s="7">
        <v>0</v>
      </c>
      <c r="M14" s="6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</row>
    <row r="15" spans="1:73" ht="15.75">
      <c r="A15" s="2" t="s">
        <v>13</v>
      </c>
      <c r="B15" s="2" t="s">
        <v>46</v>
      </c>
      <c r="C15" s="2" t="s">
        <v>47</v>
      </c>
      <c r="D15" s="2" t="s">
        <v>16</v>
      </c>
      <c r="E15" s="2" t="s">
        <v>46</v>
      </c>
      <c r="F15" s="9" t="s">
        <v>29</v>
      </c>
      <c r="G15" s="2">
        <v>2011</v>
      </c>
      <c r="H15" s="2" t="s">
        <v>19</v>
      </c>
      <c r="I15" s="2" t="s">
        <v>38</v>
      </c>
      <c r="J15" s="2" t="s">
        <v>39</v>
      </c>
      <c r="K15" s="6">
        <v>2</v>
      </c>
      <c r="L15" s="7">
        <v>0.372</v>
      </c>
      <c r="M15" s="6">
        <v>18.402509999999999</v>
      </c>
      <c r="N15" s="7">
        <v>0.31350679999999997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8">
        <v>18.402509999999999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</row>
    <row r="16" spans="1:73" ht="15.75">
      <c r="A16" s="2" t="s">
        <v>13</v>
      </c>
      <c r="B16" s="2" t="s">
        <v>46</v>
      </c>
      <c r="C16" s="2" t="s">
        <v>42</v>
      </c>
      <c r="D16" s="2" t="s">
        <v>16</v>
      </c>
      <c r="E16" s="2" t="s">
        <v>46</v>
      </c>
      <c r="F16" s="9" t="s">
        <v>18</v>
      </c>
      <c r="G16" s="2">
        <v>2011</v>
      </c>
      <c r="H16" s="2" t="s">
        <v>19</v>
      </c>
      <c r="I16" s="2" t="s">
        <v>20</v>
      </c>
      <c r="J16" s="2" t="s">
        <v>41</v>
      </c>
      <c r="K16" s="6">
        <v>35</v>
      </c>
      <c r="L16" s="7">
        <v>8.2002396776994099E-2</v>
      </c>
      <c r="M16" s="6">
        <v>520.98788232201423</v>
      </c>
      <c r="N16" s="7">
        <v>5.8411909299784293E-2</v>
      </c>
      <c r="O16" s="7">
        <v>5.8411909299784293E-2</v>
      </c>
      <c r="P16" s="7">
        <v>5.8411909299784293E-2</v>
      </c>
      <c r="Q16" s="7">
        <v>5.8411909299784293E-2</v>
      </c>
      <c r="R16" s="7">
        <v>5.8411909299784293E-2</v>
      </c>
      <c r="S16" s="7">
        <v>5.8411909299784293E-2</v>
      </c>
      <c r="T16" s="7">
        <v>5.8411909299784293E-2</v>
      </c>
      <c r="U16" s="7">
        <v>5.8411909299784293E-2</v>
      </c>
      <c r="V16" s="7">
        <v>5.4961499091370936E-2</v>
      </c>
      <c r="W16" s="7">
        <v>5.4961499091370936E-2</v>
      </c>
      <c r="X16" s="7">
        <v>5.4961499091370936E-2</v>
      </c>
      <c r="Y16" s="7">
        <v>2.134940174691909E-2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8">
        <v>381.32503263411968</v>
      </c>
      <c r="AS16" s="8">
        <v>381.32503263411968</v>
      </c>
      <c r="AT16" s="8">
        <v>381.32503263411968</v>
      </c>
      <c r="AU16" s="8">
        <v>381.32503263411968</v>
      </c>
      <c r="AV16" s="8">
        <v>381.32503263411968</v>
      </c>
      <c r="AW16" s="8">
        <v>381.32503263411968</v>
      </c>
      <c r="AX16" s="8">
        <v>381.32503263411968</v>
      </c>
      <c r="AY16" s="8">
        <v>381.32503263411968</v>
      </c>
      <c r="AZ16" s="8">
        <v>367.76219702140361</v>
      </c>
      <c r="BA16" s="8">
        <v>367.76219702140361</v>
      </c>
      <c r="BB16" s="8">
        <v>367.76219702140361</v>
      </c>
      <c r="BC16" s="8">
        <v>130.4713974724701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</row>
    <row r="17" spans="1:73" ht="15.75">
      <c r="A17" s="2" t="s">
        <v>13</v>
      </c>
      <c r="B17" s="2" t="s">
        <v>48</v>
      </c>
      <c r="C17" s="2" t="s">
        <v>49</v>
      </c>
      <c r="D17" s="2" t="s">
        <v>16</v>
      </c>
      <c r="E17" s="2" t="s">
        <v>36</v>
      </c>
      <c r="F17" s="9" t="s">
        <v>18</v>
      </c>
      <c r="G17" s="2">
        <v>2011</v>
      </c>
      <c r="H17" s="2" t="s">
        <v>19</v>
      </c>
      <c r="I17" s="2" t="s">
        <v>50</v>
      </c>
      <c r="J17" s="2" t="s">
        <v>41</v>
      </c>
      <c r="K17" s="6">
        <v>28</v>
      </c>
      <c r="L17" s="7">
        <v>0.65567563576900023</v>
      </c>
      <c r="M17" s="6">
        <v>3461.437724218928</v>
      </c>
      <c r="N17" s="7">
        <v>0.34095133059988014</v>
      </c>
      <c r="O17" s="7">
        <v>0.34095133059988014</v>
      </c>
      <c r="P17" s="7">
        <v>0.34095133059988014</v>
      </c>
      <c r="Q17" s="7">
        <v>0.34095133059988014</v>
      </c>
      <c r="R17" s="7">
        <v>0.34095133059988014</v>
      </c>
      <c r="S17" s="7">
        <v>0.34095133059988014</v>
      </c>
      <c r="T17" s="7">
        <v>0.34095133059988014</v>
      </c>
      <c r="U17" s="7">
        <v>0.34095133059988014</v>
      </c>
      <c r="V17" s="7">
        <v>0.34095133059988014</v>
      </c>
      <c r="W17" s="7">
        <v>0.34095133059988014</v>
      </c>
      <c r="X17" s="7">
        <v>0.34095133059988014</v>
      </c>
      <c r="Y17" s="7">
        <v>0.34095133059988014</v>
      </c>
      <c r="Z17" s="7">
        <v>0.34095133059988014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8">
        <v>1799.9476165938427</v>
      </c>
      <c r="AS17" s="8">
        <v>1799.9476165938427</v>
      </c>
      <c r="AT17" s="8">
        <v>1799.9476165938427</v>
      </c>
      <c r="AU17" s="8">
        <v>1799.9476165938427</v>
      </c>
      <c r="AV17" s="8">
        <v>1799.9476165938427</v>
      </c>
      <c r="AW17" s="8">
        <v>1799.9476165938427</v>
      </c>
      <c r="AX17" s="8">
        <v>1799.9476165938427</v>
      </c>
      <c r="AY17" s="8">
        <v>1799.9476165938427</v>
      </c>
      <c r="AZ17" s="8">
        <v>1799.9476165938427</v>
      </c>
      <c r="BA17" s="8">
        <v>1799.9476165938427</v>
      </c>
      <c r="BB17" s="8">
        <v>1799.9476165938427</v>
      </c>
      <c r="BC17" s="8">
        <v>1799.9476165938427</v>
      </c>
      <c r="BD17" s="8">
        <v>1799.9476165938427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</row>
    <row r="18" spans="1:73" ht="15.75">
      <c r="A18" s="2" t="s">
        <v>13</v>
      </c>
      <c r="B18" s="2" t="s">
        <v>48</v>
      </c>
      <c r="C18" s="2" t="s">
        <v>51</v>
      </c>
      <c r="D18" s="2" t="s">
        <v>16</v>
      </c>
      <c r="E18" s="2" t="s">
        <v>36</v>
      </c>
      <c r="F18" s="9" t="s">
        <v>18</v>
      </c>
      <c r="G18" s="2">
        <v>2011</v>
      </c>
      <c r="H18" s="2" t="s">
        <v>19</v>
      </c>
      <c r="I18" s="2" t="s">
        <v>50</v>
      </c>
      <c r="J18" s="2" t="s">
        <v>41</v>
      </c>
      <c r="K18" s="6">
        <v>8.0192212120808595</v>
      </c>
      <c r="L18" s="7">
        <v>0.5565234990855461</v>
      </c>
      <c r="M18" s="6">
        <v>2858.3046913033654</v>
      </c>
      <c r="N18" s="7">
        <v>0.27826174954277305</v>
      </c>
      <c r="O18" s="7">
        <v>0.27826174954277305</v>
      </c>
      <c r="P18" s="7">
        <v>0.27826174954277305</v>
      </c>
      <c r="Q18" s="7">
        <v>0.27826174954277305</v>
      </c>
      <c r="R18" s="7">
        <v>0.27826174954277305</v>
      </c>
      <c r="S18" s="7">
        <v>0.27826174954277305</v>
      </c>
      <c r="T18" s="7">
        <v>0.27826174954277305</v>
      </c>
      <c r="U18" s="7">
        <v>0.27826174954277305</v>
      </c>
      <c r="V18" s="7">
        <v>0.27826174954277305</v>
      </c>
      <c r="W18" s="7">
        <v>0.27826174954277305</v>
      </c>
      <c r="X18" s="7">
        <v>0.27826174954277305</v>
      </c>
      <c r="Y18" s="7">
        <v>0.27826174954277305</v>
      </c>
      <c r="Z18" s="7">
        <v>0.27826174954277305</v>
      </c>
      <c r="AA18" s="7">
        <v>0.27826174954277305</v>
      </c>
      <c r="AB18" s="7">
        <v>0.27826174954277305</v>
      </c>
      <c r="AC18" s="7">
        <v>0.26302724954277307</v>
      </c>
      <c r="AD18" s="7">
        <v>0.26302724954277307</v>
      </c>
      <c r="AE18" s="7">
        <v>0.26302724954277307</v>
      </c>
      <c r="AF18" s="7">
        <v>0.26302724954277307</v>
      </c>
      <c r="AG18" s="7">
        <v>0.26302724954277307</v>
      </c>
      <c r="AH18" s="7">
        <v>0.26302724954277307</v>
      </c>
      <c r="AI18" s="7">
        <v>0.26302724954277307</v>
      </c>
      <c r="AJ18" s="7">
        <v>0.26302724954277307</v>
      </c>
      <c r="AK18" s="7">
        <v>0.26302724954277307</v>
      </c>
      <c r="AL18" s="7">
        <v>0.26302724954277307</v>
      </c>
      <c r="AM18" s="7">
        <v>0.26302724954277307</v>
      </c>
      <c r="AN18" s="7">
        <v>0</v>
      </c>
      <c r="AO18" s="7">
        <v>0</v>
      </c>
      <c r="AP18" s="7">
        <v>0</v>
      </c>
      <c r="AQ18" s="7">
        <v>0</v>
      </c>
      <c r="AR18" s="8">
        <v>1429.1523456516827</v>
      </c>
      <c r="AS18" s="8">
        <v>1429.1523456516827</v>
      </c>
      <c r="AT18" s="8">
        <v>1429.1523456516827</v>
      </c>
      <c r="AU18" s="8">
        <v>1429.1523456516827</v>
      </c>
      <c r="AV18" s="8">
        <v>1429.1523456516827</v>
      </c>
      <c r="AW18" s="8">
        <v>1429.1523456516827</v>
      </c>
      <c r="AX18" s="8">
        <v>1429.1523456516827</v>
      </c>
      <c r="AY18" s="8">
        <v>1429.1523456516827</v>
      </c>
      <c r="AZ18" s="8">
        <v>1429.1523456516827</v>
      </c>
      <c r="BA18" s="8">
        <v>1429.1523456516827</v>
      </c>
      <c r="BB18" s="8">
        <v>1429.1523456516827</v>
      </c>
      <c r="BC18" s="8">
        <v>1429.1523456516827</v>
      </c>
      <c r="BD18" s="8">
        <v>1429.1523456516827</v>
      </c>
      <c r="BE18" s="8">
        <v>1429.1523456516827</v>
      </c>
      <c r="BF18" s="8">
        <v>1429.1523456516827</v>
      </c>
      <c r="BG18" s="8">
        <v>1350.9079536516826</v>
      </c>
      <c r="BH18" s="8">
        <v>1350.9079536516826</v>
      </c>
      <c r="BI18" s="8">
        <v>1350.9079536516826</v>
      </c>
      <c r="BJ18" s="8">
        <v>1350.9079536516826</v>
      </c>
      <c r="BK18" s="8">
        <v>1350.9079536516826</v>
      </c>
      <c r="BL18" s="8">
        <v>1350.9079536516826</v>
      </c>
      <c r="BM18" s="8">
        <v>1350.9079536516826</v>
      </c>
      <c r="BN18" s="8">
        <v>1350.9079536516826</v>
      </c>
      <c r="BO18" s="8">
        <v>1350.9079536516826</v>
      </c>
      <c r="BP18" s="8">
        <v>1350.9079536516826</v>
      </c>
      <c r="BQ18" s="8">
        <v>1350.9079536516826</v>
      </c>
      <c r="BR18" s="8">
        <v>0</v>
      </c>
      <c r="BS18" s="8">
        <v>0</v>
      </c>
      <c r="BT18" s="8">
        <v>0</v>
      </c>
      <c r="BU18" s="8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T28"/>
  <sheetViews>
    <sheetView workbookViewId="0">
      <selection activeCell="A19" sqref="A19"/>
    </sheetView>
  </sheetViews>
  <sheetFormatPr defaultColWidth="8.85546875" defaultRowHeight="15"/>
  <cols>
    <col min="1" max="1" width="41.140625" bestFit="1" customWidth="1"/>
    <col min="4" max="4" width="24" bestFit="1" customWidth="1"/>
    <col min="8" max="8" width="31.42578125" bestFit="1" customWidth="1"/>
  </cols>
  <sheetData>
    <row r="1" spans="1:72">
      <c r="A1" s="1" t="s">
        <v>60</v>
      </c>
    </row>
    <row r="2" spans="1:72" ht="110.25">
      <c r="A2" s="12" t="s">
        <v>0</v>
      </c>
      <c r="B2" s="12" t="s">
        <v>1</v>
      </c>
      <c r="C2" s="12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4" t="s">
        <v>7</v>
      </c>
      <c r="I2" s="14" t="s">
        <v>9</v>
      </c>
      <c r="J2" s="15" t="s">
        <v>53</v>
      </c>
      <c r="K2" s="14" t="s">
        <v>11</v>
      </c>
      <c r="L2" s="14" t="s">
        <v>12</v>
      </c>
      <c r="M2" s="14">
        <v>2011</v>
      </c>
      <c r="N2" s="14">
        <v>2012</v>
      </c>
      <c r="O2" s="14">
        <v>2013</v>
      </c>
      <c r="P2" s="14">
        <v>2014</v>
      </c>
      <c r="Q2" s="14">
        <v>2015</v>
      </c>
      <c r="R2" s="14">
        <v>2016</v>
      </c>
      <c r="S2" s="14">
        <v>2017</v>
      </c>
      <c r="T2" s="14">
        <v>2018</v>
      </c>
      <c r="U2" s="14">
        <v>2019</v>
      </c>
      <c r="V2" s="14">
        <v>2020</v>
      </c>
      <c r="W2" s="14">
        <v>2021</v>
      </c>
      <c r="X2" s="14">
        <v>2022</v>
      </c>
      <c r="Y2" s="14">
        <v>2023</v>
      </c>
      <c r="Z2" s="14">
        <v>2024</v>
      </c>
      <c r="AA2" s="14">
        <v>2025</v>
      </c>
      <c r="AB2" s="14">
        <v>2026</v>
      </c>
      <c r="AC2" s="14">
        <v>2027</v>
      </c>
      <c r="AD2" s="14">
        <v>2028</v>
      </c>
      <c r="AE2" s="14">
        <v>2029</v>
      </c>
      <c r="AF2" s="14">
        <v>2030</v>
      </c>
      <c r="AG2" s="14">
        <v>2031</v>
      </c>
      <c r="AH2" s="14">
        <v>2032</v>
      </c>
      <c r="AI2" s="14">
        <v>2033</v>
      </c>
      <c r="AJ2" s="14">
        <v>2034</v>
      </c>
      <c r="AK2" s="14">
        <v>2035</v>
      </c>
      <c r="AL2" s="14">
        <v>2036</v>
      </c>
      <c r="AM2" s="14">
        <v>2037</v>
      </c>
      <c r="AN2" s="14">
        <v>2038</v>
      </c>
      <c r="AO2" s="14">
        <v>2039</v>
      </c>
      <c r="AP2" s="14">
        <v>2040</v>
      </c>
      <c r="AQ2" s="14">
        <v>2011</v>
      </c>
      <c r="AR2" s="14">
        <v>2012</v>
      </c>
      <c r="AS2" s="14">
        <v>2013</v>
      </c>
      <c r="AT2" s="14">
        <v>2014</v>
      </c>
      <c r="AU2" s="14">
        <v>2015</v>
      </c>
      <c r="AV2" s="14">
        <v>2016</v>
      </c>
      <c r="AW2" s="14">
        <v>2017</v>
      </c>
      <c r="AX2" s="14">
        <v>2018</v>
      </c>
      <c r="AY2" s="14">
        <v>2019</v>
      </c>
      <c r="AZ2" s="14">
        <v>2020</v>
      </c>
      <c r="BA2" s="14">
        <v>2021</v>
      </c>
      <c r="BB2" s="14">
        <v>2022</v>
      </c>
      <c r="BC2" s="14">
        <v>2023</v>
      </c>
      <c r="BD2" s="14">
        <v>2024</v>
      </c>
      <c r="BE2" s="14">
        <v>2025</v>
      </c>
      <c r="BF2" s="14">
        <v>2026</v>
      </c>
      <c r="BG2" s="14">
        <v>2027</v>
      </c>
      <c r="BH2" s="14">
        <v>2028</v>
      </c>
      <c r="BI2" s="14">
        <v>2029</v>
      </c>
      <c r="BJ2" s="14">
        <v>2030</v>
      </c>
      <c r="BK2" s="14">
        <v>2031</v>
      </c>
      <c r="BL2" s="14">
        <v>2032</v>
      </c>
      <c r="BM2" s="14">
        <v>2033</v>
      </c>
      <c r="BN2" s="14">
        <v>2034</v>
      </c>
      <c r="BO2" s="14">
        <v>2035</v>
      </c>
      <c r="BP2" s="14">
        <v>2036</v>
      </c>
      <c r="BQ2" s="14">
        <v>2037</v>
      </c>
      <c r="BR2" s="14">
        <v>2038</v>
      </c>
      <c r="BS2" s="14">
        <v>2039</v>
      </c>
      <c r="BT2" s="14">
        <v>2040</v>
      </c>
    </row>
    <row r="3" spans="1:72">
      <c r="A3" s="10" t="s">
        <v>13</v>
      </c>
      <c r="B3" s="10" t="s">
        <v>34</v>
      </c>
      <c r="C3" s="10" t="s">
        <v>40</v>
      </c>
      <c r="D3" s="17" t="s">
        <v>16</v>
      </c>
      <c r="E3" s="10" t="s">
        <v>54</v>
      </c>
      <c r="F3" s="11" t="s">
        <v>18</v>
      </c>
      <c r="G3" s="16">
        <v>2012</v>
      </c>
      <c r="H3" s="16" t="s">
        <v>55</v>
      </c>
      <c r="I3" s="10" t="s">
        <v>41</v>
      </c>
      <c r="J3" s="18">
        <v>240</v>
      </c>
      <c r="K3" s="19">
        <v>4.9546184964380652E-2</v>
      </c>
      <c r="L3" s="19">
        <v>93.066483875783689</v>
      </c>
      <c r="M3" s="20">
        <v>0</v>
      </c>
      <c r="N3" s="20">
        <v>0.15868216611816632</v>
      </c>
      <c r="O3" s="20">
        <v>0.15868216611816632</v>
      </c>
      <c r="P3" s="20">
        <v>0.15465703202612374</v>
      </c>
      <c r="Q3" s="20">
        <v>0.1212372826219599</v>
      </c>
      <c r="R3" s="20">
        <v>0.1212372826219599</v>
      </c>
      <c r="S3" s="20">
        <v>2.9125899489973611E-2</v>
      </c>
      <c r="T3" s="20">
        <v>2.9125899489973611E-2</v>
      </c>
      <c r="U3" s="20">
        <v>2.6360968709884979E-2</v>
      </c>
      <c r="V3" s="20">
        <v>2.6360968709884979E-2</v>
      </c>
      <c r="W3" s="20">
        <v>2.6360968709884979E-2</v>
      </c>
      <c r="X3" s="20">
        <v>2.4148578915609675E-2</v>
      </c>
      <c r="Y3" s="20">
        <v>2.4148578915609675E-2</v>
      </c>
      <c r="Z3" s="20">
        <v>1.1320085077128476E-3</v>
      </c>
      <c r="AA3" s="20">
        <v>1.1320085077128476E-3</v>
      </c>
      <c r="AB3" s="20">
        <v>1.1320085077128476E-3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606.68333181316837</v>
      </c>
      <c r="AS3" s="23">
        <v>606.6833318131703</v>
      </c>
      <c r="AT3" s="23">
        <v>590.08011516778106</v>
      </c>
      <c r="AU3" s="20">
        <v>440.24186398408017</v>
      </c>
      <c r="AV3" s="20">
        <v>440.24186398408017</v>
      </c>
      <c r="AW3" s="20">
        <v>108.90560130901596</v>
      </c>
      <c r="AX3" s="20">
        <v>108.90560130901596</v>
      </c>
      <c r="AY3" s="20">
        <v>106.14448548614948</v>
      </c>
      <c r="AZ3" s="20">
        <v>106.14448548614948</v>
      </c>
      <c r="BA3" s="20">
        <v>106.14448548614948</v>
      </c>
      <c r="BB3" s="20">
        <v>84.496733148756235</v>
      </c>
      <c r="BC3" s="20">
        <v>84.496733148756235</v>
      </c>
      <c r="BD3" s="20">
        <v>1.1304466009688714</v>
      </c>
      <c r="BE3" s="20">
        <v>1.1304466009688714</v>
      </c>
      <c r="BF3" s="20">
        <v>1.1304466009688714</v>
      </c>
      <c r="BG3" s="20">
        <v>0</v>
      </c>
      <c r="BH3" s="20">
        <v>0</v>
      </c>
      <c r="BI3" s="20">
        <v>0</v>
      </c>
      <c r="BJ3" s="20">
        <v>0</v>
      </c>
      <c r="BK3" s="20">
        <v>0</v>
      </c>
      <c r="BL3" s="20">
        <v>0</v>
      </c>
      <c r="BM3" s="20">
        <v>0</v>
      </c>
      <c r="BN3" s="20">
        <v>0</v>
      </c>
      <c r="BO3" s="20">
        <v>0</v>
      </c>
      <c r="BP3" s="20">
        <v>0</v>
      </c>
      <c r="BQ3" s="20">
        <v>0</v>
      </c>
      <c r="BR3" s="20">
        <v>0</v>
      </c>
      <c r="BS3" s="20">
        <v>0</v>
      </c>
      <c r="BT3" s="20">
        <v>0</v>
      </c>
    </row>
    <row r="4" spans="1:72">
      <c r="A4" s="10" t="s">
        <v>13</v>
      </c>
      <c r="B4" s="10" t="s">
        <v>34</v>
      </c>
      <c r="C4" s="10" t="s">
        <v>42</v>
      </c>
      <c r="D4" s="17" t="s">
        <v>16</v>
      </c>
      <c r="E4" s="10" t="s">
        <v>54</v>
      </c>
      <c r="F4" s="11" t="s">
        <v>18</v>
      </c>
      <c r="G4" s="16">
        <v>2012</v>
      </c>
      <c r="H4" s="16" t="s">
        <v>55</v>
      </c>
      <c r="I4" s="10" t="s">
        <v>41</v>
      </c>
      <c r="J4" s="18">
        <v>109</v>
      </c>
      <c r="K4" s="19">
        <v>1.6135449999606977</v>
      </c>
      <c r="L4" s="19">
        <v>8608.5035205211389</v>
      </c>
      <c r="M4" s="20">
        <v>0</v>
      </c>
      <c r="N4" s="20">
        <v>1.2131917292937575</v>
      </c>
      <c r="O4" s="20">
        <v>1.2131917292937575</v>
      </c>
      <c r="P4" s="20">
        <v>1.2129600747368905</v>
      </c>
      <c r="Q4" s="20">
        <v>1.19106680902421</v>
      </c>
      <c r="R4" s="20">
        <v>1.19106680902421</v>
      </c>
      <c r="S4" s="20">
        <v>1.0946546799199797</v>
      </c>
      <c r="T4" s="20">
        <v>1.0758444529529128</v>
      </c>
      <c r="U4" s="20">
        <v>1.0758444529529128</v>
      </c>
      <c r="V4" s="20">
        <v>0.97108257170578471</v>
      </c>
      <c r="W4" s="20">
        <v>0.71742896076745466</v>
      </c>
      <c r="X4" s="20">
        <v>0.68808029492047851</v>
      </c>
      <c r="Y4" s="20">
        <v>0.68808029492047851</v>
      </c>
      <c r="Z4" s="20">
        <v>0.1536469391242897</v>
      </c>
      <c r="AA4" s="20">
        <v>0.1506793089319125</v>
      </c>
      <c r="AB4" s="20">
        <v>0.1506793089319125</v>
      </c>
      <c r="AC4" s="20">
        <v>7.5698476138226153E-2</v>
      </c>
      <c r="AD4" s="20">
        <v>7.2430413512688196E-2</v>
      </c>
      <c r="AE4" s="20">
        <v>7.2430413512688196E-2</v>
      </c>
      <c r="AF4" s="20">
        <v>7.2430413512688196E-2</v>
      </c>
      <c r="AG4" s="20">
        <v>7.2430413512688196E-2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6472.5590379858186</v>
      </c>
      <c r="AS4" s="20">
        <v>6472.5590379858186</v>
      </c>
      <c r="AT4" s="20">
        <v>6471.8037169553718</v>
      </c>
      <c r="AU4" s="20">
        <v>6400.2848743472368</v>
      </c>
      <c r="AV4" s="20">
        <v>6400.2848743472368</v>
      </c>
      <c r="AW4" s="20">
        <v>6084.2386743046827</v>
      </c>
      <c r="AX4" s="20">
        <v>5953.9060244697184</v>
      </c>
      <c r="AY4" s="20">
        <v>5953.9060244697184</v>
      </c>
      <c r="AZ4" s="20">
        <v>5574.3422097371813</v>
      </c>
      <c r="BA4" s="20">
        <v>3880.0480159249455</v>
      </c>
      <c r="BB4" s="20">
        <v>3605.7994161882111</v>
      </c>
      <c r="BC4" s="20">
        <v>3586.7661869046628</v>
      </c>
      <c r="BD4" s="20">
        <v>422.04390417094976</v>
      </c>
      <c r="BE4" s="20">
        <v>412.25544592427667</v>
      </c>
      <c r="BF4" s="20">
        <v>412.25544592427667</v>
      </c>
      <c r="BG4" s="20">
        <v>76.973785253774778</v>
      </c>
      <c r="BH4" s="20">
        <v>71.250563359747915</v>
      </c>
      <c r="BI4" s="20">
        <v>71.250563359747915</v>
      </c>
      <c r="BJ4" s="20">
        <v>71.250563359747915</v>
      </c>
      <c r="BK4" s="20">
        <v>71.250563359747915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</row>
    <row r="5" spans="1:72">
      <c r="A5" s="10" t="s">
        <v>13</v>
      </c>
      <c r="B5" s="10" t="s">
        <v>34</v>
      </c>
      <c r="C5" s="10" t="s">
        <v>43</v>
      </c>
      <c r="D5" s="17" t="s">
        <v>16</v>
      </c>
      <c r="E5" s="10" t="s">
        <v>54</v>
      </c>
      <c r="F5" s="11" t="s">
        <v>18</v>
      </c>
      <c r="G5" s="16">
        <v>2012</v>
      </c>
      <c r="H5" s="16" t="s">
        <v>55</v>
      </c>
      <c r="I5" s="10" t="s">
        <v>45</v>
      </c>
      <c r="J5" s="18">
        <v>13</v>
      </c>
      <c r="K5" s="19">
        <v>8.9513349345175089E-2</v>
      </c>
      <c r="L5" s="19">
        <v>369.8921423011422</v>
      </c>
      <c r="M5" s="20">
        <v>0</v>
      </c>
      <c r="N5" s="20">
        <v>6.7303270184342165E-2</v>
      </c>
      <c r="O5" s="20">
        <v>6.7303270184342165E-2</v>
      </c>
      <c r="P5" s="20">
        <v>6.7303270184342165E-2</v>
      </c>
      <c r="Q5" s="20">
        <v>6.7303270184342165E-2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327.29130801332002</v>
      </c>
      <c r="AS5" s="20">
        <v>327.29130801332002</v>
      </c>
      <c r="AT5" s="20">
        <v>327.29130801332002</v>
      </c>
      <c r="AU5" s="20">
        <v>327.29130801332002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  <c r="BD5" s="20">
        <v>0</v>
      </c>
      <c r="BE5" s="20">
        <v>0</v>
      </c>
      <c r="BF5" s="20">
        <v>0</v>
      </c>
      <c r="BG5" s="20">
        <v>0</v>
      </c>
      <c r="BH5" s="20">
        <v>0</v>
      </c>
      <c r="BI5" s="20">
        <v>0</v>
      </c>
      <c r="BJ5" s="20">
        <v>0</v>
      </c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0</v>
      </c>
      <c r="BT5" s="20">
        <v>0</v>
      </c>
    </row>
    <row r="6" spans="1:72">
      <c r="A6" s="10" t="s">
        <v>13</v>
      </c>
      <c r="B6" s="10" t="s">
        <v>14</v>
      </c>
      <c r="C6" s="10" t="s">
        <v>15</v>
      </c>
      <c r="D6" s="17" t="s">
        <v>16</v>
      </c>
      <c r="E6" s="10" t="s">
        <v>17</v>
      </c>
      <c r="F6" s="11" t="s">
        <v>18</v>
      </c>
      <c r="G6" s="16">
        <v>2012</v>
      </c>
      <c r="H6" s="16" t="s">
        <v>55</v>
      </c>
      <c r="I6" s="10" t="s">
        <v>21</v>
      </c>
      <c r="J6" s="18">
        <v>81.03360737885707</v>
      </c>
      <c r="K6" s="19">
        <v>1.5789983292586032E-2</v>
      </c>
      <c r="L6" s="19">
        <v>40.695801298459422</v>
      </c>
      <c r="M6" s="20">
        <v>0</v>
      </c>
      <c r="N6" s="20">
        <v>1.1872167889162431E-2</v>
      </c>
      <c r="O6" s="20">
        <v>1.1872167889162431E-2</v>
      </c>
      <c r="P6" s="20">
        <v>1.1872167889162431E-2</v>
      </c>
      <c r="Q6" s="20">
        <v>1.1652084232117979E-2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20.973196773955561</v>
      </c>
      <c r="AS6" s="20">
        <v>20.973196773955561</v>
      </c>
      <c r="AT6" s="20">
        <v>20.973196773955561</v>
      </c>
      <c r="AU6" s="20">
        <v>20.776385990803334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  <c r="BD6" s="20">
        <v>0</v>
      </c>
      <c r="BE6" s="20">
        <v>0</v>
      </c>
      <c r="BF6" s="20">
        <v>0</v>
      </c>
      <c r="BG6" s="20">
        <v>0</v>
      </c>
      <c r="BH6" s="20">
        <v>0</v>
      </c>
      <c r="BI6" s="20">
        <v>0</v>
      </c>
      <c r="BJ6" s="20">
        <v>0</v>
      </c>
      <c r="BK6" s="20">
        <v>0</v>
      </c>
      <c r="BL6" s="20">
        <v>0</v>
      </c>
      <c r="BM6" s="20">
        <v>0</v>
      </c>
      <c r="BN6" s="20">
        <v>0</v>
      </c>
      <c r="BO6" s="20">
        <v>0</v>
      </c>
      <c r="BP6" s="20">
        <v>0</v>
      </c>
      <c r="BQ6" s="20">
        <v>0</v>
      </c>
      <c r="BR6" s="20">
        <v>0</v>
      </c>
      <c r="BS6" s="20">
        <v>0</v>
      </c>
      <c r="BT6" s="20">
        <v>0</v>
      </c>
    </row>
    <row r="7" spans="1:72">
      <c r="A7" s="10" t="s">
        <v>13</v>
      </c>
      <c r="B7" s="10" t="s">
        <v>14</v>
      </c>
      <c r="C7" s="10" t="s">
        <v>22</v>
      </c>
      <c r="D7" s="17" t="s">
        <v>16</v>
      </c>
      <c r="E7" s="10" t="s">
        <v>17</v>
      </c>
      <c r="F7" s="11" t="s">
        <v>18</v>
      </c>
      <c r="G7" s="16">
        <v>2012</v>
      </c>
      <c r="H7" s="16" t="s">
        <v>55</v>
      </c>
      <c r="I7" s="10" t="s">
        <v>21</v>
      </c>
      <c r="J7" s="18">
        <v>454.78678136042106</v>
      </c>
      <c r="K7" s="19">
        <v>3.5916854949175188E-2</v>
      </c>
      <c r="L7" s="19">
        <v>379.40710670638373</v>
      </c>
      <c r="M7" s="20">
        <v>0</v>
      </c>
      <c r="N7" s="20">
        <v>2.7005154097124198E-2</v>
      </c>
      <c r="O7" s="20">
        <v>2.7005154097124198E-2</v>
      </c>
      <c r="P7" s="20">
        <v>2.7005154097124198E-2</v>
      </c>
      <c r="Q7" s="20">
        <v>2.4942283678949979E-2</v>
      </c>
      <c r="R7" s="20">
        <v>1.4031397065740856E-2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177.84965903419683</v>
      </c>
      <c r="AS7" s="20">
        <v>177.84965903419683</v>
      </c>
      <c r="AT7" s="20">
        <v>177.84965903419683</v>
      </c>
      <c r="AU7" s="20">
        <v>176.00492804419704</v>
      </c>
      <c r="AV7" s="20">
        <v>106.71909484182582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  <c r="BD7" s="20">
        <v>0</v>
      </c>
      <c r="BE7" s="20">
        <v>0</v>
      </c>
      <c r="BF7" s="20">
        <v>0</v>
      </c>
      <c r="BG7" s="20">
        <v>0</v>
      </c>
      <c r="BH7" s="20">
        <v>0</v>
      </c>
      <c r="BI7" s="20">
        <v>0</v>
      </c>
      <c r="BJ7" s="20">
        <v>0</v>
      </c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20">
        <v>0</v>
      </c>
      <c r="BT7" s="20">
        <v>0</v>
      </c>
    </row>
    <row r="8" spans="1:72">
      <c r="A8" s="10" t="s">
        <v>13</v>
      </c>
      <c r="B8" s="10" t="s">
        <v>14</v>
      </c>
      <c r="C8" s="10" t="s">
        <v>23</v>
      </c>
      <c r="D8" s="17" t="s">
        <v>16</v>
      </c>
      <c r="E8" s="10" t="s">
        <v>17</v>
      </c>
      <c r="F8" s="11" t="s">
        <v>18</v>
      </c>
      <c r="G8" s="16">
        <v>2012</v>
      </c>
      <c r="H8" s="16" t="s">
        <v>55</v>
      </c>
      <c r="I8" s="10" t="s">
        <v>24</v>
      </c>
      <c r="J8" s="18">
        <v>24957.710706123347</v>
      </c>
      <c r="K8" s="19">
        <v>4.6306127679072245E-2</v>
      </c>
      <c r="L8" s="19">
        <v>687.44981573676023</v>
      </c>
      <c r="M8" s="20">
        <v>0</v>
      </c>
      <c r="N8" s="20">
        <v>3.4816637352685899E-2</v>
      </c>
      <c r="O8" s="20">
        <v>3.4816637352685899E-2</v>
      </c>
      <c r="P8" s="20">
        <v>3.4816637352685899E-2</v>
      </c>
      <c r="Q8" s="20">
        <v>3.4816637352685899E-2</v>
      </c>
      <c r="R8" s="20">
        <v>3.1868340532450204E-2</v>
      </c>
      <c r="S8" s="20">
        <v>2.6968126053418084E-2</v>
      </c>
      <c r="T8" s="20">
        <v>2.0189226531332372E-2</v>
      </c>
      <c r="U8" s="20">
        <v>2.0114685142585208E-2</v>
      </c>
      <c r="V8" s="20">
        <v>2.0114685142585208E-2</v>
      </c>
      <c r="W8" s="20">
        <v>1.2972182306191566E-2</v>
      </c>
      <c r="X8" s="20">
        <v>5.0752263326032561E-3</v>
      </c>
      <c r="Y8" s="20">
        <v>5.0747807184564134E-3</v>
      </c>
      <c r="Z8" s="20">
        <v>5.0747807184564134E-3</v>
      </c>
      <c r="AA8" s="20">
        <v>4.9876937328976025E-3</v>
      </c>
      <c r="AB8" s="20">
        <v>4.9876937328976025E-3</v>
      </c>
      <c r="AC8" s="20">
        <v>4.8637712655598322E-3</v>
      </c>
      <c r="AD8" s="20">
        <v>1.3646804011903863E-3</v>
      </c>
      <c r="AE8" s="20">
        <v>1.3646804011903863E-3</v>
      </c>
      <c r="AF8" s="20">
        <v>1.3646804011903863E-3</v>
      </c>
      <c r="AG8" s="20">
        <v>1.3646804011903863E-3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630.03940231917443</v>
      </c>
      <c r="AS8" s="20">
        <v>630.03940231917443</v>
      </c>
      <c r="AT8" s="20">
        <v>630.03940231917443</v>
      </c>
      <c r="AU8" s="20">
        <v>630.03940231917443</v>
      </c>
      <c r="AV8" s="20">
        <v>566.36534237961905</v>
      </c>
      <c r="AW8" s="20">
        <v>460.53591967257108</v>
      </c>
      <c r="AX8" s="20">
        <v>314.13273138740976</v>
      </c>
      <c r="AY8" s="20">
        <v>313.47974882198463</v>
      </c>
      <c r="AZ8" s="20">
        <v>313.47974882198463</v>
      </c>
      <c r="BA8" s="20">
        <v>159.22385755571207</v>
      </c>
      <c r="BB8" s="20">
        <v>118.16487064474353</v>
      </c>
      <c r="BC8" s="20">
        <v>114.49250030810887</v>
      </c>
      <c r="BD8" s="20">
        <v>114.49250030810887</v>
      </c>
      <c r="BE8" s="20">
        <v>106.49921928252886</v>
      </c>
      <c r="BF8" s="20">
        <v>106.49921928252886</v>
      </c>
      <c r="BG8" s="20">
        <v>105.04236241410271</v>
      </c>
      <c r="BH8" s="20">
        <v>29.472860760602366</v>
      </c>
      <c r="BI8" s="20">
        <v>29.472860760602366</v>
      </c>
      <c r="BJ8" s="20">
        <v>29.472860760602366</v>
      </c>
      <c r="BK8" s="20">
        <v>29.472860760602366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  <c r="BQ8" s="20">
        <v>0</v>
      </c>
      <c r="BR8" s="20">
        <v>0</v>
      </c>
      <c r="BS8" s="20">
        <v>0</v>
      </c>
      <c r="BT8" s="20">
        <v>0</v>
      </c>
    </row>
    <row r="9" spans="1:72">
      <c r="A9" s="10" t="s">
        <v>13</v>
      </c>
      <c r="B9" s="10" t="s">
        <v>14</v>
      </c>
      <c r="C9" s="10" t="s">
        <v>25</v>
      </c>
      <c r="D9" s="17" t="s">
        <v>16</v>
      </c>
      <c r="E9" s="10" t="s">
        <v>17</v>
      </c>
      <c r="F9" s="11" t="s">
        <v>18</v>
      </c>
      <c r="G9" s="16">
        <v>2012</v>
      </c>
      <c r="H9" s="16" t="s">
        <v>55</v>
      </c>
      <c r="I9" s="10" t="s">
        <v>24</v>
      </c>
      <c r="J9" s="18">
        <v>726.7081777648782</v>
      </c>
      <c r="K9" s="20">
        <v>7.2093057181844052E-3</v>
      </c>
      <c r="L9" s="20">
        <v>32.892725502515923</v>
      </c>
      <c r="M9" s="20">
        <v>0</v>
      </c>
      <c r="N9" s="20">
        <v>5.4205306151762439E-3</v>
      </c>
      <c r="O9" s="20">
        <v>5.4205306151762439E-3</v>
      </c>
      <c r="P9" s="20">
        <v>5.4205306151762439E-3</v>
      </c>
      <c r="Q9" s="20">
        <v>5.4205306151762439E-3</v>
      </c>
      <c r="R9" s="20">
        <v>5.3976493866481918E-3</v>
      </c>
      <c r="S9" s="20">
        <v>5.3976493866481918E-3</v>
      </c>
      <c r="T9" s="20">
        <v>4.6039154515552846E-3</v>
      </c>
      <c r="U9" s="20">
        <v>4.5943035356378866E-3</v>
      </c>
      <c r="V9" s="20">
        <v>4.5943035356378866E-3</v>
      </c>
      <c r="W9" s="20">
        <v>4.5943035356378866E-3</v>
      </c>
      <c r="X9" s="20">
        <v>8.4510781986049552E-5</v>
      </c>
      <c r="Y9" s="20">
        <v>8.4452580649103273E-5</v>
      </c>
      <c r="Z9" s="20">
        <v>8.4452580649103273E-5</v>
      </c>
      <c r="AA9" s="20">
        <v>8.1411518767885566E-5</v>
      </c>
      <c r="AB9" s="20">
        <v>8.1411518767885566E-5</v>
      </c>
      <c r="AC9" s="20">
        <v>7.6044797741446705E-5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32.892725502515923</v>
      </c>
      <c r="AS9" s="20">
        <v>32.892725502515923</v>
      </c>
      <c r="AT9" s="20">
        <v>32.892725502515923</v>
      </c>
      <c r="AU9" s="20">
        <v>32.892725502515923</v>
      </c>
      <c r="AV9" s="20">
        <v>32.398561988589464</v>
      </c>
      <c r="AW9" s="20">
        <v>32.398561988589464</v>
      </c>
      <c r="AX9" s="20">
        <v>15.256372704158894</v>
      </c>
      <c r="AY9" s="20">
        <v>15.172172320722488</v>
      </c>
      <c r="AZ9" s="20">
        <v>15.172172320722488</v>
      </c>
      <c r="BA9" s="20">
        <v>15.172172320722488</v>
      </c>
      <c r="BB9" s="20">
        <v>2.4641933515015277</v>
      </c>
      <c r="BC9" s="20">
        <v>1.9845477548159354</v>
      </c>
      <c r="BD9" s="20">
        <v>1.9845477548159354</v>
      </c>
      <c r="BE9" s="20">
        <v>1.7054238182509622</v>
      </c>
      <c r="BF9" s="20">
        <v>1.7054238182509622</v>
      </c>
      <c r="BG9" s="20">
        <v>1.6423315916655787</v>
      </c>
      <c r="BH9" s="20">
        <v>0</v>
      </c>
      <c r="BI9" s="20">
        <v>0</v>
      </c>
      <c r="BJ9" s="20">
        <v>0</v>
      </c>
      <c r="BK9" s="20">
        <v>0</v>
      </c>
      <c r="BL9" s="20">
        <v>0</v>
      </c>
      <c r="BM9" s="20">
        <v>0</v>
      </c>
      <c r="BN9" s="20">
        <v>0</v>
      </c>
      <c r="BO9" s="20">
        <v>0</v>
      </c>
      <c r="BP9" s="20">
        <v>0</v>
      </c>
      <c r="BQ9" s="20">
        <v>0</v>
      </c>
      <c r="BR9" s="20">
        <v>0</v>
      </c>
      <c r="BS9" s="20">
        <v>0</v>
      </c>
      <c r="BT9" s="20">
        <v>0</v>
      </c>
    </row>
    <row r="10" spans="1:72">
      <c r="A10" s="10" t="s">
        <v>13</v>
      </c>
      <c r="B10" s="10" t="s">
        <v>14</v>
      </c>
      <c r="C10" s="10" t="s">
        <v>26</v>
      </c>
      <c r="D10" s="17" t="s">
        <v>16</v>
      </c>
      <c r="E10" s="10" t="s">
        <v>17</v>
      </c>
      <c r="F10" s="11" t="s">
        <v>18</v>
      </c>
      <c r="G10" s="16">
        <v>2012</v>
      </c>
      <c r="H10" s="16" t="s">
        <v>55</v>
      </c>
      <c r="I10" s="10" t="s">
        <v>27</v>
      </c>
      <c r="J10" s="18">
        <v>2422.3842424671384</v>
      </c>
      <c r="K10" s="19">
        <v>0.7214929898071698</v>
      </c>
      <c r="L10" s="19">
        <v>2242.5407565099222</v>
      </c>
      <c r="M10" s="20">
        <v>0</v>
      </c>
      <c r="N10" s="20">
        <v>0.54247593218584189</v>
      </c>
      <c r="O10" s="20">
        <v>0.54247593218584189</v>
      </c>
      <c r="P10" s="20">
        <v>0.54247593218584189</v>
      </c>
      <c r="Q10" s="20">
        <v>0.54247593218584189</v>
      </c>
      <c r="R10" s="20">
        <v>0.54247593218584189</v>
      </c>
      <c r="S10" s="20">
        <v>0.54247593218584189</v>
      </c>
      <c r="T10" s="20">
        <v>0.54247593218584189</v>
      </c>
      <c r="U10" s="20">
        <v>0.54247593218584189</v>
      </c>
      <c r="V10" s="20">
        <v>0.54247593218584189</v>
      </c>
      <c r="W10" s="20">
        <v>0.54247593218584189</v>
      </c>
      <c r="X10" s="20">
        <v>0.54247593218584189</v>
      </c>
      <c r="Y10" s="20">
        <v>0.54247593218584189</v>
      </c>
      <c r="Z10" s="20">
        <v>0.54247593218584189</v>
      </c>
      <c r="AA10" s="20">
        <v>0.54247593218584189</v>
      </c>
      <c r="AB10" s="20">
        <v>0.54247593218584189</v>
      </c>
      <c r="AC10" s="20">
        <v>0.54247593218584189</v>
      </c>
      <c r="AD10" s="20">
        <v>0.54247593218584189</v>
      </c>
      <c r="AE10" s="20">
        <v>0.54247593218584189</v>
      </c>
      <c r="AF10" s="20">
        <v>0.43333154197120571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934.12368906956635</v>
      </c>
      <c r="AS10" s="20">
        <v>934.12368906956635</v>
      </c>
      <c r="AT10" s="20">
        <v>934.12368906956635</v>
      </c>
      <c r="AU10" s="20">
        <v>934.12368906956635</v>
      </c>
      <c r="AV10" s="20">
        <v>934.12368906956635</v>
      </c>
      <c r="AW10" s="20">
        <v>934.12368906956635</v>
      </c>
      <c r="AX10" s="20">
        <v>934.12368906956635</v>
      </c>
      <c r="AY10" s="20">
        <v>934.12368906956635</v>
      </c>
      <c r="AZ10" s="20">
        <v>934.12368906956635</v>
      </c>
      <c r="BA10" s="20">
        <v>934.12368906956635</v>
      </c>
      <c r="BB10" s="20">
        <v>934.12368906956635</v>
      </c>
      <c r="BC10" s="20">
        <v>934.12368906956635</v>
      </c>
      <c r="BD10" s="20">
        <v>934.12368906956635</v>
      </c>
      <c r="BE10" s="20">
        <v>934.12368906956635</v>
      </c>
      <c r="BF10" s="20">
        <v>934.12368906956635</v>
      </c>
      <c r="BG10" s="20">
        <v>934.12368906956635</v>
      </c>
      <c r="BH10" s="20">
        <v>934.12368906956635</v>
      </c>
      <c r="BI10" s="20">
        <v>934.12368906956635</v>
      </c>
      <c r="BJ10" s="20">
        <v>836.52083566699446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</row>
    <row r="11" spans="1:72">
      <c r="A11" s="10" t="s">
        <v>13</v>
      </c>
      <c r="B11" s="10" t="s">
        <v>14</v>
      </c>
      <c r="C11" s="10" t="s">
        <v>28</v>
      </c>
      <c r="D11" s="17" t="s">
        <v>16</v>
      </c>
      <c r="E11" s="10" t="s">
        <v>17</v>
      </c>
      <c r="F11" s="11" t="s">
        <v>29</v>
      </c>
      <c r="G11" s="16">
        <v>2012</v>
      </c>
      <c r="H11" s="16" t="s">
        <v>55</v>
      </c>
      <c r="I11" s="10" t="s">
        <v>31</v>
      </c>
      <c r="J11" s="18">
        <v>3196</v>
      </c>
      <c r="K11" s="19">
        <v>2.1687833389180002</v>
      </c>
      <c r="L11" s="19">
        <v>14.113374835999998</v>
      </c>
      <c r="M11" s="20">
        <v>0</v>
      </c>
      <c r="N11" s="20">
        <v>1.6306641646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14.113374835999998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</row>
    <row r="12" spans="1:72">
      <c r="A12" s="10" t="s">
        <v>13</v>
      </c>
      <c r="B12" s="10" t="s">
        <v>56</v>
      </c>
      <c r="C12" s="10" t="s">
        <v>57</v>
      </c>
      <c r="D12" s="17" t="s">
        <v>16</v>
      </c>
      <c r="E12" s="10" t="s">
        <v>17</v>
      </c>
      <c r="F12" s="11" t="s">
        <v>18</v>
      </c>
      <c r="G12" s="16">
        <v>2012</v>
      </c>
      <c r="H12" s="16" t="s">
        <v>55</v>
      </c>
      <c r="I12" s="10" t="s">
        <v>41</v>
      </c>
      <c r="J12" s="18">
        <v>4</v>
      </c>
      <c r="K12" s="19">
        <v>5.6153958890354269E-4</v>
      </c>
      <c r="L12" s="19">
        <v>-69.30084794072657</v>
      </c>
      <c r="M12" s="20">
        <v>0</v>
      </c>
      <c r="N12" s="20">
        <v>4.2221021722070877E-4</v>
      </c>
      <c r="O12" s="20">
        <v>4.1992458049207928E-4</v>
      </c>
      <c r="P12" s="20">
        <v>4.1992458049207928E-4</v>
      </c>
      <c r="Q12" s="20">
        <v>4.1992458049207928E-4</v>
      </c>
      <c r="R12" s="20">
        <v>4.1992458049207928E-4</v>
      </c>
      <c r="S12" s="20">
        <v>4.1992458049207928E-4</v>
      </c>
      <c r="T12" s="20">
        <v>4.0030284691601996E-4</v>
      </c>
      <c r="U12" s="20">
        <v>4.0030284691601996E-4</v>
      </c>
      <c r="V12" s="20">
        <v>2.5828170031309133E-4</v>
      </c>
      <c r="W12" s="20">
        <v>2.5828170031309133E-4</v>
      </c>
      <c r="X12" s="20">
        <v>2.5828170031309133E-4</v>
      </c>
      <c r="Y12" s="20">
        <v>2.5828170031309133E-4</v>
      </c>
      <c r="Z12" s="20">
        <v>2.5828170031309133E-4</v>
      </c>
      <c r="AA12" s="20">
        <v>2.5828170031309133E-4</v>
      </c>
      <c r="AB12" s="20">
        <v>8.5861109197139744E-5</v>
      </c>
      <c r="AC12" s="20">
        <v>8.5861109197139744E-5</v>
      </c>
      <c r="AD12" s="20">
        <v>8.5861109197139744E-5</v>
      </c>
      <c r="AE12" s="20">
        <v>8.5861109197139744E-5</v>
      </c>
      <c r="AF12" s="20">
        <v>8.5861109197139744E-5</v>
      </c>
      <c r="AG12" s="20">
        <v>8.5861109197139744E-5</v>
      </c>
      <c r="AH12" s="20">
        <v>8.5861109197139744E-5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1">
        <v>0</v>
      </c>
      <c r="AR12" s="22">
        <v>5.1387312011718747</v>
      </c>
      <c r="AS12" s="24">
        <v>5.1387312011718747</v>
      </c>
      <c r="AT12" s="24">
        <v>5.1387312011718747</v>
      </c>
      <c r="AU12" s="21">
        <v>5.0947312011718751</v>
      </c>
      <c r="AV12" s="21">
        <v>5.0947312011718751</v>
      </c>
      <c r="AW12" s="21">
        <v>5.0947312011718751</v>
      </c>
      <c r="AX12" s="21">
        <v>4.7170000000000005</v>
      </c>
      <c r="AY12" s="21">
        <v>4.7170000000000005</v>
      </c>
      <c r="AZ12" s="21">
        <v>1.9830000000000001</v>
      </c>
      <c r="BA12" s="21">
        <v>1.9830000000000001</v>
      </c>
      <c r="BB12" s="21">
        <v>1.9830000000000001</v>
      </c>
      <c r="BC12" s="21">
        <v>1.9830000000000001</v>
      </c>
      <c r="BD12" s="21">
        <v>1.9830000000000001</v>
      </c>
      <c r="BE12" s="21">
        <v>1.9830000000000001</v>
      </c>
      <c r="BF12" s="21">
        <v>0.63300000000000001</v>
      </c>
      <c r="BG12" s="21">
        <v>0.63300000000000001</v>
      </c>
      <c r="BH12" s="21">
        <v>0.63300000000000001</v>
      </c>
      <c r="BI12" s="21">
        <v>0.63300000000000001</v>
      </c>
      <c r="BJ12" s="21">
        <v>0.63300000000000001</v>
      </c>
      <c r="BK12" s="21">
        <v>0.63300000000000001</v>
      </c>
      <c r="BL12" s="21">
        <v>0.63300000000000001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</row>
    <row r="13" spans="1:72">
      <c r="A13" s="10" t="s">
        <v>13</v>
      </c>
      <c r="B13" s="10" t="s">
        <v>46</v>
      </c>
      <c r="C13" s="10" t="s">
        <v>47</v>
      </c>
      <c r="D13" s="17" t="s">
        <v>16</v>
      </c>
      <c r="E13" s="10" t="s">
        <v>46</v>
      </c>
      <c r="F13" s="11" t="s">
        <v>29</v>
      </c>
      <c r="G13" s="16">
        <v>2012</v>
      </c>
      <c r="H13" s="16" t="s">
        <v>55</v>
      </c>
      <c r="I13" s="10" t="s">
        <v>39</v>
      </c>
      <c r="J13" s="18">
        <v>4</v>
      </c>
      <c r="K13" s="19">
        <v>0.95442789653400018</v>
      </c>
      <c r="L13" s="19">
        <v>17.29421</v>
      </c>
      <c r="M13" s="20">
        <v>0</v>
      </c>
      <c r="N13" s="20">
        <v>0.71761495980000012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17.29421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</row>
    <row r="14" spans="1:72">
      <c r="A14" s="10" t="s">
        <v>13</v>
      </c>
      <c r="B14" s="10" t="s">
        <v>48</v>
      </c>
      <c r="C14" s="10" t="s">
        <v>51</v>
      </c>
      <c r="D14" s="17" t="s">
        <v>16</v>
      </c>
      <c r="E14" s="10" t="s">
        <v>54</v>
      </c>
      <c r="F14" s="11" t="s">
        <v>18</v>
      </c>
      <c r="G14" s="16">
        <v>2012</v>
      </c>
      <c r="H14" s="16" t="s">
        <v>55</v>
      </c>
      <c r="I14" s="10" t="s">
        <v>41</v>
      </c>
      <c r="J14" s="18">
        <v>2.3525019215773622E-2</v>
      </c>
      <c r="K14" s="19">
        <v>3.535575137938618E-3</v>
      </c>
      <c r="L14" s="19">
        <v>5.150967632428145</v>
      </c>
      <c r="M14" s="20">
        <v>0</v>
      </c>
      <c r="N14" s="20">
        <v>2.6583271713824194E-3</v>
      </c>
      <c r="O14" s="20">
        <v>2.6583271713824194E-3</v>
      </c>
      <c r="P14" s="20">
        <v>2.6583271713824194E-3</v>
      </c>
      <c r="Q14" s="20">
        <v>2.6583271713824194E-3</v>
      </c>
      <c r="R14" s="20">
        <v>2.6583271713824194E-3</v>
      </c>
      <c r="S14" s="20">
        <v>2.6583271713824194E-3</v>
      </c>
      <c r="T14" s="20">
        <v>2.6583271713824194E-3</v>
      </c>
      <c r="U14" s="20">
        <v>2.6583271713824194E-3</v>
      </c>
      <c r="V14" s="20">
        <v>2.6583271713824194E-3</v>
      </c>
      <c r="W14" s="20">
        <v>2.6583271713824194E-3</v>
      </c>
      <c r="X14" s="20">
        <v>2.6583271713824194E-3</v>
      </c>
      <c r="Y14" s="20">
        <v>2.6583271713824194E-3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2.5754838162140725</v>
      </c>
      <c r="AS14" s="20">
        <v>2.5754838162140725</v>
      </c>
      <c r="AT14" s="20">
        <v>2.5754838162140725</v>
      </c>
      <c r="AU14" s="20">
        <v>2.5754838162140725</v>
      </c>
      <c r="AV14" s="20">
        <v>2.5754838162140725</v>
      </c>
      <c r="AW14" s="20">
        <v>2.5754838162140725</v>
      </c>
      <c r="AX14" s="20">
        <v>2.5754838162140725</v>
      </c>
      <c r="AY14" s="20">
        <v>2.5754838162140725</v>
      </c>
      <c r="AZ14" s="20">
        <v>2.5754838162140725</v>
      </c>
      <c r="BA14" s="20">
        <v>2.5754838162140725</v>
      </c>
      <c r="BB14" s="20">
        <v>2.5754838162140725</v>
      </c>
      <c r="BC14" s="20">
        <v>2.5754838162140725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</row>
    <row r="15" spans="1:72">
      <c r="A15" s="10" t="s">
        <v>13</v>
      </c>
      <c r="B15" s="10" t="s">
        <v>34</v>
      </c>
      <c r="C15" s="10" t="s">
        <v>37</v>
      </c>
      <c r="D15" s="17" t="s">
        <v>16</v>
      </c>
      <c r="E15" s="10" t="s">
        <v>54</v>
      </c>
      <c r="F15" s="11" t="s">
        <v>29</v>
      </c>
      <c r="G15" s="16">
        <v>2012</v>
      </c>
      <c r="H15" s="16" t="s">
        <v>55</v>
      </c>
      <c r="I15" s="10" t="s">
        <v>39</v>
      </c>
      <c r="J15" s="16">
        <v>2</v>
      </c>
      <c r="K15" s="19">
        <v>0.14467857904500001</v>
      </c>
      <c r="L15" s="19">
        <v>1.5811649999999999</v>
      </c>
      <c r="M15" s="20">
        <v>0</v>
      </c>
      <c r="N15" s="20">
        <v>0.10878088650000001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1.5811649999999999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</row>
    <row r="16" spans="1:72">
      <c r="A16" s="10" t="s">
        <v>13</v>
      </c>
      <c r="B16" s="10" t="s">
        <v>34</v>
      </c>
      <c r="C16" s="10" t="s">
        <v>35</v>
      </c>
      <c r="D16" s="17" t="s">
        <v>16</v>
      </c>
      <c r="E16" s="10" t="s">
        <v>54</v>
      </c>
      <c r="F16" s="11" t="s">
        <v>29</v>
      </c>
      <c r="G16" s="16">
        <v>2012</v>
      </c>
      <c r="H16" s="16" t="s">
        <v>55</v>
      </c>
      <c r="I16" s="10" t="s">
        <v>31</v>
      </c>
      <c r="J16" s="16">
        <v>81</v>
      </c>
      <c r="K16" s="19">
        <v>6.8947200000000014E-2</v>
      </c>
      <c r="L16" s="19">
        <v>0.29483999999999999</v>
      </c>
      <c r="M16" s="20">
        <v>0</v>
      </c>
      <c r="N16" s="20">
        <v>5.1840000000000004E-2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0.29483999999999999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  <c r="BR16" s="20">
        <v>0</v>
      </c>
      <c r="BS16" s="20">
        <v>0</v>
      </c>
      <c r="BT16" s="20">
        <v>0</v>
      </c>
    </row>
    <row r="17" spans="1:72">
      <c r="A17" s="16" t="s">
        <v>58</v>
      </c>
      <c r="B17" s="16" t="s">
        <v>34</v>
      </c>
      <c r="C17" s="16" t="s">
        <v>42</v>
      </c>
      <c r="D17" s="17" t="s">
        <v>16</v>
      </c>
      <c r="E17" s="16" t="s">
        <v>54</v>
      </c>
      <c r="F17" s="16" t="s">
        <v>18</v>
      </c>
      <c r="G17" s="16">
        <v>2011</v>
      </c>
      <c r="H17" s="16" t="s">
        <v>55</v>
      </c>
      <c r="I17" s="16" t="s">
        <v>41</v>
      </c>
      <c r="J17" s="16">
        <v>7</v>
      </c>
      <c r="K17" s="19">
        <v>1.564823674203392E-2</v>
      </c>
      <c r="L17" s="19">
        <v>23.519612263652618</v>
      </c>
      <c r="M17" s="20">
        <v>1.1765591535363849E-2</v>
      </c>
      <c r="N17" s="20">
        <v>1.1765591535363849E-2</v>
      </c>
      <c r="O17" s="20">
        <v>1.1765591535363849E-2</v>
      </c>
      <c r="P17" s="20">
        <v>1.1765591535363849E-2</v>
      </c>
      <c r="Q17" s="20">
        <v>1.1765591535363849E-2</v>
      </c>
      <c r="R17" s="20">
        <v>1.1765591535363849E-2</v>
      </c>
      <c r="S17" s="20">
        <v>1.0743227909914157E-2</v>
      </c>
      <c r="T17" s="20">
        <v>1.0743227909914157E-2</v>
      </c>
      <c r="U17" s="20">
        <v>1.018331273978958E-2</v>
      </c>
      <c r="V17" s="20">
        <v>1.018331273978958E-2</v>
      </c>
      <c r="W17" s="20">
        <v>1.018331273978958E-2</v>
      </c>
      <c r="X17" s="20">
        <v>1.0170147913048405E-2</v>
      </c>
      <c r="Y17" s="20">
        <v>1.0170147913048405E-2</v>
      </c>
      <c r="Z17" s="20">
        <v>1.0170147913048405E-2</v>
      </c>
      <c r="AA17" s="20">
        <v>9.9068513782249023E-3</v>
      </c>
      <c r="AB17" s="20">
        <v>8.557613791099216E-3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15.709265987210607</v>
      </c>
      <c r="AR17" s="20">
        <v>15.709265987210607</v>
      </c>
      <c r="AS17" s="20">
        <v>15.709265987210607</v>
      </c>
      <c r="AT17" s="20">
        <v>15.709265987210607</v>
      </c>
      <c r="AU17" s="20">
        <v>15.709265987210607</v>
      </c>
      <c r="AV17" s="20">
        <v>15.709265987210607</v>
      </c>
      <c r="AW17" s="20">
        <v>11.752163247741656</v>
      </c>
      <c r="AX17" s="20">
        <v>11.752163247741656</v>
      </c>
      <c r="AY17" s="20">
        <v>9.5849873052333052</v>
      </c>
      <c r="AZ17" s="20">
        <v>9.5849873052333052</v>
      </c>
      <c r="BA17" s="20">
        <v>9.5849873052333052</v>
      </c>
      <c r="BB17" s="20">
        <v>8.9212455802206527</v>
      </c>
      <c r="BC17" s="20">
        <v>8.9212455802206527</v>
      </c>
      <c r="BD17" s="20">
        <v>8.9212455802206527</v>
      </c>
      <c r="BE17" s="20">
        <v>7.0861949287150807</v>
      </c>
      <c r="BF17" s="20">
        <v>6.8774158515077612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0</v>
      </c>
      <c r="BT17" s="20">
        <v>0</v>
      </c>
    </row>
    <row r="18" spans="1:72">
      <c r="A18" s="16" t="s">
        <v>58</v>
      </c>
      <c r="B18" s="16" t="s">
        <v>34</v>
      </c>
      <c r="C18" s="16" t="s">
        <v>43</v>
      </c>
      <c r="D18" s="16" t="s">
        <v>16</v>
      </c>
      <c r="E18" s="16" t="s">
        <v>54</v>
      </c>
      <c r="F18" s="16" t="s">
        <v>18</v>
      </c>
      <c r="G18" s="16">
        <v>2011</v>
      </c>
      <c r="H18" s="16" t="s">
        <v>55</v>
      </c>
      <c r="I18" s="16" t="s">
        <v>41</v>
      </c>
      <c r="J18" s="16">
        <v>1</v>
      </c>
      <c r="K18" s="19">
        <v>5.1771746295647828E-3</v>
      </c>
      <c r="L18" s="19">
        <v>25.176254462563076</v>
      </c>
      <c r="M18" s="20">
        <v>5.1771746295647828E-3</v>
      </c>
      <c r="N18" s="20">
        <v>5.1771746295647828E-3</v>
      </c>
      <c r="O18" s="20">
        <v>5.1771746295647828E-3</v>
      </c>
      <c r="P18" s="20">
        <v>5.1771746295647828E-3</v>
      </c>
      <c r="Q18" s="20">
        <v>5.1771746295647828E-3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25.176254462563076</v>
      </c>
      <c r="AR18" s="20">
        <v>25.176254462563076</v>
      </c>
      <c r="AS18" s="20">
        <v>25.176254462563076</v>
      </c>
      <c r="AT18" s="20">
        <v>25.176254462563076</v>
      </c>
      <c r="AU18" s="20">
        <v>25.176254462563076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</row>
    <row r="19" spans="1:72">
      <c r="A19" s="16" t="s">
        <v>58</v>
      </c>
      <c r="B19" s="16" t="s">
        <v>48</v>
      </c>
      <c r="C19" s="16" t="s">
        <v>51</v>
      </c>
      <c r="D19" s="16" t="s">
        <v>16</v>
      </c>
      <c r="E19" s="16" t="s">
        <v>54</v>
      </c>
      <c r="F19" s="16" t="s">
        <v>18</v>
      </c>
      <c r="G19" s="16">
        <v>2011</v>
      </c>
      <c r="H19" s="16" t="s">
        <v>55</v>
      </c>
      <c r="I19" s="16" t="s">
        <v>59</v>
      </c>
      <c r="J19" s="18">
        <v>0.98077878791914053</v>
      </c>
      <c r="K19" s="19">
        <v>3.5838619460413677E-4</v>
      </c>
      <c r="L19" s="19">
        <v>-1206.2666673033655</v>
      </c>
      <c r="M19" s="20">
        <v>2.1142750457226911E-2</v>
      </c>
      <c r="N19" s="20">
        <v>2.1142750457226911E-2</v>
      </c>
      <c r="O19" s="20">
        <v>2.1142750457226911E-2</v>
      </c>
      <c r="P19" s="20">
        <v>2.1142750457226911E-2</v>
      </c>
      <c r="Q19" s="20">
        <v>2.1142750457226901E-2</v>
      </c>
      <c r="R19" s="20">
        <v>2.1142750457226901E-2</v>
      </c>
      <c r="S19" s="20">
        <v>2.1142750457226901E-2</v>
      </c>
      <c r="T19" s="20">
        <v>2.1142750457226901E-2</v>
      </c>
      <c r="U19" s="20">
        <v>2.1142750457226901E-2</v>
      </c>
      <c r="V19" s="20">
        <v>2.1142750457226901E-2</v>
      </c>
      <c r="W19" s="20">
        <v>2.1142750457226901E-2</v>
      </c>
      <c r="X19" s="20">
        <v>2.1142750457226901E-2</v>
      </c>
      <c r="Y19" s="20">
        <v>2.1142750457226901E-2</v>
      </c>
      <c r="Z19" s="20">
        <v>2.1142750457226901E-2</v>
      </c>
      <c r="AA19" s="20">
        <v>2.1142750457226901E-2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-603.13333365168273</v>
      </c>
      <c r="AR19" s="20">
        <v>-603.13333365168273</v>
      </c>
      <c r="AS19" s="20">
        <v>-603.13333365168273</v>
      </c>
      <c r="AT19" s="20">
        <v>-603.13333365168273</v>
      </c>
      <c r="AU19" s="20">
        <v>-603.13333365168296</v>
      </c>
      <c r="AV19" s="20">
        <v>-603.13333365168296</v>
      </c>
      <c r="AW19" s="20">
        <v>-603.13333365168296</v>
      </c>
      <c r="AX19" s="20">
        <v>-603.13333365168296</v>
      </c>
      <c r="AY19" s="20">
        <v>-603.13333365168296</v>
      </c>
      <c r="AZ19" s="20">
        <v>-603.13333365168296</v>
      </c>
      <c r="BA19" s="20">
        <v>-603.13333365168296</v>
      </c>
      <c r="BB19" s="20">
        <v>-603.13333365168296</v>
      </c>
      <c r="BC19" s="20">
        <v>-603.13333365168296</v>
      </c>
      <c r="BD19" s="20">
        <v>-603.13333365168296</v>
      </c>
      <c r="BE19" s="20">
        <v>-603.13333365168296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</row>
    <row r="20" spans="1:72">
      <c r="A20" s="16" t="s">
        <v>58</v>
      </c>
      <c r="B20" s="16" t="s">
        <v>14</v>
      </c>
      <c r="C20" s="16" t="s">
        <v>26</v>
      </c>
      <c r="D20" s="17" t="s">
        <v>16</v>
      </c>
      <c r="E20" s="16" t="s">
        <v>17</v>
      </c>
      <c r="F20" s="16" t="s">
        <v>18</v>
      </c>
      <c r="G20" s="16">
        <v>2011</v>
      </c>
      <c r="H20" s="16" t="s">
        <v>55</v>
      </c>
      <c r="I20" s="16" t="s">
        <v>27</v>
      </c>
      <c r="J20" s="18">
        <v>-515.85735641806843</v>
      </c>
      <c r="K20" s="19">
        <v>-0.3595777439641174</v>
      </c>
      <c r="L20" s="19">
        <v>-672.8432065322969</v>
      </c>
      <c r="M20" s="20">
        <v>-0.14978104086804686</v>
      </c>
      <c r="N20" s="20">
        <v>-0.14978104086804686</v>
      </c>
      <c r="O20" s="20">
        <v>-0.14978104086804686</v>
      </c>
      <c r="P20" s="20">
        <v>-0.14978104086804686</v>
      </c>
      <c r="Q20" s="20">
        <v>-0.14978104086804686</v>
      </c>
      <c r="R20" s="20">
        <v>-0.14978104086804686</v>
      </c>
      <c r="S20" s="20">
        <v>-0.14978104086804686</v>
      </c>
      <c r="T20" s="20">
        <v>-0.14978104086804686</v>
      </c>
      <c r="U20" s="20">
        <v>-0.14978104086804686</v>
      </c>
      <c r="V20" s="20">
        <v>-0.14978104086804686</v>
      </c>
      <c r="W20" s="20">
        <v>-0.14978104086804686</v>
      </c>
      <c r="X20" s="20">
        <v>-0.14978104086804686</v>
      </c>
      <c r="Y20" s="20">
        <v>-0.14978104086804686</v>
      </c>
      <c r="Z20" s="20">
        <v>-0.14978104086804686</v>
      </c>
      <c r="AA20" s="20">
        <v>-0.14978104086804686</v>
      </c>
      <c r="AB20" s="20">
        <v>-0.14978104086804686</v>
      </c>
      <c r="AC20" s="20">
        <v>-0.14978104086804686</v>
      </c>
      <c r="AD20" s="20">
        <v>-0.14978104086804686</v>
      </c>
      <c r="AE20" s="20">
        <v>-0.12595782203611869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-280.27083852402859</v>
      </c>
      <c r="AR20" s="20">
        <v>-280.27083852402859</v>
      </c>
      <c r="AS20" s="20">
        <v>-280.27083852402859</v>
      </c>
      <c r="AT20" s="20">
        <v>-280.27083852402859</v>
      </c>
      <c r="AU20" s="20">
        <v>-280.27083852402859</v>
      </c>
      <c r="AV20" s="20">
        <v>-280.27083852402859</v>
      </c>
      <c r="AW20" s="20">
        <v>-280.27083852402859</v>
      </c>
      <c r="AX20" s="20">
        <v>-280.27083852402859</v>
      </c>
      <c r="AY20" s="20">
        <v>-280.27083852402859</v>
      </c>
      <c r="AZ20" s="20">
        <v>-280.27083852402859</v>
      </c>
      <c r="BA20" s="20">
        <v>-280.27083852402859</v>
      </c>
      <c r="BB20" s="20">
        <v>-280.27083852402859</v>
      </c>
      <c r="BC20" s="20">
        <v>-280.27083852402859</v>
      </c>
      <c r="BD20" s="20">
        <v>-280.27083852402859</v>
      </c>
      <c r="BE20" s="20">
        <v>-280.27083852402859</v>
      </c>
      <c r="BF20" s="20">
        <v>-280.27083852402859</v>
      </c>
      <c r="BG20" s="20">
        <v>-280.27083852402859</v>
      </c>
      <c r="BH20" s="20">
        <v>-280.27083852402859</v>
      </c>
      <c r="BI20" s="20">
        <v>-259.00330286848327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</row>
    <row r="21" spans="1:72">
      <c r="A21" s="16" t="s">
        <v>58</v>
      </c>
      <c r="B21" s="16" t="s">
        <v>14</v>
      </c>
      <c r="C21" s="16" t="s">
        <v>23</v>
      </c>
      <c r="D21" s="17" t="s">
        <v>16</v>
      </c>
      <c r="E21" s="16" t="s">
        <v>17</v>
      </c>
      <c r="F21" s="16" t="s">
        <v>18</v>
      </c>
      <c r="G21" s="16">
        <v>2011</v>
      </c>
      <c r="H21" s="16" t="s">
        <v>55</v>
      </c>
      <c r="I21" s="16" t="s">
        <v>24</v>
      </c>
      <c r="J21" s="18">
        <v>1924.7464971769441</v>
      </c>
      <c r="K21" s="19">
        <v>2.7432377139750049E-3</v>
      </c>
      <c r="L21" s="19">
        <v>55.839373126521586</v>
      </c>
      <c r="M21" s="20">
        <v>2.5375043515478402E-3</v>
      </c>
      <c r="N21" s="20">
        <v>2.5375043515478402E-3</v>
      </c>
      <c r="O21" s="20">
        <v>2.5375043515478402E-3</v>
      </c>
      <c r="P21" s="20">
        <v>2.5375043515478402E-3</v>
      </c>
      <c r="Q21" s="20">
        <v>2.5375043515478402E-3</v>
      </c>
      <c r="R21" s="20">
        <v>2.3203956034519423E-3</v>
      </c>
      <c r="S21" s="20">
        <v>1.3259992926420263E-3</v>
      </c>
      <c r="T21" s="20">
        <v>1.3254132454214031E-3</v>
      </c>
      <c r="U21" s="20">
        <v>1.3254132454214031E-3</v>
      </c>
      <c r="V21" s="20">
        <v>4.1619269706425789E-4</v>
      </c>
      <c r="W21" s="20">
        <v>1.7292290708548238E-4</v>
      </c>
      <c r="X21" s="20">
        <v>1.7287661716383108E-4</v>
      </c>
      <c r="Y21" s="20">
        <v>1.7287661716383108E-4</v>
      </c>
      <c r="Z21" s="20">
        <v>1.6492780236416639E-4</v>
      </c>
      <c r="AA21" s="20">
        <v>1.6492780236416639E-4</v>
      </c>
      <c r="AB21" s="20">
        <v>1.645638364470854E-4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51.364309919602981</v>
      </c>
      <c r="AR21" s="20">
        <v>51.364309919602981</v>
      </c>
      <c r="AS21" s="20">
        <v>51.364309919602981</v>
      </c>
      <c r="AT21" s="20">
        <v>51.364309919602981</v>
      </c>
      <c r="AU21" s="20">
        <v>51.364309919602981</v>
      </c>
      <c r="AV21" s="20">
        <v>46.675434856285953</v>
      </c>
      <c r="AW21" s="20">
        <v>25.19956110313997</v>
      </c>
      <c r="AX21" s="20">
        <v>25.194427329487311</v>
      </c>
      <c r="AY21" s="20">
        <v>25.194427329487311</v>
      </c>
      <c r="AZ21" s="20">
        <v>5.558085663677625</v>
      </c>
      <c r="BA21" s="20">
        <v>4.6694109859793986</v>
      </c>
      <c r="BB21" s="20">
        <v>4.2879290775575924</v>
      </c>
      <c r="BC21" s="20">
        <v>4.2879290775575924</v>
      </c>
      <c r="BD21" s="20">
        <v>3.5583469235042462</v>
      </c>
      <c r="BE21" s="20">
        <v>3.5583469235042462</v>
      </c>
      <c r="BF21" s="20">
        <v>3.5540680686882977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</row>
    <row r="22" spans="1:72">
      <c r="A22" s="10" t="s">
        <v>13</v>
      </c>
      <c r="B22" s="10" t="s">
        <v>34</v>
      </c>
      <c r="C22" s="10" t="s">
        <v>40</v>
      </c>
      <c r="D22" s="17" t="s">
        <v>16</v>
      </c>
      <c r="E22" s="10" t="s">
        <v>54</v>
      </c>
      <c r="F22" s="11" t="s">
        <v>18</v>
      </c>
      <c r="G22" s="16">
        <v>2011.12280701754</v>
      </c>
      <c r="H22" s="16" t="s">
        <v>55</v>
      </c>
      <c r="I22" s="10" t="s">
        <v>41</v>
      </c>
      <c r="J22" s="18">
        <v>-21.553480526552899</v>
      </c>
      <c r="K22" s="19">
        <v>-4.190880132297E-2</v>
      </c>
      <c r="L22" s="19">
        <v>-1102.7827241523901</v>
      </c>
      <c r="M22" s="20">
        <v>-2.2192887522959299E-2</v>
      </c>
      <c r="N22" s="20">
        <v>-1.70581592253299E-2</v>
      </c>
      <c r="O22" s="20">
        <v>-0.142450445967615</v>
      </c>
      <c r="P22" s="20">
        <v>-0.142006427066972</v>
      </c>
      <c r="Q22" s="20">
        <v>-0.136484132035466</v>
      </c>
      <c r="R22" s="20">
        <v>-0.13157642103832301</v>
      </c>
      <c r="S22" s="20">
        <v>-0.11319781949112501</v>
      </c>
      <c r="T22" s="20">
        <v>-0.111430027621125</v>
      </c>
      <c r="U22" s="20">
        <v>-0.11121625911747</v>
      </c>
      <c r="V22" s="20">
        <v>-0.102225510061058</v>
      </c>
      <c r="W22" s="20">
        <v>-7.9901100937403005E-2</v>
      </c>
      <c r="X22" s="20">
        <v>-7.6957087781593797E-2</v>
      </c>
      <c r="Y22" s="20">
        <v>-7.6957079963801994E-2</v>
      </c>
      <c r="Z22" s="20">
        <v>-2.7889024177945601E-2</v>
      </c>
      <c r="AA22" s="20">
        <v>-2.7664131797790498E-2</v>
      </c>
      <c r="AB22" s="20">
        <v>-3.1571904335222202E-2</v>
      </c>
      <c r="AC22" s="20">
        <v>-2.6109019052487199E-2</v>
      </c>
      <c r="AD22" s="20">
        <v>-2.5760959333328299E-2</v>
      </c>
      <c r="AE22" s="20">
        <v>-2.11634960499738E-2</v>
      </c>
      <c r="AF22" s="20">
        <v>1.22933995323096E-3</v>
      </c>
      <c r="AG22" s="20">
        <v>-6.3729678006498001E-3</v>
      </c>
      <c r="AH22" s="20">
        <v>4.5190057472178798E-6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-142.90667409096801</v>
      </c>
      <c r="AR22" s="20">
        <v>-797.10574360227304</v>
      </c>
      <c r="AS22" s="23">
        <v>-799.01722535090505</v>
      </c>
      <c r="AT22" s="23">
        <v>-797.20326210486803</v>
      </c>
      <c r="AU22" s="20">
        <v>-775.08446185095897</v>
      </c>
      <c r="AV22" s="20">
        <v>-752.43731579049097</v>
      </c>
      <c r="AW22" s="20">
        <v>-689.31189681329204</v>
      </c>
      <c r="AX22" s="20">
        <v>-675.33169262780598</v>
      </c>
      <c r="AY22" s="20">
        <v>-675.33375806705305</v>
      </c>
      <c r="AZ22" s="20">
        <v>-646.31654800261299</v>
      </c>
      <c r="BA22" s="20">
        <v>-495.17509599920197</v>
      </c>
      <c r="BB22" s="20">
        <v>-468.29262612344297</v>
      </c>
      <c r="BC22" s="20">
        <v>-466.55861705758002</v>
      </c>
      <c r="BD22" s="20">
        <v>-180.55551656590299</v>
      </c>
      <c r="BE22" s="20">
        <v>-179.814197845781</v>
      </c>
      <c r="BF22" s="20">
        <v>-74.102588062598798</v>
      </c>
      <c r="BG22" s="20">
        <v>-46.260839006626902</v>
      </c>
      <c r="BH22" s="20">
        <v>-44.433021267615104</v>
      </c>
      <c r="BI22" s="20">
        <v>-40.328760000756297</v>
      </c>
      <c r="BJ22" s="20">
        <v>7.9420027738184604</v>
      </c>
      <c r="BK22" s="20">
        <v>-6.7338013606901796</v>
      </c>
      <c r="BL22" s="20">
        <v>3.3315789473684201E-2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</row>
    <row r="28" spans="1:72">
      <c r="M28">
        <v>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U35"/>
  <sheetViews>
    <sheetView workbookViewId="0">
      <selection activeCell="C32" sqref="C32"/>
    </sheetView>
  </sheetViews>
  <sheetFormatPr defaultColWidth="8.85546875" defaultRowHeight="15"/>
  <cols>
    <col min="2" max="2" width="14.140625" bestFit="1" customWidth="1"/>
    <col min="3" max="3" width="26.7109375" bestFit="1" customWidth="1"/>
    <col min="4" max="4" width="25" bestFit="1" customWidth="1"/>
    <col min="5" max="5" width="25.85546875" bestFit="1" customWidth="1"/>
    <col min="13" max="13" width="13.7109375" bestFit="1" customWidth="1"/>
    <col min="16" max="16" width="10.7109375" bestFit="1" customWidth="1"/>
  </cols>
  <sheetData>
    <row r="1" spans="1:73">
      <c r="A1" s="1" t="s">
        <v>81</v>
      </c>
    </row>
    <row r="2" spans="1:73" ht="120">
      <c r="A2" s="26" t="s">
        <v>0</v>
      </c>
      <c r="B2" s="26" t="s">
        <v>1</v>
      </c>
      <c r="C2" s="26" t="s">
        <v>2</v>
      </c>
      <c r="D2" s="27" t="s">
        <v>3</v>
      </c>
      <c r="E2" s="27" t="s">
        <v>4</v>
      </c>
      <c r="F2" s="27" t="s">
        <v>5</v>
      </c>
      <c r="G2" s="27" t="s">
        <v>61</v>
      </c>
      <c r="H2" s="28" t="s">
        <v>6</v>
      </c>
      <c r="I2" s="28" t="s">
        <v>62</v>
      </c>
      <c r="J2" s="28" t="s">
        <v>9</v>
      </c>
      <c r="K2" s="30" t="s">
        <v>53</v>
      </c>
      <c r="L2" s="28" t="s">
        <v>11</v>
      </c>
      <c r="M2" s="28" t="s">
        <v>12</v>
      </c>
      <c r="N2" s="28">
        <v>2011</v>
      </c>
      <c r="O2" s="28">
        <v>2012</v>
      </c>
      <c r="P2" s="28">
        <v>2013</v>
      </c>
      <c r="Q2" s="28">
        <v>2014</v>
      </c>
      <c r="R2" s="28">
        <v>2015</v>
      </c>
      <c r="S2" s="28">
        <v>2016</v>
      </c>
      <c r="T2" s="28">
        <v>2017</v>
      </c>
      <c r="U2" s="28">
        <v>2018</v>
      </c>
      <c r="V2" s="28">
        <v>2019</v>
      </c>
      <c r="W2" s="28">
        <v>2020</v>
      </c>
      <c r="X2" s="28">
        <v>2021</v>
      </c>
      <c r="Y2" s="28">
        <v>2022</v>
      </c>
      <c r="Z2" s="28">
        <v>2023</v>
      </c>
      <c r="AA2" s="28">
        <v>2024</v>
      </c>
      <c r="AB2" s="28">
        <v>2025</v>
      </c>
      <c r="AC2" s="28">
        <v>2026</v>
      </c>
      <c r="AD2" s="28">
        <v>2027</v>
      </c>
      <c r="AE2" s="28">
        <v>2028</v>
      </c>
      <c r="AF2" s="28">
        <v>2029</v>
      </c>
      <c r="AG2" s="28">
        <v>2030</v>
      </c>
      <c r="AH2" s="28">
        <v>2031</v>
      </c>
      <c r="AI2" s="28">
        <v>2032</v>
      </c>
      <c r="AJ2" s="28">
        <v>2033</v>
      </c>
      <c r="AK2" s="28">
        <v>2034</v>
      </c>
      <c r="AL2" s="28">
        <v>2035</v>
      </c>
      <c r="AM2" s="28">
        <v>2036</v>
      </c>
      <c r="AN2" s="28">
        <v>2037</v>
      </c>
      <c r="AO2" s="28">
        <v>2038</v>
      </c>
      <c r="AP2" s="28">
        <v>2039</v>
      </c>
      <c r="AQ2" s="28">
        <v>2040</v>
      </c>
      <c r="AR2" s="28">
        <v>2011</v>
      </c>
      <c r="AS2" s="28">
        <v>2012</v>
      </c>
      <c r="AT2" s="28">
        <v>2013</v>
      </c>
      <c r="AU2" s="28">
        <v>2014</v>
      </c>
      <c r="AV2" s="28">
        <v>2015</v>
      </c>
      <c r="AW2" s="28">
        <v>2016</v>
      </c>
      <c r="AX2" s="28">
        <v>2017</v>
      </c>
      <c r="AY2" s="28">
        <v>2018</v>
      </c>
      <c r="AZ2" s="28">
        <v>2019</v>
      </c>
      <c r="BA2" s="28">
        <v>2020</v>
      </c>
      <c r="BB2" s="28">
        <v>2021</v>
      </c>
      <c r="BC2" s="28">
        <v>2022</v>
      </c>
      <c r="BD2" s="28">
        <v>2023</v>
      </c>
      <c r="BE2" s="28">
        <v>2024</v>
      </c>
      <c r="BF2" s="28">
        <v>2025</v>
      </c>
      <c r="BG2" s="28">
        <v>2026</v>
      </c>
      <c r="BH2" s="28">
        <v>2027</v>
      </c>
      <c r="BI2" s="28">
        <v>2028</v>
      </c>
      <c r="BJ2" s="28">
        <v>2029</v>
      </c>
      <c r="BK2" s="28">
        <v>2030</v>
      </c>
      <c r="BL2" s="28">
        <v>2031</v>
      </c>
      <c r="BM2" s="28">
        <v>2032</v>
      </c>
      <c r="BN2" s="28">
        <v>2033</v>
      </c>
      <c r="BO2" s="28">
        <v>2034</v>
      </c>
      <c r="BP2" s="28">
        <v>2035</v>
      </c>
      <c r="BQ2" s="28">
        <v>2036</v>
      </c>
      <c r="BR2" s="28">
        <v>2037</v>
      </c>
      <c r="BS2" s="28">
        <v>2038</v>
      </c>
      <c r="BT2" s="28">
        <v>2039</v>
      </c>
      <c r="BU2" s="28">
        <v>2040</v>
      </c>
    </row>
    <row r="3" spans="1:73">
      <c r="A3" s="25" t="s">
        <v>3</v>
      </c>
      <c r="B3" s="25" t="s">
        <v>34</v>
      </c>
      <c r="C3" s="25" t="s">
        <v>63</v>
      </c>
      <c r="D3" s="25" t="s">
        <v>16</v>
      </c>
      <c r="E3" s="25" t="s">
        <v>36</v>
      </c>
      <c r="F3" s="25" t="s">
        <v>18</v>
      </c>
      <c r="G3" s="25" t="s">
        <v>64</v>
      </c>
      <c r="H3" s="25">
        <v>2012</v>
      </c>
      <c r="I3" s="25" t="s">
        <v>65</v>
      </c>
      <c r="J3" s="25" t="s">
        <v>66</v>
      </c>
      <c r="K3" s="29">
        <v>2</v>
      </c>
      <c r="L3" s="31">
        <v>1.0354349258999999E-2</v>
      </c>
      <c r="M3" s="31">
        <v>50.352508925126003</v>
      </c>
      <c r="N3" s="31" t="s">
        <v>20</v>
      </c>
      <c r="O3" s="31">
        <v>1.0354349258999999E-2</v>
      </c>
      <c r="P3" s="31">
        <v>1.0354349258999999E-2</v>
      </c>
      <c r="Q3" s="31">
        <v>1.0354349258999999E-2</v>
      </c>
      <c r="R3" s="31">
        <v>1.0354349258999999E-2</v>
      </c>
      <c r="S3" s="31" t="s">
        <v>20</v>
      </c>
      <c r="T3" s="31" t="s">
        <v>20</v>
      </c>
      <c r="U3" s="31" t="s">
        <v>20</v>
      </c>
      <c r="V3" s="31" t="s">
        <v>20</v>
      </c>
      <c r="W3" s="31" t="s">
        <v>20</v>
      </c>
      <c r="X3" s="31" t="s">
        <v>20</v>
      </c>
      <c r="Y3" s="31" t="s">
        <v>20</v>
      </c>
      <c r="Z3" s="31" t="s">
        <v>20</v>
      </c>
      <c r="AA3" s="31" t="s">
        <v>20</v>
      </c>
      <c r="AB3" s="31" t="s">
        <v>20</v>
      </c>
      <c r="AC3" s="31" t="s">
        <v>20</v>
      </c>
      <c r="AD3" s="31" t="s">
        <v>20</v>
      </c>
      <c r="AE3" s="31" t="s">
        <v>20</v>
      </c>
      <c r="AF3" s="31" t="s">
        <v>20</v>
      </c>
      <c r="AG3" s="31" t="s">
        <v>20</v>
      </c>
      <c r="AH3" s="31" t="s">
        <v>20</v>
      </c>
      <c r="AI3" s="31" t="s">
        <v>20</v>
      </c>
      <c r="AJ3" s="31" t="s">
        <v>20</v>
      </c>
      <c r="AK3" s="31" t="s">
        <v>20</v>
      </c>
      <c r="AL3" s="31" t="s">
        <v>20</v>
      </c>
      <c r="AM3" s="31" t="s">
        <v>20</v>
      </c>
      <c r="AN3" s="31" t="s">
        <v>20</v>
      </c>
      <c r="AO3" s="31" t="s">
        <v>20</v>
      </c>
      <c r="AP3" s="31" t="s">
        <v>20</v>
      </c>
      <c r="AQ3" s="31" t="s">
        <v>20</v>
      </c>
      <c r="AR3" s="31" t="s">
        <v>20</v>
      </c>
      <c r="AS3" s="31">
        <v>50.352508925126003</v>
      </c>
      <c r="AT3" s="31">
        <v>50.352508925126003</v>
      </c>
      <c r="AU3" s="31">
        <v>50.352508925126003</v>
      </c>
      <c r="AV3" s="31">
        <v>50.352508925126003</v>
      </c>
      <c r="AW3" s="31" t="s">
        <v>20</v>
      </c>
      <c r="AX3" s="31" t="s">
        <v>20</v>
      </c>
      <c r="AY3" s="31" t="s">
        <v>20</v>
      </c>
      <c r="AZ3" s="31" t="s">
        <v>20</v>
      </c>
      <c r="BA3" s="31" t="s">
        <v>20</v>
      </c>
      <c r="BB3" s="31" t="s">
        <v>20</v>
      </c>
      <c r="BC3" s="31" t="s">
        <v>20</v>
      </c>
      <c r="BD3" s="31" t="s">
        <v>20</v>
      </c>
      <c r="BE3" s="31" t="s">
        <v>20</v>
      </c>
      <c r="BF3" s="31" t="s">
        <v>20</v>
      </c>
      <c r="BG3" s="31" t="s">
        <v>20</v>
      </c>
      <c r="BH3" s="31" t="s">
        <v>20</v>
      </c>
      <c r="BI3" s="31" t="s">
        <v>20</v>
      </c>
      <c r="BJ3" s="31" t="s">
        <v>20</v>
      </c>
      <c r="BK3" s="31" t="s">
        <v>20</v>
      </c>
      <c r="BL3" s="31" t="s">
        <v>20</v>
      </c>
      <c r="BM3" s="31" t="s">
        <v>20</v>
      </c>
      <c r="BN3" s="31" t="s">
        <v>20</v>
      </c>
      <c r="BO3" s="31" t="s">
        <v>20</v>
      </c>
      <c r="BP3" s="31" t="s">
        <v>20</v>
      </c>
      <c r="BQ3" s="31" t="s">
        <v>20</v>
      </c>
      <c r="BR3" s="31" t="s">
        <v>20</v>
      </c>
      <c r="BS3" s="31" t="s">
        <v>20</v>
      </c>
      <c r="BT3" s="31" t="s">
        <v>20</v>
      </c>
      <c r="BU3" s="31" t="s">
        <v>20</v>
      </c>
    </row>
    <row r="4" spans="1:73">
      <c r="A4" s="25" t="s">
        <v>3</v>
      </c>
      <c r="B4" s="25" t="s">
        <v>34</v>
      </c>
      <c r="C4" s="25" t="s">
        <v>63</v>
      </c>
      <c r="D4" s="25" t="s">
        <v>16</v>
      </c>
      <c r="E4" s="25" t="s">
        <v>36</v>
      </c>
      <c r="F4" s="25" t="s">
        <v>18</v>
      </c>
      <c r="G4" s="25" t="s">
        <v>64</v>
      </c>
      <c r="H4" s="25">
        <v>2013</v>
      </c>
      <c r="I4" s="25" t="s">
        <v>65</v>
      </c>
      <c r="J4" s="25" t="s">
        <v>66</v>
      </c>
      <c r="K4" s="29">
        <v>2</v>
      </c>
      <c r="L4" s="31">
        <v>2.6854354771E-2</v>
      </c>
      <c r="M4" s="31">
        <v>146.621367359196</v>
      </c>
      <c r="N4" s="31" t="s">
        <v>20</v>
      </c>
      <c r="O4" s="31" t="s">
        <v>20</v>
      </c>
      <c r="P4" s="32">
        <v>1.7625353245999998E-2</v>
      </c>
      <c r="Q4" s="31">
        <v>1.7625353245999998E-2</v>
      </c>
      <c r="R4" s="31">
        <v>1.7625353245999998E-2</v>
      </c>
      <c r="S4" s="31">
        <v>1.7625353245999998E-2</v>
      </c>
      <c r="T4" s="31" t="s">
        <v>20</v>
      </c>
      <c r="U4" s="31" t="s">
        <v>20</v>
      </c>
      <c r="V4" s="31" t="s">
        <v>20</v>
      </c>
      <c r="W4" s="31" t="s">
        <v>20</v>
      </c>
      <c r="X4" s="31" t="s">
        <v>20</v>
      </c>
      <c r="Y4" s="31" t="s">
        <v>20</v>
      </c>
      <c r="Z4" s="31" t="s">
        <v>20</v>
      </c>
      <c r="AA4" s="31" t="s">
        <v>20</v>
      </c>
      <c r="AB4" s="31" t="s">
        <v>20</v>
      </c>
      <c r="AC4" s="31" t="s">
        <v>20</v>
      </c>
      <c r="AD4" s="31" t="s">
        <v>20</v>
      </c>
      <c r="AE4" s="31" t="s">
        <v>20</v>
      </c>
      <c r="AF4" s="31" t="s">
        <v>20</v>
      </c>
      <c r="AG4" s="31" t="s">
        <v>20</v>
      </c>
      <c r="AH4" s="31" t="s">
        <v>20</v>
      </c>
      <c r="AI4" s="31" t="s">
        <v>20</v>
      </c>
      <c r="AJ4" s="31" t="s">
        <v>20</v>
      </c>
      <c r="AK4" s="31" t="s">
        <v>20</v>
      </c>
      <c r="AL4" s="31" t="s">
        <v>20</v>
      </c>
      <c r="AM4" s="31" t="s">
        <v>20</v>
      </c>
      <c r="AN4" s="31" t="s">
        <v>20</v>
      </c>
      <c r="AO4" s="31" t="s">
        <v>20</v>
      </c>
      <c r="AP4" s="31" t="s">
        <v>20</v>
      </c>
      <c r="AQ4" s="31" t="s">
        <v>20</v>
      </c>
      <c r="AR4" s="31" t="s">
        <v>20</v>
      </c>
      <c r="AS4" s="31" t="s">
        <v>20</v>
      </c>
      <c r="AT4" s="31">
        <v>96.901535593948992</v>
      </c>
      <c r="AU4" s="31">
        <v>96.901535593948992</v>
      </c>
      <c r="AV4" s="31">
        <v>96.901535593948992</v>
      </c>
      <c r="AW4" s="31">
        <v>96.901535593948992</v>
      </c>
      <c r="AX4" s="31" t="s">
        <v>20</v>
      </c>
      <c r="AY4" s="31" t="s">
        <v>20</v>
      </c>
      <c r="AZ4" s="31" t="s">
        <v>20</v>
      </c>
      <c r="BA4" s="31" t="s">
        <v>20</v>
      </c>
      <c r="BB4" s="31" t="s">
        <v>20</v>
      </c>
      <c r="BC4" s="31" t="s">
        <v>20</v>
      </c>
      <c r="BD4" s="31" t="s">
        <v>20</v>
      </c>
      <c r="BE4" s="31" t="s">
        <v>20</v>
      </c>
      <c r="BF4" s="31" t="s">
        <v>20</v>
      </c>
      <c r="BG4" s="31" t="s">
        <v>20</v>
      </c>
      <c r="BH4" s="31" t="s">
        <v>20</v>
      </c>
      <c r="BI4" s="31" t="s">
        <v>20</v>
      </c>
      <c r="BJ4" s="31" t="s">
        <v>20</v>
      </c>
      <c r="BK4" s="31" t="s">
        <v>20</v>
      </c>
      <c r="BL4" s="31" t="s">
        <v>20</v>
      </c>
      <c r="BM4" s="31" t="s">
        <v>20</v>
      </c>
      <c r="BN4" s="31" t="s">
        <v>20</v>
      </c>
      <c r="BO4" s="31" t="s">
        <v>20</v>
      </c>
      <c r="BP4" s="31" t="s">
        <v>20</v>
      </c>
      <c r="BQ4" s="31" t="s">
        <v>20</v>
      </c>
      <c r="BR4" s="31" t="s">
        <v>20</v>
      </c>
      <c r="BS4" s="31" t="s">
        <v>20</v>
      </c>
      <c r="BT4" s="31" t="s">
        <v>20</v>
      </c>
      <c r="BU4" s="31" t="s">
        <v>20</v>
      </c>
    </row>
    <row r="5" spans="1:73">
      <c r="A5" s="25" t="s">
        <v>3</v>
      </c>
      <c r="B5" s="25" t="s">
        <v>34</v>
      </c>
      <c r="C5" s="25" t="s">
        <v>67</v>
      </c>
      <c r="D5" s="25" t="s">
        <v>16</v>
      </c>
      <c r="E5" s="25" t="s">
        <v>36</v>
      </c>
      <c r="F5" s="25" t="s">
        <v>29</v>
      </c>
      <c r="G5" s="25" t="s">
        <v>64</v>
      </c>
      <c r="H5" s="25">
        <v>2013</v>
      </c>
      <c r="I5" s="25" t="s">
        <v>65</v>
      </c>
      <c r="J5" s="25" t="s">
        <v>39</v>
      </c>
      <c r="K5" s="29">
        <v>2</v>
      </c>
      <c r="L5" s="31" t="s">
        <v>20</v>
      </c>
      <c r="M5" s="31" t="s">
        <v>20</v>
      </c>
      <c r="N5" s="31" t="s">
        <v>20</v>
      </c>
      <c r="O5" s="31" t="s">
        <v>20</v>
      </c>
      <c r="P5" s="32">
        <v>0.1103223</v>
      </c>
      <c r="Q5" s="31" t="s">
        <v>20</v>
      </c>
      <c r="R5" s="31" t="s">
        <v>20</v>
      </c>
      <c r="S5" s="31" t="s">
        <v>20</v>
      </c>
      <c r="T5" s="31" t="s">
        <v>20</v>
      </c>
      <c r="U5" s="31" t="s">
        <v>20</v>
      </c>
      <c r="V5" s="31" t="s">
        <v>20</v>
      </c>
      <c r="W5" s="31" t="s">
        <v>20</v>
      </c>
      <c r="X5" s="31" t="s">
        <v>20</v>
      </c>
      <c r="Y5" s="31" t="s">
        <v>20</v>
      </c>
      <c r="Z5" s="31" t="s">
        <v>20</v>
      </c>
      <c r="AA5" s="31" t="s">
        <v>20</v>
      </c>
      <c r="AB5" s="31" t="s">
        <v>20</v>
      </c>
      <c r="AC5" s="31" t="s">
        <v>20</v>
      </c>
      <c r="AD5" s="31" t="s">
        <v>20</v>
      </c>
      <c r="AE5" s="31" t="s">
        <v>20</v>
      </c>
      <c r="AF5" s="31" t="s">
        <v>20</v>
      </c>
      <c r="AG5" s="31" t="s">
        <v>20</v>
      </c>
      <c r="AH5" s="31" t="s">
        <v>20</v>
      </c>
      <c r="AI5" s="31" t="s">
        <v>20</v>
      </c>
      <c r="AJ5" s="31" t="s">
        <v>20</v>
      </c>
      <c r="AK5" s="31" t="s">
        <v>20</v>
      </c>
      <c r="AL5" s="31" t="s">
        <v>20</v>
      </c>
      <c r="AM5" s="31" t="s">
        <v>20</v>
      </c>
      <c r="AN5" s="31" t="s">
        <v>20</v>
      </c>
      <c r="AO5" s="31" t="s">
        <v>20</v>
      </c>
      <c r="AP5" s="31" t="s">
        <v>20</v>
      </c>
      <c r="AQ5" s="31" t="s">
        <v>20</v>
      </c>
      <c r="AR5" s="31" t="s">
        <v>20</v>
      </c>
      <c r="AS5" s="31" t="s">
        <v>20</v>
      </c>
      <c r="AT5" s="31">
        <v>1.4731110000000001</v>
      </c>
      <c r="AU5" s="31" t="s">
        <v>20</v>
      </c>
      <c r="AV5" s="31" t="s">
        <v>20</v>
      </c>
      <c r="AW5" s="31" t="s">
        <v>20</v>
      </c>
      <c r="AX5" s="31" t="s">
        <v>20</v>
      </c>
      <c r="AY5" s="31" t="s">
        <v>20</v>
      </c>
      <c r="AZ5" s="31" t="s">
        <v>20</v>
      </c>
      <c r="BA5" s="31" t="s">
        <v>20</v>
      </c>
      <c r="BB5" s="31" t="s">
        <v>20</v>
      </c>
      <c r="BC5" s="31" t="s">
        <v>20</v>
      </c>
      <c r="BD5" s="31" t="s">
        <v>20</v>
      </c>
      <c r="BE5" s="31" t="s">
        <v>20</v>
      </c>
      <c r="BF5" s="31" t="s">
        <v>20</v>
      </c>
      <c r="BG5" s="31" t="s">
        <v>20</v>
      </c>
      <c r="BH5" s="31" t="s">
        <v>20</v>
      </c>
      <c r="BI5" s="31" t="s">
        <v>20</v>
      </c>
      <c r="BJ5" s="31" t="s">
        <v>20</v>
      </c>
      <c r="BK5" s="31" t="s">
        <v>20</v>
      </c>
      <c r="BL5" s="31" t="s">
        <v>20</v>
      </c>
      <c r="BM5" s="31" t="s">
        <v>20</v>
      </c>
      <c r="BN5" s="31" t="s">
        <v>20</v>
      </c>
      <c r="BO5" s="31" t="s">
        <v>20</v>
      </c>
      <c r="BP5" s="31" t="s">
        <v>20</v>
      </c>
      <c r="BQ5" s="31" t="s">
        <v>20</v>
      </c>
      <c r="BR5" s="31" t="s">
        <v>20</v>
      </c>
      <c r="BS5" s="31" t="s">
        <v>20</v>
      </c>
      <c r="BT5" s="31" t="s">
        <v>20</v>
      </c>
      <c r="BU5" s="31" t="s">
        <v>20</v>
      </c>
    </row>
    <row r="6" spans="1:73">
      <c r="A6" s="25" t="s">
        <v>3</v>
      </c>
      <c r="B6" s="25" t="s">
        <v>34</v>
      </c>
      <c r="C6" s="25" t="s">
        <v>180</v>
      </c>
      <c r="D6" s="25" t="s">
        <v>16</v>
      </c>
      <c r="E6" s="25" t="s">
        <v>36</v>
      </c>
      <c r="F6" s="25" t="s">
        <v>29</v>
      </c>
      <c r="G6" s="25" t="s">
        <v>64</v>
      </c>
      <c r="H6" s="25">
        <v>2013</v>
      </c>
      <c r="I6" s="25" t="s">
        <v>65</v>
      </c>
      <c r="J6" s="25" t="s">
        <v>31</v>
      </c>
      <c r="K6" s="29">
        <v>1</v>
      </c>
      <c r="L6" s="31" t="s">
        <v>20</v>
      </c>
      <c r="M6" s="31" t="s">
        <v>20</v>
      </c>
      <c r="N6" s="31" t="s">
        <v>20</v>
      </c>
      <c r="O6" s="31" t="s">
        <v>20</v>
      </c>
      <c r="P6" s="32">
        <v>6.4000000000000005E-4</v>
      </c>
      <c r="Q6" s="31" t="s">
        <v>20</v>
      </c>
      <c r="R6" s="31" t="s">
        <v>20</v>
      </c>
      <c r="S6" s="31" t="s">
        <v>20</v>
      </c>
      <c r="T6" s="31" t="s">
        <v>20</v>
      </c>
      <c r="U6" s="31" t="s">
        <v>20</v>
      </c>
      <c r="V6" s="31" t="s">
        <v>20</v>
      </c>
      <c r="W6" s="31" t="s">
        <v>20</v>
      </c>
      <c r="X6" s="31" t="s">
        <v>20</v>
      </c>
      <c r="Y6" s="31" t="s">
        <v>20</v>
      </c>
      <c r="Z6" s="31" t="s">
        <v>20</v>
      </c>
      <c r="AA6" s="31" t="s">
        <v>20</v>
      </c>
      <c r="AB6" s="31" t="s">
        <v>20</v>
      </c>
      <c r="AC6" s="31" t="s">
        <v>20</v>
      </c>
      <c r="AD6" s="31" t="s">
        <v>20</v>
      </c>
      <c r="AE6" s="31" t="s">
        <v>20</v>
      </c>
      <c r="AF6" s="31" t="s">
        <v>20</v>
      </c>
      <c r="AG6" s="31" t="s">
        <v>20</v>
      </c>
      <c r="AH6" s="31" t="s">
        <v>20</v>
      </c>
      <c r="AI6" s="31" t="s">
        <v>20</v>
      </c>
      <c r="AJ6" s="31" t="s">
        <v>20</v>
      </c>
      <c r="AK6" s="31" t="s">
        <v>20</v>
      </c>
      <c r="AL6" s="31" t="s">
        <v>20</v>
      </c>
      <c r="AM6" s="31" t="s">
        <v>20</v>
      </c>
      <c r="AN6" s="31" t="s">
        <v>20</v>
      </c>
      <c r="AO6" s="31" t="s">
        <v>20</v>
      </c>
      <c r="AP6" s="31" t="s">
        <v>20</v>
      </c>
      <c r="AQ6" s="31" t="s">
        <v>20</v>
      </c>
      <c r="AR6" s="31" t="s">
        <v>20</v>
      </c>
      <c r="AS6" s="31" t="s">
        <v>20</v>
      </c>
      <c r="AT6" s="31">
        <v>1.0209450000000001E-3</v>
      </c>
      <c r="AU6" s="31" t="s">
        <v>20</v>
      </c>
      <c r="AV6" s="31" t="s">
        <v>20</v>
      </c>
      <c r="AW6" s="31" t="s">
        <v>20</v>
      </c>
      <c r="AX6" s="31" t="s">
        <v>20</v>
      </c>
      <c r="AY6" s="31" t="s">
        <v>20</v>
      </c>
      <c r="AZ6" s="31" t="s">
        <v>20</v>
      </c>
      <c r="BA6" s="31" t="s">
        <v>20</v>
      </c>
      <c r="BB6" s="31" t="s">
        <v>20</v>
      </c>
      <c r="BC6" s="31" t="s">
        <v>20</v>
      </c>
      <c r="BD6" s="31" t="s">
        <v>20</v>
      </c>
      <c r="BE6" s="31" t="s">
        <v>20</v>
      </c>
      <c r="BF6" s="31" t="s">
        <v>20</v>
      </c>
      <c r="BG6" s="31" t="s">
        <v>20</v>
      </c>
      <c r="BH6" s="31" t="s">
        <v>20</v>
      </c>
      <c r="BI6" s="31" t="s">
        <v>20</v>
      </c>
      <c r="BJ6" s="31" t="s">
        <v>20</v>
      </c>
      <c r="BK6" s="31" t="s">
        <v>20</v>
      </c>
      <c r="BL6" s="31" t="s">
        <v>20</v>
      </c>
      <c r="BM6" s="31" t="s">
        <v>20</v>
      </c>
      <c r="BN6" s="31" t="s">
        <v>20</v>
      </c>
      <c r="BO6" s="31" t="s">
        <v>20</v>
      </c>
      <c r="BP6" s="31" t="s">
        <v>20</v>
      </c>
      <c r="BQ6" s="31" t="s">
        <v>20</v>
      </c>
      <c r="BR6" s="31" t="s">
        <v>20</v>
      </c>
      <c r="BS6" s="31" t="s">
        <v>20</v>
      </c>
      <c r="BT6" s="31" t="s">
        <v>20</v>
      </c>
      <c r="BU6" s="31" t="s">
        <v>20</v>
      </c>
    </row>
    <row r="7" spans="1:73">
      <c r="A7" s="25" t="s">
        <v>3</v>
      </c>
      <c r="B7" s="25" t="s">
        <v>34</v>
      </c>
      <c r="C7" s="25" t="s">
        <v>180</v>
      </c>
      <c r="D7" s="25" t="s">
        <v>16</v>
      </c>
      <c r="E7" s="25" t="s">
        <v>36</v>
      </c>
      <c r="F7" s="25" t="s">
        <v>29</v>
      </c>
      <c r="G7" s="25" t="s">
        <v>64</v>
      </c>
      <c r="H7" s="25">
        <v>2013</v>
      </c>
      <c r="I7" s="25" t="s">
        <v>65</v>
      </c>
      <c r="J7" s="25" t="s">
        <v>31</v>
      </c>
      <c r="K7" s="29">
        <v>4</v>
      </c>
      <c r="L7" s="31" t="s">
        <v>20</v>
      </c>
      <c r="M7" s="31" t="s">
        <v>20</v>
      </c>
      <c r="N7" s="31" t="s">
        <v>20</v>
      </c>
      <c r="O7" s="31" t="s">
        <v>20</v>
      </c>
      <c r="P7" s="32">
        <v>2.5600000000000002E-3</v>
      </c>
      <c r="Q7" s="31" t="s">
        <v>20</v>
      </c>
      <c r="R7" s="31" t="s">
        <v>20</v>
      </c>
      <c r="S7" s="31" t="s">
        <v>20</v>
      </c>
      <c r="T7" s="31" t="s">
        <v>20</v>
      </c>
      <c r="U7" s="31" t="s">
        <v>20</v>
      </c>
      <c r="V7" s="31" t="s">
        <v>20</v>
      </c>
      <c r="W7" s="31" t="s">
        <v>20</v>
      </c>
      <c r="X7" s="31" t="s">
        <v>20</v>
      </c>
      <c r="Y7" s="31" t="s">
        <v>20</v>
      </c>
      <c r="Z7" s="31" t="s">
        <v>20</v>
      </c>
      <c r="AA7" s="31" t="s">
        <v>20</v>
      </c>
      <c r="AB7" s="31" t="s">
        <v>20</v>
      </c>
      <c r="AC7" s="31" t="s">
        <v>20</v>
      </c>
      <c r="AD7" s="31" t="s">
        <v>20</v>
      </c>
      <c r="AE7" s="31" t="s">
        <v>20</v>
      </c>
      <c r="AF7" s="31" t="s">
        <v>20</v>
      </c>
      <c r="AG7" s="31" t="s">
        <v>20</v>
      </c>
      <c r="AH7" s="31" t="s">
        <v>20</v>
      </c>
      <c r="AI7" s="31" t="s">
        <v>20</v>
      </c>
      <c r="AJ7" s="31" t="s">
        <v>20</v>
      </c>
      <c r="AK7" s="31" t="s">
        <v>20</v>
      </c>
      <c r="AL7" s="31" t="s">
        <v>20</v>
      </c>
      <c r="AM7" s="31" t="s">
        <v>20</v>
      </c>
      <c r="AN7" s="31" t="s">
        <v>20</v>
      </c>
      <c r="AO7" s="31" t="s">
        <v>20</v>
      </c>
      <c r="AP7" s="31" t="s">
        <v>20</v>
      </c>
      <c r="AQ7" s="31" t="s">
        <v>20</v>
      </c>
      <c r="AR7" s="31" t="s">
        <v>20</v>
      </c>
      <c r="AS7" s="31" t="s">
        <v>20</v>
      </c>
      <c r="AT7" s="31">
        <v>4.0837809999999999E-3</v>
      </c>
      <c r="AU7" s="31" t="s">
        <v>20</v>
      </c>
      <c r="AV7" s="31" t="s">
        <v>20</v>
      </c>
      <c r="AW7" s="31" t="s">
        <v>20</v>
      </c>
      <c r="AX7" s="31" t="s">
        <v>20</v>
      </c>
      <c r="AY7" s="31" t="s">
        <v>20</v>
      </c>
      <c r="AZ7" s="31" t="s">
        <v>20</v>
      </c>
      <c r="BA7" s="31" t="s">
        <v>20</v>
      </c>
      <c r="BB7" s="31" t="s">
        <v>20</v>
      </c>
      <c r="BC7" s="31" t="s">
        <v>20</v>
      </c>
      <c r="BD7" s="31" t="s">
        <v>20</v>
      </c>
      <c r="BE7" s="31" t="s">
        <v>20</v>
      </c>
      <c r="BF7" s="31" t="s">
        <v>20</v>
      </c>
      <c r="BG7" s="31" t="s">
        <v>20</v>
      </c>
      <c r="BH7" s="31" t="s">
        <v>20</v>
      </c>
      <c r="BI7" s="31" t="s">
        <v>20</v>
      </c>
      <c r="BJ7" s="31" t="s">
        <v>20</v>
      </c>
      <c r="BK7" s="31" t="s">
        <v>20</v>
      </c>
      <c r="BL7" s="31" t="s">
        <v>20</v>
      </c>
      <c r="BM7" s="31" t="s">
        <v>20</v>
      </c>
      <c r="BN7" s="31" t="s">
        <v>20</v>
      </c>
      <c r="BO7" s="31" t="s">
        <v>20</v>
      </c>
      <c r="BP7" s="31" t="s">
        <v>20</v>
      </c>
      <c r="BQ7" s="31" t="s">
        <v>20</v>
      </c>
      <c r="BR7" s="31" t="s">
        <v>20</v>
      </c>
      <c r="BS7" s="31" t="s">
        <v>20</v>
      </c>
      <c r="BT7" s="31" t="s">
        <v>20</v>
      </c>
      <c r="BU7" s="31" t="s">
        <v>20</v>
      </c>
    </row>
    <row r="8" spans="1:73">
      <c r="A8" s="25" t="s">
        <v>3</v>
      </c>
      <c r="B8" s="25" t="s">
        <v>34</v>
      </c>
      <c r="C8" s="25" t="s">
        <v>180</v>
      </c>
      <c r="D8" s="25" t="s">
        <v>16</v>
      </c>
      <c r="E8" s="25" t="s">
        <v>36</v>
      </c>
      <c r="F8" s="25" t="s">
        <v>29</v>
      </c>
      <c r="G8" s="25" t="s">
        <v>64</v>
      </c>
      <c r="H8" s="25">
        <v>2013</v>
      </c>
      <c r="I8" s="25" t="s">
        <v>65</v>
      </c>
      <c r="J8" s="25" t="s">
        <v>31</v>
      </c>
      <c r="K8" s="29">
        <v>20</v>
      </c>
      <c r="L8" s="31" t="s">
        <v>20</v>
      </c>
      <c r="M8" s="31" t="s">
        <v>20</v>
      </c>
      <c r="N8" s="31" t="s">
        <v>20</v>
      </c>
      <c r="O8" s="31" t="s">
        <v>20</v>
      </c>
      <c r="P8" s="32">
        <v>1.2800000000000001E-2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20</v>
      </c>
      <c r="W8" s="31" t="s">
        <v>20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20</v>
      </c>
      <c r="AD8" s="31" t="s">
        <v>20</v>
      </c>
      <c r="AE8" s="31" t="s">
        <v>20</v>
      </c>
      <c r="AF8" s="31" t="s">
        <v>20</v>
      </c>
      <c r="AG8" s="31" t="s">
        <v>20</v>
      </c>
      <c r="AH8" s="31" t="s">
        <v>20</v>
      </c>
      <c r="AI8" s="31" t="s">
        <v>20</v>
      </c>
      <c r="AJ8" s="31" t="s">
        <v>20</v>
      </c>
      <c r="AK8" s="31" t="s">
        <v>20</v>
      </c>
      <c r="AL8" s="31" t="s">
        <v>20</v>
      </c>
      <c r="AM8" s="31" t="s">
        <v>20</v>
      </c>
      <c r="AN8" s="31" t="s">
        <v>20</v>
      </c>
      <c r="AO8" s="31" t="s">
        <v>20</v>
      </c>
      <c r="AP8" s="31" t="s">
        <v>20</v>
      </c>
      <c r="AQ8" s="31" t="s">
        <v>20</v>
      </c>
      <c r="AR8" s="31" t="s">
        <v>20</v>
      </c>
      <c r="AS8" s="31" t="s">
        <v>20</v>
      </c>
      <c r="AT8" s="31">
        <v>2.0418910000000002E-2</v>
      </c>
      <c r="AU8" s="31" t="s">
        <v>20</v>
      </c>
      <c r="AV8" s="31" t="s">
        <v>20</v>
      </c>
      <c r="AW8" s="31" t="s">
        <v>20</v>
      </c>
      <c r="AX8" s="31" t="s">
        <v>20</v>
      </c>
      <c r="AY8" s="31" t="s">
        <v>20</v>
      </c>
      <c r="AZ8" s="31" t="s">
        <v>20</v>
      </c>
      <c r="BA8" s="31" t="s">
        <v>20</v>
      </c>
      <c r="BB8" s="31" t="s">
        <v>20</v>
      </c>
      <c r="BC8" s="31" t="s">
        <v>20</v>
      </c>
      <c r="BD8" s="31" t="s">
        <v>20</v>
      </c>
      <c r="BE8" s="31" t="s">
        <v>20</v>
      </c>
      <c r="BF8" s="31" t="s">
        <v>20</v>
      </c>
      <c r="BG8" s="31" t="s">
        <v>20</v>
      </c>
      <c r="BH8" s="31" t="s">
        <v>20</v>
      </c>
      <c r="BI8" s="31" t="s">
        <v>20</v>
      </c>
      <c r="BJ8" s="31" t="s">
        <v>20</v>
      </c>
      <c r="BK8" s="31" t="s">
        <v>20</v>
      </c>
      <c r="BL8" s="31" t="s">
        <v>20</v>
      </c>
      <c r="BM8" s="31" t="s">
        <v>20</v>
      </c>
      <c r="BN8" s="31" t="s">
        <v>20</v>
      </c>
      <c r="BO8" s="31" t="s">
        <v>20</v>
      </c>
      <c r="BP8" s="31" t="s">
        <v>20</v>
      </c>
      <c r="BQ8" s="31" t="s">
        <v>20</v>
      </c>
      <c r="BR8" s="31" t="s">
        <v>20</v>
      </c>
      <c r="BS8" s="31" t="s">
        <v>20</v>
      </c>
      <c r="BT8" s="31" t="s">
        <v>20</v>
      </c>
      <c r="BU8" s="31" t="s">
        <v>20</v>
      </c>
    </row>
    <row r="9" spans="1:73">
      <c r="A9" s="25" t="s">
        <v>3</v>
      </c>
      <c r="B9" s="25" t="s">
        <v>34</v>
      </c>
      <c r="C9" s="25" t="s">
        <v>180</v>
      </c>
      <c r="D9" s="25" t="s">
        <v>16</v>
      </c>
      <c r="E9" s="25" t="s">
        <v>36</v>
      </c>
      <c r="F9" s="25" t="s">
        <v>29</v>
      </c>
      <c r="G9" s="25" t="s">
        <v>64</v>
      </c>
      <c r="H9" s="25">
        <v>2013</v>
      </c>
      <c r="I9" s="25" t="s">
        <v>65</v>
      </c>
      <c r="J9" s="25" t="s">
        <v>31</v>
      </c>
      <c r="K9" s="29">
        <v>59</v>
      </c>
      <c r="L9" s="31" t="s">
        <v>20</v>
      </c>
      <c r="M9" s="31" t="s">
        <v>20</v>
      </c>
      <c r="N9" s="31" t="s">
        <v>20</v>
      </c>
      <c r="O9" s="31" t="s">
        <v>20</v>
      </c>
      <c r="P9" s="32">
        <v>3.7759999999999995E-2</v>
      </c>
      <c r="Q9" s="31" t="s">
        <v>20</v>
      </c>
      <c r="R9" s="31" t="s">
        <v>20</v>
      </c>
      <c r="S9" s="31" t="s">
        <v>20</v>
      </c>
      <c r="T9" s="31" t="s">
        <v>20</v>
      </c>
      <c r="U9" s="31" t="s">
        <v>20</v>
      </c>
      <c r="V9" s="31" t="s">
        <v>20</v>
      </c>
      <c r="W9" s="31" t="s">
        <v>20</v>
      </c>
      <c r="X9" s="31" t="s">
        <v>20</v>
      </c>
      <c r="Y9" s="31" t="s">
        <v>20</v>
      </c>
      <c r="Z9" s="31" t="s">
        <v>20</v>
      </c>
      <c r="AA9" s="31" t="s">
        <v>20</v>
      </c>
      <c r="AB9" s="31" t="s">
        <v>20</v>
      </c>
      <c r="AC9" s="31" t="s">
        <v>20</v>
      </c>
      <c r="AD9" s="31" t="s">
        <v>20</v>
      </c>
      <c r="AE9" s="31" t="s">
        <v>20</v>
      </c>
      <c r="AF9" s="31" t="s">
        <v>20</v>
      </c>
      <c r="AG9" s="31" t="s">
        <v>20</v>
      </c>
      <c r="AH9" s="31" t="s">
        <v>20</v>
      </c>
      <c r="AI9" s="31" t="s">
        <v>20</v>
      </c>
      <c r="AJ9" s="31" t="s">
        <v>20</v>
      </c>
      <c r="AK9" s="31" t="s">
        <v>20</v>
      </c>
      <c r="AL9" s="31" t="s">
        <v>20</v>
      </c>
      <c r="AM9" s="31" t="s">
        <v>20</v>
      </c>
      <c r="AN9" s="31" t="s">
        <v>20</v>
      </c>
      <c r="AO9" s="31" t="s">
        <v>20</v>
      </c>
      <c r="AP9" s="31" t="s">
        <v>20</v>
      </c>
      <c r="AQ9" s="31" t="s">
        <v>20</v>
      </c>
      <c r="AR9" s="31" t="s">
        <v>20</v>
      </c>
      <c r="AS9" s="31" t="s">
        <v>20</v>
      </c>
      <c r="AT9" s="31">
        <v>6.0235770000000001E-2</v>
      </c>
      <c r="AU9" s="31" t="s">
        <v>20</v>
      </c>
      <c r="AV9" s="31" t="s">
        <v>20</v>
      </c>
      <c r="AW9" s="31" t="s">
        <v>20</v>
      </c>
      <c r="AX9" s="31" t="s">
        <v>20</v>
      </c>
      <c r="AY9" s="31" t="s">
        <v>20</v>
      </c>
      <c r="AZ9" s="31" t="s">
        <v>20</v>
      </c>
      <c r="BA9" s="31" t="s">
        <v>20</v>
      </c>
      <c r="BB9" s="31" t="s">
        <v>20</v>
      </c>
      <c r="BC9" s="31" t="s">
        <v>20</v>
      </c>
      <c r="BD9" s="31" t="s">
        <v>20</v>
      </c>
      <c r="BE9" s="31" t="s">
        <v>20</v>
      </c>
      <c r="BF9" s="31" t="s">
        <v>20</v>
      </c>
      <c r="BG9" s="31" t="s">
        <v>20</v>
      </c>
      <c r="BH9" s="31" t="s">
        <v>20</v>
      </c>
      <c r="BI9" s="31" t="s">
        <v>20</v>
      </c>
      <c r="BJ9" s="31" t="s">
        <v>20</v>
      </c>
      <c r="BK9" s="31" t="s">
        <v>20</v>
      </c>
      <c r="BL9" s="31" t="s">
        <v>20</v>
      </c>
      <c r="BM9" s="31" t="s">
        <v>20</v>
      </c>
      <c r="BN9" s="31" t="s">
        <v>20</v>
      </c>
      <c r="BO9" s="31" t="s">
        <v>20</v>
      </c>
      <c r="BP9" s="31" t="s">
        <v>20</v>
      </c>
      <c r="BQ9" s="31" t="s">
        <v>20</v>
      </c>
      <c r="BR9" s="31" t="s">
        <v>20</v>
      </c>
      <c r="BS9" s="31" t="s">
        <v>20</v>
      </c>
      <c r="BT9" s="31" t="s">
        <v>20</v>
      </c>
      <c r="BU9" s="31" t="s">
        <v>20</v>
      </c>
    </row>
    <row r="10" spans="1:73">
      <c r="A10" s="25" t="s">
        <v>3</v>
      </c>
      <c r="B10" s="25" t="s">
        <v>34</v>
      </c>
      <c r="C10" s="25" t="s">
        <v>181</v>
      </c>
      <c r="D10" s="25" t="s">
        <v>16</v>
      </c>
      <c r="E10" s="25" t="s">
        <v>36</v>
      </c>
      <c r="F10" s="25" t="s">
        <v>29</v>
      </c>
      <c r="G10" s="25" t="s">
        <v>64</v>
      </c>
      <c r="H10" s="25">
        <v>2013</v>
      </c>
      <c r="I10" s="25" t="s">
        <v>65</v>
      </c>
      <c r="J10" s="25" t="s">
        <v>31</v>
      </c>
      <c r="K10" s="29">
        <v>17</v>
      </c>
      <c r="L10" s="31" t="s">
        <v>20</v>
      </c>
      <c r="M10" s="31" t="s">
        <v>20</v>
      </c>
      <c r="N10" s="31" t="s">
        <v>20</v>
      </c>
      <c r="O10" s="31" t="s">
        <v>20</v>
      </c>
      <c r="P10" s="32">
        <v>0</v>
      </c>
      <c r="Q10" s="31" t="s">
        <v>20</v>
      </c>
      <c r="R10" s="31" t="s">
        <v>20</v>
      </c>
      <c r="S10" s="31" t="s">
        <v>20</v>
      </c>
      <c r="T10" s="31" t="s">
        <v>20</v>
      </c>
      <c r="U10" s="31" t="s">
        <v>20</v>
      </c>
      <c r="V10" s="31" t="s">
        <v>20</v>
      </c>
      <c r="W10" s="31" t="s">
        <v>20</v>
      </c>
      <c r="X10" s="31" t="s">
        <v>20</v>
      </c>
      <c r="Y10" s="31" t="s">
        <v>20</v>
      </c>
      <c r="Z10" s="31" t="s">
        <v>20</v>
      </c>
      <c r="AA10" s="31" t="s">
        <v>20</v>
      </c>
      <c r="AB10" s="31" t="s">
        <v>20</v>
      </c>
      <c r="AC10" s="31" t="s">
        <v>20</v>
      </c>
      <c r="AD10" s="31" t="s">
        <v>20</v>
      </c>
      <c r="AE10" s="31" t="s">
        <v>20</v>
      </c>
      <c r="AF10" s="31" t="s">
        <v>20</v>
      </c>
      <c r="AG10" s="31" t="s">
        <v>20</v>
      </c>
      <c r="AH10" s="31" t="s">
        <v>20</v>
      </c>
      <c r="AI10" s="31" t="s">
        <v>20</v>
      </c>
      <c r="AJ10" s="31" t="s">
        <v>20</v>
      </c>
      <c r="AK10" s="31" t="s">
        <v>20</v>
      </c>
      <c r="AL10" s="31" t="s">
        <v>20</v>
      </c>
      <c r="AM10" s="31" t="s">
        <v>20</v>
      </c>
      <c r="AN10" s="31" t="s">
        <v>20</v>
      </c>
      <c r="AO10" s="31" t="s">
        <v>20</v>
      </c>
      <c r="AP10" s="31" t="s">
        <v>20</v>
      </c>
      <c r="AQ10" s="31" t="s">
        <v>20</v>
      </c>
      <c r="AR10" s="31" t="s">
        <v>20</v>
      </c>
      <c r="AS10" s="31" t="s">
        <v>20</v>
      </c>
      <c r="AT10" s="31">
        <v>0</v>
      </c>
      <c r="AU10" s="31" t="s">
        <v>20</v>
      </c>
      <c r="AV10" s="31" t="s">
        <v>20</v>
      </c>
      <c r="AW10" s="31" t="s">
        <v>20</v>
      </c>
      <c r="AX10" s="31" t="s">
        <v>20</v>
      </c>
      <c r="AY10" s="31" t="s">
        <v>20</v>
      </c>
      <c r="AZ10" s="31" t="s">
        <v>20</v>
      </c>
      <c r="BA10" s="31" t="s">
        <v>20</v>
      </c>
      <c r="BB10" s="31" t="s">
        <v>20</v>
      </c>
      <c r="BC10" s="31" t="s">
        <v>20</v>
      </c>
      <c r="BD10" s="31" t="s">
        <v>20</v>
      </c>
      <c r="BE10" s="31" t="s">
        <v>20</v>
      </c>
      <c r="BF10" s="31" t="s">
        <v>20</v>
      </c>
      <c r="BG10" s="31" t="s">
        <v>20</v>
      </c>
      <c r="BH10" s="31" t="s">
        <v>20</v>
      </c>
      <c r="BI10" s="31" t="s">
        <v>20</v>
      </c>
      <c r="BJ10" s="31" t="s">
        <v>20</v>
      </c>
      <c r="BK10" s="31" t="s">
        <v>20</v>
      </c>
      <c r="BL10" s="31" t="s">
        <v>20</v>
      </c>
      <c r="BM10" s="31" t="s">
        <v>20</v>
      </c>
      <c r="BN10" s="31" t="s">
        <v>20</v>
      </c>
      <c r="BO10" s="31" t="s">
        <v>20</v>
      </c>
      <c r="BP10" s="31" t="s">
        <v>20</v>
      </c>
      <c r="BQ10" s="31" t="s">
        <v>20</v>
      </c>
      <c r="BR10" s="31" t="s">
        <v>20</v>
      </c>
      <c r="BS10" s="31" t="s">
        <v>20</v>
      </c>
      <c r="BT10" s="31" t="s">
        <v>20</v>
      </c>
      <c r="BU10" s="31" t="s">
        <v>20</v>
      </c>
    </row>
    <row r="11" spans="1:73">
      <c r="A11" s="25" t="s">
        <v>3</v>
      </c>
      <c r="B11" s="25" t="s">
        <v>34</v>
      </c>
      <c r="C11" s="25" t="s">
        <v>181</v>
      </c>
      <c r="D11" s="25" t="s">
        <v>16</v>
      </c>
      <c r="E11" s="25" t="s">
        <v>36</v>
      </c>
      <c r="F11" s="25" t="s">
        <v>29</v>
      </c>
      <c r="G11" s="25" t="s">
        <v>64</v>
      </c>
      <c r="H11" s="25">
        <v>2013</v>
      </c>
      <c r="I11" s="25" t="s">
        <v>65</v>
      </c>
      <c r="J11" s="25" t="s">
        <v>31</v>
      </c>
      <c r="K11" s="29">
        <v>33</v>
      </c>
      <c r="L11" s="31" t="s">
        <v>20</v>
      </c>
      <c r="M11" s="31" t="s">
        <v>20</v>
      </c>
      <c r="N11" s="31" t="s">
        <v>20</v>
      </c>
      <c r="O11" s="31" t="s">
        <v>20</v>
      </c>
      <c r="P11" s="32">
        <v>0</v>
      </c>
      <c r="Q11" s="31" t="s">
        <v>20</v>
      </c>
      <c r="R11" s="31" t="s">
        <v>20</v>
      </c>
      <c r="S11" s="31" t="s">
        <v>20</v>
      </c>
      <c r="T11" s="31" t="s">
        <v>20</v>
      </c>
      <c r="U11" s="31" t="s">
        <v>20</v>
      </c>
      <c r="V11" s="31" t="s">
        <v>20</v>
      </c>
      <c r="W11" s="31" t="s">
        <v>20</v>
      </c>
      <c r="X11" s="31" t="s">
        <v>20</v>
      </c>
      <c r="Y11" s="31" t="s">
        <v>20</v>
      </c>
      <c r="Z11" s="31" t="s">
        <v>20</v>
      </c>
      <c r="AA11" s="31" t="s">
        <v>20</v>
      </c>
      <c r="AB11" s="31" t="s">
        <v>20</v>
      </c>
      <c r="AC11" s="31" t="s">
        <v>20</v>
      </c>
      <c r="AD11" s="31" t="s">
        <v>20</v>
      </c>
      <c r="AE11" s="31" t="s">
        <v>20</v>
      </c>
      <c r="AF11" s="31" t="s">
        <v>20</v>
      </c>
      <c r="AG11" s="31" t="s">
        <v>20</v>
      </c>
      <c r="AH11" s="31" t="s">
        <v>20</v>
      </c>
      <c r="AI11" s="31" t="s">
        <v>20</v>
      </c>
      <c r="AJ11" s="31" t="s">
        <v>20</v>
      </c>
      <c r="AK11" s="31" t="s">
        <v>20</v>
      </c>
      <c r="AL11" s="31" t="s">
        <v>20</v>
      </c>
      <c r="AM11" s="31" t="s">
        <v>20</v>
      </c>
      <c r="AN11" s="31" t="s">
        <v>20</v>
      </c>
      <c r="AO11" s="31" t="s">
        <v>20</v>
      </c>
      <c r="AP11" s="31" t="s">
        <v>20</v>
      </c>
      <c r="AQ11" s="31" t="s">
        <v>20</v>
      </c>
      <c r="AR11" s="31" t="s">
        <v>20</v>
      </c>
      <c r="AS11" s="31" t="s">
        <v>20</v>
      </c>
      <c r="AT11" s="31">
        <v>0</v>
      </c>
      <c r="AU11" s="31" t="s">
        <v>20</v>
      </c>
      <c r="AV11" s="31" t="s">
        <v>20</v>
      </c>
      <c r="AW11" s="31" t="s">
        <v>20</v>
      </c>
      <c r="AX11" s="31" t="s">
        <v>20</v>
      </c>
      <c r="AY11" s="31" t="s">
        <v>20</v>
      </c>
      <c r="AZ11" s="31" t="s">
        <v>20</v>
      </c>
      <c r="BA11" s="31" t="s">
        <v>20</v>
      </c>
      <c r="BB11" s="31" t="s">
        <v>20</v>
      </c>
      <c r="BC11" s="31" t="s">
        <v>20</v>
      </c>
      <c r="BD11" s="31" t="s">
        <v>20</v>
      </c>
      <c r="BE11" s="31" t="s">
        <v>20</v>
      </c>
      <c r="BF11" s="31" t="s">
        <v>20</v>
      </c>
      <c r="BG11" s="31" t="s">
        <v>20</v>
      </c>
      <c r="BH11" s="31" t="s">
        <v>20</v>
      </c>
      <c r="BI11" s="31" t="s">
        <v>20</v>
      </c>
      <c r="BJ11" s="31" t="s">
        <v>20</v>
      </c>
      <c r="BK11" s="31" t="s">
        <v>20</v>
      </c>
      <c r="BL11" s="31" t="s">
        <v>20</v>
      </c>
      <c r="BM11" s="31" t="s">
        <v>20</v>
      </c>
      <c r="BN11" s="31" t="s">
        <v>20</v>
      </c>
      <c r="BO11" s="31" t="s">
        <v>20</v>
      </c>
      <c r="BP11" s="31" t="s">
        <v>20</v>
      </c>
      <c r="BQ11" s="31" t="s">
        <v>20</v>
      </c>
      <c r="BR11" s="31" t="s">
        <v>20</v>
      </c>
      <c r="BS11" s="31" t="s">
        <v>20</v>
      </c>
      <c r="BT11" s="31" t="s">
        <v>20</v>
      </c>
      <c r="BU11" s="31" t="s">
        <v>20</v>
      </c>
    </row>
    <row r="12" spans="1:73">
      <c r="A12" s="25" t="s">
        <v>3</v>
      </c>
      <c r="B12" s="25" t="s">
        <v>34</v>
      </c>
      <c r="C12" s="25" t="s">
        <v>42</v>
      </c>
      <c r="D12" s="25" t="s">
        <v>16</v>
      </c>
      <c r="E12" s="25" t="s">
        <v>36</v>
      </c>
      <c r="F12" s="25" t="s">
        <v>18</v>
      </c>
      <c r="G12" s="25" t="s">
        <v>64</v>
      </c>
      <c r="H12" s="25">
        <v>2012</v>
      </c>
      <c r="I12" s="25" t="s">
        <v>65</v>
      </c>
      <c r="J12" s="25" t="s">
        <v>41</v>
      </c>
      <c r="K12" s="29">
        <v>15</v>
      </c>
      <c r="L12" s="31">
        <v>0.242479264459</v>
      </c>
      <c r="M12" s="31">
        <v>1270.6779398095998</v>
      </c>
      <c r="N12" s="31" t="s">
        <v>20</v>
      </c>
      <c r="O12" s="31">
        <v>0.157853523296</v>
      </c>
      <c r="P12" s="31">
        <v>0.157853523296</v>
      </c>
      <c r="Q12" s="31">
        <v>0.15767829816199999</v>
      </c>
      <c r="R12" s="31">
        <v>0.15730316554599999</v>
      </c>
      <c r="S12" s="31">
        <v>0.15730316554599999</v>
      </c>
      <c r="T12" s="31">
        <v>0.14650143027900001</v>
      </c>
      <c r="U12" s="31">
        <v>0.14650143027900001</v>
      </c>
      <c r="V12" s="31">
        <v>0.14650143027900001</v>
      </c>
      <c r="W12" s="31">
        <v>0.141749750477</v>
      </c>
      <c r="X12" s="31">
        <v>0.141749750477</v>
      </c>
      <c r="Y12" s="31">
        <v>0.14160525495100001</v>
      </c>
      <c r="Z12" s="31">
        <v>0.14160525495100001</v>
      </c>
      <c r="AA12" s="31">
        <v>7.264608083400001E-2</v>
      </c>
      <c r="AB12" s="31">
        <v>7.2198863700999996E-2</v>
      </c>
      <c r="AC12" s="31">
        <v>7.2198863700999996E-2</v>
      </c>
      <c r="AD12" s="31">
        <v>5.1691824697999995E-2</v>
      </c>
      <c r="AE12" s="31">
        <v>6.3035192999999997E-5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900.65719706447101</v>
      </c>
      <c r="AT12" s="31">
        <v>900.65719706447101</v>
      </c>
      <c r="AU12" s="31">
        <v>900.02413764832295</v>
      </c>
      <c r="AV12" s="31">
        <v>898.66884557683295</v>
      </c>
      <c r="AW12" s="31">
        <v>898.66884557683295</v>
      </c>
      <c r="AX12" s="31">
        <v>859.643963318332</v>
      </c>
      <c r="AY12" s="31">
        <v>858.56560467307702</v>
      </c>
      <c r="AZ12" s="31">
        <v>858.56560467307702</v>
      </c>
      <c r="BA12" s="31">
        <v>819.94299273732099</v>
      </c>
      <c r="BB12" s="31">
        <v>805.34052517956297</v>
      </c>
      <c r="BC12" s="31">
        <v>768.50977019357993</v>
      </c>
      <c r="BD12" s="31">
        <v>736.732227932917</v>
      </c>
      <c r="BE12" s="31">
        <v>293.10149175525299</v>
      </c>
      <c r="BF12" s="31">
        <v>291.485770252782</v>
      </c>
      <c r="BG12" s="31">
        <v>291.485770252782</v>
      </c>
      <c r="BH12" s="31">
        <v>208.482840057511</v>
      </c>
      <c r="BI12" s="31">
        <v>5.2172081065999999E-2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1">
        <v>0</v>
      </c>
      <c r="BT12" s="31">
        <v>0</v>
      </c>
      <c r="BU12" s="31">
        <v>0</v>
      </c>
    </row>
    <row r="13" spans="1:73">
      <c r="A13" s="25" t="s">
        <v>3</v>
      </c>
      <c r="B13" s="25" t="s">
        <v>34</v>
      </c>
      <c r="C13" s="25" t="s">
        <v>42</v>
      </c>
      <c r="D13" s="25" t="s">
        <v>16</v>
      </c>
      <c r="E13" s="25" t="s">
        <v>36</v>
      </c>
      <c r="F13" s="25" t="s">
        <v>18</v>
      </c>
      <c r="G13" s="25" t="s">
        <v>64</v>
      </c>
      <c r="H13" s="25">
        <v>2013</v>
      </c>
      <c r="I13" s="25" t="s">
        <v>65</v>
      </c>
      <c r="J13" s="25" t="s">
        <v>41</v>
      </c>
      <c r="K13" s="29">
        <v>172</v>
      </c>
      <c r="L13" s="31">
        <v>1.2207446667869999</v>
      </c>
      <c r="M13" s="31">
        <v>6703.9004581967301</v>
      </c>
      <c r="N13" s="31" t="s">
        <v>20</v>
      </c>
      <c r="O13" s="31" t="s">
        <v>20</v>
      </c>
      <c r="P13" s="32">
        <v>0.87825289932200001</v>
      </c>
      <c r="Q13" s="31">
        <v>0.87435473774399997</v>
      </c>
      <c r="R13" s="31">
        <v>0.86458878100899994</v>
      </c>
      <c r="S13" s="31">
        <v>0.86458878100899994</v>
      </c>
      <c r="T13" s="31">
        <v>0.83034511125100008</v>
      </c>
      <c r="U13" s="31">
        <v>0.78943341016800006</v>
      </c>
      <c r="V13" s="31">
        <v>0.78943341016800006</v>
      </c>
      <c r="W13" s="31">
        <v>0.78880728332399996</v>
      </c>
      <c r="X13" s="31">
        <v>0.76988236767200002</v>
      </c>
      <c r="Y13" s="31">
        <v>0.68038601176500002</v>
      </c>
      <c r="Z13" s="31">
        <v>0.56738013895500006</v>
      </c>
      <c r="AA13" s="31">
        <v>0.56218863135499997</v>
      </c>
      <c r="AB13" s="31">
        <v>0.32906643145300002</v>
      </c>
      <c r="AC13" s="31">
        <v>0.30157708217500001</v>
      </c>
      <c r="AD13" s="31">
        <v>0.30157708217500001</v>
      </c>
      <c r="AE13" s="31">
        <v>0.26845948243500001</v>
      </c>
      <c r="AF13" s="31">
        <v>9.9511808273999997E-2</v>
      </c>
      <c r="AG13" s="31">
        <v>9.160242051100001E-2</v>
      </c>
      <c r="AH13" s="31">
        <v>9.160242051100001E-2</v>
      </c>
      <c r="AI13" s="31">
        <v>9.160242051100001E-2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4822.0050255298192</v>
      </c>
      <c r="AU13" s="31">
        <v>4809.8717848453998</v>
      </c>
      <c r="AV13" s="31">
        <v>4779.5175760743805</v>
      </c>
      <c r="AW13" s="31">
        <v>4779.5175760743805</v>
      </c>
      <c r="AX13" s="31">
        <v>4672.4759277512403</v>
      </c>
      <c r="AY13" s="31">
        <v>4507.9836556198197</v>
      </c>
      <c r="AZ13" s="31">
        <v>4507.9836556198197</v>
      </c>
      <c r="BA13" s="31">
        <v>4495.4210124019201</v>
      </c>
      <c r="BB13" s="31">
        <v>4430.465152539</v>
      </c>
      <c r="BC13" s="31">
        <v>3880.1549606184799</v>
      </c>
      <c r="BD13" s="31">
        <v>3083.4048250595201</v>
      </c>
      <c r="BE13" s="31">
        <v>2979.24213279882</v>
      </c>
      <c r="BF13" s="31">
        <v>1655.6526677494601</v>
      </c>
      <c r="BG13" s="31">
        <v>1570.2112235974801</v>
      </c>
      <c r="BH13" s="31">
        <v>1570.2112235974801</v>
      </c>
      <c r="BI13" s="31">
        <v>1316.45730564113</v>
      </c>
      <c r="BJ13" s="31">
        <v>191.10210053033899</v>
      </c>
      <c r="BK13" s="31">
        <v>171.14874652921802</v>
      </c>
      <c r="BL13" s="31">
        <v>171.14874652921802</v>
      </c>
      <c r="BM13" s="31">
        <v>171.14874652921802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</row>
    <row r="14" spans="1:73">
      <c r="A14" s="25" t="s">
        <v>3</v>
      </c>
      <c r="B14" s="25" t="s">
        <v>34</v>
      </c>
      <c r="C14" s="25" t="s">
        <v>70</v>
      </c>
      <c r="D14" s="25" t="s">
        <v>16</v>
      </c>
      <c r="E14" s="25" t="s">
        <v>36</v>
      </c>
      <c r="F14" s="25" t="s">
        <v>18</v>
      </c>
      <c r="G14" s="25" t="s">
        <v>64</v>
      </c>
      <c r="H14" s="25">
        <v>2013</v>
      </c>
      <c r="I14" s="25" t="s">
        <v>65</v>
      </c>
      <c r="J14" s="25" t="s">
        <v>41</v>
      </c>
      <c r="K14" s="29">
        <v>192</v>
      </c>
      <c r="L14" s="31">
        <v>0.19174839294700002</v>
      </c>
      <c r="M14" s="31">
        <v>666.22040766738701</v>
      </c>
      <c r="N14" s="31" t="s">
        <v>20</v>
      </c>
      <c r="O14" s="31" t="s">
        <v>20</v>
      </c>
      <c r="P14" s="32">
        <v>0.18111468935</v>
      </c>
      <c r="Q14" s="31">
        <v>0.18111468935</v>
      </c>
      <c r="R14" s="31">
        <v>0.175951624</v>
      </c>
      <c r="S14" s="31">
        <v>0.14391168878299998</v>
      </c>
      <c r="T14" s="31">
        <v>6.5312079034000006E-2</v>
      </c>
      <c r="U14" s="31">
        <v>6.5250573983999999E-2</v>
      </c>
      <c r="V14" s="31">
        <v>6.5250573983999999E-2</v>
      </c>
      <c r="W14" s="31">
        <v>6.5250573983999999E-2</v>
      </c>
      <c r="X14" s="31">
        <v>6.5250573983999999E-2</v>
      </c>
      <c r="Y14" s="31">
        <v>6.5250573983999999E-2</v>
      </c>
      <c r="Z14" s="31">
        <v>6.1472626292000003E-2</v>
      </c>
      <c r="AA14" s="31">
        <v>2.7181388004999998E-2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 t="s">
        <v>20</v>
      </c>
      <c r="AS14" s="31" t="s">
        <v>20</v>
      </c>
      <c r="AT14" s="31">
        <v>628.82566501826398</v>
      </c>
      <c r="AU14" s="31">
        <v>628.82566501826398</v>
      </c>
      <c r="AV14" s="31">
        <v>610.46148172854294</v>
      </c>
      <c r="AW14" s="31">
        <v>488.33187529526299</v>
      </c>
      <c r="AX14" s="31">
        <v>242.400920144043</v>
      </c>
      <c r="AY14" s="31">
        <v>242.193721082145</v>
      </c>
      <c r="AZ14" s="31">
        <v>242.193721082145</v>
      </c>
      <c r="BA14" s="31">
        <v>242.193721082145</v>
      </c>
      <c r="BB14" s="31">
        <v>242.193721082145</v>
      </c>
      <c r="BC14" s="31">
        <v>242.193721082145</v>
      </c>
      <c r="BD14" s="31">
        <v>207.920652276987</v>
      </c>
      <c r="BE14" s="31">
        <v>85.783153685228001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</row>
    <row r="15" spans="1:73">
      <c r="A15" s="25" t="s">
        <v>3</v>
      </c>
      <c r="B15" s="25" t="s">
        <v>14</v>
      </c>
      <c r="C15" s="25" t="s">
        <v>71</v>
      </c>
      <c r="D15" s="25" t="s">
        <v>16</v>
      </c>
      <c r="E15" s="25" t="s">
        <v>17</v>
      </c>
      <c r="F15" s="25" t="s">
        <v>18</v>
      </c>
      <c r="G15" s="25" t="s">
        <v>64</v>
      </c>
      <c r="H15" s="25">
        <v>2013</v>
      </c>
      <c r="I15" s="25" t="s">
        <v>72</v>
      </c>
      <c r="J15" s="25" t="s">
        <v>73</v>
      </c>
      <c r="K15" s="29">
        <v>8160.7371144509998</v>
      </c>
      <c r="L15" s="31">
        <v>1.0908960494000001E-2</v>
      </c>
      <c r="M15" s="31">
        <v>160.96391433028398</v>
      </c>
      <c r="N15" s="31">
        <v>0</v>
      </c>
      <c r="O15" s="31">
        <v>0</v>
      </c>
      <c r="P15" s="32">
        <v>1.2152691670999999E-2</v>
      </c>
      <c r="Q15" s="31">
        <v>1.2152691670999999E-2</v>
      </c>
      <c r="R15" s="31">
        <v>1.1714044319E-2</v>
      </c>
      <c r="S15" s="31">
        <v>1.0041842798E-2</v>
      </c>
      <c r="T15" s="31">
        <v>1.0041842798E-2</v>
      </c>
      <c r="U15" s="31">
        <v>1.0041842798E-2</v>
      </c>
      <c r="V15" s="31">
        <v>1.0041842798E-2</v>
      </c>
      <c r="W15" s="31">
        <v>1.002779149E-2</v>
      </c>
      <c r="X15" s="31">
        <v>7.5002072770000002E-3</v>
      </c>
      <c r="Y15" s="31">
        <v>7.5002072770000002E-3</v>
      </c>
      <c r="Z15" s="31">
        <v>6.0246607150000004E-3</v>
      </c>
      <c r="AA15" s="31">
        <v>6.0244921139999998E-3</v>
      </c>
      <c r="AB15" s="31">
        <v>6.0244921139999998E-3</v>
      </c>
      <c r="AC15" s="31">
        <v>6.0155107579999995E-3</v>
      </c>
      <c r="AD15" s="31">
        <v>6.0155107579999995E-3</v>
      </c>
      <c r="AE15" s="31">
        <v>6.0081533109999996E-3</v>
      </c>
      <c r="AF15" s="31">
        <v>5.8224936379999998E-3</v>
      </c>
      <c r="AG15" s="31">
        <v>3.4176745780000002E-3</v>
      </c>
      <c r="AH15" s="31">
        <v>3.4176745780000002E-3</v>
      </c>
      <c r="AI15" s="31">
        <v>3.4176745780000002E-3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181.32080167439699</v>
      </c>
      <c r="AU15" s="31">
        <v>181.32080167439699</v>
      </c>
      <c r="AV15" s="31">
        <v>174.333445450417</v>
      </c>
      <c r="AW15" s="31">
        <v>147.69640392139601</v>
      </c>
      <c r="AX15" s="31">
        <v>147.69640392139601</v>
      </c>
      <c r="AY15" s="31">
        <v>147.69640392139601</v>
      </c>
      <c r="AZ15" s="31">
        <v>147.69640392139601</v>
      </c>
      <c r="BA15" s="31">
        <v>147.57331447030498</v>
      </c>
      <c r="BB15" s="31">
        <v>107.310604041123</v>
      </c>
      <c r="BC15" s="31">
        <v>107.310604041123</v>
      </c>
      <c r="BD15" s="31">
        <v>97.571750928349999</v>
      </c>
      <c r="BE15" s="31">
        <v>96.182286279284</v>
      </c>
      <c r="BF15" s="31">
        <v>96.182286279284</v>
      </c>
      <c r="BG15" s="31">
        <v>95.786895476698007</v>
      </c>
      <c r="BH15" s="31">
        <v>95.786895476698007</v>
      </c>
      <c r="BI15" s="31">
        <v>95.705826817578995</v>
      </c>
      <c r="BJ15" s="31">
        <v>92.748393555228006</v>
      </c>
      <c r="BK15" s="31">
        <v>54.441249148650002</v>
      </c>
      <c r="BL15" s="31">
        <v>54.441249148650002</v>
      </c>
      <c r="BM15" s="31">
        <v>54.441249148650002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</row>
    <row r="16" spans="1:73">
      <c r="A16" s="25" t="s">
        <v>3</v>
      </c>
      <c r="B16" s="25" t="s">
        <v>14</v>
      </c>
      <c r="C16" s="25" t="s">
        <v>15</v>
      </c>
      <c r="D16" s="25" t="s">
        <v>16</v>
      </c>
      <c r="E16" s="25" t="s">
        <v>17</v>
      </c>
      <c r="F16" s="25" t="s">
        <v>18</v>
      </c>
      <c r="G16" s="25" t="s">
        <v>64</v>
      </c>
      <c r="H16" s="25">
        <v>2013</v>
      </c>
      <c r="I16" s="25" t="s">
        <v>74</v>
      </c>
      <c r="J16" s="25" t="s">
        <v>21</v>
      </c>
      <c r="K16" s="29">
        <v>146</v>
      </c>
      <c r="L16" s="31">
        <v>5.7473727279999998E-2</v>
      </c>
      <c r="M16" s="31">
        <v>102.47920620000001</v>
      </c>
      <c r="N16" s="31" t="s">
        <v>20</v>
      </c>
      <c r="O16" s="31" t="s">
        <v>20</v>
      </c>
      <c r="P16" s="32">
        <v>3.0250338459999998E-2</v>
      </c>
      <c r="Q16" s="31">
        <v>3.0250338459999998E-2</v>
      </c>
      <c r="R16" s="31">
        <v>3.0250338459999998E-2</v>
      </c>
      <c r="S16" s="31">
        <v>3.0250338459999998E-2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 t="s">
        <v>20</v>
      </c>
      <c r="AS16" s="31" t="s">
        <v>20</v>
      </c>
      <c r="AT16" s="31">
        <v>53.938222179999997</v>
      </c>
      <c r="AU16" s="31">
        <v>53.938222179999997</v>
      </c>
      <c r="AV16" s="31">
        <v>53.938222179999997</v>
      </c>
      <c r="AW16" s="31">
        <v>53.938222179999997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</row>
    <row r="17" spans="1:73">
      <c r="A17" s="25" t="s">
        <v>3</v>
      </c>
      <c r="B17" s="25" t="s">
        <v>14</v>
      </c>
      <c r="C17" s="25" t="s">
        <v>22</v>
      </c>
      <c r="D17" s="25" t="s">
        <v>16</v>
      </c>
      <c r="E17" s="25" t="s">
        <v>17</v>
      </c>
      <c r="F17" s="25" t="s">
        <v>18</v>
      </c>
      <c r="G17" s="25" t="s">
        <v>64</v>
      </c>
      <c r="H17" s="25">
        <v>2013</v>
      </c>
      <c r="I17" s="25" t="s">
        <v>65</v>
      </c>
      <c r="J17" s="25" t="s">
        <v>21</v>
      </c>
      <c r="K17" s="29">
        <v>266</v>
      </c>
      <c r="L17" s="31">
        <v>3.8724035179999998E-2</v>
      </c>
      <c r="M17" s="31">
        <v>235.87653059085795</v>
      </c>
      <c r="N17" s="31" t="s">
        <v>20</v>
      </c>
      <c r="O17" s="31" t="s">
        <v>20</v>
      </c>
      <c r="P17" s="32">
        <v>1.7747703520000001E-2</v>
      </c>
      <c r="Q17" s="31">
        <v>1.7747703520000001E-2</v>
      </c>
      <c r="R17" s="31">
        <v>1.7747703520000001E-2</v>
      </c>
      <c r="S17" s="31">
        <v>1.6595079193999999E-2</v>
      </c>
      <c r="T17" s="31">
        <v>9.6491150769999999E-3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 t="s">
        <v>20</v>
      </c>
      <c r="AS17" s="31" t="s">
        <v>20</v>
      </c>
      <c r="AT17" s="31">
        <v>110.703888094051</v>
      </c>
      <c r="AU17" s="31">
        <v>110.703888094051</v>
      </c>
      <c r="AV17" s="31">
        <v>110.703888094051</v>
      </c>
      <c r="AW17" s="31">
        <v>109.575898392384</v>
      </c>
      <c r="AX17" s="31">
        <v>65.654173185227009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0</v>
      </c>
      <c r="BF17" s="31">
        <v>0</v>
      </c>
      <c r="BG17" s="31">
        <v>0</v>
      </c>
      <c r="BH17" s="31">
        <v>0</v>
      </c>
      <c r="BI17" s="31">
        <v>0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31">
        <v>0</v>
      </c>
      <c r="BR17" s="31">
        <v>0</v>
      </c>
      <c r="BS17" s="31">
        <v>0</v>
      </c>
      <c r="BT17" s="31">
        <v>0</v>
      </c>
      <c r="BU17" s="31">
        <v>0</v>
      </c>
    </row>
    <row r="18" spans="1:73">
      <c r="A18" s="25" t="s">
        <v>3</v>
      </c>
      <c r="B18" s="25" t="s">
        <v>14</v>
      </c>
      <c r="C18" s="25" t="s">
        <v>75</v>
      </c>
      <c r="D18" s="25" t="s">
        <v>16</v>
      </c>
      <c r="E18" s="25" t="s">
        <v>17</v>
      </c>
      <c r="F18" s="25" t="s">
        <v>18</v>
      </c>
      <c r="G18" s="25" t="s">
        <v>64</v>
      </c>
      <c r="H18" s="25">
        <v>2013</v>
      </c>
      <c r="I18" s="25" t="s">
        <v>72</v>
      </c>
      <c r="J18" s="25" t="s">
        <v>73</v>
      </c>
      <c r="K18" s="29">
        <v>22225.784275004</v>
      </c>
      <c r="L18" s="31">
        <v>2.6858380187E-2</v>
      </c>
      <c r="M18" s="31">
        <v>386.78257067276002</v>
      </c>
      <c r="N18" s="31">
        <v>0</v>
      </c>
      <c r="O18" s="31">
        <v>0</v>
      </c>
      <c r="P18" s="32">
        <v>2.7845661070999998E-2</v>
      </c>
      <c r="Q18" s="31">
        <v>2.7845661070999998E-2</v>
      </c>
      <c r="R18" s="31">
        <v>2.6316947364999999E-2</v>
      </c>
      <c r="S18" s="31">
        <v>2.1099835522999998E-2</v>
      </c>
      <c r="T18" s="31">
        <v>2.1099835522999998E-2</v>
      </c>
      <c r="U18" s="31">
        <v>2.1099835522999998E-2</v>
      </c>
      <c r="V18" s="31">
        <v>2.1099835522999998E-2</v>
      </c>
      <c r="W18" s="31">
        <v>2.1059921665000002E-2</v>
      </c>
      <c r="X18" s="31">
        <v>1.8100796470999998E-2</v>
      </c>
      <c r="Y18" s="31">
        <v>1.8100796470999998E-2</v>
      </c>
      <c r="Z18" s="31">
        <v>1.3134460156999999E-2</v>
      </c>
      <c r="AA18" s="31">
        <v>8.483910083E-3</v>
      </c>
      <c r="AB18" s="31">
        <v>8.483910083E-3</v>
      </c>
      <c r="AC18" s="31">
        <v>8.3167830639999992E-3</v>
      </c>
      <c r="AD18" s="31">
        <v>8.3167830639999992E-3</v>
      </c>
      <c r="AE18" s="31">
        <v>8.2310423519999995E-3</v>
      </c>
      <c r="AF18" s="31">
        <v>7.1047725509999996E-3</v>
      </c>
      <c r="AG18" s="31">
        <v>4.1703410370000004E-3</v>
      </c>
      <c r="AH18" s="31">
        <v>4.1703410370000004E-3</v>
      </c>
      <c r="AI18" s="31">
        <v>4.1703410370000004E-3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404.15608860724404</v>
      </c>
      <c r="AU18" s="31">
        <v>404.15608860724404</v>
      </c>
      <c r="AV18" s="31">
        <v>379.804711142043</v>
      </c>
      <c r="AW18" s="31">
        <v>296.69964097909201</v>
      </c>
      <c r="AX18" s="31">
        <v>296.69964097909201</v>
      </c>
      <c r="AY18" s="31">
        <v>296.69964097909201</v>
      </c>
      <c r="AZ18" s="31">
        <v>296.69964097909201</v>
      </c>
      <c r="BA18" s="31">
        <v>296.34999558179101</v>
      </c>
      <c r="BB18" s="31">
        <v>249.21312860243401</v>
      </c>
      <c r="BC18" s="31">
        <v>249.21312860243401</v>
      </c>
      <c r="BD18" s="31">
        <v>216.85562433274799</v>
      </c>
      <c r="BE18" s="31">
        <v>139.41720818679801</v>
      </c>
      <c r="BF18" s="31">
        <v>139.41720818679801</v>
      </c>
      <c r="BG18" s="31">
        <v>132.05969012673498</v>
      </c>
      <c r="BH18" s="31">
        <v>132.05969012673498</v>
      </c>
      <c r="BI18" s="31">
        <v>131.11494882472201</v>
      </c>
      <c r="BJ18" s="31">
        <v>113.17423111532101</v>
      </c>
      <c r="BK18" s="31">
        <v>66.430717788341994</v>
      </c>
      <c r="BL18" s="31">
        <v>66.430717788341994</v>
      </c>
      <c r="BM18" s="31">
        <v>66.430717788341994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31">
        <v>0</v>
      </c>
    </row>
    <row r="19" spans="1:73">
      <c r="A19" s="25" t="s">
        <v>3</v>
      </c>
      <c r="B19" s="25" t="s">
        <v>14</v>
      </c>
      <c r="C19" s="25" t="s">
        <v>57</v>
      </c>
      <c r="D19" s="25" t="s">
        <v>16</v>
      </c>
      <c r="E19" s="25" t="s">
        <v>17</v>
      </c>
      <c r="F19" s="25" t="s">
        <v>18</v>
      </c>
      <c r="G19" s="25" t="s">
        <v>64</v>
      </c>
      <c r="H19" s="25">
        <v>2013</v>
      </c>
      <c r="I19" s="25" t="s">
        <v>65</v>
      </c>
      <c r="J19" s="25" t="s">
        <v>76</v>
      </c>
      <c r="K19" s="29">
        <v>575</v>
      </c>
      <c r="L19" s="31">
        <v>3.0028296257000001E-2</v>
      </c>
      <c r="M19" s="31">
        <v>326.588469559195</v>
      </c>
      <c r="N19" s="31">
        <v>0</v>
      </c>
      <c r="O19" s="31">
        <v>0</v>
      </c>
      <c r="P19" s="32">
        <v>3.0028296136000002E-2</v>
      </c>
      <c r="Q19" s="31">
        <v>2.9867328213000002E-2</v>
      </c>
      <c r="R19" s="31">
        <v>2.9817828509000003E-2</v>
      </c>
      <c r="S19" s="31">
        <v>2.8341847727000002E-2</v>
      </c>
      <c r="T19" s="31">
        <v>2.7625495279999999E-2</v>
      </c>
      <c r="U19" s="31">
        <v>2.6950396989000001E-2</v>
      </c>
      <c r="V19" s="31">
        <v>2.6313184074999999E-2</v>
      </c>
      <c r="W19" s="31">
        <v>2.6313184074999999E-2</v>
      </c>
      <c r="X19" s="31">
        <v>1.9821302134000001E-2</v>
      </c>
      <c r="Y19" s="31">
        <v>1.9186789396999998E-2</v>
      </c>
      <c r="Z19" s="31">
        <v>1.7517274169000001E-2</v>
      </c>
      <c r="AA19" s="31">
        <v>1.7517274169000001E-2</v>
      </c>
      <c r="AB19" s="31">
        <v>1.6170548853999999E-2</v>
      </c>
      <c r="AC19" s="31">
        <v>1.6170548853999999E-2</v>
      </c>
      <c r="AD19" s="31">
        <v>6.1958025670000002E-3</v>
      </c>
      <c r="AE19" s="31">
        <v>4.6044394569999996E-3</v>
      </c>
      <c r="AF19" s="31">
        <v>4.6044394569999996E-3</v>
      </c>
      <c r="AG19" s="31">
        <v>4.6044394569999996E-3</v>
      </c>
      <c r="AH19" s="31">
        <v>4.6044394569999996E-3</v>
      </c>
      <c r="AI19" s="31">
        <v>4.6044394569999996E-3</v>
      </c>
      <c r="AJ19" s="31">
        <v>1.5415361970000001E-3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326.58847214794201</v>
      </c>
      <c r="AU19" s="31">
        <v>323.48973411083199</v>
      </c>
      <c r="AV19" s="31">
        <v>322.53683289623302</v>
      </c>
      <c r="AW19" s="31">
        <v>294.12323746776599</v>
      </c>
      <c r="AX19" s="31">
        <v>280.24384082317397</v>
      </c>
      <c r="AY19" s="31">
        <v>267.247756831169</v>
      </c>
      <c r="AZ19" s="31">
        <v>254.98099070262901</v>
      </c>
      <c r="BA19" s="31">
        <v>254.35253222179401</v>
      </c>
      <c r="BB19" s="31">
        <v>129.379556651115</v>
      </c>
      <c r="BC19" s="31">
        <v>128.786960757256</v>
      </c>
      <c r="BD19" s="31">
        <v>114.81508595562001</v>
      </c>
      <c r="BE19" s="31">
        <v>114.81508595562001</v>
      </c>
      <c r="BF19" s="31">
        <v>110.33768855571701</v>
      </c>
      <c r="BG19" s="31">
        <v>110.33768855571701</v>
      </c>
      <c r="BH19" s="31">
        <v>32.238500811576998</v>
      </c>
      <c r="BI19" s="31">
        <v>19.115650256157</v>
      </c>
      <c r="BJ19" s="31">
        <v>19.115650256157</v>
      </c>
      <c r="BK19" s="31">
        <v>19.115650256157</v>
      </c>
      <c r="BL19" s="31">
        <v>19.115650256157</v>
      </c>
      <c r="BM19" s="31">
        <v>19.115650256157</v>
      </c>
      <c r="BN19" s="31">
        <v>11.364778564452999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</row>
    <row r="20" spans="1:73">
      <c r="A20" s="25" t="s">
        <v>3</v>
      </c>
      <c r="B20" s="25" t="s">
        <v>14</v>
      </c>
      <c r="C20" s="25" t="s">
        <v>77</v>
      </c>
      <c r="D20" s="25" t="s">
        <v>16</v>
      </c>
      <c r="E20" s="25" t="s">
        <v>17</v>
      </c>
      <c r="F20" s="25" t="s">
        <v>18</v>
      </c>
      <c r="G20" s="25" t="s">
        <v>64</v>
      </c>
      <c r="H20" s="25">
        <v>2013</v>
      </c>
      <c r="I20" s="25" t="s">
        <v>78</v>
      </c>
      <c r="J20" s="25" t="s">
        <v>79</v>
      </c>
      <c r="K20" s="29">
        <v>2446</v>
      </c>
      <c r="L20" s="31">
        <v>1.073920896677</v>
      </c>
      <c r="M20" s="31">
        <v>1888.4137724025297</v>
      </c>
      <c r="N20" s="31" t="s">
        <v>20</v>
      </c>
      <c r="O20" s="31" t="s">
        <v>20</v>
      </c>
      <c r="P20" s="32">
        <v>0.51979748895900002</v>
      </c>
      <c r="Q20" s="31">
        <v>0.51979748895900002</v>
      </c>
      <c r="R20" s="31">
        <v>0.51979748895900002</v>
      </c>
      <c r="S20" s="31">
        <v>0.51979748895900002</v>
      </c>
      <c r="T20" s="31">
        <v>0.51979748895900002</v>
      </c>
      <c r="U20" s="31">
        <v>0.51979748895900002</v>
      </c>
      <c r="V20" s="31">
        <v>0.51979748895900002</v>
      </c>
      <c r="W20" s="31">
        <v>0.51979748895900002</v>
      </c>
      <c r="X20" s="31">
        <v>0.51979748895900002</v>
      </c>
      <c r="Y20" s="31">
        <v>0.51979748895900002</v>
      </c>
      <c r="Z20" s="31">
        <v>0.51979748895900002</v>
      </c>
      <c r="AA20" s="31">
        <v>0.51979748895900002</v>
      </c>
      <c r="AB20" s="31">
        <v>0.51979748895900002</v>
      </c>
      <c r="AC20" s="31">
        <v>0.51979748895900002</v>
      </c>
      <c r="AD20" s="31">
        <v>0.51979748895900002</v>
      </c>
      <c r="AE20" s="31">
        <v>0.51979748895900002</v>
      </c>
      <c r="AF20" s="31">
        <v>0.51979748895900002</v>
      </c>
      <c r="AG20" s="31">
        <v>0.51979748895900002</v>
      </c>
      <c r="AH20" s="31">
        <v>0.41517748853199998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 t="s">
        <v>20</v>
      </c>
      <c r="AS20" s="31" t="s">
        <v>20</v>
      </c>
      <c r="AT20" s="31">
        <v>899.71901400545403</v>
      </c>
      <c r="AU20" s="31">
        <v>899.71901400545403</v>
      </c>
      <c r="AV20" s="31">
        <v>899.71901400545403</v>
      </c>
      <c r="AW20" s="31">
        <v>899.71901400545403</v>
      </c>
      <c r="AX20" s="31">
        <v>899.71901400545403</v>
      </c>
      <c r="AY20" s="31">
        <v>899.71901400545403</v>
      </c>
      <c r="AZ20" s="31">
        <v>899.71901400545403</v>
      </c>
      <c r="BA20" s="31">
        <v>899.71901400545403</v>
      </c>
      <c r="BB20" s="31">
        <v>899.71901400545403</v>
      </c>
      <c r="BC20" s="31">
        <v>899.71901400545403</v>
      </c>
      <c r="BD20" s="31">
        <v>899.71901400545403</v>
      </c>
      <c r="BE20" s="31">
        <v>899.71901400545403</v>
      </c>
      <c r="BF20" s="31">
        <v>899.71901400545403</v>
      </c>
      <c r="BG20" s="31">
        <v>899.71901400545403</v>
      </c>
      <c r="BH20" s="31">
        <v>899.71901400545403</v>
      </c>
      <c r="BI20" s="31">
        <v>899.71901400545403</v>
      </c>
      <c r="BJ20" s="31">
        <v>899.71901400545403</v>
      </c>
      <c r="BK20" s="31">
        <v>899.71901400545403</v>
      </c>
      <c r="BL20" s="31">
        <v>806.16211616968008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</row>
    <row r="21" spans="1:73">
      <c r="A21" s="25" t="s">
        <v>3</v>
      </c>
      <c r="B21" s="25" t="s">
        <v>14</v>
      </c>
      <c r="C21" s="25" t="s">
        <v>77</v>
      </c>
      <c r="D21" s="25" t="s">
        <v>16</v>
      </c>
      <c r="E21" s="25" t="s">
        <v>17</v>
      </c>
      <c r="F21" s="25" t="s">
        <v>18</v>
      </c>
      <c r="G21" s="25" t="s">
        <v>64</v>
      </c>
      <c r="H21" s="25">
        <v>2012</v>
      </c>
      <c r="I21" s="25" t="s">
        <v>78</v>
      </c>
      <c r="J21" s="25" t="s">
        <v>79</v>
      </c>
      <c r="K21" s="29">
        <v>71</v>
      </c>
      <c r="L21" s="31">
        <v>3.2391428303E-2</v>
      </c>
      <c r="M21" s="31">
        <v>57.183474531616</v>
      </c>
      <c r="N21" s="31" t="s">
        <v>20</v>
      </c>
      <c r="O21" s="31">
        <v>1.4197370613000001E-2</v>
      </c>
      <c r="P21" s="31">
        <v>1.4197370613000001E-2</v>
      </c>
      <c r="Q21" s="31">
        <v>1.4197370613000001E-2</v>
      </c>
      <c r="R21" s="31">
        <v>1.4197370613000001E-2</v>
      </c>
      <c r="S21" s="31">
        <v>1.4197370613000001E-2</v>
      </c>
      <c r="T21" s="31">
        <v>1.4197370613000001E-2</v>
      </c>
      <c r="U21" s="31">
        <v>1.4197370613000001E-2</v>
      </c>
      <c r="V21" s="31">
        <v>1.4197370613000001E-2</v>
      </c>
      <c r="W21" s="31">
        <v>1.4197370613000001E-2</v>
      </c>
      <c r="X21" s="31">
        <v>1.4197370613000001E-2</v>
      </c>
      <c r="Y21" s="31">
        <v>1.4197370613000001E-2</v>
      </c>
      <c r="Z21" s="31">
        <v>1.4197370613000001E-2</v>
      </c>
      <c r="AA21" s="31">
        <v>1.4197370613000001E-2</v>
      </c>
      <c r="AB21" s="31">
        <v>1.4197370613000001E-2</v>
      </c>
      <c r="AC21" s="31">
        <v>1.4197370613000001E-2</v>
      </c>
      <c r="AD21" s="31">
        <v>1.4197370613000001E-2</v>
      </c>
      <c r="AE21" s="31">
        <v>1.4197370613000001E-2</v>
      </c>
      <c r="AF21" s="31">
        <v>1.4197370613000001E-2</v>
      </c>
      <c r="AG21" s="31">
        <v>1.4197370613000001E-2</v>
      </c>
      <c r="AH21" s="31">
        <v>1.1529044185E-2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 t="s">
        <v>20</v>
      </c>
      <c r="AS21" s="31">
        <v>28.046550026022999</v>
      </c>
      <c r="AT21" s="31">
        <v>28.046550026022999</v>
      </c>
      <c r="AU21" s="31">
        <v>28.046550026022999</v>
      </c>
      <c r="AV21" s="31">
        <v>28.046550026022999</v>
      </c>
      <c r="AW21" s="31">
        <v>28.046550026022999</v>
      </c>
      <c r="AX21" s="31">
        <v>28.046550026022999</v>
      </c>
      <c r="AY21" s="31">
        <v>28.046550026022999</v>
      </c>
      <c r="AZ21" s="31">
        <v>28.046550026022999</v>
      </c>
      <c r="BA21" s="31">
        <v>28.046550026022999</v>
      </c>
      <c r="BB21" s="31">
        <v>28.046550026022999</v>
      </c>
      <c r="BC21" s="31">
        <v>28.046550026022999</v>
      </c>
      <c r="BD21" s="31">
        <v>28.046550026022999</v>
      </c>
      <c r="BE21" s="31">
        <v>28.046550026022999</v>
      </c>
      <c r="BF21" s="31">
        <v>28.046550026022999</v>
      </c>
      <c r="BG21" s="31">
        <v>28.046550026022999</v>
      </c>
      <c r="BH21" s="31">
        <v>28.046550026022999</v>
      </c>
      <c r="BI21" s="31">
        <v>28.046550026022999</v>
      </c>
      <c r="BJ21" s="31">
        <v>28.046550026022999</v>
      </c>
      <c r="BK21" s="31">
        <v>25.382495229082</v>
      </c>
      <c r="BL21" s="31">
        <v>0</v>
      </c>
      <c r="BM21" s="31">
        <v>0</v>
      </c>
      <c r="BN21" s="31">
        <v>0</v>
      </c>
      <c r="BO21" s="31">
        <v>0</v>
      </c>
      <c r="BP21" s="31">
        <v>0</v>
      </c>
      <c r="BQ21" s="31">
        <v>0</v>
      </c>
      <c r="BR21" s="31">
        <v>0</v>
      </c>
      <c r="BS21" s="31">
        <v>0</v>
      </c>
      <c r="BT21" s="31">
        <v>0</v>
      </c>
      <c r="BU21" s="31">
        <v>0</v>
      </c>
    </row>
    <row r="22" spans="1:73">
      <c r="A22" s="25" t="s">
        <v>3</v>
      </c>
      <c r="B22" s="25" t="s">
        <v>14</v>
      </c>
      <c r="C22" s="25" t="s">
        <v>68</v>
      </c>
      <c r="D22" s="25" t="s">
        <v>16</v>
      </c>
      <c r="E22" s="25" t="s">
        <v>17</v>
      </c>
      <c r="F22" s="25" t="s">
        <v>29</v>
      </c>
      <c r="G22" s="25" t="s">
        <v>64</v>
      </c>
      <c r="H22" s="25">
        <v>2013</v>
      </c>
      <c r="I22" s="25" t="s">
        <v>65</v>
      </c>
      <c r="J22" s="25" t="s">
        <v>31</v>
      </c>
      <c r="K22" s="29">
        <v>13</v>
      </c>
      <c r="L22" s="31" t="s">
        <v>20</v>
      </c>
      <c r="M22" s="31" t="s">
        <v>20</v>
      </c>
      <c r="N22" s="31" t="s">
        <v>20</v>
      </c>
      <c r="O22" s="31" t="s">
        <v>20</v>
      </c>
      <c r="P22" s="32">
        <v>7.368861E-3</v>
      </c>
      <c r="Q22" s="31" t="s">
        <v>20</v>
      </c>
      <c r="R22" s="31" t="s">
        <v>20</v>
      </c>
      <c r="S22" s="31" t="s">
        <v>20</v>
      </c>
      <c r="T22" s="31" t="s">
        <v>20</v>
      </c>
      <c r="U22" s="31" t="s">
        <v>20</v>
      </c>
      <c r="V22" s="31" t="s">
        <v>20</v>
      </c>
      <c r="W22" s="31" t="s">
        <v>20</v>
      </c>
      <c r="X22" s="31" t="s">
        <v>20</v>
      </c>
      <c r="Y22" s="31" t="s">
        <v>20</v>
      </c>
      <c r="Z22" s="31" t="s">
        <v>20</v>
      </c>
      <c r="AA22" s="31" t="s">
        <v>20</v>
      </c>
      <c r="AB22" s="31" t="s">
        <v>20</v>
      </c>
      <c r="AC22" s="31" t="s">
        <v>20</v>
      </c>
      <c r="AD22" s="31" t="s">
        <v>20</v>
      </c>
      <c r="AE22" s="31" t="s">
        <v>20</v>
      </c>
      <c r="AF22" s="31" t="s">
        <v>20</v>
      </c>
      <c r="AG22" s="31" t="s">
        <v>20</v>
      </c>
      <c r="AH22" s="31" t="s">
        <v>20</v>
      </c>
      <c r="AI22" s="31" t="s">
        <v>20</v>
      </c>
      <c r="AJ22" s="31" t="s">
        <v>20</v>
      </c>
      <c r="AK22" s="31" t="s">
        <v>20</v>
      </c>
      <c r="AL22" s="31" t="s">
        <v>20</v>
      </c>
      <c r="AM22" s="31" t="s">
        <v>20</v>
      </c>
      <c r="AN22" s="31" t="s">
        <v>20</v>
      </c>
      <c r="AO22" s="31" t="s">
        <v>20</v>
      </c>
      <c r="AP22" s="31" t="s">
        <v>20</v>
      </c>
      <c r="AQ22" s="31" t="s">
        <v>20</v>
      </c>
      <c r="AR22" s="31" t="s">
        <v>20</v>
      </c>
      <c r="AS22" s="31" t="s">
        <v>20</v>
      </c>
      <c r="AT22" s="31">
        <v>3.8006020000000001E-2</v>
      </c>
      <c r="AU22" s="31" t="s">
        <v>20</v>
      </c>
      <c r="AV22" s="31" t="s">
        <v>20</v>
      </c>
      <c r="AW22" s="31" t="s">
        <v>20</v>
      </c>
      <c r="AX22" s="31" t="s">
        <v>20</v>
      </c>
      <c r="AY22" s="31" t="s">
        <v>20</v>
      </c>
      <c r="AZ22" s="31" t="s">
        <v>20</v>
      </c>
      <c r="BA22" s="31" t="s">
        <v>20</v>
      </c>
      <c r="BB22" s="31" t="s">
        <v>20</v>
      </c>
      <c r="BC22" s="31" t="s">
        <v>20</v>
      </c>
      <c r="BD22" s="31" t="s">
        <v>20</v>
      </c>
      <c r="BE22" s="31" t="s">
        <v>20</v>
      </c>
      <c r="BF22" s="31" t="s">
        <v>20</v>
      </c>
      <c r="BG22" s="31" t="s">
        <v>20</v>
      </c>
      <c r="BH22" s="31" t="s">
        <v>20</v>
      </c>
      <c r="BI22" s="31" t="s">
        <v>20</v>
      </c>
      <c r="BJ22" s="31" t="s">
        <v>20</v>
      </c>
      <c r="BK22" s="31" t="s">
        <v>20</v>
      </c>
      <c r="BL22" s="31" t="s">
        <v>20</v>
      </c>
      <c r="BM22" s="31" t="s">
        <v>20</v>
      </c>
      <c r="BN22" s="31" t="s">
        <v>20</v>
      </c>
      <c r="BO22" s="31" t="s">
        <v>20</v>
      </c>
      <c r="BP22" s="31" t="s">
        <v>20</v>
      </c>
      <c r="BQ22" s="31" t="s">
        <v>20</v>
      </c>
      <c r="BR22" s="31" t="s">
        <v>20</v>
      </c>
      <c r="BS22" s="31" t="s">
        <v>20</v>
      </c>
      <c r="BT22" s="31" t="s">
        <v>20</v>
      </c>
      <c r="BU22" s="31" t="s">
        <v>20</v>
      </c>
    </row>
    <row r="23" spans="1:73">
      <c r="A23" s="25" t="s">
        <v>3</v>
      </c>
      <c r="B23" s="25" t="s">
        <v>14</v>
      </c>
      <c r="C23" s="25" t="s">
        <v>68</v>
      </c>
      <c r="D23" s="25" t="s">
        <v>16</v>
      </c>
      <c r="E23" s="25" t="s">
        <v>17</v>
      </c>
      <c r="F23" s="25" t="s">
        <v>29</v>
      </c>
      <c r="G23" s="25" t="s">
        <v>64</v>
      </c>
      <c r="H23" s="25">
        <v>2013</v>
      </c>
      <c r="I23" s="25" t="s">
        <v>65</v>
      </c>
      <c r="J23" s="25" t="s">
        <v>31</v>
      </c>
      <c r="K23" s="29">
        <v>148</v>
      </c>
      <c r="L23" s="31" t="s">
        <v>20</v>
      </c>
      <c r="M23" s="31" t="s">
        <v>20</v>
      </c>
      <c r="N23" s="31" t="s">
        <v>20</v>
      </c>
      <c r="O23" s="31" t="s">
        <v>20</v>
      </c>
      <c r="P23" s="32">
        <v>8.2066249999999993E-2</v>
      </c>
      <c r="Q23" s="31" t="s">
        <v>20</v>
      </c>
      <c r="R23" s="31" t="s">
        <v>20</v>
      </c>
      <c r="S23" s="31" t="s">
        <v>20</v>
      </c>
      <c r="T23" s="31" t="s">
        <v>20</v>
      </c>
      <c r="U23" s="31" t="s">
        <v>20</v>
      </c>
      <c r="V23" s="31" t="s">
        <v>20</v>
      </c>
      <c r="W23" s="31" t="s">
        <v>20</v>
      </c>
      <c r="X23" s="31" t="s">
        <v>20</v>
      </c>
      <c r="Y23" s="31" t="s">
        <v>20</v>
      </c>
      <c r="Z23" s="31" t="s">
        <v>20</v>
      </c>
      <c r="AA23" s="31" t="s">
        <v>20</v>
      </c>
      <c r="AB23" s="31" t="s">
        <v>20</v>
      </c>
      <c r="AC23" s="31" t="s">
        <v>20</v>
      </c>
      <c r="AD23" s="31" t="s">
        <v>20</v>
      </c>
      <c r="AE23" s="31" t="s">
        <v>20</v>
      </c>
      <c r="AF23" s="31" t="s">
        <v>20</v>
      </c>
      <c r="AG23" s="31" t="s">
        <v>20</v>
      </c>
      <c r="AH23" s="31" t="s">
        <v>20</v>
      </c>
      <c r="AI23" s="31" t="s">
        <v>20</v>
      </c>
      <c r="AJ23" s="31" t="s">
        <v>20</v>
      </c>
      <c r="AK23" s="31" t="s">
        <v>20</v>
      </c>
      <c r="AL23" s="31" t="s">
        <v>20</v>
      </c>
      <c r="AM23" s="31" t="s">
        <v>20</v>
      </c>
      <c r="AN23" s="31" t="s">
        <v>20</v>
      </c>
      <c r="AO23" s="31" t="s">
        <v>20</v>
      </c>
      <c r="AP23" s="31" t="s">
        <v>20</v>
      </c>
      <c r="AQ23" s="31" t="s">
        <v>20</v>
      </c>
      <c r="AR23" s="31" t="s">
        <v>20</v>
      </c>
      <c r="AS23" s="31" t="s">
        <v>20</v>
      </c>
      <c r="AT23" s="31">
        <v>0.443826</v>
      </c>
      <c r="AU23" s="31" t="s">
        <v>20</v>
      </c>
      <c r="AV23" s="31" t="s">
        <v>20</v>
      </c>
      <c r="AW23" s="31" t="s">
        <v>20</v>
      </c>
      <c r="AX23" s="31" t="s">
        <v>20</v>
      </c>
      <c r="AY23" s="31" t="s">
        <v>20</v>
      </c>
      <c r="AZ23" s="31" t="s">
        <v>20</v>
      </c>
      <c r="BA23" s="31" t="s">
        <v>20</v>
      </c>
      <c r="BB23" s="31" t="s">
        <v>20</v>
      </c>
      <c r="BC23" s="31" t="s">
        <v>20</v>
      </c>
      <c r="BD23" s="31" t="s">
        <v>20</v>
      </c>
      <c r="BE23" s="31" t="s">
        <v>20</v>
      </c>
      <c r="BF23" s="31" t="s">
        <v>20</v>
      </c>
      <c r="BG23" s="31" t="s">
        <v>20</v>
      </c>
      <c r="BH23" s="31" t="s">
        <v>20</v>
      </c>
      <c r="BI23" s="31" t="s">
        <v>20</v>
      </c>
      <c r="BJ23" s="31" t="s">
        <v>20</v>
      </c>
      <c r="BK23" s="31" t="s">
        <v>20</v>
      </c>
      <c r="BL23" s="31" t="s">
        <v>20</v>
      </c>
      <c r="BM23" s="31" t="s">
        <v>20</v>
      </c>
      <c r="BN23" s="31" t="s">
        <v>20</v>
      </c>
      <c r="BO23" s="31" t="s">
        <v>20</v>
      </c>
      <c r="BP23" s="31" t="s">
        <v>20</v>
      </c>
      <c r="BQ23" s="31" t="s">
        <v>20</v>
      </c>
      <c r="BR23" s="31" t="s">
        <v>20</v>
      </c>
      <c r="BS23" s="31" t="s">
        <v>20</v>
      </c>
      <c r="BT23" s="31" t="s">
        <v>20</v>
      </c>
      <c r="BU23" s="31" t="s">
        <v>20</v>
      </c>
    </row>
    <row r="24" spans="1:73">
      <c r="A24" s="25" t="s">
        <v>3</v>
      </c>
      <c r="B24" s="25" t="s">
        <v>14</v>
      </c>
      <c r="C24" s="25" t="s">
        <v>68</v>
      </c>
      <c r="D24" s="25" t="s">
        <v>16</v>
      </c>
      <c r="E24" s="25" t="s">
        <v>17</v>
      </c>
      <c r="F24" s="25" t="s">
        <v>29</v>
      </c>
      <c r="G24" s="25" t="s">
        <v>64</v>
      </c>
      <c r="H24" s="25">
        <v>2013</v>
      </c>
      <c r="I24" s="25" t="s">
        <v>65</v>
      </c>
      <c r="J24" s="25" t="s">
        <v>31</v>
      </c>
      <c r="K24" s="29">
        <v>359</v>
      </c>
      <c r="L24" s="31" t="s">
        <v>20</v>
      </c>
      <c r="M24" s="31" t="s">
        <v>20</v>
      </c>
      <c r="N24" s="31" t="s">
        <v>20</v>
      </c>
      <c r="O24" s="31" t="s">
        <v>20</v>
      </c>
      <c r="P24" s="32">
        <v>0.19947579999999998</v>
      </c>
      <c r="Q24" s="31" t="s">
        <v>20</v>
      </c>
      <c r="R24" s="31" t="s">
        <v>20</v>
      </c>
      <c r="S24" s="31" t="s">
        <v>20</v>
      </c>
      <c r="T24" s="31" t="s">
        <v>20</v>
      </c>
      <c r="U24" s="31" t="s">
        <v>20</v>
      </c>
      <c r="V24" s="31" t="s">
        <v>20</v>
      </c>
      <c r="W24" s="31" t="s">
        <v>20</v>
      </c>
      <c r="X24" s="31" t="s">
        <v>20</v>
      </c>
      <c r="Y24" s="31" t="s">
        <v>20</v>
      </c>
      <c r="Z24" s="31" t="s">
        <v>20</v>
      </c>
      <c r="AA24" s="31" t="s">
        <v>20</v>
      </c>
      <c r="AB24" s="31" t="s">
        <v>20</v>
      </c>
      <c r="AC24" s="31" t="s">
        <v>20</v>
      </c>
      <c r="AD24" s="31" t="s">
        <v>20</v>
      </c>
      <c r="AE24" s="31" t="s">
        <v>20</v>
      </c>
      <c r="AF24" s="31" t="s">
        <v>20</v>
      </c>
      <c r="AG24" s="31" t="s">
        <v>20</v>
      </c>
      <c r="AH24" s="31" t="s">
        <v>20</v>
      </c>
      <c r="AI24" s="31" t="s">
        <v>20</v>
      </c>
      <c r="AJ24" s="31" t="s">
        <v>20</v>
      </c>
      <c r="AK24" s="31" t="s">
        <v>20</v>
      </c>
      <c r="AL24" s="31" t="s">
        <v>20</v>
      </c>
      <c r="AM24" s="31" t="s">
        <v>20</v>
      </c>
      <c r="AN24" s="31" t="s">
        <v>20</v>
      </c>
      <c r="AO24" s="31" t="s">
        <v>20</v>
      </c>
      <c r="AP24" s="31" t="s">
        <v>20</v>
      </c>
      <c r="AQ24" s="31" t="s">
        <v>20</v>
      </c>
      <c r="AR24" s="31" t="s">
        <v>20</v>
      </c>
      <c r="AS24" s="31" t="s">
        <v>20</v>
      </c>
      <c r="AT24" s="31">
        <v>0.98984000000000005</v>
      </c>
      <c r="AU24" s="31" t="s">
        <v>20</v>
      </c>
      <c r="AV24" s="31" t="s">
        <v>20</v>
      </c>
      <c r="AW24" s="31" t="s">
        <v>20</v>
      </c>
      <c r="AX24" s="31" t="s">
        <v>20</v>
      </c>
      <c r="AY24" s="31" t="s">
        <v>20</v>
      </c>
      <c r="AZ24" s="31" t="s">
        <v>20</v>
      </c>
      <c r="BA24" s="31" t="s">
        <v>20</v>
      </c>
      <c r="BB24" s="31" t="s">
        <v>20</v>
      </c>
      <c r="BC24" s="31" t="s">
        <v>20</v>
      </c>
      <c r="BD24" s="31" t="s">
        <v>20</v>
      </c>
      <c r="BE24" s="31" t="s">
        <v>20</v>
      </c>
      <c r="BF24" s="31" t="s">
        <v>20</v>
      </c>
      <c r="BG24" s="31" t="s">
        <v>20</v>
      </c>
      <c r="BH24" s="31" t="s">
        <v>20</v>
      </c>
      <c r="BI24" s="31" t="s">
        <v>20</v>
      </c>
      <c r="BJ24" s="31" t="s">
        <v>20</v>
      </c>
      <c r="BK24" s="31" t="s">
        <v>20</v>
      </c>
      <c r="BL24" s="31" t="s">
        <v>20</v>
      </c>
      <c r="BM24" s="31" t="s">
        <v>20</v>
      </c>
      <c r="BN24" s="31" t="s">
        <v>20</v>
      </c>
      <c r="BO24" s="31" t="s">
        <v>20</v>
      </c>
      <c r="BP24" s="31" t="s">
        <v>20</v>
      </c>
      <c r="BQ24" s="31" t="s">
        <v>20</v>
      </c>
      <c r="BR24" s="31" t="s">
        <v>20</v>
      </c>
      <c r="BS24" s="31" t="s">
        <v>20</v>
      </c>
      <c r="BT24" s="31" t="s">
        <v>20</v>
      </c>
      <c r="BU24" s="31" t="s">
        <v>20</v>
      </c>
    </row>
    <row r="25" spans="1:73">
      <c r="A25" s="25" t="s">
        <v>3</v>
      </c>
      <c r="B25" s="25" t="s">
        <v>14</v>
      </c>
      <c r="C25" s="25" t="s">
        <v>68</v>
      </c>
      <c r="D25" s="25" t="s">
        <v>16</v>
      </c>
      <c r="E25" s="25" t="s">
        <v>17</v>
      </c>
      <c r="F25" s="25" t="s">
        <v>29</v>
      </c>
      <c r="G25" s="25" t="s">
        <v>64</v>
      </c>
      <c r="H25" s="25">
        <v>2013</v>
      </c>
      <c r="I25" s="25" t="s">
        <v>65</v>
      </c>
      <c r="J25" s="25" t="s">
        <v>31</v>
      </c>
      <c r="K25" s="29">
        <v>770</v>
      </c>
      <c r="L25" s="31" t="s">
        <v>20</v>
      </c>
      <c r="M25" s="31" t="s">
        <v>20</v>
      </c>
      <c r="N25" s="31" t="s">
        <v>20</v>
      </c>
      <c r="O25" s="31" t="s">
        <v>20</v>
      </c>
      <c r="P25" s="32">
        <v>0.43190899999999999</v>
      </c>
      <c r="Q25" s="31" t="s">
        <v>20</v>
      </c>
      <c r="R25" s="31" t="s">
        <v>20</v>
      </c>
      <c r="S25" s="31" t="s">
        <v>20</v>
      </c>
      <c r="T25" s="31" t="s">
        <v>20</v>
      </c>
      <c r="U25" s="31" t="s">
        <v>20</v>
      </c>
      <c r="V25" s="31" t="s">
        <v>20</v>
      </c>
      <c r="W25" s="31" t="s">
        <v>20</v>
      </c>
      <c r="X25" s="31" t="s">
        <v>20</v>
      </c>
      <c r="Y25" s="31" t="s">
        <v>20</v>
      </c>
      <c r="Z25" s="31" t="s">
        <v>20</v>
      </c>
      <c r="AA25" s="31" t="s">
        <v>20</v>
      </c>
      <c r="AB25" s="31" t="s">
        <v>20</v>
      </c>
      <c r="AC25" s="31" t="s">
        <v>20</v>
      </c>
      <c r="AD25" s="31" t="s">
        <v>20</v>
      </c>
      <c r="AE25" s="31" t="s">
        <v>20</v>
      </c>
      <c r="AF25" s="31" t="s">
        <v>20</v>
      </c>
      <c r="AG25" s="31" t="s">
        <v>20</v>
      </c>
      <c r="AH25" s="31" t="s">
        <v>20</v>
      </c>
      <c r="AI25" s="31" t="s">
        <v>20</v>
      </c>
      <c r="AJ25" s="31" t="s">
        <v>20</v>
      </c>
      <c r="AK25" s="31" t="s">
        <v>20</v>
      </c>
      <c r="AL25" s="31" t="s">
        <v>20</v>
      </c>
      <c r="AM25" s="31" t="s">
        <v>20</v>
      </c>
      <c r="AN25" s="31" t="s">
        <v>20</v>
      </c>
      <c r="AO25" s="31" t="s">
        <v>20</v>
      </c>
      <c r="AP25" s="31" t="s">
        <v>20</v>
      </c>
      <c r="AQ25" s="31" t="s">
        <v>20</v>
      </c>
      <c r="AR25" s="31" t="s">
        <v>20</v>
      </c>
      <c r="AS25" s="31" t="s">
        <v>20</v>
      </c>
      <c r="AT25" s="31">
        <v>2.035571</v>
      </c>
      <c r="AU25" s="31" t="s">
        <v>20</v>
      </c>
      <c r="AV25" s="31" t="s">
        <v>20</v>
      </c>
      <c r="AW25" s="31" t="s">
        <v>20</v>
      </c>
      <c r="AX25" s="31" t="s">
        <v>20</v>
      </c>
      <c r="AY25" s="31" t="s">
        <v>20</v>
      </c>
      <c r="AZ25" s="31" t="s">
        <v>20</v>
      </c>
      <c r="BA25" s="31" t="s">
        <v>20</v>
      </c>
      <c r="BB25" s="31" t="s">
        <v>20</v>
      </c>
      <c r="BC25" s="31" t="s">
        <v>20</v>
      </c>
      <c r="BD25" s="31" t="s">
        <v>20</v>
      </c>
      <c r="BE25" s="31" t="s">
        <v>20</v>
      </c>
      <c r="BF25" s="31" t="s">
        <v>20</v>
      </c>
      <c r="BG25" s="31" t="s">
        <v>20</v>
      </c>
      <c r="BH25" s="31" t="s">
        <v>20</v>
      </c>
      <c r="BI25" s="31" t="s">
        <v>20</v>
      </c>
      <c r="BJ25" s="31" t="s">
        <v>20</v>
      </c>
      <c r="BK25" s="31" t="s">
        <v>20</v>
      </c>
      <c r="BL25" s="31" t="s">
        <v>20</v>
      </c>
      <c r="BM25" s="31" t="s">
        <v>20</v>
      </c>
      <c r="BN25" s="31" t="s">
        <v>20</v>
      </c>
      <c r="BO25" s="31" t="s">
        <v>20</v>
      </c>
      <c r="BP25" s="31" t="s">
        <v>20</v>
      </c>
      <c r="BQ25" s="31" t="s">
        <v>20</v>
      </c>
      <c r="BR25" s="31" t="s">
        <v>20</v>
      </c>
      <c r="BS25" s="31" t="s">
        <v>20</v>
      </c>
      <c r="BT25" s="31" t="s">
        <v>20</v>
      </c>
      <c r="BU25" s="31" t="s">
        <v>20</v>
      </c>
    </row>
    <row r="26" spans="1:73">
      <c r="A26" s="25" t="s">
        <v>3</v>
      </c>
      <c r="B26" s="25" t="s">
        <v>14</v>
      </c>
      <c r="C26" s="25" t="s">
        <v>68</v>
      </c>
      <c r="D26" s="25" t="s">
        <v>16</v>
      </c>
      <c r="E26" s="25" t="s">
        <v>17</v>
      </c>
      <c r="F26" s="25" t="s">
        <v>29</v>
      </c>
      <c r="G26" s="25" t="s">
        <v>64</v>
      </c>
      <c r="H26" s="25">
        <v>2013</v>
      </c>
      <c r="I26" s="25" t="s">
        <v>65</v>
      </c>
      <c r="J26" s="25" t="s">
        <v>31</v>
      </c>
      <c r="K26" s="29">
        <v>646</v>
      </c>
      <c r="L26" s="31" t="s">
        <v>20</v>
      </c>
      <c r="M26" s="31" t="s">
        <v>20</v>
      </c>
      <c r="N26" s="31" t="s">
        <v>20</v>
      </c>
      <c r="O26" s="31" t="s">
        <v>20</v>
      </c>
      <c r="P26" s="32">
        <v>0.36339260000000001</v>
      </c>
      <c r="Q26" s="31" t="s">
        <v>20</v>
      </c>
      <c r="R26" s="31" t="s">
        <v>20</v>
      </c>
      <c r="S26" s="31" t="s">
        <v>20</v>
      </c>
      <c r="T26" s="31" t="s">
        <v>20</v>
      </c>
      <c r="U26" s="31" t="s">
        <v>20</v>
      </c>
      <c r="V26" s="31" t="s">
        <v>20</v>
      </c>
      <c r="W26" s="31" t="s">
        <v>20</v>
      </c>
      <c r="X26" s="31" t="s">
        <v>20</v>
      </c>
      <c r="Y26" s="31" t="s">
        <v>20</v>
      </c>
      <c r="Z26" s="31" t="s">
        <v>20</v>
      </c>
      <c r="AA26" s="31" t="s">
        <v>20</v>
      </c>
      <c r="AB26" s="31" t="s">
        <v>20</v>
      </c>
      <c r="AC26" s="31" t="s">
        <v>20</v>
      </c>
      <c r="AD26" s="31" t="s">
        <v>20</v>
      </c>
      <c r="AE26" s="31" t="s">
        <v>20</v>
      </c>
      <c r="AF26" s="31" t="s">
        <v>20</v>
      </c>
      <c r="AG26" s="31" t="s">
        <v>20</v>
      </c>
      <c r="AH26" s="31" t="s">
        <v>20</v>
      </c>
      <c r="AI26" s="31" t="s">
        <v>20</v>
      </c>
      <c r="AJ26" s="31" t="s">
        <v>20</v>
      </c>
      <c r="AK26" s="31" t="s">
        <v>20</v>
      </c>
      <c r="AL26" s="31" t="s">
        <v>20</v>
      </c>
      <c r="AM26" s="31" t="s">
        <v>20</v>
      </c>
      <c r="AN26" s="31" t="s">
        <v>20</v>
      </c>
      <c r="AO26" s="31" t="s">
        <v>20</v>
      </c>
      <c r="AP26" s="31" t="s">
        <v>20</v>
      </c>
      <c r="AQ26" s="31" t="s">
        <v>20</v>
      </c>
      <c r="AR26" s="31" t="s">
        <v>20</v>
      </c>
      <c r="AS26" s="31" t="s">
        <v>20</v>
      </c>
      <c r="AT26" s="31">
        <v>1.666039</v>
      </c>
      <c r="AU26" s="31" t="s">
        <v>20</v>
      </c>
      <c r="AV26" s="31" t="s">
        <v>20</v>
      </c>
      <c r="AW26" s="31" t="s">
        <v>20</v>
      </c>
      <c r="AX26" s="31" t="s">
        <v>20</v>
      </c>
      <c r="AY26" s="31" t="s">
        <v>20</v>
      </c>
      <c r="AZ26" s="31" t="s">
        <v>20</v>
      </c>
      <c r="BA26" s="31" t="s">
        <v>20</v>
      </c>
      <c r="BB26" s="31" t="s">
        <v>20</v>
      </c>
      <c r="BC26" s="31" t="s">
        <v>20</v>
      </c>
      <c r="BD26" s="31" t="s">
        <v>20</v>
      </c>
      <c r="BE26" s="31" t="s">
        <v>20</v>
      </c>
      <c r="BF26" s="31" t="s">
        <v>20</v>
      </c>
      <c r="BG26" s="31" t="s">
        <v>20</v>
      </c>
      <c r="BH26" s="31" t="s">
        <v>20</v>
      </c>
      <c r="BI26" s="31" t="s">
        <v>20</v>
      </c>
      <c r="BJ26" s="31" t="s">
        <v>20</v>
      </c>
      <c r="BK26" s="31" t="s">
        <v>20</v>
      </c>
      <c r="BL26" s="31" t="s">
        <v>20</v>
      </c>
      <c r="BM26" s="31" t="s">
        <v>20</v>
      </c>
      <c r="BN26" s="31" t="s">
        <v>20</v>
      </c>
      <c r="BO26" s="31" t="s">
        <v>20</v>
      </c>
      <c r="BP26" s="31" t="s">
        <v>20</v>
      </c>
      <c r="BQ26" s="31" t="s">
        <v>20</v>
      </c>
      <c r="BR26" s="31" t="s">
        <v>20</v>
      </c>
      <c r="BS26" s="31" t="s">
        <v>20</v>
      </c>
      <c r="BT26" s="31" t="s">
        <v>20</v>
      </c>
      <c r="BU26" s="31" t="s">
        <v>20</v>
      </c>
    </row>
    <row r="27" spans="1:73">
      <c r="A27" s="25" t="s">
        <v>3</v>
      </c>
      <c r="B27" s="25" t="s">
        <v>14</v>
      </c>
      <c r="C27" s="25" t="s">
        <v>68</v>
      </c>
      <c r="D27" s="25" t="s">
        <v>16</v>
      </c>
      <c r="E27" s="25" t="s">
        <v>17</v>
      </c>
      <c r="F27" s="25" t="s">
        <v>29</v>
      </c>
      <c r="G27" s="25" t="s">
        <v>64</v>
      </c>
      <c r="H27" s="25">
        <v>2013</v>
      </c>
      <c r="I27" s="25" t="s">
        <v>65</v>
      </c>
      <c r="J27" s="25" t="s">
        <v>31</v>
      </c>
      <c r="K27" s="29">
        <v>935</v>
      </c>
      <c r="L27" s="31" t="s">
        <v>20</v>
      </c>
      <c r="M27" s="31" t="s">
        <v>20</v>
      </c>
      <c r="N27" s="31" t="s">
        <v>20</v>
      </c>
      <c r="O27" s="31" t="s">
        <v>20</v>
      </c>
      <c r="P27" s="32">
        <v>0.52319320000000002</v>
      </c>
      <c r="Q27" s="31" t="s">
        <v>20</v>
      </c>
      <c r="R27" s="31" t="s">
        <v>20</v>
      </c>
      <c r="S27" s="31" t="s">
        <v>20</v>
      </c>
      <c r="T27" s="31" t="s">
        <v>20</v>
      </c>
      <c r="U27" s="31" t="s">
        <v>20</v>
      </c>
      <c r="V27" s="31" t="s">
        <v>20</v>
      </c>
      <c r="W27" s="31" t="s">
        <v>20</v>
      </c>
      <c r="X27" s="31" t="s">
        <v>20</v>
      </c>
      <c r="Y27" s="31" t="s">
        <v>20</v>
      </c>
      <c r="Z27" s="31" t="s">
        <v>20</v>
      </c>
      <c r="AA27" s="31" t="s">
        <v>20</v>
      </c>
      <c r="AB27" s="31" t="s">
        <v>20</v>
      </c>
      <c r="AC27" s="31" t="s">
        <v>20</v>
      </c>
      <c r="AD27" s="31" t="s">
        <v>20</v>
      </c>
      <c r="AE27" s="31" t="s">
        <v>20</v>
      </c>
      <c r="AF27" s="31" t="s">
        <v>20</v>
      </c>
      <c r="AG27" s="31" t="s">
        <v>20</v>
      </c>
      <c r="AH27" s="31" t="s">
        <v>20</v>
      </c>
      <c r="AI27" s="31" t="s">
        <v>20</v>
      </c>
      <c r="AJ27" s="31" t="s">
        <v>20</v>
      </c>
      <c r="AK27" s="31" t="s">
        <v>20</v>
      </c>
      <c r="AL27" s="31" t="s">
        <v>20</v>
      </c>
      <c r="AM27" s="31" t="s">
        <v>20</v>
      </c>
      <c r="AN27" s="31" t="s">
        <v>20</v>
      </c>
      <c r="AO27" s="31" t="s">
        <v>20</v>
      </c>
      <c r="AP27" s="31" t="s">
        <v>20</v>
      </c>
      <c r="AQ27" s="31" t="s">
        <v>20</v>
      </c>
      <c r="AR27" s="31" t="s">
        <v>20</v>
      </c>
      <c r="AS27" s="31" t="s">
        <v>20</v>
      </c>
      <c r="AT27" s="31">
        <v>2.3787800000000003</v>
      </c>
      <c r="AU27" s="31" t="s">
        <v>20</v>
      </c>
      <c r="AV27" s="31" t="s">
        <v>20</v>
      </c>
      <c r="AW27" s="31" t="s">
        <v>20</v>
      </c>
      <c r="AX27" s="31" t="s">
        <v>20</v>
      </c>
      <c r="AY27" s="31" t="s">
        <v>20</v>
      </c>
      <c r="AZ27" s="31" t="s">
        <v>20</v>
      </c>
      <c r="BA27" s="31" t="s">
        <v>20</v>
      </c>
      <c r="BB27" s="31" t="s">
        <v>20</v>
      </c>
      <c r="BC27" s="31" t="s">
        <v>20</v>
      </c>
      <c r="BD27" s="31" t="s">
        <v>20</v>
      </c>
      <c r="BE27" s="31" t="s">
        <v>20</v>
      </c>
      <c r="BF27" s="31" t="s">
        <v>20</v>
      </c>
      <c r="BG27" s="31" t="s">
        <v>20</v>
      </c>
      <c r="BH27" s="31" t="s">
        <v>20</v>
      </c>
      <c r="BI27" s="31" t="s">
        <v>20</v>
      </c>
      <c r="BJ27" s="31" t="s">
        <v>20</v>
      </c>
      <c r="BK27" s="31" t="s">
        <v>20</v>
      </c>
      <c r="BL27" s="31" t="s">
        <v>20</v>
      </c>
      <c r="BM27" s="31" t="s">
        <v>20</v>
      </c>
      <c r="BN27" s="31" t="s">
        <v>20</v>
      </c>
      <c r="BO27" s="31" t="s">
        <v>20</v>
      </c>
      <c r="BP27" s="31" t="s">
        <v>20</v>
      </c>
      <c r="BQ27" s="31" t="s">
        <v>20</v>
      </c>
      <c r="BR27" s="31" t="s">
        <v>20</v>
      </c>
      <c r="BS27" s="31" t="s">
        <v>20</v>
      </c>
      <c r="BT27" s="31" t="s">
        <v>20</v>
      </c>
      <c r="BU27" s="31" t="s">
        <v>20</v>
      </c>
    </row>
    <row r="28" spans="1:73">
      <c r="A28" s="25" t="s">
        <v>3</v>
      </c>
      <c r="B28" s="25" t="s">
        <v>14</v>
      </c>
      <c r="C28" s="25" t="s">
        <v>68</v>
      </c>
      <c r="D28" s="25" t="s">
        <v>16</v>
      </c>
      <c r="E28" s="25" t="s">
        <v>17</v>
      </c>
      <c r="F28" s="25" t="s">
        <v>29</v>
      </c>
      <c r="G28" s="25" t="s">
        <v>64</v>
      </c>
      <c r="H28" s="25">
        <v>2013</v>
      </c>
      <c r="I28" s="25" t="s">
        <v>65</v>
      </c>
      <c r="J28" s="25" t="s">
        <v>31</v>
      </c>
      <c r="K28" s="29">
        <v>582</v>
      </c>
      <c r="L28" s="31" t="s">
        <v>20</v>
      </c>
      <c r="M28" s="31" t="s">
        <v>20</v>
      </c>
      <c r="N28" s="31" t="s">
        <v>20</v>
      </c>
      <c r="O28" s="31" t="s">
        <v>20</v>
      </c>
      <c r="P28" s="32">
        <v>0.32773940000000001</v>
      </c>
      <c r="Q28" s="31" t="s">
        <v>20</v>
      </c>
      <c r="R28" s="31" t="s">
        <v>20</v>
      </c>
      <c r="S28" s="31" t="s">
        <v>20</v>
      </c>
      <c r="T28" s="31" t="s">
        <v>20</v>
      </c>
      <c r="U28" s="31" t="s">
        <v>20</v>
      </c>
      <c r="V28" s="31" t="s">
        <v>20</v>
      </c>
      <c r="W28" s="31" t="s">
        <v>20</v>
      </c>
      <c r="X28" s="31" t="s">
        <v>20</v>
      </c>
      <c r="Y28" s="31" t="s">
        <v>20</v>
      </c>
      <c r="Z28" s="31" t="s">
        <v>20</v>
      </c>
      <c r="AA28" s="31" t="s">
        <v>20</v>
      </c>
      <c r="AB28" s="31" t="s">
        <v>20</v>
      </c>
      <c r="AC28" s="31" t="s">
        <v>20</v>
      </c>
      <c r="AD28" s="31" t="s">
        <v>20</v>
      </c>
      <c r="AE28" s="31" t="s">
        <v>20</v>
      </c>
      <c r="AF28" s="31" t="s">
        <v>20</v>
      </c>
      <c r="AG28" s="31" t="s">
        <v>20</v>
      </c>
      <c r="AH28" s="31" t="s">
        <v>20</v>
      </c>
      <c r="AI28" s="31" t="s">
        <v>20</v>
      </c>
      <c r="AJ28" s="31" t="s">
        <v>20</v>
      </c>
      <c r="AK28" s="31" t="s">
        <v>20</v>
      </c>
      <c r="AL28" s="31" t="s">
        <v>20</v>
      </c>
      <c r="AM28" s="31" t="s">
        <v>20</v>
      </c>
      <c r="AN28" s="31" t="s">
        <v>20</v>
      </c>
      <c r="AO28" s="31" t="s">
        <v>20</v>
      </c>
      <c r="AP28" s="31" t="s">
        <v>20</v>
      </c>
      <c r="AQ28" s="31" t="s">
        <v>20</v>
      </c>
      <c r="AR28" s="31" t="s">
        <v>20</v>
      </c>
      <c r="AS28" s="31" t="s">
        <v>20</v>
      </c>
      <c r="AT28" s="31">
        <v>0.94223489999999999</v>
      </c>
      <c r="AU28" s="31" t="s">
        <v>20</v>
      </c>
      <c r="AV28" s="31" t="s">
        <v>20</v>
      </c>
      <c r="AW28" s="31" t="s">
        <v>20</v>
      </c>
      <c r="AX28" s="31" t="s">
        <v>20</v>
      </c>
      <c r="AY28" s="31" t="s">
        <v>20</v>
      </c>
      <c r="AZ28" s="31" t="s">
        <v>20</v>
      </c>
      <c r="BA28" s="31" t="s">
        <v>20</v>
      </c>
      <c r="BB28" s="31" t="s">
        <v>20</v>
      </c>
      <c r="BC28" s="31" t="s">
        <v>20</v>
      </c>
      <c r="BD28" s="31" t="s">
        <v>20</v>
      </c>
      <c r="BE28" s="31" t="s">
        <v>20</v>
      </c>
      <c r="BF28" s="31" t="s">
        <v>20</v>
      </c>
      <c r="BG28" s="31" t="s">
        <v>20</v>
      </c>
      <c r="BH28" s="31" t="s">
        <v>20</v>
      </c>
      <c r="BI28" s="31" t="s">
        <v>20</v>
      </c>
      <c r="BJ28" s="31" t="s">
        <v>20</v>
      </c>
      <c r="BK28" s="31" t="s">
        <v>20</v>
      </c>
      <c r="BL28" s="31" t="s">
        <v>20</v>
      </c>
      <c r="BM28" s="31" t="s">
        <v>20</v>
      </c>
      <c r="BN28" s="31" t="s">
        <v>20</v>
      </c>
      <c r="BO28" s="31" t="s">
        <v>20</v>
      </c>
      <c r="BP28" s="31" t="s">
        <v>20</v>
      </c>
      <c r="BQ28" s="31" t="s">
        <v>20</v>
      </c>
      <c r="BR28" s="31" t="s">
        <v>20</v>
      </c>
      <c r="BS28" s="31" t="s">
        <v>20</v>
      </c>
      <c r="BT28" s="31" t="s">
        <v>20</v>
      </c>
      <c r="BU28" s="31" t="s">
        <v>20</v>
      </c>
    </row>
    <row r="29" spans="1:73">
      <c r="A29" s="25" t="s">
        <v>3</v>
      </c>
      <c r="B29" s="25" t="s">
        <v>14</v>
      </c>
      <c r="C29" s="25" t="s">
        <v>68</v>
      </c>
      <c r="D29" s="25" t="s">
        <v>16</v>
      </c>
      <c r="E29" s="25" t="s">
        <v>17</v>
      </c>
      <c r="F29" s="25" t="s">
        <v>29</v>
      </c>
      <c r="G29" s="25" t="s">
        <v>64</v>
      </c>
      <c r="H29" s="25">
        <v>2013</v>
      </c>
      <c r="I29" s="25" t="s">
        <v>65</v>
      </c>
      <c r="J29" s="25" t="s">
        <v>31</v>
      </c>
      <c r="K29" s="29">
        <v>2371</v>
      </c>
      <c r="L29" s="31" t="s">
        <v>20</v>
      </c>
      <c r="M29" s="31" t="s">
        <v>20</v>
      </c>
      <c r="N29" s="31" t="s">
        <v>20</v>
      </c>
      <c r="O29" s="31" t="s">
        <v>20</v>
      </c>
      <c r="P29" s="32">
        <v>1.327407</v>
      </c>
      <c r="Q29" s="31" t="s">
        <v>20</v>
      </c>
      <c r="R29" s="31" t="s">
        <v>20</v>
      </c>
      <c r="S29" s="31" t="s">
        <v>20</v>
      </c>
      <c r="T29" s="31" t="s">
        <v>20</v>
      </c>
      <c r="U29" s="31" t="s">
        <v>20</v>
      </c>
      <c r="V29" s="31" t="s">
        <v>20</v>
      </c>
      <c r="W29" s="31" t="s">
        <v>20</v>
      </c>
      <c r="X29" s="31" t="s">
        <v>20</v>
      </c>
      <c r="Y29" s="31" t="s">
        <v>20</v>
      </c>
      <c r="Z29" s="31" t="s">
        <v>20</v>
      </c>
      <c r="AA29" s="31" t="s">
        <v>20</v>
      </c>
      <c r="AB29" s="31" t="s">
        <v>20</v>
      </c>
      <c r="AC29" s="31" t="s">
        <v>20</v>
      </c>
      <c r="AD29" s="31" t="s">
        <v>20</v>
      </c>
      <c r="AE29" s="31" t="s">
        <v>20</v>
      </c>
      <c r="AF29" s="31" t="s">
        <v>20</v>
      </c>
      <c r="AG29" s="31" t="s">
        <v>20</v>
      </c>
      <c r="AH29" s="31" t="s">
        <v>20</v>
      </c>
      <c r="AI29" s="31" t="s">
        <v>20</v>
      </c>
      <c r="AJ29" s="31" t="s">
        <v>20</v>
      </c>
      <c r="AK29" s="31" t="s">
        <v>20</v>
      </c>
      <c r="AL29" s="31" t="s">
        <v>20</v>
      </c>
      <c r="AM29" s="31" t="s">
        <v>20</v>
      </c>
      <c r="AN29" s="31" t="s">
        <v>20</v>
      </c>
      <c r="AO29" s="31" t="s">
        <v>20</v>
      </c>
      <c r="AP29" s="31" t="s">
        <v>20</v>
      </c>
      <c r="AQ29" s="31" t="s">
        <v>20</v>
      </c>
      <c r="AR29" s="31" t="s">
        <v>20</v>
      </c>
      <c r="AS29" s="31" t="s">
        <v>20</v>
      </c>
      <c r="AT29" s="31">
        <v>0.93632349999999998</v>
      </c>
      <c r="AU29" s="31" t="s">
        <v>20</v>
      </c>
      <c r="AV29" s="31" t="s">
        <v>20</v>
      </c>
      <c r="AW29" s="31" t="s">
        <v>20</v>
      </c>
      <c r="AX29" s="31" t="s">
        <v>20</v>
      </c>
      <c r="AY29" s="31" t="s">
        <v>20</v>
      </c>
      <c r="AZ29" s="31" t="s">
        <v>20</v>
      </c>
      <c r="BA29" s="31" t="s">
        <v>20</v>
      </c>
      <c r="BB29" s="31" t="s">
        <v>20</v>
      </c>
      <c r="BC29" s="31" t="s">
        <v>20</v>
      </c>
      <c r="BD29" s="31" t="s">
        <v>20</v>
      </c>
      <c r="BE29" s="31" t="s">
        <v>20</v>
      </c>
      <c r="BF29" s="31" t="s">
        <v>20</v>
      </c>
      <c r="BG29" s="31" t="s">
        <v>20</v>
      </c>
      <c r="BH29" s="31" t="s">
        <v>20</v>
      </c>
      <c r="BI29" s="31" t="s">
        <v>20</v>
      </c>
      <c r="BJ29" s="31" t="s">
        <v>20</v>
      </c>
      <c r="BK29" s="31" t="s">
        <v>20</v>
      </c>
      <c r="BL29" s="31" t="s">
        <v>20</v>
      </c>
      <c r="BM29" s="31" t="s">
        <v>20</v>
      </c>
      <c r="BN29" s="31" t="s">
        <v>20</v>
      </c>
      <c r="BO29" s="31" t="s">
        <v>20</v>
      </c>
      <c r="BP29" s="31" t="s">
        <v>20</v>
      </c>
      <c r="BQ29" s="31" t="s">
        <v>20</v>
      </c>
      <c r="BR29" s="31" t="s">
        <v>20</v>
      </c>
      <c r="BS29" s="31" t="s">
        <v>20</v>
      </c>
      <c r="BT29" s="31" t="s">
        <v>20</v>
      </c>
      <c r="BU29" s="31" t="s">
        <v>20</v>
      </c>
    </row>
    <row r="30" spans="1:73">
      <c r="A30" s="25" t="s">
        <v>3</v>
      </c>
      <c r="B30" s="25" t="s">
        <v>14</v>
      </c>
      <c r="C30" s="25" t="s">
        <v>69</v>
      </c>
      <c r="D30" s="25" t="s">
        <v>16</v>
      </c>
      <c r="E30" s="25" t="s">
        <v>17</v>
      </c>
      <c r="F30" s="25" t="s">
        <v>29</v>
      </c>
      <c r="G30" s="25" t="s">
        <v>64</v>
      </c>
      <c r="H30" s="25">
        <v>2013</v>
      </c>
      <c r="I30" s="25" t="s">
        <v>65</v>
      </c>
      <c r="J30" s="25" t="s">
        <v>31</v>
      </c>
      <c r="K30" s="29">
        <v>1676</v>
      </c>
      <c r="L30" s="31" t="s">
        <v>20</v>
      </c>
      <c r="M30" s="31" t="s">
        <v>20</v>
      </c>
      <c r="N30" s="31" t="s">
        <v>20</v>
      </c>
      <c r="O30" s="31" t="s">
        <v>20</v>
      </c>
      <c r="P30" s="32">
        <v>0</v>
      </c>
      <c r="Q30" s="31" t="s">
        <v>20</v>
      </c>
      <c r="R30" s="31" t="s">
        <v>20</v>
      </c>
      <c r="S30" s="31" t="s">
        <v>20</v>
      </c>
      <c r="T30" s="31" t="s">
        <v>20</v>
      </c>
      <c r="U30" s="31" t="s">
        <v>20</v>
      </c>
      <c r="V30" s="31" t="s">
        <v>20</v>
      </c>
      <c r="W30" s="31" t="s">
        <v>20</v>
      </c>
      <c r="X30" s="31" t="s">
        <v>20</v>
      </c>
      <c r="Y30" s="31" t="s">
        <v>20</v>
      </c>
      <c r="Z30" s="31" t="s">
        <v>20</v>
      </c>
      <c r="AA30" s="31" t="s">
        <v>20</v>
      </c>
      <c r="AB30" s="31" t="s">
        <v>20</v>
      </c>
      <c r="AC30" s="31" t="s">
        <v>20</v>
      </c>
      <c r="AD30" s="31" t="s">
        <v>20</v>
      </c>
      <c r="AE30" s="31" t="s">
        <v>20</v>
      </c>
      <c r="AF30" s="31" t="s">
        <v>20</v>
      </c>
      <c r="AG30" s="31" t="s">
        <v>20</v>
      </c>
      <c r="AH30" s="31" t="s">
        <v>20</v>
      </c>
      <c r="AI30" s="31" t="s">
        <v>20</v>
      </c>
      <c r="AJ30" s="31" t="s">
        <v>20</v>
      </c>
      <c r="AK30" s="31" t="s">
        <v>20</v>
      </c>
      <c r="AL30" s="31" t="s">
        <v>20</v>
      </c>
      <c r="AM30" s="31" t="s">
        <v>20</v>
      </c>
      <c r="AN30" s="31" t="s">
        <v>20</v>
      </c>
      <c r="AO30" s="31" t="s">
        <v>20</v>
      </c>
      <c r="AP30" s="31" t="s">
        <v>20</v>
      </c>
      <c r="AQ30" s="31" t="s">
        <v>20</v>
      </c>
      <c r="AR30" s="31" t="s">
        <v>20</v>
      </c>
      <c r="AS30" s="31" t="s">
        <v>20</v>
      </c>
      <c r="AT30" s="31">
        <v>0</v>
      </c>
      <c r="AU30" s="31" t="s">
        <v>20</v>
      </c>
      <c r="AV30" s="31" t="s">
        <v>20</v>
      </c>
      <c r="AW30" s="31" t="s">
        <v>20</v>
      </c>
      <c r="AX30" s="31" t="s">
        <v>20</v>
      </c>
      <c r="AY30" s="31" t="s">
        <v>20</v>
      </c>
      <c r="AZ30" s="31" t="s">
        <v>20</v>
      </c>
      <c r="BA30" s="31" t="s">
        <v>20</v>
      </c>
      <c r="BB30" s="31" t="s">
        <v>20</v>
      </c>
      <c r="BC30" s="31" t="s">
        <v>20</v>
      </c>
      <c r="BD30" s="31" t="s">
        <v>20</v>
      </c>
      <c r="BE30" s="31" t="s">
        <v>20</v>
      </c>
      <c r="BF30" s="31" t="s">
        <v>20</v>
      </c>
      <c r="BG30" s="31" t="s">
        <v>20</v>
      </c>
      <c r="BH30" s="31" t="s">
        <v>20</v>
      </c>
      <c r="BI30" s="31" t="s">
        <v>20</v>
      </c>
      <c r="BJ30" s="31" t="s">
        <v>20</v>
      </c>
      <c r="BK30" s="31" t="s">
        <v>20</v>
      </c>
      <c r="BL30" s="31" t="s">
        <v>20</v>
      </c>
      <c r="BM30" s="31" t="s">
        <v>20</v>
      </c>
      <c r="BN30" s="31" t="s">
        <v>20</v>
      </c>
      <c r="BO30" s="31" t="s">
        <v>20</v>
      </c>
      <c r="BP30" s="31" t="s">
        <v>20</v>
      </c>
      <c r="BQ30" s="31" t="s">
        <v>20</v>
      </c>
      <c r="BR30" s="31" t="s">
        <v>20</v>
      </c>
      <c r="BS30" s="31" t="s">
        <v>20</v>
      </c>
      <c r="BT30" s="31" t="s">
        <v>20</v>
      </c>
      <c r="BU30" s="31" t="s">
        <v>20</v>
      </c>
    </row>
    <row r="31" spans="1:73">
      <c r="A31" s="25" t="s">
        <v>3</v>
      </c>
      <c r="B31" s="25" t="s">
        <v>14</v>
      </c>
      <c r="C31" s="25" t="s">
        <v>69</v>
      </c>
      <c r="D31" s="25" t="s">
        <v>16</v>
      </c>
      <c r="E31" s="25" t="s">
        <v>17</v>
      </c>
      <c r="F31" s="25" t="s">
        <v>29</v>
      </c>
      <c r="G31" s="25" t="s">
        <v>64</v>
      </c>
      <c r="H31" s="25">
        <v>2013</v>
      </c>
      <c r="I31" s="25" t="s">
        <v>65</v>
      </c>
      <c r="J31" s="25" t="s">
        <v>31</v>
      </c>
      <c r="K31" s="29">
        <v>3439</v>
      </c>
      <c r="L31" s="31" t="s">
        <v>20</v>
      </c>
      <c r="M31" s="31" t="s">
        <v>20</v>
      </c>
      <c r="N31" s="31" t="s">
        <v>20</v>
      </c>
      <c r="O31" s="31" t="s">
        <v>20</v>
      </c>
      <c r="P31" s="32">
        <v>0</v>
      </c>
      <c r="Q31" s="31" t="s">
        <v>20</v>
      </c>
      <c r="R31" s="31" t="s">
        <v>20</v>
      </c>
      <c r="S31" s="31" t="s">
        <v>20</v>
      </c>
      <c r="T31" s="31" t="s">
        <v>20</v>
      </c>
      <c r="U31" s="31" t="s">
        <v>20</v>
      </c>
      <c r="V31" s="31" t="s">
        <v>20</v>
      </c>
      <c r="W31" s="31" t="s">
        <v>20</v>
      </c>
      <c r="X31" s="31" t="s">
        <v>20</v>
      </c>
      <c r="Y31" s="31" t="s">
        <v>20</v>
      </c>
      <c r="Z31" s="31" t="s">
        <v>20</v>
      </c>
      <c r="AA31" s="31" t="s">
        <v>20</v>
      </c>
      <c r="AB31" s="31" t="s">
        <v>20</v>
      </c>
      <c r="AC31" s="31" t="s">
        <v>20</v>
      </c>
      <c r="AD31" s="31" t="s">
        <v>20</v>
      </c>
      <c r="AE31" s="31" t="s">
        <v>20</v>
      </c>
      <c r="AF31" s="31" t="s">
        <v>20</v>
      </c>
      <c r="AG31" s="31" t="s">
        <v>20</v>
      </c>
      <c r="AH31" s="31" t="s">
        <v>20</v>
      </c>
      <c r="AI31" s="31" t="s">
        <v>20</v>
      </c>
      <c r="AJ31" s="31" t="s">
        <v>20</v>
      </c>
      <c r="AK31" s="31" t="s">
        <v>20</v>
      </c>
      <c r="AL31" s="31" t="s">
        <v>20</v>
      </c>
      <c r="AM31" s="31" t="s">
        <v>20</v>
      </c>
      <c r="AN31" s="31" t="s">
        <v>20</v>
      </c>
      <c r="AO31" s="31" t="s">
        <v>20</v>
      </c>
      <c r="AP31" s="31" t="s">
        <v>20</v>
      </c>
      <c r="AQ31" s="31" t="s">
        <v>20</v>
      </c>
      <c r="AR31" s="31" t="s">
        <v>20</v>
      </c>
      <c r="AS31" s="31" t="s">
        <v>20</v>
      </c>
      <c r="AT31" s="31">
        <v>0</v>
      </c>
      <c r="AU31" s="31" t="s">
        <v>20</v>
      </c>
      <c r="AV31" s="31" t="s">
        <v>20</v>
      </c>
      <c r="AW31" s="31" t="s">
        <v>20</v>
      </c>
      <c r="AX31" s="31" t="s">
        <v>20</v>
      </c>
      <c r="AY31" s="31" t="s">
        <v>20</v>
      </c>
      <c r="AZ31" s="31" t="s">
        <v>20</v>
      </c>
      <c r="BA31" s="31" t="s">
        <v>20</v>
      </c>
      <c r="BB31" s="31" t="s">
        <v>20</v>
      </c>
      <c r="BC31" s="31" t="s">
        <v>20</v>
      </c>
      <c r="BD31" s="31" t="s">
        <v>20</v>
      </c>
      <c r="BE31" s="31" t="s">
        <v>20</v>
      </c>
      <c r="BF31" s="31" t="s">
        <v>20</v>
      </c>
      <c r="BG31" s="31" t="s">
        <v>20</v>
      </c>
      <c r="BH31" s="31" t="s">
        <v>20</v>
      </c>
      <c r="BI31" s="31" t="s">
        <v>20</v>
      </c>
      <c r="BJ31" s="31" t="s">
        <v>20</v>
      </c>
      <c r="BK31" s="31" t="s">
        <v>20</v>
      </c>
      <c r="BL31" s="31" t="s">
        <v>20</v>
      </c>
      <c r="BM31" s="31" t="s">
        <v>20</v>
      </c>
      <c r="BN31" s="31" t="s">
        <v>20</v>
      </c>
      <c r="BO31" s="31" t="s">
        <v>20</v>
      </c>
      <c r="BP31" s="31" t="s">
        <v>20</v>
      </c>
      <c r="BQ31" s="31" t="s">
        <v>20</v>
      </c>
      <c r="BR31" s="31" t="s">
        <v>20</v>
      </c>
      <c r="BS31" s="31" t="s">
        <v>20</v>
      </c>
      <c r="BT31" s="31" t="s">
        <v>20</v>
      </c>
      <c r="BU31" s="31" t="s">
        <v>20</v>
      </c>
    </row>
    <row r="32" spans="1:73">
      <c r="A32" s="25" t="s">
        <v>3</v>
      </c>
      <c r="B32" s="25" t="s">
        <v>46</v>
      </c>
      <c r="C32" s="25" t="s">
        <v>67</v>
      </c>
      <c r="D32" s="25" t="s">
        <v>16</v>
      </c>
      <c r="E32" s="25" t="s">
        <v>46</v>
      </c>
      <c r="F32" s="25" t="s">
        <v>29</v>
      </c>
      <c r="G32" s="25" t="s">
        <v>64</v>
      </c>
      <c r="H32" s="25">
        <v>2013</v>
      </c>
      <c r="I32" s="25" t="s">
        <v>65</v>
      </c>
      <c r="J32" s="25" t="s">
        <v>39</v>
      </c>
      <c r="K32" s="29">
        <v>5</v>
      </c>
      <c r="L32" s="31" t="s">
        <v>20</v>
      </c>
      <c r="M32" s="31" t="s">
        <v>20</v>
      </c>
      <c r="N32" s="31" t="s">
        <v>20</v>
      </c>
      <c r="O32" s="31" t="s">
        <v>20</v>
      </c>
      <c r="P32" s="32">
        <v>0.99685869999999999</v>
      </c>
      <c r="Q32" s="31" t="s">
        <v>20</v>
      </c>
      <c r="R32" s="31" t="s">
        <v>20</v>
      </c>
      <c r="S32" s="31" t="s">
        <v>20</v>
      </c>
      <c r="T32" s="31" t="s">
        <v>20</v>
      </c>
      <c r="U32" s="31" t="s">
        <v>20</v>
      </c>
      <c r="V32" s="31" t="s">
        <v>20</v>
      </c>
      <c r="W32" s="31" t="s">
        <v>20</v>
      </c>
      <c r="X32" s="31" t="s">
        <v>20</v>
      </c>
      <c r="Y32" s="31" t="s">
        <v>20</v>
      </c>
      <c r="Z32" s="31" t="s">
        <v>20</v>
      </c>
      <c r="AA32" s="31" t="s">
        <v>20</v>
      </c>
      <c r="AB32" s="31" t="s">
        <v>20</v>
      </c>
      <c r="AC32" s="31" t="s">
        <v>20</v>
      </c>
      <c r="AD32" s="31" t="s">
        <v>20</v>
      </c>
      <c r="AE32" s="31" t="s">
        <v>20</v>
      </c>
      <c r="AF32" s="31" t="s">
        <v>20</v>
      </c>
      <c r="AG32" s="31" t="s">
        <v>20</v>
      </c>
      <c r="AH32" s="31" t="s">
        <v>20</v>
      </c>
      <c r="AI32" s="31" t="s">
        <v>20</v>
      </c>
      <c r="AJ32" s="31" t="s">
        <v>20</v>
      </c>
      <c r="AK32" s="31" t="s">
        <v>20</v>
      </c>
      <c r="AL32" s="31" t="s">
        <v>20</v>
      </c>
      <c r="AM32" s="31" t="s">
        <v>20</v>
      </c>
      <c r="AN32" s="31" t="s">
        <v>20</v>
      </c>
      <c r="AO32" s="31" t="s">
        <v>20</v>
      </c>
      <c r="AP32" s="31" t="s">
        <v>20</v>
      </c>
      <c r="AQ32" s="31" t="s">
        <v>20</v>
      </c>
      <c r="AR32" s="31" t="s">
        <v>20</v>
      </c>
      <c r="AS32" s="31" t="s">
        <v>20</v>
      </c>
      <c r="AT32" s="31">
        <v>22.699090000000002</v>
      </c>
      <c r="AU32" s="31" t="s">
        <v>20</v>
      </c>
      <c r="AV32" s="31" t="s">
        <v>20</v>
      </c>
      <c r="AW32" s="31" t="s">
        <v>20</v>
      </c>
      <c r="AX32" s="31" t="s">
        <v>20</v>
      </c>
      <c r="AY32" s="31" t="s">
        <v>20</v>
      </c>
      <c r="AZ32" s="31" t="s">
        <v>20</v>
      </c>
      <c r="BA32" s="31" t="s">
        <v>20</v>
      </c>
      <c r="BB32" s="31" t="s">
        <v>20</v>
      </c>
      <c r="BC32" s="31" t="s">
        <v>20</v>
      </c>
      <c r="BD32" s="31" t="s">
        <v>20</v>
      </c>
      <c r="BE32" s="31" t="s">
        <v>20</v>
      </c>
      <c r="BF32" s="31" t="s">
        <v>20</v>
      </c>
      <c r="BG32" s="31" t="s">
        <v>20</v>
      </c>
      <c r="BH32" s="31" t="s">
        <v>20</v>
      </c>
      <c r="BI32" s="31" t="s">
        <v>20</v>
      </c>
      <c r="BJ32" s="31" t="s">
        <v>20</v>
      </c>
      <c r="BK32" s="31" t="s">
        <v>20</v>
      </c>
      <c r="BL32" s="31" t="s">
        <v>20</v>
      </c>
      <c r="BM32" s="31" t="s">
        <v>20</v>
      </c>
      <c r="BN32" s="31" t="s">
        <v>20</v>
      </c>
      <c r="BO32" s="31" t="s">
        <v>20</v>
      </c>
      <c r="BP32" s="31" t="s">
        <v>20</v>
      </c>
      <c r="BQ32" s="31" t="s">
        <v>20</v>
      </c>
      <c r="BR32" s="31" t="s">
        <v>20</v>
      </c>
      <c r="BS32" s="31" t="s">
        <v>20</v>
      </c>
      <c r="BT32" s="31" t="s">
        <v>20</v>
      </c>
      <c r="BU32" s="31" t="s">
        <v>20</v>
      </c>
    </row>
    <row r="33" spans="1:73">
      <c r="A33" s="25" t="s">
        <v>3</v>
      </c>
      <c r="B33" s="25" t="s">
        <v>46</v>
      </c>
      <c r="C33" s="25" t="s">
        <v>80</v>
      </c>
      <c r="D33" s="25" t="s">
        <v>16</v>
      </c>
      <c r="E33" s="25" t="s">
        <v>46</v>
      </c>
      <c r="F33" s="25" t="s">
        <v>18</v>
      </c>
      <c r="G33" s="25" t="s">
        <v>64</v>
      </c>
      <c r="H33" s="25">
        <v>2013</v>
      </c>
      <c r="I33" s="25" t="s">
        <v>65</v>
      </c>
      <c r="J33" s="25" t="s">
        <v>20</v>
      </c>
      <c r="K33" s="29">
        <v>6</v>
      </c>
      <c r="L33" s="31">
        <v>2.37564E-2</v>
      </c>
      <c r="M33" s="31">
        <v>143.426232</v>
      </c>
      <c r="N33" s="31">
        <v>0</v>
      </c>
      <c r="O33" s="31">
        <v>0</v>
      </c>
      <c r="P33" s="32">
        <v>2.1380759999999999E-2</v>
      </c>
      <c r="Q33" s="31">
        <v>5.6667599999999999E-3</v>
      </c>
      <c r="R33" s="31">
        <v>5.6667599999999999E-3</v>
      </c>
      <c r="S33" s="31">
        <v>5.6667599999999999E-3</v>
      </c>
      <c r="T33" s="31">
        <v>8.0676000000000001E-4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129.08360880000001</v>
      </c>
      <c r="AU33" s="31">
        <v>42.413608799999999</v>
      </c>
      <c r="AV33" s="31">
        <v>42.413608799999999</v>
      </c>
      <c r="AW33" s="31">
        <v>42.413608799999999</v>
      </c>
      <c r="AX33" s="31">
        <v>3.5336088000000001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</row>
    <row r="34" spans="1:73">
      <c r="A34" s="25" t="s">
        <v>3</v>
      </c>
      <c r="B34" s="25" t="s">
        <v>14</v>
      </c>
      <c r="C34" s="25" t="s">
        <v>22</v>
      </c>
      <c r="D34" s="25" t="s">
        <v>16</v>
      </c>
      <c r="E34" s="25" t="s">
        <v>17</v>
      </c>
      <c r="F34" s="25" t="s">
        <v>18</v>
      </c>
      <c r="G34" s="25" t="s">
        <v>64</v>
      </c>
      <c r="H34" s="25">
        <v>2013</v>
      </c>
      <c r="I34" s="25" t="s">
        <v>65</v>
      </c>
      <c r="J34" s="25" t="s">
        <v>21</v>
      </c>
      <c r="K34" s="29">
        <v>0.3293502690208307</v>
      </c>
      <c r="L34" s="29">
        <v>4.3398848128121512E-5</v>
      </c>
      <c r="M34" s="29">
        <v>0.30352206725303293</v>
      </c>
      <c r="N34" s="29">
        <v>0</v>
      </c>
      <c r="O34" s="29">
        <v>0</v>
      </c>
      <c r="P34" s="32">
        <v>2.0557797038353703E-5</v>
      </c>
      <c r="Q34" s="29">
        <v>2.0557797038353703E-5</v>
      </c>
      <c r="R34" s="29">
        <v>2.0557797038353703E-5</v>
      </c>
      <c r="S34" s="29">
        <v>2.0557797038353703E-5</v>
      </c>
      <c r="T34" s="29">
        <v>1.1421163155242224E-5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0.14386590509654126</v>
      </c>
      <c r="AU34" s="29">
        <v>0.14386590509654126</v>
      </c>
      <c r="AV34" s="29">
        <v>0.14386590509654126</v>
      </c>
      <c r="AW34" s="29">
        <v>0.14386590509654126</v>
      </c>
      <c r="AX34" s="29">
        <v>7.7711481045448477E-2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</row>
    <row r="35" spans="1:73">
      <c r="A35" s="25" t="s">
        <v>3</v>
      </c>
      <c r="B35" s="25" t="s">
        <v>14</v>
      </c>
      <c r="C35" s="25" t="s">
        <v>77</v>
      </c>
      <c r="D35" s="25" t="s">
        <v>16</v>
      </c>
      <c r="E35" s="25" t="s">
        <v>17</v>
      </c>
      <c r="F35" s="25" t="s">
        <v>18</v>
      </c>
      <c r="G35" s="25" t="s">
        <v>64</v>
      </c>
      <c r="H35" s="25">
        <v>2012</v>
      </c>
      <c r="I35" s="25" t="s">
        <v>78</v>
      </c>
      <c r="J35" s="25" t="s">
        <v>79</v>
      </c>
      <c r="K35" s="29">
        <v>0.47050038431547248</v>
      </c>
      <c r="L35" s="29">
        <v>2.2166611457560099E-4</v>
      </c>
      <c r="M35" s="29">
        <v>0.40025577721389549</v>
      </c>
      <c r="N35" s="29">
        <v>0</v>
      </c>
      <c r="O35" s="29">
        <v>9.603724520559288E-5</v>
      </c>
      <c r="P35" s="29">
        <v>9.603724520559288E-5</v>
      </c>
      <c r="Q35" s="29">
        <v>9.603724520559288E-5</v>
      </c>
      <c r="R35" s="29">
        <v>9.603724520559288E-5</v>
      </c>
      <c r="S35" s="29">
        <v>9.603724520559288E-5</v>
      </c>
      <c r="T35" s="29">
        <v>9.603724520559288E-5</v>
      </c>
      <c r="U35" s="29">
        <v>9.603724520559288E-5</v>
      </c>
      <c r="V35" s="29">
        <v>9.603724520559288E-5</v>
      </c>
      <c r="W35" s="29">
        <v>9.603724520559288E-5</v>
      </c>
      <c r="X35" s="29">
        <v>9.603724520559288E-5</v>
      </c>
      <c r="Y35" s="29">
        <v>9.603724520559288E-5</v>
      </c>
      <c r="Z35" s="29">
        <v>9.603724520559288E-5</v>
      </c>
      <c r="AA35" s="29">
        <v>9.603724520559288E-5</v>
      </c>
      <c r="AB35" s="29">
        <v>9.603724520559288E-5</v>
      </c>
      <c r="AC35" s="29">
        <v>9.603724520559288E-5</v>
      </c>
      <c r="AD35" s="29">
        <v>9.603724520559288E-5</v>
      </c>
      <c r="AE35" s="29">
        <v>9.603724520559288E-5</v>
      </c>
      <c r="AF35" s="29">
        <v>9.603724520559288E-5</v>
      </c>
      <c r="AG35" s="29">
        <v>9.603724520559288E-5</v>
      </c>
      <c r="AH35" s="29">
        <v>8.2545517485941173E-5</v>
      </c>
      <c r="AI35" s="29">
        <v>0</v>
      </c>
      <c r="AJ35" s="29">
        <v>0</v>
      </c>
      <c r="AK35" s="29">
        <v>0</v>
      </c>
      <c r="AL35" s="29">
        <v>0</v>
      </c>
      <c r="AM35" s="29">
        <v>0</v>
      </c>
      <c r="AN35" s="29">
        <v>0</v>
      </c>
      <c r="AO35" s="29">
        <v>0</v>
      </c>
      <c r="AP35" s="29">
        <v>0</v>
      </c>
      <c r="AQ35" s="29">
        <v>0</v>
      </c>
      <c r="AR35" s="29">
        <v>0</v>
      </c>
      <c r="AS35" s="29">
        <v>0.19525636547893666</v>
      </c>
      <c r="AT35" s="29">
        <v>0.19525636547893666</v>
      </c>
      <c r="AU35" s="29">
        <v>0.19525636547893666</v>
      </c>
      <c r="AV35" s="29">
        <v>0.19525636547893666</v>
      </c>
      <c r="AW35" s="29">
        <v>0.19525636547893666</v>
      </c>
      <c r="AX35" s="29">
        <v>0.19525636547893666</v>
      </c>
      <c r="AY35" s="29">
        <v>0.19525636547893666</v>
      </c>
      <c r="AZ35" s="29">
        <v>0.19525636547893666</v>
      </c>
      <c r="BA35" s="29">
        <v>0.19525636547893666</v>
      </c>
      <c r="BB35" s="29">
        <v>0.19525636547893666</v>
      </c>
      <c r="BC35" s="29">
        <v>0.19525636547893666</v>
      </c>
      <c r="BD35" s="29">
        <v>0.19525636547893666</v>
      </c>
      <c r="BE35" s="29">
        <v>0.19525636547893666</v>
      </c>
      <c r="BF35" s="29">
        <v>0.19525636547893666</v>
      </c>
      <c r="BG35" s="29">
        <v>0.19525636547893666</v>
      </c>
      <c r="BH35" s="29">
        <v>0.19525636547893666</v>
      </c>
      <c r="BI35" s="29">
        <v>0.19525636547893666</v>
      </c>
      <c r="BJ35" s="29">
        <v>0.19525636547893666</v>
      </c>
      <c r="BK35" s="29">
        <v>0.18173329635040186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</row>
  </sheetData>
  <autoFilter ref="A2:BU35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U61"/>
  <sheetViews>
    <sheetView topLeftCell="X1" workbookViewId="0">
      <selection activeCell="AS10" sqref="AS10"/>
    </sheetView>
  </sheetViews>
  <sheetFormatPr defaultColWidth="8.85546875" defaultRowHeight="15"/>
  <cols>
    <col min="3" max="3" width="24.42578125" customWidth="1"/>
    <col min="8" max="8" width="9" bestFit="1" customWidth="1"/>
    <col min="11" max="13" width="9" bestFit="1" customWidth="1"/>
    <col min="14" max="14" width="12.28515625" bestFit="1" customWidth="1"/>
    <col min="15" max="18" width="9" bestFit="1" customWidth="1"/>
    <col min="47" max="47" width="9.140625" bestFit="1" customWidth="1"/>
  </cols>
  <sheetData>
    <row r="1" spans="1:73">
      <c r="A1" s="1" t="s">
        <v>92</v>
      </c>
    </row>
    <row r="2" spans="1:73" ht="120">
      <c r="A2" s="33" t="s">
        <v>0</v>
      </c>
      <c r="B2" s="33" t="s">
        <v>1</v>
      </c>
      <c r="C2" s="33" t="s">
        <v>2</v>
      </c>
      <c r="D2" s="34" t="s">
        <v>3</v>
      </c>
      <c r="E2" s="34" t="s">
        <v>4</v>
      </c>
      <c r="F2" s="34" t="s">
        <v>5</v>
      </c>
      <c r="G2" s="34" t="s">
        <v>61</v>
      </c>
      <c r="H2" s="35" t="s">
        <v>6</v>
      </c>
      <c r="I2" s="35" t="s">
        <v>62</v>
      </c>
      <c r="J2" s="35" t="s">
        <v>9</v>
      </c>
      <c r="K2" s="36" t="s">
        <v>53</v>
      </c>
      <c r="L2" s="35" t="s">
        <v>11</v>
      </c>
      <c r="M2" s="35" t="s">
        <v>12</v>
      </c>
      <c r="N2" s="35">
        <v>2011</v>
      </c>
      <c r="O2" s="35">
        <v>2012</v>
      </c>
      <c r="P2" s="35">
        <v>2013</v>
      </c>
      <c r="Q2" s="35">
        <v>2014</v>
      </c>
      <c r="R2" s="35">
        <v>2015</v>
      </c>
      <c r="S2" s="35">
        <v>2016</v>
      </c>
      <c r="T2" s="35">
        <v>2017</v>
      </c>
      <c r="U2" s="35">
        <v>2018</v>
      </c>
      <c r="V2" s="35">
        <v>2019</v>
      </c>
      <c r="W2" s="35">
        <v>2020</v>
      </c>
      <c r="X2" s="35">
        <v>2021</v>
      </c>
      <c r="Y2" s="35">
        <v>2022</v>
      </c>
      <c r="Z2" s="35">
        <v>2023</v>
      </c>
      <c r="AA2" s="35">
        <v>2024</v>
      </c>
      <c r="AB2" s="35">
        <v>2025</v>
      </c>
      <c r="AC2" s="35">
        <v>2026</v>
      </c>
      <c r="AD2" s="35">
        <v>2027</v>
      </c>
      <c r="AE2" s="35">
        <v>2028</v>
      </c>
      <c r="AF2" s="35">
        <v>2029</v>
      </c>
      <c r="AG2" s="35">
        <v>2030</v>
      </c>
      <c r="AH2" s="35">
        <v>2031</v>
      </c>
      <c r="AI2" s="35">
        <v>2032</v>
      </c>
      <c r="AJ2" s="35">
        <v>2033</v>
      </c>
      <c r="AK2" s="35">
        <v>2034</v>
      </c>
      <c r="AL2" s="35">
        <v>2035</v>
      </c>
      <c r="AM2" s="35">
        <v>2036</v>
      </c>
      <c r="AN2" s="35">
        <v>2037</v>
      </c>
      <c r="AO2" s="35">
        <v>2038</v>
      </c>
      <c r="AP2" s="35">
        <v>2039</v>
      </c>
      <c r="AQ2" s="35">
        <v>2040</v>
      </c>
      <c r="AR2" s="35">
        <v>2011</v>
      </c>
      <c r="AS2" s="35">
        <v>2012</v>
      </c>
      <c r="AT2" s="35">
        <v>2013</v>
      </c>
      <c r="AU2" s="35">
        <v>2014</v>
      </c>
      <c r="AV2" s="35">
        <v>2015</v>
      </c>
      <c r="AW2" s="35">
        <v>2016</v>
      </c>
      <c r="AX2" s="35">
        <v>2017</v>
      </c>
      <c r="AY2" s="35">
        <v>2018</v>
      </c>
      <c r="AZ2" s="35">
        <v>2019</v>
      </c>
      <c r="BA2" s="35">
        <v>2020</v>
      </c>
      <c r="BB2" s="35">
        <v>2021</v>
      </c>
      <c r="BC2" s="35">
        <v>2022</v>
      </c>
      <c r="BD2" s="35">
        <v>2023</v>
      </c>
      <c r="BE2" s="35">
        <v>2024</v>
      </c>
      <c r="BF2" s="35">
        <v>2025</v>
      </c>
      <c r="BG2" s="35">
        <v>2026</v>
      </c>
      <c r="BH2" s="35">
        <v>2027</v>
      </c>
      <c r="BI2" s="35">
        <v>2028</v>
      </c>
      <c r="BJ2" s="35">
        <v>2029</v>
      </c>
      <c r="BK2" s="35">
        <v>2030</v>
      </c>
      <c r="BL2" s="35">
        <v>2031</v>
      </c>
      <c r="BM2" s="35">
        <v>2032</v>
      </c>
      <c r="BN2" s="35">
        <v>2033</v>
      </c>
      <c r="BO2" s="35">
        <v>2034</v>
      </c>
      <c r="BP2" s="35">
        <v>2035</v>
      </c>
      <c r="BQ2" s="35">
        <v>2036</v>
      </c>
      <c r="BR2" s="35">
        <v>2037</v>
      </c>
      <c r="BS2" s="35">
        <v>2038</v>
      </c>
      <c r="BT2" s="35">
        <v>2039</v>
      </c>
      <c r="BU2" s="35">
        <v>2040</v>
      </c>
    </row>
    <row r="4" spans="1:73">
      <c r="A4" t="s">
        <v>3</v>
      </c>
      <c r="B4" t="s">
        <v>34</v>
      </c>
      <c r="C4" t="s">
        <v>40</v>
      </c>
      <c r="D4" t="s">
        <v>16</v>
      </c>
      <c r="E4" t="s">
        <v>82</v>
      </c>
      <c r="F4" t="s">
        <v>18</v>
      </c>
      <c r="G4" t="s">
        <v>64</v>
      </c>
      <c r="H4">
        <v>2014</v>
      </c>
      <c r="I4" t="s">
        <v>83</v>
      </c>
      <c r="J4" t="s">
        <v>41</v>
      </c>
      <c r="K4">
        <v>442</v>
      </c>
      <c r="L4">
        <v>415.42851719999999</v>
      </c>
      <c r="M4">
        <v>1512614.33</v>
      </c>
      <c r="N4">
        <v>0</v>
      </c>
      <c r="O4">
        <v>0</v>
      </c>
      <c r="P4">
        <v>0</v>
      </c>
      <c r="Q4">
        <v>0.41542851720000001</v>
      </c>
      <c r="R4">
        <v>0.40291324550000002</v>
      </c>
      <c r="S4">
        <v>0.36600415040000001</v>
      </c>
      <c r="T4">
        <v>0.21957215229999999</v>
      </c>
      <c r="U4">
        <v>0.21957215229999999</v>
      </c>
      <c r="V4">
        <v>0.21957215229999999</v>
      </c>
      <c r="W4">
        <v>0.21957215229999999</v>
      </c>
      <c r="X4">
        <v>0.21957215229999999</v>
      </c>
      <c r="Y4">
        <v>0.21957215229999999</v>
      </c>
      <c r="Z4">
        <v>0.21957215229999999</v>
      </c>
      <c r="AA4">
        <v>0.21513170500000001</v>
      </c>
      <c r="AB4">
        <v>6.0498008589999999E-2</v>
      </c>
      <c r="AC4">
        <v>5.6672607200000007E-4</v>
      </c>
      <c r="AD4">
        <v>5.6672607200000007E-4</v>
      </c>
      <c r="AE4">
        <v>5.6672607200000007E-4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1512.6143300000001</v>
      </c>
      <c r="AV4">
        <v>1462.473763</v>
      </c>
      <c r="AW4">
        <v>1323.2955749999999</v>
      </c>
      <c r="AX4">
        <v>837.4930885</v>
      </c>
      <c r="AY4">
        <v>837.4930885</v>
      </c>
      <c r="AZ4">
        <v>837.4930885</v>
      </c>
      <c r="BA4">
        <v>837.4930885</v>
      </c>
      <c r="BB4">
        <v>837.4930885</v>
      </c>
      <c r="BC4">
        <v>837.4930885</v>
      </c>
      <c r="BD4">
        <v>837.4930885</v>
      </c>
      <c r="BE4">
        <v>796.54758030000005</v>
      </c>
      <c r="BF4">
        <v>198.61663519999999</v>
      </c>
      <c r="BG4">
        <v>0.5663221880999999</v>
      </c>
      <c r="BH4">
        <v>0.5663221880999999</v>
      </c>
      <c r="BI4">
        <v>0.5663221880999999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>
      <c r="A5" t="s">
        <v>3</v>
      </c>
      <c r="B5" t="s">
        <v>34</v>
      </c>
      <c r="C5" t="s">
        <v>43</v>
      </c>
      <c r="D5" t="s">
        <v>16</v>
      </c>
      <c r="E5" t="s">
        <v>82</v>
      </c>
      <c r="F5" t="s">
        <v>18</v>
      </c>
      <c r="G5" t="s">
        <v>64</v>
      </c>
      <c r="H5">
        <v>2011</v>
      </c>
      <c r="I5" t="s">
        <v>83</v>
      </c>
      <c r="J5" t="s">
        <v>66</v>
      </c>
      <c r="K5">
        <v>1</v>
      </c>
      <c r="L5">
        <v>0.24677522499999999</v>
      </c>
      <c r="M5">
        <v>4888.1624760000004</v>
      </c>
      <c r="N5">
        <v>2.4677522499999999E-4</v>
      </c>
      <c r="O5">
        <v>2.4677522499999999E-4</v>
      </c>
      <c r="P5">
        <v>2.4677522499999999E-4</v>
      </c>
      <c r="Q5">
        <v>2.4677522499999999E-4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1.2220406190000002</v>
      </c>
      <c r="AS5">
        <v>1.2220406190000002</v>
      </c>
      <c r="AT5">
        <v>1.2220406190000002</v>
      </c>
      <c r="AU5">
        <v>1.2220406190000002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>
      <c r="A6" t="s">
        <v>3</v>
      </c>
      <c r="B6" t="s">
        <v>34</v>
      </c>
      <c r="C6" t="s">
        <v>43</v>
      </c>
      <c r="D6" t="s">
        <v>16</v>
      </c>
      <c r="E6" t="s">
        <v>82</v>
      </c>
      <c r="F6" t="s">
        <v>18</v>
      </c>
      <c r="G6" t="s">
        <v>64</v>
      </c>
      <c r="H6">
        <v>2012</v>
      </c>
      <c r="I6" t="s">
        <v>83</v>
      </c>
      <c r="J6" t="s">
        <v>66</v>
      </c>
      <c r="K6">
        <v>1</v>
      </c>
      <c r="L6">
        <v>0.34493254499999998</v>
      </c>
      <c r="M6">
        <v>5124.3585759999996</v>
      </c>
      <c r="N6">
        <v>0</v>
      </c>
      <c r="O6">
        <v>3.4493254499999999E-4</v>
      </c>
      <c r="P6">
        <v>3.4493254499999999E-4</v>
      </c>
      <c r="Q6">
        <v>3.4493254499999999E-4</v>
      </c>
      <c r="R6">
        <v>3.4493254499999999E-4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1.7081195250000001</v>
      </c>
      <c r="AT6">
        <v>1.7081195250000001</v>
      </c>
      <c r="AU6">
        <v>1.7081195250000001</v>
      </c>
      <c r="AV6">
        <v>1.7081195250000001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>
      <c r="A7" t="s">
        <v>3</v>
      </c>
      <c r="B7" t="s">
        <v>34</v>
      </c>
      <c r="C7" t="s">
        <v>43</v>
      </c>
      <c r="D7" t="s">
        <v>16</v>
      </c>
      <c r="E7" t="s">
        <v>82</v>
      </c>
      <c r="F7" t="s">
        <v>18</v>
      </c>
      <c r="G7" t="s">
        <v>64</v>
      </c>
      <c r="H7">
        <v>2012</v>
      </c>
      <c r="I7" t="s">
        <v>83</v>
      </c>
      <c r="J7" t="s">
        <v>66</v>
      </c>
      <c r="K7">
        <v>1</v>
      </c>
      <c r="L7">
        <v>2.2420615439999998</v>
      </c>
      <c r="M7">
        <v>33308.330750000001</v>
      </c>
      <c r="N7">
        <v>0</v>
      </c>
      <c r="O7">
        <v>2.2420615439999996E-3</v>
      </c>
      <c r="P7">
        <v>2.2420615439999996E-3</v>
      </c>
      <c r="Q7">
        <v>2.2420615439999996E-3</v>
      </c>
      <c r="R7">
        <v>2.2420615439999996E-3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11.10277692</v>
      </c>
      <c r="AT7">
        <v>11.10277692</v>
      </c>
      <c r="AU7">
        <v>11.10277692</v>
      </c>
      <c r="AV7">
        <v>11.10277692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>
      <c r="A8" t="s">
        <v>3</v>
      </c>
      <c r="B8" t="s">
        <v>34</v>
      </c>
      <c r="C8" t="s">
        <v>43</v>
      </c>
      <c r="D8" t="s">
        <v>16</v>
      </c>
      <c r="E8" t="s">
        <v>82</v>
      </c>
      <c r="F8" t="s">
        <v>18</v>
      </c>
      <c r="G8" t="s">
        <v>64</v>
      </c>
      <c r="H8">
        <v>2013</v>
      </c>
      <c r="I8" t="s">
        <v>83</v>
      </c>
      <c r="J8" t="s">
        <v>66</v>
      </c>
      <c r="K8">
        <v>1</v>
      </c>
      <c r="L8">
        <v>1.169006E-2</v>
      </c>
      <c r="M8">
        <v>128.54037959999999</v>
      </c>
      <c r="N8">
        <v>0</v>
      </c>
      <c r="O8">
        <v>0</v>
      </c>
      <c r="P8">
        <v>1.1690060000000001E-5</v>
      </c>
      <c r="Q8">
        <v>1.1690060000000001E-5</v>
      </c>
      <c r="R8">
        <v>1.1690060000000001E-5</v>
      </c>
      <c r="S8">
        <v>1.1690060000000001E-5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6.4270189810000003E-2</v>
      </c>
      <c r="AU8">
        <v>6.4270189810000003E-2</v>
      </c>
      <c r="AV8">
        <v>6.4270189810000003E-2</v>
      </c>
      <c r="AW8">
        <v>6.4270189810000003E-2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>
      <c r="A9" t="s">
        <v>3</v>
      </c>
      <c r="B9" t="s">
        <v>34</v>
      </c>
      <c r="C9" t="s">
        <v>43</v>
      </c>
      <c r="D9" t="s">
        <v>16</v>
      </c>
      <c r="E9" t="s">
        <v>82</v>
      </c>
      <c r="F9" t="s">
        <v>18</v>
      </c>
      <c r="G9" t="s">
        <v>64</v>
      </c>
      <c r="H9">
        <v>2014</v>
      </c>
      <c r="I9" t="s">
        <v>83</v>
      </c>
      <c r="J9" t="s">
        <v>66</v>
      </c>
      <c r="K9">
        <v>9</v>
      </c>
      <c r="L9">
        <v>120.30237459999999</v>
      </c>
      <c r="M9">
        <v>587462.13049999997</v>
      </c>
      <c r="N9">
        <v>0</v>
      </c>
      <c r="O9">
        <v>0</v>
      </c>
      <c r="P9">
        <v>0</v>
      </c>
      <c r="Q9">
        <v>0.1203023746</v>
      </c>
      <c r="R9">
        <v>0.1203023746</v>
      </c>
      <c r="S9">
        <v>0.1203023746</v>
      </c>
      <c r="T9">
        <v>0.1203023746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587.46213049999994</v>
      </c>
      <c r="AV9">
        <v>587.46213049999994</v>
      </c>
      <c r="AW9">
        <v>587.46213049999994</v>
      </c>
      <c r="AX9">
        <v>587.46213049999994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>
      <c r="A10" t="s">
        <v>3</v>
      </c>
      <c r="B10" t="s">
        <v>34</v>
      </c>
      <c r="C10" t="s">
        <v>51</v>
      </c>
      <c r="D10" t="s">
        <v>16</v>
      </c>
      <c r="E10" t="s">
        <v>82</v>
      </c>
      <c r="F10" t="s">
        <v>18</v>
      </c>
      <c r="G10" t="s">
        <v>64</v>
      </c>
      <c r="H10">
        <v>2012</v>
      </c>
      <c r="I10" t="s">
        <v>83</v>
      </c>
      <c r="J10" t="s">
        <v>20</v>
      </c>
      <c r="K10">
        <v>1</v>
      </c>
      <c r="L10">
        <v>4.3427230000000003</v>
      </c>
      <c r="M10">
        <v>55704.865019999997</v>
      </c>
      <c r="N10">
        <v>0</v>
      </c>
      <c r="O10">
        <v>4.3427230000000006E-3</v>
      </c>
      <c r="P10">
        <v>4.3427230000000006E-3</v>
      </c>
      <c r="Q10">
        <v>4.3427230000000006E-3</v>
      </c>
      <c r="R10">
        <v>4.3427230000000006E-3</v>
      </c>
      <c r="S10">
        <v>1.5280650000000001E-3</v>
      </c>
      <c r="T10">
        <v>1.5280650000000001E-3</v>
      </c>
      <c r="U10">
        <v>1.5280650000000001E-3</v>
      </c>
      <c r="V10">
        <v>1.5280650000000001E-3</v>
      </c>
      <c r="W10">
        <v>1.5280650000000001E-3</v>
      </c>
      <c r="X10">
        <v>1.5280650000000001E-3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18.568288339999999</v>
      </c>
      <c r="AT10">
        <v>18.568288339999999</v>
      </c>
      <c r="AU10">
        <v>18.568288339999999</v>
      </c>
      <c r="AV10">
        <v>18.568288339999999</v>
      </c>
      <c r="AW10">
        <v>5.0505525000000002</v>
      </c>
      <c r="AX10">
        <v>5.0505525000000002</v>
      </c>
      <c r="AY10">
        <v>5.0505525000000002</v>
      </c>
      <c r="AZ10">
        <v>5.0505525000000002</v>
      </c>
      <c r="BA10">
        <v>5.0505525000000002</v>
      </c>
      <c r="BB10">
        <v>5.0505525000000002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>
      <c r="A11" t="s">
        <v>3</v>
      </c>
      <c r="B11" t="s">
        <v>34</v>
      </c>
      <c r="C11" t="s">
        <v>51</v>
      </c>
      <c r="D11" t="s">
        <v>16</v>
      </c>
      <c r="E11" t="s">
        <v>82</v>
      </c>
      <c r="F11" t="s">
        <v>18</v>
      </c>
      <c r="G11" t="s">
        <v>64</v>
      </c>
      <c r="H11">
        <v>2013</v>
      </c>
      <c r="I11" t="s">
        <v>83</v>
      </c>
      <c r="J11" t="s">
        <v>20</v>
      </c>
      <c r="K11">
        <v>1</v>
      </c>
      <c r="L11">
        <v>17.697180450000001</v>
      </c>
      <c r="M11">
        <v>144643.1734</v>
      </c>
      <c r="N11">
        <v>0</v>
      </c>
      <c r="O11">
        <v>0</v>
      </c>
      <c r="P11">
        <v>1.7697180450000002E-2</v>
      </c>
      <c r="Q11">
        <v>1.7697180450000002E-2</v>
      </c>
      <c r="R11">
        <v>1.7697180450000002E-2</v>
      </c>
      <c r="S11">
        <v>1.7697180450000002E-2</v>
      </c>
      <c r="T11">
        <v>1.7697180450000002E-2</v>
      </c>
      <c r="U11">
        <v>1.7697180450000002E-2</v>
      </c>
      <c r="V11">
        <v>1.7697180450000002E-2</v>
      </c>
      <c r="W11">
        <v>1.7697180450000002E-2</v>
      </c>
      <c r="X11">
        <v>1.7173272449999999E-2</v>
      </c>
      <c r="Y11">
        <v>1.7173272449999999E-2</v>
      </c>
      <c r="Z11">
        <v>1.7173272449999999E-2</v>
      </c>
      <c r="AA11">
        <v>1.7173272449999999E-2</v>
      </c>
      <c r="AB11">
        <v>1.7173272449999999E-2</v>
      </c>
      <c r="AC11">
        <v>1.7173272449999999E-2</v>
      </c>
      <c r="AD11">
        <v>1.7158719449999998E-2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72.321586679999996</v>
      </c>
      <c r="AU11">
        <v>72.321586679999996</v>
      </c>
      <c r="AV11">
        <v>72.321586679999996</v>
      </c>
      <c r="AW11">
        <v>72.321586679999996</v>
      </c>
      <c r="AX11">
        <v>72.321586679999996</v>
      </c>
      <c r="AY11">
        <v>72.321586679999996</v>
      </c>
      <c r="AZ11">
        <v>72.321586679999996</v>
      </c>
      <c r="BA11">
        <v>72.321586679999996</v>
      </c>
      <c r="BB11">
        <v>70.589968679999998</v>
      </c>
      <c r="BC11">
        <v>70.589968679999998</v>
      </c>
      <c r="BD11">
        <v>70.589968679999998</v>
      </c>
      <c r="BE11">
        <v>70.589968679999998</v>
      </c>
      <c r="BF11">
        <v>70.589968679999998</v>
      </c>
      <c r="BG11">
        <v>70.589968679999998</v>
      </c>
      <c r="BH11">
        <v>70.541868180000009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>
      <c r="A12" s="40" t="s">
        <v>3</v>
      </c>
      <c r="B12" t="s">
        <v>34</v>
      </c>
      <c r="C12" t="s">
        <v>51</v>
      </c>
      <c r="D12" t="s">
        <v>16</v>
      </c>
      <c r="E12" t="s">
        <v>82</v>
      </c>
      <c r="F12" t="s">
        <v>18</v>
      </c>
      <c r="G12" t="s">
        <v>64</v>
      </c>
      <c r="H12">
        <v>2014</v>
      </c>
      <c r="I12" t="s">
        <v>83</v>
      </c>
      <c r="J12" t="s">
        <v>20</v>
      </c>
      <c r="K12">
        <v>3</v>
      </c>
      <c r="L12">
        <v>3.3517746399999999</v>
      </c>
      <c r="M12">
        <v>16509.95061</v>
      </c>
      <c r="N12">
        <v>0</v>
      </c>
      <c r="O12">
        <v>0</v>
      </c>
      <c r="P12">
        <v>0</v>
      </c>
      <c r="Q12">
        <v>3.3517746400000001E-3</v>
      </c>
      <c r="R12">
        <v>3.3517746400000001E-3</v>
      </c>
      <c r="S12">
        <v>3.3517746400000001E-3</v>
      </c>
      <c r="T12">
        <v>3.3517746400000001E-3</v>
      </c>
      <c r="U12">
        <v>3.3517746400000001E-3</v>
      </c>
      <c r="V12">
        <v>3.3517746400000001E-3</v>
      </c>
      <c r="W12">
        <v>3.3517746400000001E-3</v>
      </c>
      <c r="X12">
        <v>3.3517746400000001E-3</v>
      </c>
      <c r="Y12">
        <v>3.3517746400000001E-3</v>
      </c>
      <c r="Z12">
        <v>3.3517746400000001E-3</v>
      </c>
      <c r="AA12">
        <v>9.5676664E-4</v>
      </c>
      <c r="AB12">
        <v>9.5676664E-4</v>
      </c>
      <c r="AC12">
        <v>9.5676664E-4</v>
      </c>
      <c r="AD12">
        <v>9.5676664E-4</v>
      </c>
      <c r="AE12">
        <v>9.5676664E-4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16.509950610000001</v>
      </c>
      <c r="AV12">
        <v>16.509950610000001</v>
      </c>
      <c r="AW12">
        <v>16.509950610000001</v>
      </c>
      <c r="AX12">
        <v>16.509950610000001</v>
      </c>
      <c r="AY12">
        <v>16.509950610000001</v>
      </c>
      <c r="AZ12">
        <v>16.509950610000001</v>
      </c>
      <c r="BA12">
        <v>16.509950610000001</v>
      </c>
      <c r="BB12">
        <v>16.509950610000001</v>
      </c>
      <c r="BC12">
        <v>16.509950610000001</v>
      </c>
      <c r="BD12">
        <v>16.509950610000001</v>
      </c>
      <c r="BE12">
        <v>1.60491381</v>
      </c>
      <c r="BF12">
        <v>1.60491381</v>
      </c>
      <c r="BG12">
        <v>1.60491381</v>
      </c>
      <c r="BH12">
        <v>1.60491381</v>
      </c>
      <c r="BI12">
        <v>1.60491381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>
      <c r="A13" t="s">
        <v>3</v>
      </c>
      <c r="B13" t="s">
        <v>34</v>
      </c>
      <c r="C13" t="s">
        <v>42</v>
      </c>
      <c r="D13" t="s">
        <v>16</v>
      </c>
      <c r="E13" t="s">
        <v>82</v>
      </c>
      <c r="F13" t="s">
        <v>18</v>
      </c>
      <c r="G13" t="s">
        <v>64</v>
      </c>
      <c r="H13">
        <v>2012</v>
      </c>
      <c r="I13" t="s">
        <v>83</v>
      </c>
      <c r="J13" t="s">
        <v>41</v>
      </c>
      <c r="K13">
        <v>12</v>
      </c>
      <c r="L13">
        <v>67.48</v>
      </c>
      <c r="M13">
        <v>3037246.67</v>
      </c>
      <c r="N13">
        <v>0</v>
      </c>
      <c r="O13">
        <v>7.0099999999999996E-2</v>
      </c>
      <c r="P13">
        <v>7.0099999999999996E-2</v>
      </c>
      <c r="Q13">
        <v>6.7479999999999998E-2</v>
      </c>
      <c r="R13">
        <v>5.0840000000000003E-2</v>
      </c>
      <c r="S13">
        <v>5.0840000000000003E-2</v>
      </c>
      <c r="T13">
        <v>4.863E-2</v>
      </c>
      <c r="U13">
        <v>4.7020000000000006E-2</v>
      </c>
      <c r="V13">
        <v>4.7020000000000006E-2</v>
      </c>
      <c r="W13">
        <v>4.7020000000000006E-2</v>
      </c>
      <c r="X13">
        <v>3.7440000000000001E-2</v>
      </c>
      <c r="Y13">
        <v>1.494E-2</v>
      </c>
      <c r="Z13">
        <v>1.494E-2</v>
      </c>
      <c r="AA13">
        <v>9.130000000000001E-3</v>
      </c>
      <c r="AB13">
        <v>5.5300000000000002E-3</v>
      </c>
      <c r="AC13">
        <v>5.5300000000000002E-3</v>
      </c>
      <c r="AD13">
        <v>5.5300000000000002E-3</v>
      </c>
      <c r="AE13">
        <v>5.5300000000000002E-3</v>
      </c>
      <c r="AF13">
        <v>5.5300000000000002E-3</v>
      </c>
      <c r="AG13">
        <v>5.5300000000000002E-3</v>
      </c>
      <c r="AH13">
        <v>5.5300000000000002E-3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427.90899999999999</v>
      </c>
      <c r="AT13">
        <v>427.90899999999999</v>
      </c>
      <c r="AU13">
        <v>418.459</v>
      </c>
      <c r="AV13">
        <v>367.34800000000001</v>
      </c>
      <c r="AW13">
        <v>367.34800000000001</v>
      </c>
      <c r="AX13">
        <v>359.65</v>
      </c>
      <c r="AY13">
        <v>345.19099999999997</v>
      </c>
      <c r="AZ13">
        <v>345.19099999999997</v>
      </c>
      <c r="BA13">
        <v>345.19099999999997</v>
      </c>
      <c r="BB13">
        <v>258.79399999999998</v>
      </c>
      <c r="BC13">
        <v>51.856999999999999</v>
      </c>
      <c r="BD13">
        <v>51.856999999999999</v>
      </c>
      <c r="BE13">
        <v>15.093</v>
      </c>
      <c r="BF13">
        <v>2.085</v>
      </c>
      <c r="BG13">
        <v>2.085</v>
      </c>
      <c r="BH13">
        <v>2.085</v>
      </c>
      <c r="BI13">
        <v>2.085</v>
      </c>
      <c r="BJ13">
        <v>2.085</v>
      </c>
      <c r="BK13">
        <v>2.085</v>
      </c>
      <c r="BL13">
        <v>2.085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>
      <c r="A14" t="s">
        <v>3</v>
      </c>
      <c r="B14" t="s">
        <v>34</v>
      </c>
      <c r="C14" t="s">
        <v>42</v>
      </c>
      <c r="D14" t="s">
        <v>16</v>
      </c>
      <c r="E14" t="s">
        <v>82</v>
      </c>
      <c r="F14" t="s">
        <v>18</v>
      </c>
      <c r="G14" t="s">
        <v>64</v>
      </c>
      <c r="H14">
        <v>2013</v>
      </c>
      <c r="I14" t="s">
        <v>83</v>
      </c>
      <c r="J14" t="s">
        <v>41</v>
      </c>
      <c r="K14">
        <v>18</v>
      </c>
      <c r="L14">
        <v>240.1735381</v>
      </c>
      <c r="M14">
        <v>3334459.2850000001</v>
      </c>
      <c r="N14">
        <v>0</v>
      </c>
      <c r="O14">
        <v>0</v>
      </c>
      <c r="P14">
        <v>0.24147011430000001</v>
      </c>
      <c r="Q14">
        <v>0.2401735381</v>
      </c>
      <c r="R14">
        <v>0.2401735381</v>
      </c>
      <c r="S14">
        <v>0.2401735381</v>
      </c>
      <c r="T14">
        <v>0.2320644265</v>
      </c>
      <c r="U14">
        <v>0.23124484419999999</v>
      </c>
      <c r="V14">
        <v>0.23124484419999999</v>
      </c>
      <c r="W14">
        <v>0.22672382690000001</v>
      </c>
      <c r="X14">
        <v>0.21747479720000001</v>
      </c>
      <c r="Y14">
        <v>0.21150024250000002</v>
      </c>
      <c r="Z14">
        <v>0.16029729779999999</v>
      </c>
      <c r="AA14">
        <v>0.12281144989999999</v>
      </c>
      <c r="AB14">
        <v>8.6050385729999998E-2</v>
      </c>
      <c r="AC14">
        <v>8.2741208189999998E-2</v>
      </c>
      <c r="AD14">
        <v>8.2741208189999998E-2</v>
      </c>
      <c r="AE14">
        <v>6.8727100120000009E-2</v>
      </c>
      <c r="AF14">
        <v>5.7054303569999999E-3</v>
      </c>
      <c r="AG14">
        <v>4.3940339230000005E-3</v>
      </c>
      <c r="AH14">
        <v>4.3940339230000005E-3</v>
      </c>
      <c r="AI14">
        <v>4.3940339230000005E-3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1669.9365290000001</v>
      </c>
      <c r="AU14">
        <v>1664.5227560000001</v>
      </c>
      <c r="AV14">
        <v>1664.5227560000001</v>
      </c>
      <c r="AW14">
        <v>1664.5227560000001</v>
      </c>
      <c r="AX14">
        <v>1636.2747590000001</v>
      </c>
      <c r="AY14">
        <v>1630.9449140000002</v>
      </c>
      <c r="AZ14">
        <v>1630.9449140000002</v>
      </c>
      <c r="BA14">
        <v>1608.315173</v>
      </c>
      <c r="BB14">
        <v>1568.280229</v>
      </c>
      <c r="BC14">
        <v>1529.426964</v>
      </c>
      <c r="BD14">
        <v>1248.600183</v>
      </c>
      <c r="BE14">
        <v>1060.9665210000001</v>
      </c>
      <c r="BF14">
        <v>823.3520749999999</v>
      </c>
      <c r="BG14">
        <v>809.53480949999994</v>
      </c>
      <c r="BH14">
        <v>809.53480949999994</v>
      </c>
      <c r="BI14">
        <v>655.49279369999999</v>
      </c>
      <c r="BJ14">
        <v>13.146432969999999</v>
      </c>
      <c r="BK14">
        <v>10.83919246</v>
      </c>
      <c r="BL14">
        <v>10.83919246</v>
      </c>
      <c r="BM14">
        <v>10.83919246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>
      <c r="A15" t="s">
        <v>3</v>
      </c>
      <c r="B15" t="s">
        <v>34</v>
      </c>
      <c r="C15" t="s">
        <v>42</v>
      </c>
      <c r="D15" t="s">
        <v>16</v>
      </c>
      <c r="E15" t="s">
        <v>82</v>
      </c>
      <c r="F15" t="s">
        <v>18</v>
      </c>
      <c r="G15" t="s">
        <v>64</v>
      </c>
      <c r="H15">
        <v>2014</v>
      </c>
      <c r="I15" t="s">
        <v>83</v>
      </c>
      <c r="J15" t="s">
        <v>41</v>
      </c>
      <c r="K15">
        <v>248</v>
      </c>
      <c r="L15">
        <v>1550.1280409999999</v>
      </c>
      <c r="M15">
        <v>11007832.199999999</v>
      </c>
      <c r="N15">
        <v>0</v>
      </c>
      <c r="O15">
        <v>0</v>
      </c>
      <c r="P15">
        <v>0</v>
      </c>
      <c r="Q15">
        <v>1.550128041</v>
      </c>
      <c r="R15">
        <v>1.5479553940000002</v>
      </c>
      <c r="S15">
        <v>1.5479553940000002</v>
      </c>
      <c r="T15">
        <v>1.490967911</v>
      </c>
      <c r="U15">
        <v>1.490967911</v>
      </c>
      <c r="V15">
        <v>1.490967911</v>
      </c>
      <c r="W15">
        <v>1.415144612</v>
      </c>
      <c r="X15">
        <v>1.415144612</v>
      </c>
      <c r="Y15">
        <v>1.335811745</v>
      </c>
      <c r="Z15">
        <v>1.0145874240000001</v>
      </c>
      <c r="AA15">
        <v>0.68389788299999998</v>
      </c>
      <c r="AB15">
        <v>0.66938069599999994</v>
      </c>
      <c r="AC15">
        <v>0.31728310209999999</v>
      </c>
      <c r="AD15">
        <v>0.29779808150000003</v>
      </c>
      <c r="AE15">
        <v>0.29779808150000003</v>
      </c>
      <c r="AF15">
        <v>0.2276483608</v>
      </c>
      <c r="AG15">
        <v>6.4593716499999995E-2</v>
      </c>
      <c r="AH15">
        <v>6.4593716499999995E-2</v>
      </c>
      <c r="AI15">
        <v>6.4593716499999995E-2</v>
      </c>
      <c r="AJ15">
        <v>6.4593716499999995E-2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11007.832199999999</v>
      </c>
      <c r="AV15">
        <v>11000.239310000001</v>
      </c>
      <c r="AW15">
        <v>11000.239310000001</v>
      </c>
      <c r="AX15">
        <v>10801.07733</v>
      </c>
      <c r="AY15">
        <v>10801.07733</v>
      </c>
      <c r="AZ15">
        <v>10801.07733</v>
      </c>
      <c r="BA15">
        <v>10315.26072</v>
      </c>
      <c r="BB15">
        <v>10315.26072</v>
      </c>
      <c r="BC15">
        <v>9748.1889179999998</v>
      </c>
      <c r="BD15">
        <v>7598.6266020000003</v>
      </c>
      <c r="BE15">
        <v>5279.6366639999997</v>
      </c>
      <c r="BF15">
        <v>4958.7983650000006</v>
      </c>
      <c r="BG15">
        <v>1895.729229</v>
      </c>
      <c r="BH15">
        <v>1827.5817030000001</v>
      </c>
      <c r="BI15">
        <v>1827.5817030000001</v>
      </c>
      <c r="BJ15">
        <v>1347.6493799999998</v>
      </c>
      <c r="BK15">
        <v>106.55242320000001</v>
      </c>
      <c r="BL15">
        <v>106.55242320000001</v>
      </c>
      <c r="BM15">
        <v>106.55242320000001</v>
      </c>
      <c r="BN15">
        <v>106.55242320000001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>
      <c r="A16" t="s">
        <v>3</v>
      </c>
      <c r="B16" t="s">
        <v>14</v>
      </c>
      <c r="C16" t="s">
        <v>15</v>
      </c>
      <c r="D16" t="s">
        <v>16</v>
      </c>
      <c r="E16" t="s">
        <v>17</v>
      </c>
      <c r="F16" t="s">
        <v>18</v>
      </c>
      <c r="G16" t="s">
        <v>64</v>
      </c>
      <c r="H16">
        <v>2014</v>
      </c>
      <c r="I16" t="s">
        <v>74</v>
      </c>
      <c r="J16" t="s">
        <v>21</v>
      </c>
      <c r="K16">
        <v>139</v>
      </c>
      <c r="L16">
        <v>28.79997977</v>
      </c>
      <c r="M16">
        <v>51352.143040000003</v>
      </c>
      <c r="N16">
        <v>0</v>
      </c>
      <c r="O16">
        <v>0</v>
      </c>
      <c r="P16">
        <v>0</v>
      </c>
      <c r="Q16">
        <v>2.8799979770000001E-2</v>
      </c>
      <c r="R16">
        <v>2.8799979770000001E-2</v>
      </c>
      <c r="S16">
        <v>2.8799979770000001E-2</v>
      </c>
      <c r="T16">
        <v>2.8799979770000001E-2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51.352143040000001</v>
      </c>
      <c r="AV16">
        <v>51.352143040000001</v>
      </c>
      <c r="AW16">
        <v>51.352143040000001</v>
      </c>
      <c r="AX16">
        <v>51.352143040000001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>
      <c r="A17" t="s">
        <v>3</v>
      </c>
      <c r="B17" t="s">
        <v>14</v>
      </c>
      <c r="C17" t="s">
        <v>22</v>
      </c>
      <c r="D17" t="s">
        <v>16</v>
      </c>
      <c r="E17" t="s">
        <v>17</v>
      </c>
      <c r="F17" t="s">
        <v>18</v>
      </c>
      <c r="G17" t="s">
        <v>64</v>
      </c>
      <c r="H17">
        <v>2014</v>
      </c>
      <c r="I17" t="s">
        <v>83</v>
      </c>
      <c r="J17" t="s">
        <v>21</v>
      </c>
      <c r="K17">
        <v>4</v>
      </c>
      <c r="L17">
        <v>0.46701719000000003</v>
      </c>
      <c r="M17">
        <v>417.63218640000002</v>
      </c>
      <c r="N17">
        <v>0</v>
      </c>
      <c r="O17">
        <v>0</v>
      </c>
      <c r="P17">
        <v>0</v>
      </c>
      <c r="Q17">
        <v>4.6701719000000002E-4</v>
      </c>
      <c r="R17">
        <v>4.6701719000000002E-4</v>
      </c>
      <c r="S17">
        <v>4.6701719000000002E-4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0.41763218640000005</v>
      </c>
      <c r="AV17">
        <v>0.41763218640000005</v>
      </c>
      <c r="AW17">
        <v>0.41763218640000005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>
      <c r="A18" t="s">
        <v>3</v>
      </c>
      <c r="B18" t="s">
        <v>14</v>
      </c>
      <c r="C18" t="s">
        <v>22</v>
      </c>
      <c r="D18" t="s">
        <v>16</v>
      </c>
      <c r="E18" t="s">
        <v>17</v>
      </c>
      <c r="F18" t="s">
        <v>18</v>
      </c>
      <c r="G18" t="s">
        <v>64</v>
      </c>
      <c r="H18">
        <v>2014</v>
      </c>
      <c r="I18" t="s">
        <v>83</v>
      </c>
      <c r="J18" t="s">
        <v>21</v>
      </c>
      <c r="K18">
        <v>1</v>
      </c>
      <c r="L18">
        <v>0.17698983400000001</v>
      </c>
      <c r="M18">
        <v>315.58380820000002</v>
      </c>
      <c r="N18">
        <v>0</v>
      </c>
      <c r="O18">
        <v>0</v>
      </c>
      <c r="P18">
        <v>0</v>
      </c>
      <c r="Q18">
        <v>1.7698983400000001E-4</v>
      </c>
      <c r="R18">
        <v>1.7698983400000001E-4</v>
      </c>
      <c r="S18">
        <v>1.7698983400000001E-4</v>
      </c>
      <c r="T18">
        <v>1.7698983400000001E-4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0.31558380820000004</v>
      </c>
      <c r="AV18">
        <v>0.31558380820000004</v>
      </c>
      <c r="AW18">
        <v>0.31558380820000004</v>
      </c>
      <c r="AX18">
        <v>0.31558380820000004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>
      <c r="A19" t="s">
        <v>3</v>
      </c>
      <c r="B19" t="s">
        <v>14</v>
      </c>
      <c r="C19" t="s">
        <v>22</v>
      </c>
      <c r="D19" t="s">
        <v>16</v>
      </c>
      <c r="E19" t="s">
        <v>17</v>
      </c>
      <c r="F19" t="s">
        <v>18</v>
      </c>
      <c r="G19" t="s">
        <v>64</v>
      </c>
      <c r="H19">
        <v>2014</v>
      </c>
      <c r="I19" t="s">
        <v>83</v>
      </c>
      <c r="J19" t="s">
        <v>21</v>
      </c>
      <c r="K19">
        <v>101.0941000768631</v>
      </c>
      <c r="L19">
        <v>7.0399270637048685</v>
      </c>
      <c r="M19">
        <v>50973.074589211828</v>
      </c>
      <c r="N19">
        <v>0</v>
      </c>
      <c r="O19">
        <v>0</v>
      </c>
      <c r="P19">
        <v>0</v>
      </c>
      <c r="Q19">
        <v>7.0399270637048683E-3</v>
      </c>
      <c r="R19">
        <v>7.0399270637048683E-3</v>
      </c>
      <c r="S19">
        <v>7.0399270637048683E-3</v>
      </c>
      <c r="T19">
        <v>7.0399270637048683E-3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50.973074589211826</v>
      </c>
      <c r="AV19">
        <v>50.973074589211826</v>
      </c>
      <c r="AW19">
        <v>50.973074589211826</v>
      </c>
      <c r="AX19">
        <v>50.973074589211826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>
      <c r="A20" t="s">
        <v>3</v>
      </c>
      <c r="B20" t="s">
        <v>14</v>
      </c>
      <c r="C20" t="s">
        <v>22</v>
      </c>
      <c r="D20" t="s">
        <v>16</v>
      </c>
      <c r="E20" t="s">
        <v>17</v>
      </c>
      <c r="F20" t="s">
        <v>18</v>
      </c>
      <c r="G20" t="s">
        <v>64</v>
      </c>
      <c r="H20">
        <v>2014</v>
      </c>
      <c r="I20" t="s">
        <v>83</v>
      </c>
      <c r="J20" t="s">
        <v>21</v>
      </c>
      <c r="K20">
        <v>163.23525019215774</v>
      </c>
      <c r="L20">
        <v>9.7927344388774387</v>
      </c>
      <c r="M20">
        <v>66633.490329571738</v>
      </c>
      <c r="N20">
        <v>0</v>
      </c>
      <c r="O20">
        <v>0</v>
      </c>
      <c r="P20">
        <v>0</v>
      </c>
      <c r="Q20">
        <v>9.7927344388774387E-3</v>
      </c>
      <c r="R20">
        <v>9.7927344388774387E-3</v>
      </c>
      <c r="S20">
        <v>9.7927344388774387E-3</v>
      </c>
      <c r="T20">
        <v>9.7927344388774387E-3</v>
      </c>
      <c r="U20">
        <v>9.7927344388774387E-3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66.633490329571742</v>
      </c>
      <c r="AV20">
        <v>66.633490329571742</v>
      </c>
      <c r="AW20">
        <v>66.633490329571742</v>
      </c>
      <c r="AX20">
        <v>66.633490329571742</v>
      </c>
      <c r="AY20">
        <v>66.633490329571742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>
      <c r="A21" t="s">
        <v>3</v>
      </c>
      <c r="B21" t="s">
        <v>14</v>
      </c>
      <c r="C21" t="s">
        <v>23</v>
      </c>
      <c r="D21" t="s">
        <v>16</v>
      </c>
      <c r="E21" t="s">
        <v>17</v>
      </c>
      <c r="F21" t="s">
        <v>18</v>
      </c>
      <c r="G21" t="s">
        <v>64</v>
      </c>
      <c r="H21">
        <v>2014</v>
      </c>
      <c r="I21" t="s">
        <v>84</v>
      </c>
      <c r="J21" t="s">
        <v>73</v>
      </c>
      <c r="K21">
        <v>113502.3622</v>
      </c>
      <c r="L21">
        <v>189.22132680000001</v>
      </c>
      <c r="M21">
        <v>2891290.0040000002</v>
      </c>
      <c r="N21">
        <v>0</v>
      </c>
      <c r="O21">
        <v>0</v>
      </c>
      <c r="P21">
        <v>0</v>
      </c>
      <c r="Q21">
        <v>0.18922132680000001</v>
      </c>
      <c r="R21">
        <v>0.1651696819</v>
      </c>
      <c r="S21">
        <v>0.15263529639999998</v>
      </c>
      <c r="T21">
        <v>0.15263529639999998</v>
      </c>
      <c r="U21">
        <v>0.15263529639999998</v>
      </c>
      <c r="V21">
        <v>0.15263529639999998</v>
      </c>
      <c r="W21">
        <v>0.15263529639999998</v>
      </c>
      <c r="X21">
        <v>0.1525211404</v>
      </c>
      <c r="Y21">
        <v>0.1525211404</v>
      </c>
      <c r="Z21">
        <v>0.1423890884</v>
      </c>
      <c r="AA21">
        <v>0.1295828148</v>
      </c>
      <c r="AB21">
        <v>0.10976859210000001</v>
      </c>
      <c r="AC21">
        <v>0.10976859210000001</v>
      </c>
      <c r="AD21">
        <v>0.1092403879</v>
      </c>
      <c r="AE21">
        <v>0.1092403879</v>
      </c>
      <c r="AF21">
        <v>0.10901725690000001</v>
      </c>
      <c r="AG21">
        <v>8.8623867580000001E-2</v>
      </c>
      <c r="AH21">
        <v>8.8623867580000001E-2</v>
      </c>
      <c r="AI21">
        <v>8.8623867580000001E-2</v>
      </c>
      <c r="AJ21">
        <v>8.8623867580000001E-2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2891.2900040000004</v>
      </c>
      <c r="AV21">
        <v>2508.1635369999999</v>
      </c>
      <c r="AW21">
        <v>2308.4992360000001</v>
      </c>
      <c r="AX21">
        <v>2308.4992360000001</v>
      </c>
      <c r="AY21">
        <v>2308.4992360000001</v>
      </c>
      <c r="AZ21">
        <v>2308.4992360000001</v>
      </c>
      <c r="BA21">
        <v>2308.4992360000001</v>
      </c>
      <c r="BB21">
        <v>2307.499229</v>
      </c>
      <c r="BC21">
        <v>2307.499229</v>
      </c>
      <c r="BD21">
        <v>2146.10248</v>
      </c>
      <c r="BE21">
        <v>2086.4203000000002</v>
      </c>
      <c r="BF21">
        <v>1764.2944499999999</v>
      </c>
      <c r="BG21">
        <v>1764.2944499999999</v>
      </c>
      <c r="BH21">
        <v>1739.0299050000001</v>
      </c>
      <c r="BI21">
        <v>1739.0299050000001</v>
      </c>
      <c r="BJ21">
        <v>1736.5713170000001</v>
      </c>
      <c r="BK21">
        <v>1411.7183910000001</v>
      </c>
      <c r="BL21">
        <v>1411.7183910000001</v>
      </c>
      <c r="BM21">
        <v>1411.7183910000001</v>
      </c>
      <c r="BN21">
        <v>1411.7183910000001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>
      <c r="A22" t="s">
        <v>3</v>
      </c>
      <c r="B22" t="s">
        <v>14</v>
      </c>
      <c r="C22" t="s">
        <v>25</v>
      </c>
      <c r="D22" t="s">
        <v>16</v>
      </c>
      <c r="E22" t="s">
        <v>17</v>
      </c>
      <c r="F22" t="s">
        <v>18</v>
      </c>
      <c r="G22" t="s">
        <v>64</v>
      </c>
      <c r="H22">
        <v>2013</v>
      </c>
      <c r="I22" t="s">
        <v>84</v>
      </c>
      <c r="J22" t="s">
        <v>73</v>
      </c>
      <c r="K22">
        <v>24.70401137</v>
      </c>
      <c r="L22">
        <v>0</v>
      </c>
      <c r="M22">
        <v>555</v>
      </c>
      <c r="N22">
        <v>0</v>
      </c>
      <c r="O22">
        <v>0</v>
      </c>
      <c r="P22">
        <v>3.8999999999999999E-5</v>
      </c>
      <c r="Q22">
        <v>3.8999999999999999E-5</v>
      </c>
      <c r="R22">
        <v>3.8000000000000002E-5</v>
      </c>
      <c r="S22">
        <v>3.3000000000000003E-5</v>
      </c>
      <c r="T22">
        <v>3.3000000000000003E-5</v>
      </c>
      <c r="U22">
        <v>3.3000000000000003E-5</v>
      </c>
      <c r="V22">
        <v>3.3000000000000003E-5</v>
      </c>
      <c r="W22">
        <v>3.3000000000000003E-5</v>
      </c>
      <c r="X22">
        <v>2.8E-5</v>
      </c>
      <c r="Y22">
        <v>2.8E-5</v>
      </c>
      <c r="Z22">
        <v>2.3E-5</v>
      </c>
      <c r="AA22">
        <v>2.3E-5</v>
      </c>
      <c r="AB22">
        <v>2.3E-5</v>
      </c>
      <c r="AC22">
        <v>2.3E-5</v>
      </c>
      <c r="AD22">
        <v>2.3E-5</v>
      </c>
      <c r="AE22">
        <v>2.3E-5</v>
      </c>
      <c r="AF22">
        <v>1.2E-5</v>
      </c>
      <c r="AG22">
        <v>1.2E-5</v>
      </c>
      <c r="AH22">
        <v>1.2E-5</v>
      </c>
      <c r="AI22">
        <v>1.2E-5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0.55500000000000005</v>
      </c>
      <c r="AU22">
        <v>0.55500000000000005</v>
      </c>
      <c r="AV22">
        <v>0.52800000000000002</v>
      </c>
      <c r="AW22">
        <v>0.45600000000000002</v>
      </c>
      <c r="AX22">
        <v>0.45600000000000002</v>
      </c>
      <c r="AY22">
        <v>0.45600000000000002</v>
      </c>
      <c r="AZ22">
        <v>0.45600000000000002</v>
      </c>
      <c r="BA22">
        <v>0.45600000000000002</v>
      </c>
      <c r="BB22">
        <v>0.38300000000000001</v>
      </c>
      <c r="BC22">
        <v>0.38300000000000001</v>
      </c>
      <c r="BD22">
        <v>0.36299999999999999</v>
      </c>
      <c r="BE22">
        <v>0.36299999999999999</v>
      </c>
      <c r="BF22">
        <v>0.36299999999999999</v>
      </c>
      <c r="BG22">
        <v>0.36299999999999999</v>
      </c>
      <c r="BH22">
        <v>0.36299999999999999</v>
      </c>
      <c r="BI22">
        <v>0.36299999999999999</v>
      </c>
      <c r="BJ22">
        <v>0.191</v>
      </c>
      <c r="BK22">
        <v>0.191</v>
      </c>
      <c r="BL22">
        <v>0.191</v>
      </c>
      <c r="BM22">
        <v>0.191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>
      <c r="A23" t="s">
        <v>3</v>
      </c>
      <c r="B23" t="s">
        <v>14</v>
      </c>
      <c r="C23" t="s">
        <v>25</v>
      </c>
      <c r="D23" t="s">
        <v>16</v>
      </c>
      <c r="E23" t="s">
        <v>17</v>
      </c>
      <c r="F23" t="s">
        <v>18</v>
      </c>
      <c r="G23" t="s">
        <v>64</v>
      </c>
      <c r="H23">
        <v>2014</v>
      </c>
      <c r="I23" t="s">
        <v>84</v>
      </c>
      <c r="J23" t="s">
        <v>73</v>
      </c>
      <c r="K23">
        <v>25874.004929999999</v>
      </c>
      <c r="L23">
        <v>52.278991240000003</v>
      </c>
      <c r="M23">
        <v>708044.59160000004</v>
      </c>
      <c r="N23">
        <v>0</v>
      </c>
      <c r="O23">
        <v>0</v>
      </c>
      <c r="P23">
        <v>0</v>
      </c>
      <c r="Q23">
        <v>5.2278991240000003E-2</v>
      </c>
      <c r="R23">
        <v>4.9409197319999994E-2</v>
      </c>
      <c r="S23">
        <v>4.8019700280000001E-2</v>
      </c>
      <c r="T23">
        <v>4.8019700280000001E-2</v>
      </c>
      <c r="U23">
        <v>4.8019700280000001E-2</v>
      </c>
      <c r="V23">
        <v>4.8019700280000001E-2</v>
      </c>
      <c r="W23">
        <v>4.8019700280000001E-2</v>
      </c>
      <c r="X23">
        <v>4.7887707370000004E-2</v>
      </c>
      <c r="Y23">
        <v>4.7887707370000004E-2</v>
      </c>
      <c r="Z23">
        <v>4.1403737619999999E-2</v>
      </c>
      <c r="AA23">
        <v>3.0369126059999998E-2</v>
      </c>
      <c r="AB23">
        <v>3.034842242E-2</v>
      </c>
      <c r="AC23">
        <v>3.034842242E-2</v>
      </c>
      <c r="AD23">
        <v>3.0267924010000002E-2</v>
      </c>
      <c r="AE23">
        <v>3.0267924010000002E-2</v>
      </c>
      <c r="AF23">
        <v>3.021798056E-2</v>
      </c>
      <c r="AG23">
        <v>1.302250907E-2</v>
      </c>
      <c r="AH23">
        <v>1.302250907E-2</v>
      </c>
      <c r="AI23">
        <v>1.302250907E-2</v>
      </c>
      <c r="AJ23">
        <v>1.302250907E-2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708.04459159999999</v>
      </c>
      <c r="AV23">
        <v>662.30356330000006</v>
      </c>
      <c r="AW23">
        <v>640.14266520000001</v>
      </c>
      <c r="AX23">
        <v>640.14266520000001</v>
      </c>
      <c r="AY23">
        <v>640.14266520000001</v>
      </c>
      <c r="AZ23">
        <v>640.14266520000001</v>
      </c>
      <c r="BA23">
        <v>640.14266520000001</v>
      </c>
      <c r="BB23">
        <v>638.9864073</v>
      </c>
      <c r="BC23">
        <v>638.9864073</v>
      </c>
      <c r="BD23">
        <v>535.75892729999998</v>
      </c>
      <c r="BE23">
        <v>495.94081339999997</v>
      </c>
      <c r="BF23">
        <v>489.73204879999997</v>
      </c>
      <c r="BG23">
        <v>489.73204879999997</v>
      </c>
      <c r="BH23">
        <v>486.70063119999998</v>
      </c>
      <c r="BI23">
        <v>486.70063119999998</v>
      </c>
      <c r="BJ23">
        <v>486.15032510000003</v>
      </c>
      <c r="BK23">
        <v>207.43977950000001</v>
      </c>
      <c r="BL23">
        <v>207.43977950000001</v>
      </c>
      <c r="BM23">
        <v>207.43977950000001</v>
      </c>
      <c r="BN23">
        <v>207.43977950000001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>
      <c r="A24" t="s">
        <v>3</v>
      </c>
      <c r="B24" t="s">
        <v>56</v>
      </c>
      <c r="C24" t="s">
        <v>57</v>
      </c>
      <c r="D24" t="s">
        <v>16</v>
      </c>
      <c r="E24" t="s">
        <v>17</v>
      </c>
      <c r="F24" t="s">
        <v>18</v>
      </c>
      <c r="G24" t="s">
        <v>64</v>
      </c>
      <c r="H24">
        <v>2012</v>
      </c>
      <c r="I24" t="s">
        <v>83</v>
      </c>
      <c r="J24" t="s">
        <v>85</v>
      </c>
      <c r="K24">
        <v>1</v>
      </c>
      <c r="L24">
        <v>4.48E-2</v>
      </c>
      <c r="M24">
        <v>1316</v>
      </c>
      <c r="N24">
        <v>4.4799999999999998E-5</v>
      </c>
      <c r="O24">
        <v>4.4799999999999998E-5</v>
      </c>
      <c r="P24">
        <v>4.4799999999999998E-5</v>
      </c>
      <c r="Q24">
        <v>4.4799999999999998E-5</v>
      </c>
      <c r="R24">
        <v>4.4799999999999998E-5</v>
      </c>
      <c r="S24">
        <v>4.0025532000000006E-5</v>
      </c>
      <c r="T24">
        <v>3.7638297E-5</v>
      </c>
      <c r="U24">
        <v>3.5251064E-5</v>
      </c>
      <c r="V24">
        <v>3.5251064E-5</v>
      </c>
      <c r="W24">
        <v>3.5251064E-5</v>
      </c>
      <c r="X24">
        <v>1.84E-5</v>
      </c>
      <c r="Y24">
        <v>1.84E-5</v>
      </c>
      <c r="Z24">
        <v>1.84E-5</v>
      </c>
      <c r="AA24">
        <v>1.84E-5</v>
      </c>
      <c r="AB24">
        <v>1.84E-5</v>
      </c>
      <c r="AC24">
        <v>1.84E-5</v>
      </c>
      <c r="AD24">
        <v>1.84E-5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0.65800000000000003</v>
      </c>
      <c r="AS24">
        <v>0.65800000000000003</v>
      </c>
      <c r="AT24">
        <v>0.65800000000000003</v>
      </c>
      <c r="AU24">
        <v>0.65800000000000003</v>
      </c>
      <c r="AV24">
        <v>0.65800000000000003</v>
      </c>
      <c r="AW24">
        <v>0.56648934940000006</v>
      </c>
      <c r="AX24">
        <v>0.52073403929999995</v>
      </c>
      <c r="AY24">
        <v>0.47497872919999995</v>
      </c>
      <c r="AZ24">
        <v>0.47497872919999995</v>
      </c>
      <c r="BA24">
        <v>0.47497872919999995</v>
      </c>
      <c r="BB24">
        <v>0.152</v>
      </c>
      <c r="BC24">
        <v>0.152</v>
      </c>
      <c r="BD24">
        <v>0.152</v>
      </c>
      <c r="BE24">
        <v>0.152</v>
      </c>
      <c r="BF24">
        <v>0.152</v>
      </c>
      <c r="BG24">
        <v>0.152</v>
      </c>
      <c r="BH24">
        <v>0.152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>
      <c r="A25" t="s">
        <v>3</v>
      </c>
      <c r="B25" t="s">
        <v>56</v>
      </c>
      <c r="C25" t="s">
        <v>57</v>
      </c>
      <c r="D25" t="s">
        <v>16</v>
      </c>
      <c r="E25" t="s">
        <v>17</v>
      </c>
      <c r="F25" t="s">
        <v>18</v>
      </c>
      <c r="G25" t="s">
        <v>64</v>
      </c>
      <c r="H25">
        <v>2013</v>
      </c>
      <c r="I25" t="s">
        <v>83</v>
      </c>
      <c r="J25" t="s">
        <v>85</v>
      </c>
      <c r="K25">
        <v>16</v>
      </c>
      <c r="L25">
        <v>6.9190394910000004</v>
      </c>
      <c r="M25">
        <v>60829.35</v>
      </c>
      <c r="N25">
        <v>0</v>
      </c>
      <c r="O25">
        <v>0</v>
      </c>
      <c r="P25">
        <v>6.9291547810000007E-3</v>
      </c>
      <c r="Q25">
        <v>6.9198824309999992E-3</v>
      </c>
      <c r="R25">
        <v>6.9190394910000003E-3</v>
      </c>
      <c r="S25">
        <v>6.8635850510000004E-3</v>
      </c>
      <c r="T25">
        <v>6.8392295950000003E-3</v>
      </c>
      <c r="U25">
        <v>6.8148741350000002E-3</v>
      </c>
      <c r="V25">
        <v>6.782043806E-3</v>
      </c>
      <c r="W25">
        <v>6.782043806E-3</v>
      </c>
      <c r="X25">
        <v>6.5477534619999998E-3</v>
      </c>
      <c r="Y25">
        <v>6.3484443810000006E-3</v>
      </c>
      <c r="Z25">
        <v>6.1184558329999998E-3</v>
      </c>
      <c r="AA25">
        <v>6.1184558329999998E-3</v>
      </c>
      <c r="AB25">
        <v>5.8470139559999995E-3</v>
      </c>
      <c r="AC25">
        <v>5.8470139559999995E-3</v>
      </c>
      <c r="AD25">
        <v>5.3598139639999993E-3</v>
      </c>
      <c r="AE25">
        <v>5.1666139660000001E-3</v>
      </c>
      <c r="AF25">
        <v>5.1666139660000001E-3</v>
      </c>
      <c r="AG25">
        <v>5.1666139660000001E-3</v>
      </c>
      <c r="AH25">
        <v>5.1666139660000001E-3</v>
      </c>
      <c r="AI25">
        <v>5.1666139660000001E-3</v>
      </c>
      <c r="AJ25">
        <v>3.3455789099999999E-4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30.60345092</v>
      </c>
      <c r="AU25">
        <v>30.422884119999999</v>
      </c>
      <c r="AV25">
        <v>30.406468949999997</v>
      </c>
      <c r="AW25">
        <v>29.341521830000001</v>
      </c>
      <c r="AX25">
        <v>28.874708829999999</v>
      </c>
      <c r="AY25">
        <v>28.40789594</v>
      </c>
      <c r="AZ25">
        <v>27.778089609999999</v>
      </c>
      <c r="BA25">
        <v>27.778089609999999</v>
      </c>
      <c r="BB25">
        <v>23.2802775</v>
      </c>
      <c r="BC25">
        <v>23.094141140000001</v>
      </c>
      <c r="BD25">
        <v>21.197519840000002</v>
      </c>
      <c r="BE25">
        <v>21.197519840000002</v>
      </c>
      <c r="BF25">
        <v>20.295194210000002</v>
      </c>
      <c r="BG25">
        <v>20.295194210000002</v>
      </c>
      <c r="BH25">
        <v>16.289194209999998</v>
      </c>
      <c r="BI25">
        <v>14.69319421</v>
      </c>
      <c r="BJ25">
        <v>14.69319421</v>
      </c>
      <c r="BK25">
        <v>14.69319421</v>
      </c>
      <c r="BL25">
        <v>14.69319421</v>
      </c>
      <c r="BM25">
        <v>14.69319421</v>
      </c>
      <c r="BN25">
        <v>2.4653684079999998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>
      <c r="A26" t="s">
        <v>3</v>
      </c>
      <c r="B26" t="s">
        <v>56</v>
      </c>
      <c r="C26" t="s">
        <v>57</v>
      </c>
      <c r="D26" t="s">
        <v>16</v>
      </c>
      <c r="E26" t="s">
        <v>17</v>
      </c>
      <c r="F26" t="s">
        <v>18</v>
      </c>
      <c r="G26" t="s">
        <v>64</v>
      </c>
      <c r="H26">
        <v>2014</v>
      </c>
      <c r="I26" t="s">
        <v>83</v>
      </c>
      <c r="J26" t="s">
        <v>85</v>
      </c>
      <c r="K26">
        <v>1024</v>
      </c>
      <c r="L26">
        <v>39.656006550000001</v>
      </c>
      <c r="M26">
        <v>808760.75950000004</v>
      </c>
      <c r="N26">
        <v>0</v>
      </c>
      <c r="O26">
        <v>0</v>
      </c>
      <c r="P26">
        <v>0</v>
      </c>
      <c r="Q26">
        <v>3.9736412960000002E-2</v>
      </c>
      <c r="R26">
        <v>3.9656006549999998E-2</v>
      </c>
      <c r="S26">
        <v>3.7865652380000003E-2</v>
      </c>
      <c r="T26">
        <v>3.6991382600000004E-2</v>
      </c>
      <c r="U26">
        <v>3.6142645190000003E-2</v>
      </c>
      <c r="V26">
        <v>3.6142645190000003E-2</v>
      </c>
      <c r="W26">
        <v>3.5624811630000003E-2</v>
      </c>
      <c r="X26">
        <v>3.5624811630000003E-2</v>
      </c>
      <c r="Y26">
        <v>2.8512825219999999E-2</v>
      </c>
      <c r="Z26">
        <v>2.7688325200000002E-2</v>
      </c>
      <c r="AA26">
        <v>2.4835488879999999E-2</v>
      </c>
      <c r="AB26">
        <v>2.4835383379999999E-2</v>
      </c>
      <c r="AC26">
        <v>2.306138676E-2</v>
      </c>
      <c r="AD26">
        <v>2.306138676E-2</v>
      </c>
      <c r="AE26">
        <v>9.9474868800000001E-3</v>
      </c>
      <c r="AF26">
        <v>6.5480932110000001E-3</v>
      </c>
      <c r="AG26">
        <v>6.5480932110000001E-3</v>
      </c>
      <c r="AH26">
        <v>6.5480932110000001E-3</v>
      </c>
      <c r="AI26">
        <v>6.5480932110000001E-3</v>
      </c>
      <c r="AJ26">
        <v>6.5480932110000001E-3</v>
      </c>
      <c r="AK26">
        <v>1.3744000199999999E-3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405.15669929999996</v>
      </c>
      <c r="AV26">
        <v>403.60406130000001</v>
      </c>
      <c r="AW26">
        <v>369.26146600000004</v>
      </c>
      <c r="AX26">
        <v>352.50115700000003</v>
      </c>
      <c r="AY26">
        <v>336.23274739999999</v>
      </c>
      <c r="AZ26">
        <v>336.23274739999999</v>
      </c>
      <c r="BA26">
        <v>326.29879739999996</v>
      </c>
      <c r="BB26">
        <v>326.14239049999998</v>
      </c>
      <c r="BC26">
        <v>189.72709169999999</v>
      </c>
      <c r="BD26">
        <v>188.95709169999998</v>
      </c>
      <c r="BE26">
        <v>165.09912499999999</v>
      </c>
      <c r="BF26">
        <v>165.03265969999998</v>
      </c>
      <c r="BG26">
        <v>159.1340476</v>
      </c>
      <c r="BH26">
        <v>159.1340476</v>
      </c>
      <c r="BI26">
        <v>51.30204758</v>
      </c>
      <c r="BJ26">
        <v>23.220360079999999</v>
      </c>
      <c r="BK26">
        <v>23.220360079999999</v>
      </c>
      <c r="BL26">
        <v>23.220360079999999</v>
      </c>
      <c r="BM26">
        <v>23.220360079999999</v>
      </c>
      <c r="BN26">
        <v>23.220360079999999</v>
      </c>
      <c r="BO26">
        <v>10.128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>
      <c r="A27" t="s">
        <v>3</v>
      </c>
      <c r="B27" t="s">
        <v>14</v>
      </c>
      <c r="C27" t="s">
        <v>26</v>
      </c>
      <c r="D27" t="s">
        <v>16</v>
      </c>
      <c r="E27" t="s">
        <v>17</v>
      </c>
      <c r="F27" t="s">
        <v>29</v>
      </c>
      <c r="G27" t="s">
        <v>64</v>
      </c>
      <c r="H27">
        <v>2013</v>
      </c>
      <c r="I27" t="s">
        <v>78</v>
      </c>
      <c r="J27" t="s">
        <v>79</v>
      </c>
      <c r="K27">
        <v>115</v>
      </c>
      <c r="L27">
        <v>25.141810098999997</v>
      </c>
      <c r="M27">
        <v>89033.512330900005</v>
      </c>
      <c r="N27">
        <v>0</v>
      </c>
      <c r="O27">
        <v>0</v>
      </c>
      <c r="P27">
        <v>2.5141810098999996E-2</v>
      </c>
      <c r="Q27">
        <v>2.5141810098999996E-2</v>
      </c>
      <c r="R27">
        <v>2.5141810098999996E-2</v>
      </c>
      <c r="S27">
        <v>2.5141810098999996E-2</v>
      </c>
      <c r="T27">
        <v>2.5141810098999996E-2</v>
      </c>
      <c r="U27">
        <v>2.5141810098999996E-2</v>
      </c>
      <c r="V27">
        <v>2.5141810098999996E-2</v>
      </c>
      <c r="W27">
        <v>2.5141810098999996E-2</v>
      </c>
      <c r="X27">
        <v>2.5141810098999996E-2</v>
      </c>
      <c r="Y27">
        <v>2.5141810098999996E-2</v>
      </c>
      <c r="Z27">
        <v>2.5141810098999996E-2</v>
      </c>
      <c r="AA27">
        <v>2.5141810098999996E-2</v>
      </c>
      <c r="AB27">
        <v>2.5141810098999996E-2</v>
      </c>
      <c r="AC27">
        <v>2.5141810098999996E-2</v>
      </c>
      <c r="AD27">
        <v>2.5141810098999996E-2</v>
      </c>
      <c r="AE27">
        <v>2.5141810098999996E-2</v>
      </c>
      <c r="AF27">
        <v>2.5141810098999996E-2</v>
      </c>
      <c r="AG27">
        <v>2.5141810098999996E-2</v>
      </c>
      <c r="AH27">
        <v>2.1034958249999999E-2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44.516756170399994</v>
      </c>
      <c r="AU27">
        <v>44.516756170399994</v>
      </c>
      <c r="AV27">
        <v>44.516756170399994</v>
      </c>
      <c r="AW27">
        <v>44.516756170399994</v>
      </c>
      <c r="AX27">
        <v>44.516756170399994</v>
      </c>
      <c r="AY27">
        <v>44.516756170399994</v>
      </c>
      <c r="AZ27">
        <v>44.516756170399994</v>
      </c>
      <c r="BA27">
        <v>44.516756170399994</v>
      </c>
      <c r="BB27">
        <v>44.516756170399994</v>
      </c>
      <c r="BC27">
        <v>44.516756170399994</v>
      </c>
      <c r="BD27">
        <v>44.516756170399994</v>
      </c>
      <c r="BE27">
        <v>44.516756170399994</v>
      </c>
      <c r="BF27">
        <v>44.516756170399994</v>
      </c>
      <c r="BG27">
        <v>44.516756170399994</v>
      </c>
      <c r="BH27">
        <v>44.516756170399994</v>
      </c>
      <c r="BI27">
        <v>44.516756170399994</v>
      </c>
      <c r="BJ27">
        <v>44.516756170399994</v>
      </c>
      <c r="BK27">
        <v>44.516756170399994</v>
      </c>
      <c r="BL27">
        <v>40.844185749999994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>
      <c r="A28" t="s">
        <v>3</v>
      </c>
      <c r="B28" t="s">
        <v>14</v>
      </c>
      <c r="C28" t="s">
        <v>26</v>
      </c>
      <c r="D28" t="s">
        <v>16</v>
      </c>
      <c r="E28" t="s">
        <v>17</v>
      </c>
      <c r="F28" t="s">
        <v>18</v>
      </c>
      <c r="G28" t="s">
        <v>64</v>
      </c>
      <c r="H28">
        <v>2012</v>
      </c>
      <c r="I28" t="s">
        <v>83</v>
      </c>
      <c r="J28" t="s">
        <v>79</v>
      </c>
      <c r="K28">
        <v>5</v>
      </c>
      <c r="L28">
        <v>1.2723165330000001</v>
      </c>
      <c r="M28">
        <v>6976.0644560000001</v>
      </c>
      <c r="N28">
        <v>0</v>
      </c>
      <c r="O28">
        <v>1.2723165330000002E-3</v>
      </c>
      <c r="P28">
        <v>1.2723165330000002E-3</v>
      </c>
      <c r="Q28">
        <v>1.2723165330000002E-3</v>
      </c>
      <c r="R28">
        <v>1.2723165330000002E-3</v>
      </c>
      <c r="S28">
        <v>1.2723165330000002E-3</v>
      </c>
      <c r="T28">
        <v>1.2723165330000002E-3</v>
      </c>
      <c r="U28">
        <v>1.2723165330000002E-3</v>
      </c>
      <c r="V28">
        <v>1.2723165330000002E-3</v>
      </c>
      <c r="W28">
        <v>1.2723165330000002E-3</v>
      </c>
      <c r="X28">
        <v>1.2723165330000002E-3</v>
      </c>
      <c r="Y28">
        <v>1.2723165330000002E-3</v>
      </c>
      <c r="Z28">
        <v>1.2723165330000002E-3</v>
      </c>
      <c r="AA28">
        <v>1.2723165330000002E-3</v>
      </c>
      <c r="AB28">
        <v>1.2723165330000002E-3</v>
      </c>
      <c r="AC28">
        <v>1.2723165330000002E-3</v>
      </c>
      <c r="AD28">
        <v>1.2723165330000002E-3</v>
      </c>
      <c r="AE28">
        <v>1.2723165330000002E-3</v>
      </c>
      <c r="AF28">
        <v>1.2723165330000002E-3</v>
      </c>
      <c r="AG28">
        <v>1.137762825E-3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2.3253548190000002</v>
      </c>
      <c r="AT28">
        <v>2.3253548190000002</v>
      </c>
      <c r="AU28">
        <v>2.3253548190000002</v>
      </c>
      <c r="AV28">
        <v>2.3253548190000002</v>
      </c>
      <c r="AW28">
        <v>2.3253548190000002</v>
      </c>
      <c r="AX28">
        <v>2.3253548190000002</v>
      </c>
      <c r="AY28">
        <v>2.3253548190000002</v>
      </c>
      <c r="AZ28">
        <v>2.3253548190000002</v>
      </c>
      <c r="BA28">
        <v>2.3253548190000002</v>
      </c>
      <c r="BB28">
        <v>2.3253548190000002</v>
      </c>
      <c r="BC28">
        <v>2.3253548190000002</v>
      </c>
      <c r="BD28">
        <v>2.3253548190000002</v>
      </c>
      <c r="BE28">
        <v>2.3253548190000002</v>
      </c>
      <c r="BF28">
        <v>2.3253548190000002</v>
      </c>
      <c r="BG28">
        <v>2.3253548190000002</v>
      </c>
      <c r="BH28">
        <v>2.3253548190000002</v>
      </c>
      <c r="BI28">
        <v>2.3253548190000002</v>
      </c>
      <c r="BJ28">
        <v>2.3253548190000002</v>
      </c>
      <c r="BK28">
        <v>2.2050295709999999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>
      <c r="A29" t="s">
        <v>3</v>
      </c>
      <c r="B29" t="s">
        <v>14</v>
      </c>
      <c r="C29" t="s">
        <v>26</v>
      </c>
      <c r="D29" t="s">
        <v>16</v>
      </c>
      <c r="E29" t="s">
        <v>17</v>
      </c>
      <c r="F29" t="s">
        <v>18</v>
      </c>
      <c r="G29" t="s">
        <v>64</v>
      </c>
      <c r="H29">
        <v>2014</v>
      </c>
      <c r="I29" t="s">
        <v>83</v>
      </c>
      <c r="J29" t="s">
        <v>79</v>
      </c>
      <c r="K29">
        <v>2984</v>
      </c>
      <c r="L29">
        <v>604.072949945</v>
      </c>
      <c r="M29">
        <v>1119473.7531839998</v>
      </c>
      <c r="N29">
        <v>0</v>
      </c>
      <c r="O29">
        <v>0</v>
      </c>
      <c r="P29">
        <v>0</v>
      </c>
      <c r="Q29">
        <v>0.60407294994500005</v>
      </c>
      <c r="R29">
        <v>0.60407294994500005</v>
      </c>
      <c r="S29">
        <v>0.60407294994500005</v>
      </c>
      <c r="T29">
        <v>0.60407294994500005</v>
      </c>
      <c r="U29">
        <v>0.60407294994500005</v>
      </c>
      <c r="V29">
        <v>0.60407294994500005</v>
      </c>
      <c r="W29">
        <v>0.60407294994500005</v>
      </c>
      <c r="X29">
        <v>0.60407294994500005</v>
      </c>
      <c r="Y29">
        <v>0.60407294994500005</v>
      </c>
      <c r="Z29">
        <v>0.60407294994500005</v>
      </c>
      <c r="AA29">
        <v>0.60407294994500005</v>
      </c>
      <c r="AB29">
        <v>0.60407294994500005</v>
      </c>
      <c r="AC29">
        <v>0.60407294994500005</v>
      </c>
      <c r="AD29">
        <v>0.60407294994500005</v>
      </c>
      <c r="AE29">
        <v>0.60407294994500005</v>
      </c>
      <c r="AF29">
        <v>0.60407294994500005</v>
      </c>
      <c r="AG29">
        <v>0.60407294994500005</v>
      </c>
      <c r="AH29">
        <v>0.60407294994500005</v>
      </c>
      <c r="AI29">
        <v>0.54608597329999997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1119.4737531839999</v>
      </c>
      <c r="AV29">
        <v>1119.4737531839999</v>
      </c>
      <c r="AW29">
        <v>1119.4737531839999</v>
      </c>
      <c r="AX29">
        <v>1119.4737531839999</v>
      </c>
      <c r="AY29">
        <v>1119.4737531839999</v>
      </c>
      <c r="AZ29">
        <v>1119.4737531839999</v>
      </c>
      <c r="BA29">
        <v>1119.4737531839999</v>
      </c>
      <c r="BB29">
        <v>1119.4737531839999</v>
      </c>
      <c r="BC29">
        <v>1119.4737531839999</v>
      </c>
      <c r="BD29">
        <v>1119.4737531839999</v>
      </c>
      <c r="BE29">
        <v>1119.4737531839999</v>
      </c>
      <c r="BF29">
        <v>1119.4737531839999</v>
      </c>
      <c r="BG29">
        <v>1119.4737531839999</v>
      </c>
      <c r="BH29">
        <v>1119.4737531839999</v>
      </c>
      <c r="BI29">
        <v>1119.4737531839999</v>
      </c>
      <c r="BJ29">
        <v>1119.4737531839999</v>
      </c>
      <c r="BK29">
        <v>1119.4737531839999</v>
      </c>
      <c r="BL29">
        <v>1119.4737531839999</v>
      </c>
      <c r="BM29">
        <v>1067.618643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>
      <c r="A30" t="s">
        <v>3</v>
      </c>
      <c r="B30" t="s">
        <v>14</v>
      </c>
      <c r="C30" t="s">
        <v>86</v>
      </c>
      <c r="D30" t="s">
        <v>16</v>
      </c>
      <c r="E30" t="s">
        <v>17</v>
      </c>
      <c r="F30" t="s">
        <v>18</v>
      </c>
      <c r="G30" t="s">
        <v>64</v>
      </c>
      <c r="H30">
        <v>2013</v>
      </c>
      <c r="I30" t="s">
        <v>83</v>
      </c>
      <c r="J30" t="s">
        <v>85</v>
      </c>
      <c r="K30">
        <v>1</v>
      </c>
      <c r="L30">
        <v>0.57332235099999995</v>
      </c>
      <c r="M30">
        <v>6921.2052000000003</v>
      </c>
      <c r="N30">
        <v>0</v>
      </c>
      <c r="O30">
        <v>0</v>
      </c>
      <c r="P30">
        <v>5.7332235099999992E-4</v>
      </c>
      <c r="Q30">
        <v>5.7332235099999992E-4</v>
      </c>
      <c r="R30">
        <v>5.7332235099999992E-4</v>
      </c>
      <c r="S30">
        <v>5.7332235099999992E-4</v>
      </c>
      <c r="T30">
        <v>5.7332235099999992E-4</v>
      </c>
      <c r="U30">
        <v>5.7332235099999992E-4</v>
      </c>
      <c r="V30">
        <v>5.7332235099999992E-4</v>
      </c>
      <c r="W30">
        <v>5.7332235099999992E-4</v>
      </c>
      <c r="X30">
        <v>5.7332235099999992E-4</v>
      </c>
      <c r="Y30">
        <v>5.7332235099999992E-4</v>
      </c>
      <c r="Z30">
        <v>5.5453291199999998E-4</v>
      </c>
      <c r="AA30">
        <v>5.5453291199999998E-4</v>
      </c>
      <c r="AB30">
        <v>2.7726645599999999E-4</v>
      </c>
      <c r="AC30">
        <v>5.5453291199999998E-4</v>
      </c>
      <c r="AD30">
        <v>5.5453291199999998E-4</v>
      </c>
      <c r="AE30">
        <v>5.5453291199999998E-4</v>
      </c>
      <c r="AF30">
        <v>5.5453291199999998E-4</v>
      </c>
      <c r="AG30">
        <v>5.5453291199999998E-4</v>
      </c>
      <c r="AH30">
        <v>6.3304448000000001E-5</v>
      </c>
      <c r="AI30">
        <v>6.3304448000000001E-5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3.4606026000000001</v>
      </c>
      <c r="AU30">
        <v>3.4606026000000001</v>
      </c>
      <c r="AV30">
        <v>3.4606026000000001</v>
      </c>
      <c r="AW30">
        <v>3.4606026000000001</v>
      </c>
      <c r="AX30">
        <v>3.4606026000000001</v>
      </c>
      <c r="AY30">
        <v>3.4606026000000001</v>
      </c>
      <c r="AZ30">
        <v>3.4606026000000001</v>
      </c>
      <c r="BA30">
        <v>3.4606026000000001</v>
      </c>
      <c r="BB30">
        <v>3.4606026000000001</v>
      </c>
      <c r="BC30">
        <v>3.4606026000000001</v>
      </c>
      <c r="BD30">
        <v>3.18024</v>
      </c>
      <c r="BE30">
        <v>3.18024</v>
      </c>
      <c r="BF30">
        <v>3.18024</v>
      </c>
      <c r="BG30">
        <v>3.18024</v>
      </c>
      <c r="BH30">
        <v>3.18024</v>
      </c>
      <c r="BI30">
        <v>3.18024</v>
      </c>
      <c r="BJ30">
        <v>3.18024</v>
      </c>
      <c r="BK30">
        <v>3.18024</v>
      </c>
      <c r="BL30">
        <v>0.95004</v>
      </c>
      <c r="BM30">
        <v>0.95004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>
      <c r="A31" t="s">
        <v>3</v>
      </c>
      <c r="B31" t="s">
        <v>14</v>
      </c>
      <c r="C31" t="s">
        <v>86</v>
      </c>
      <c r="D31" t="s">
        <v>16</v>
      </c>
      <c r="E31" t="s">
        <v>17</v>
      </c>
      <c r="F31" t="s">
        <v>18</v>
      </c>
      <c r="G31" t="s">
        <v>64</v>
      </c>
      <c r="H31">
        <v>2014</v>
      </c>
      <c r="I31" t="s">
        <v>83</v>
      </c>
      <c r="J31" t="s">
        <v>85</v>
      </c>
      <c r="K31">
        <v>3</v>
      </c>
      <c r="L31">
        <v>1.5231500899999999</v>
      </c>
      <c r="M31">
        <v>8242.2805520000002</v>
      </c>
      <c r="N31">
        <v>0</v>
      </c>
      <c r="O31">
        <v>0</v>
      </c>
      <c r="P31">
        <v>0</v>
      </c>
      <c r="Q31">
        <v>1.5231500899999999E-3</v>
      </c>
      <c r="R31">
        <v>1.5231500899999999E-3</v>
      </c>
      <c r="S31">
        <v>1.5231500899999999E-3</v>
      </c>
      <c r="T31">
        <v>1.5231500899999999E-3</v>
      </c>
      <c r="U31">
        <v>1.5231500899999999E-3</v>
      </c>
      <c r="V31">
        <v>1.5231500899999999E-3</v>
      </c>
      <c r="W31">
        <v>1.5231500899999999E-3</v>
      </c>
      <c r="X31">
        <v>1.5231500899999999E-3</v>
      </c>
      <c r="Y31">
        <v>1.5231500899999999E-3</v>
      </c>
      <c r="Z31">
        <v>1.5231500899999999E-3</v>
      </c>
      <c r="AA31">
        <v>1.5133494560000001E-3</v>
      </c>
      <c r="AB31">
        <v>1.5133494560000001E-3</v>
      </c>
      <c r="AC31">
        <v>1.350161784E-3</v>
      </c>
      <c r="AD31">
        <v>1.1869741119999999E-3</v>
      </c>
      <c r="AE31">
        <v>1.1869741119999999E-3</v>
      </c>
      <c r="AF31">
        <v>1.1869741119999999E-3</v>
      </c>
      <c r="AG31">
        <v>1.1869741119999999E-3</v>
      </c>
      <c r="AH31">
        <v>1.1869741119999999E-3</v>
      </c>
      <c r="AI31">
        <v>7.2675252999999997E-5</v>
      </c>
      <c r="AJ31">
        <v>7.2675252999999997E-5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8.2422805520000004</v>
      </c>
      <c r="AV31">
        <v>8.2422805520000004</v>
      </c>
      <c r="AW31">
        <v>8.2422805520000004</v>
      </c>
      <c r="AX31">
        <v>8.2422805520000004</v>
      </c>
      <c r="AY31">
        <v>8.2422805520000004</v>
      </c>
      <c r="AZ31">
        <v>8.2422805520000004</v>
      </c>
      <c r="BA31">
        <v>8.2422805520000004</v>
      </c>
      <c r="BB31">
        <v>8.2422805520000004</v>
      </c>
      <c r="BC31">
        <v>8.2422805520000004</v>
      </c>
      <c r="BD31">
        <v>8.2422805520000004</v>
      </c>
      <c r="BE31">
        <v>8.0960134519999993</v>
      </c>
      <c r="BF31">
        <v>8.0960134519999993</v>
      </c>
      <c r="BG31">
        <v>5.2735407590000003</v>
      </c>
      <c r="BH31">
        <v>2.451068067</v>
      </c>
      <c r="BI31">
        <v>2.451068067</v>
      </c>
      <c r="BJ31">
        <v>2.451068067</v>
      </c>
      <c r="BK31">
        <v>2.451068067</v>
      </c>
      <c r="BL31">
        <v>2.451068067</v>
      </c>
      <c r="BM31">
        <v>0.95004</v>
      </c>
      <c r="BN31">
        <v>0.95004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</row>
    <row r="32" spans="1:73">
      <c r="A32" t="s">
        <v>3</v>
      </c>
      <c r="B32" t="s">
        <v>87</v>
      </c>
      <c r="C32" t="s">
        <v>88</v>
      </c>
      <c r="D32" t="s">
        <v>16</v>
      </c>
      <c r="E32" t="s">
        <v>87</v>
      </c>
      <c r="F32" t="s">
        <v>29</v>
      </c>
      <c r="G32" t="s">
        <v>64</v>
      </c>
      <c r="H32">
        <v>2014</v>
      </c>
      <c r="I32" t="s">
        <v>83</v>
      </c>
      <c r="J32" t="s">
        <v>83</v>
      </c>
      <c r="L32">
        <v>1196.8112639999999</v>
      </c>
      <c r="M32">
        <v>0</v>
      </c>
      <c r="N32">
        <v>0</v>
      </c>
      <c r="O32">
        <v>0</v>
      </c>
      <c r="P32">
        <v>0</v>
      </c>
      <c r="Q32">
        <v>1.1968112639999999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</row>
    <row r="33" spans="1:73">
      <c r="A33" t="s">
        <v>3</v>
      </c>
      <c r="B33" t="s">
        <v>48</v>
      </c>
      <c r="C33" t="s">
        <v>51</v>
      </c>
      <c r="D33" t="s">
        <v>16</v>
      </c>
      <c r="E33" t="s">
        <v>82</v>
      </c>
      <c r="F33" t="s">
        <v>18</v>
      </c>
      <c r="G33" t="s">
        <v>64</v>
      </c>
      <c r="H33">
        <v>2013</v>
      </c>
      <c r="I33" t="s">
        <v>83</v>
      </c>
      <c r="J33" t="s">
        <v>20</v>
      </c>
      <c r="K33">
        <v>1</v>
      </c>
      <c r="L33">
        <v>25</v>
      </c>
      <c r="M33">
        <v>256800</v>
      </c>
      <c r="N33">
        <v>0</v>
      </c>
      <c r="O33">
        <v>0</v>
      </c>
      <c r="P33">
        <v>2.5000000000000001E-2</v>
      </c>
      <c r="Q33">
        <v>2.5000000000000001E-2</v>
      </c>
      <c r="R33">
        <v>2.5000000000000001E-2</v>
      </c>
      <c r="S33">
        <v>2.5000000000000001E-2</v>
      </c>
      <c r="T33">
        <v>2.5000000000000001E-2</v>
      </c>
      <c r="U33">
        <v>2.5000000000000001E-2</v>
      </c>
      <c r="V33">
        <v>2.5000000000000001E-2</v>
      </c>
      <c r="W33">
        <v>2.5000000000000001E-2</v>
      </c>
      <c r="X33">
        <v>2.5000000000000001E-2</v>
      </c>
      <c r="Y33">
        <v>2.5000000000000001E-2</v>
      </c>
      <c r="Z33">
        <v>2.5000000000000001E-2</v>
      </c>
      <c r="AA33">
        <v>2.5000000000000001E-2</v>
      </c>
      <c r="AB33">
        <v>2.5000000000000001E-2</v>
      </c>
      <c r="AC33">
        <v>2.5000000000000001E-2</v>
      </c>
      <c r="AD33">
        <v>2.5000000000000001E-2</v>
      </c>
      <c r="AE33">
        <v>2.5000000000000001E-2</v>
      </c>
      <c r="AF33">
        <v>2.5000000000000001E-2</v>
      </c>
      <c r="AG33">
        <v>2.5000000000000001E-2</v>
      </c>
      <c r="AH33">
        <v>2.5000000000000001E-2</v>
      </c>
      <c r="AI33">
        <v>2.5000000000000001E-2</v>
      </c>
      <c r="AJ33">
        <v>2.5000000000000001E-2</v>
      </c>
      <c r="AK33">
        <v>2.5000000000000001E-2</v>
      </c>
      <c r="AL33">
        <v>2.5000000000000001E-2</v>
      </c>
      <c r="AM33">
        <v>2.5000000000000001E-2</v>
      </c>
      <c r="AN33">
        <v>2.5000000000000001E-2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128.4</v>
      </c>
      <c r="AU33">
        <v>128.4</v>
      </c>
      <c r="AV33">
        <v>128.4</v>
      </c>
      <c r="AW33">
        <v>128.4</v>
      </c>
      <c r="AX33">
        <v>128.4</v>
      </c>
      <c r="AY33">
        <v>128.4</v>
      </c>
      <c r="AZ33">
        <v>128.4</v>
      </c>
      <c r="BA33">
        <v>128.4</v>
      </c>
      <c r="BB33">
        <v>128.4</v>
      </c>
      <c r="BC33">
        <v>128.4</v>
      </c>
      <c r="BD33">
        <v>128.4</v>
      </c>
      <c r="BE33">
        <v>128.4</v>
      </c>
      <c r="BF33">
        <v>128.4</v>
      </c>
      <c r="BG33">
        <v>128.4</v>
      </c>
      <c r="BH33">
        <v>128.4</v>
      </c>
      <c r="BI33">
        <v>128.4</v>
      </c>
      <c r="BJ33">
        <v>128.4</v>
      </c>
      <c r="BK33">
        <v>128.4</v>
      </c>
      <c r="BL33">
        <v>128.4</v>
      </c>
      <c r="BM33">
        <v>128.4</v>
      </c>
      <c r="BN33">
        <v>128.4</v>
      </c>
      <c r="BO33">
        <v>128.4</v>
      </c>
      <c r="BP33">
        <v>128.4</v>
      </c>
      <c r="BQ33">
        <v>128.4</v>
      </c>
      <c r="BR33">
        <v>128.4</v>
      </c>
      <c r="BS33">
        <v>0</v>
      </c>
      <c r="BT33">
        <v>0</v>
      </c>
      <c r="BU33">
        <v>0</v>
      </c>
    </row>
    <row r="34" spans="1:73">
      <c r="A34" t="s">
        <v>13</v>
      </c>
      <c r="B34" t="s">
        <v>34</v>
      </c>
      <c r="C34" t="s">
        <v>89</v>
      </c>
      <c r="D34" t="s">
        <v>16</v>
      </c>
      <c r="E34" t="s">
        <v>82</v>
      </c>
      <c r="F34" t="s">
        <v>29</v>
      </c>
      <c r="G34" t="s">
        <v>64</v>
      </c>
      <c r="H34">
        <v>2014</v>
      </c>
      <c r="I34" t="s">
        <v>83</v>
      </c>
      <c r="J34" t="s">
        <v>39</v>
      </c>
      <c r="K34">
        <v>2</v>
      </c>
      <c r="N34">
        <v>0</v>
      </c>
      <c r="O34">
        <v>0</v>
      </c>
      <c r="P34">
        <v>0</v>
      </c>
      <c r="Q34">
        <v>6.5576189999999993E-2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</row>
    <row r="35" spans="1:73">
      <c r="A35" t="s">
        <v>13</v>
      </c>
      <c r="B35" t="s">
        <v>34</v>
      </c>
      <c r="C35" t="s">
        <v>90</v>
      </c>
      <c r="D35" t="s">
        <v>16</v>
      </c>
      <c r="E35" t="s">
        <v>82</v>
      </c>
      <c r="F35" t="s">
        <v>29</v>
      </c>
      <c r="G35" t="s">
        <v>64</v>
      </c>
      <c r="H35">
        <v>2014</v>
      </c>
      <c r="I35" t="s">
        <v>83</v>
      </c>
      <c r="J35" t="s">
        <v>31</v>
      </c>
      <c r="K35">
        <v>3</v>
      </c>
      <c r="N35">
        <v>0</v>
      </c>
      <c r="O35">
        <v>0</v>
      </c>
      <c r="P35">
        <v>0</v>
      </c>
      <c r="Q35">
        <v>1.6841500000000001E-3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</row>
    <row r="36" spans="1:73">
      <c r="A36" t="s">
        <v>13</v>
      </c>
      <c r="B36" t="s">
        <v>34</v>
      </c>
      <c r="C36" t="s">
        <v>90</v>
      </c>
      <c r="D36" t="s">
        <v>16</v>
      </c>
      <c r="E36" t="s">
        <v>82</v>
      </c>
      <c r="F36" t="s">
        <v>29</v>
      </c>
      <c r="G36" t="s">
        <v>64</v>
      </c>
      <c r="H36">
        <v>2014</v>
      </c>
      <c r="I36" t="s">
        <v>83</v>
      </c>
      <c r="J36" t="s">
        <v>31</v>
      </c>
      <c r="K36">
        <v>1</v>
      </c>
      <c r="N36">
        <v>0</v>
      </c>
      <c r="O36">
        <v>0</v>
      </c>
      <c r="P36">
        <v>0</v>
      </c>
      <c r="Q36">
        <v>8.0331179999999997E-4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</row>
    <row r="37" spans="1:73">
      <c r="A37" t="s">
        <v>13</v>
      </c>
      <c r="B37" t="s">
        <v>34</v>
      </c>
      <c r="C37" t="s">
        <v>90</v>
      </c>
      <c r="D37" t="s">
        <v>16</v>
      </c>
      <c r="E37" t="s">
        <v>82</v>
      </c>
      <c r="F37" t="s">
        <v>29</v>
      </c>
      <c r="G37" t="s">
        <v>64</v>
      </c>
      <c r="H37">
        <v>2014</v>
      </c>
      <c r="I37" t="s">
        <v>83</v>
      </c>
      <c r="J37" t="s">
        <v>31</v>
      </c>
      <c r="K37">
        <v>4</v>
      </c>
      <c r="N37">
        <v>0</v>
      </c>
      <c r="O37">
        <v>0</v>
      </c>
      <c r="P37">
        <v>0</v>
      </c>
      <c r="Q37">
        <v>2.9713180000000001E-3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</row>
    <row r="38" spans="1:73">
      <c r="A38" t="s">
        <v>13</v>
      </c>
      <c r="B38" t="s">
        <v>34</v>
      </c>
      <c r="C38" t="s">
        <v>90</v>
      </c>
      <c r="D38" t="s">
        <v>16</v>
      </c>
      <c r="E38" t="s">
        <v>82</v>
      </c>
      <c r="F38" t="s">
        <v>29</v>
      </c>
      <c r="G38" t="s">
        <v>64</v>
      </c>
      <c r="H38">
        <v>2014</v>
      </c>
      <c r="I38" t="s">
        <v>83</v>
      </c>
      <c r="J38" t="s">
        <v>31</v>
      </c>
      <c r="K38">
        <v>25</v>
      </c>
      <c r="N38">
        <v>0</v>
      </c>
      <c r="O38">
        <v>0</v>
      </c>
      <c r="P38">
        <v>0</v>
      </c>
      <c r="Q38">
        <v>1.5374199999999999E-2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</row>
    <row r="39" spans="1:73">
      <c r="A39" t="s">
        <v>13</v>
      </c>
      <c r="B39" t="s">
        <v>34</v>
      </c>
      <c r="C39" t="s">
        <v>90</v>
      </c>
      <c r="D39" t="s">
        <v>16</v>
      </c>
      <c r="E39" t="s">
        <v>82</v>
      </c>
      <c r="F39" t="s">
        <v>29</v>
      </c>
      <c r="G39" t="s">
        <v>64</v>
      </c>
      <c r="H39">
        <v>2014</v>
      </c>
      <c r="I39" t="s">
        <v>83</v>
      </c>
      <c r="J39" t="s">
        <v>31</v>
      </c>
      <c r="K39">
        <v>58</v>
      </c>
      <c r="N39">
        <v>0</v>
      </c>
      <c r="O39">
        <v>0</v>
      </c>
      <c r="P39">
        <v>0</v>
      </c>
      <c r="Q39">
        <v>3.597972E-2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</row>
    <row r="40" spans="1:73">
      <c r="A40" t="s">
        <v>13</v>
      </c>
      <c r="B40" t="s">
        <v>34</v>
      </c>
      <c r="C40" t="s">
        <v>90</v>
      </c>
      <c r="D40" t="s">
        <v>16</v>
      </c>
      <c r="E40" t="s">
        <v>82</v>
      </c>
      <c r="F40" t="s">
        <v>29</v>
      </c>
      <c r="G40" t="s">
        <v>64</v>
      </c>
      <c r="H40">
        <v>2014</v>
      </c>
      <c r="I40" t="s">
        <v>83</v>
      </c>
      <c r="J40" t="s">
        <v>31</v>
      </c>
      <c r="K40">
        <v>3</v>
      </c>
      <c r="N40">
        <v>0</v>
      </c>
      <c r="O40">
        <v>0</v>
      </c>
      <c r="P40">
        <v>0</v>
      </c>
      <c r="Q40">
        <v>1.6841500000000001E-3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</row>
    <row r="41" spans="1:73">
      <c r="A41" t="s">
        <v>13</v>
      </c>
      <c r="B41" t="s">
        <v>14</v>
      </c>
      <c r="C41" t="s">
        <v>28</v>
      </c>
      <c r="D41" t="s">
        <v>16</v>
      </c>
      <c r="E41" t="s">
        <v>17</v>
      </c>
      <c r="F41" t="s">
        <v>29</v>
      </c>
      <c r="G41" t="s">
        <v>64</v>
      </c>
      <c r="H41">
        <v>2014</v>
      </c>
      <c r="I41" t="s">
        <v>83</v>
      </c>
      <c r="J41" t="s">
        <v>31</v>
      </c>
      <c r="K41">
        <v>8</v>
      </c>
      <c r="N41">
        <v>0</v>
      </c>
      <c r="O41">
        <v>0</v>
      </c>
      <c r="P41">
        <v>0</v>
      </c>
      <c r="Q41">
        <v>4.1348089999999997E-3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1.308285E-3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</row>
    <row r="42" spans="1:73">
      <c r="A42" t="s">
        <v>13</v>
      </c>
      <c r="B42" t="s">
        <v>14</v>
      </c>
      <c r="C42" t="s">
        <v>28</v>
      </c>
      <c r="D42" t="s">
        <v>16</v>
      </c>
      <c r="E42" t="s">
        <v>17</v>
      </c>
      <c r="F42" t="s">
        <v>29</v>
      </c>
      <c r="G42" t="s">
        <v>64</v>
      </c>
      <c r="H42">
        <v>2014</v>
      </c>
      <c r="I42" t="s">
        <v>83</v>
      </c>
      <c r="J42" t="s">
        <v>31</v>
      </c>
      <c r="K42">
        <v>156</v>
      </c>
      <c r="N42">
        <v>0</v>
      </c>
      <c r="O42">
        <v>0</v>
      </c>
      <c r="P42">
        <v>0</v>
      </c>
      <c r="Q42">
        <v>8.1956249999999994E-2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2.1219410000000001E-2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</row>
    <row r="43" spans="1:73">
      <c r="A43" t="s">
        <v>13</v>
      </c>
      <c r="B43" t="s">
        <v>14</v>
      </c>
      <c r="C43" t="s">
        <v>28</v>
      </c>
      <c r="D43" t="s">
        <v>16</v>
      </c>
      <c r="E43" t="s">
        <v>17</v>
      </c>
      <c r="F43" t="s">
        <v>29</v>
      </c>
      <c r="G43" t="s">
        <v>64</v>
      </c>
      <c r="H43">
        <v>2014</v>
      </c>
      <c r="I43" t="s">
        <v>83</v>
      </c>
      <c r="J43" t="s">
        <v>31</v>
      </c>
      <c r="K43">
        <v>432</v>
      </c>
      <c r="N43">
        <v>0</v>
      </c>
      <c r="O43">
        <v>0</v>
      </c>
      <c r="P43">
        <v>0</v>
      </c>
      <c r="Q43">
        <v>0.22682279999999999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5.5481219999999998E-2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</row>
    <row r="44" spans="1:73">
      <c r="A44" t="s">
        <v>13</v>
      </c>
      <c r="B44" t="s">
        <v>14</v>
      </c>
      <c r="C44" t="s">
        <v>28</v>
      </c>
      <c r="D44" t="s">
        <v>16</v>
      </c>
      <c r="E44" t="s">
        <v>17</v>
      </c>
      <c r="F44" t="s">
        <v>29</v>
      </c>
      <c r="G44" t="s">
        <v>64</v>
      </c>
      <c r="H44">
        <v>2014</v>
      </c>
      <c r="I44" t="s">
        <v>83</v>
      </c>
      <c r="J44" t="s">
        <v>31</v>
      </c>
      <c r="K44">
        <v>924</v>
      </c>
      <c r="N44">
        <v>0</v>
      </c>
      <c r="O44">
        <v>0</v>
      </c>
      <c r="P44">
        <v>0</v>
      </c>
      <c r="Q44">
        <v>0.48081979999999996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0.15830430000000001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</row>
    <row r="45" spans="1:73">
      <c r="A45" t="s">
        <v>13</v>
      </c>
      <c r="B45" t="s">
        <v>14</v>
      </c>
      <c r="C45" t="s">
        <v>28</v>
      </c>
      <c r="D45" t="s">
        <v>16</v>
      </c>
      <c r="E45" t="s">
        <v>17</v>
      </c>
      <c r="F45" t="s">
        <v>29</v>
      </c>
      <c r="G45" t="s">
        <v>64</v>
      </c>
      <c r="H45">
        <v>2014</v>
      </c>
      <c r="I45" t="s">
        <v>83</v>
      </c>
      <c r="J45" t="s">
        <v>31</v>
      </c>
      <c r="K45">
        <v>791</v>
      </c>
      <c r="N45">
        <v>0</v>
      </c>
      <c r="O45">
        <v>0</v>
      </c>
      <c r="P45">
        <v>0</v>
      </c>
      <c r="Q45">
        <v>0.41154239999999997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0.14632519999999999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</row>
    <row r="46" spans="1:73">
      <c r="A46" t="s">
        <v>13</v>
      </c>
      <c r="B46" t="s">
        <v>14</v>
      </c>
      <c r="C46" t="s">
        <v>28</v>
      </c>
      <c r="D46" t="s">
        <v>16</v>
      </c>
      <c r="E46" t="s">
        <v>17</v>
      </c>
      <c r="F46" t="s">
        <v>29</v>
      </c>
      <c r="G46" t="s">
        <v>64</v>
      </c>
      <c r="H46">
        <v>2014</v>
      </c>
      <c r="I46" t="s">
        <v>83</v>
      </c>
      <c r="J46" t="s">
        <v>31</v>
      </c>
      <c r="K46">
        <v>929</v>
      </c>
      <c r="N46">
        <v>0</v>
      </c>
      <c r="O46">
        <v>0</v>
      </c>
      <c r="P46">
        <v>0</v>
      </c>
      <c r="Q46">
        <v>0.4839753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0.1563428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</row>
    <row r="47" spans="1:73">
      <c r="A47" t="s">
        <v>13</v>
      </c>
      <c r="B47" t="s">
        <v>14</v>
      </c>
      <c r="C47" t="s">
        <v>28</v>
      </c>
      <c r="D47" t="s">
        <v>16</v>
      </c>
      <c r="E47" t="s">
        <v>17</v>
      </c>
      <c r="F47" t="s">
        <v>29</v>
      </c>
      <c r="G47" t="s">
        <v>64</v>
      </c>
      <c r="H47">
        <v>2014</v>
      </c>
      <c r="I47" t="s">
        <v>83</v>
      </c>
      <c r="J47" t="s">
        <v>31</v>
      </c>
      <c r="K47">
        <v>577</v>
      </c>
      <c r="N47">
        <v>0</v>
      </c>
      <c r="O47">
        <v>0</v>
      </c>
      <c r="P47">
        <v>0</v>
      </c>
      <c r="Q47">
        <v>0.29956490000000002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0.1124725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</row>
    <row r="48" spans="1:73">
      <c r="A48" t="s">
        <v>13</v>
      </c>
      <c r="B48" t="s">
        <v>14</v>
      </c>
      <c r="C48" t="s">
        <v>28</v>
      </c>
      <c r="D48" t="s">
        <v>16</v>
      </c>
      <c r="E48" t="s">
        <v>17</v>
      </c>
      <c r="F48" t="s">
        <v>29</v>
      </c>
      <c r="G48" t="s">
        <v>64</v>
      </c>
      <c r="H48">
        <v>2014</v>
      </c>
      <c r="I48" t="s">
        <v>83</v>
      </c>
      <c r="J48" t="s">
        <v>31</v>
      </c>
      <c r="K48">
        <v>2456</v>
      </c>
      <c r="N48">
        <v>0</v>
      </c>
      <c r="O48">
        <v>0</v>
      </c>
      <c r="P48">
        <v>0</v>
      </c>
      <c r="Q48">
        <v>1.2779090000000002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0.41313810000000001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</row>
    <row r="49" spans="1:73">
      <c r="A49" t="s">
        <v>13</v>
      </c>
      <c r="B49" t="s">
        <v>14</v>
      </c>
      <c r="C49" t="s">
        <v>28</v>
      </c>
      <c r="D49" t="s">
        <v>16</v>
      </c>
      <c r="E49" t="s">
        <v>17</v>
      </c>
      <c r="F49" t="s">
        <v>29</v>
      </c>
      <c r="G49" t="s">
        <v>64</v>
      </c>
      <c r="H49">
        <v>2014</v>
      </c>
      <c r="I49" t="s">
        <v>83</v>
      </c>
      <c r="J49" t="s">
        <v>31</v>
      </c>
      <c r="K49">
        <v>1291</v>
      </c>
      <c r="N49">
        <v>0</v>
      </c>
      <c r="O49">
        <v>0</v>
      </c>
      <c r="P49">
        <v>0</v>
      </c>
      <c r="Q49">
        <v>0.66921169999999996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</row>
    <row r="50" spans="1:73">
      <c r="A50" t="s">
        <v>13</v>
      </c>
      <c r="B50" t="s">
        <v>46</v>
      </c>
      <c r="C50" t="s">
        <v>47</v>
      </c>
      <c r="D50" t="s">
        <v>16</v>
      </c>
      <c r="E50" t="s">
        <v>46</v>
      </c>
      <c r="F50" t="s">
        <v>29</v>
      </c>
      <c r="G50" t="s">
        <v>64</v>
      </c>
      <c r="H50">
        <v>2014</v>
      </c>
      <c r="I50" t="s">
        <v>83</v>
      </c>
      <c r="J50" t="s">
        <v>39</v>
      </c>
      <c r="K50">
        <v>6</v>
      </c>
      <c r="N50">
        <v>0</v>
      </c>
      <c r="O50">
        <v>0</v>
      </c>
      <c r="P50">
        <v>0</v>
      </c>
      <c r="Q50">
        <v>0.88478849999999998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</row>
    <row r="51" spans="1:73">
      <c r="A51" t="s">
        <v>13</v>
      </c>
      <c r="B51" t="s">
        <v>46</v>
      </c>
      <c r="C51" t="s">
        <v>91</v>
      </c>
      <c r="D51" t="s">
        <v>16</v>
      </c>
      <c r="E51" t="s">
        <v>46</v>
      </c>
      <c r="F51" t="s">
        <v>18</v>
      </c>
      <c r="G51" t="s">
        <v>64</v>
      </c>
      <c r="H51">
        <v>2012</v>
      </c>
      <c r="I51" t="s">
        <v>83</v>
      </c>
      <c r="J51" t="s">
        <v>20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</row>
    <row r="52" spans="1:73">
      <c r="A52" t="s">
        <v>13</v>
      </c>
      <c r="B52" t="s">
        <v>46</v>
      </c>
      <c r="C52" t="s">
        <v>91</v>
      </c>
      <c r="D52" t="s">
        <v>16</v>
      </c>
      <c r="E52" t="s">
        <v>46</v>
      </c>
      <c r="F52" t="s">
        <v>18</v>
      </c>
      <c r="G52" t="s">
        <v>64</v>
      </c>
      <c r="H52">
        <v>2013</v>
      </c>
      <c r="I52" t="s">
        <v>83</v>
      </c>
      <c r="J52" t="s">
        <v>20</v>
      </c>
      <c r="K52">
        <v>4</v>
      </c>
      <c r="L52">
        <v>40.331897999999995</v>
      </c>
      <c r="M52">
        <v>1008323.095</v>
      </c>
      <c r="N52">
        <v>0</v>
      </c>
      <c r="O52">
        <v>0</v>
      </c>
      <c r="P52">
        <v>2.4617897999999999E-2</v>
      </c>
      <c r="Q52">
        <v>4.0331897999999998E-2</v>
      </c>
      <c r="R52">
        <v>1.8956898E-2</v>
      </c>
      <c r="S52">
        <v>1.8779399999999998E-2</v>
      </c>
      <c r="T52">
        <v>2.3639399999999998E-2</v>
      </c>
      <c r="U52">
        <v>2.4446159999999998E-2</v>
      </c>
      <c r="V52">
        <v>1.9316159999999999E-2</v>
      </c>
      <c r="W52">
        <v>1.9316159999999999E-2</v>
      </c>
      <c r="X52">
        <v>1.9316159999999999E-2</v>
      </c>
      <c r="Y52">
        <v>1.9316159999999999E-2</v>
      </c>
      <c r="Z52">
        <v>1.9316159999999999E-2</v>
      </c>
      <c r="AA52">
        <v>4.2750000000000002E-3</v>
      </c>
      <c r="AB52">
        <v>4.2750000000000002E-3</v>
      </c>
      <c r="AC52">
        <v>4.2750000000000002E-3</v>
      </c>
      <c r="AD52">
        <v>4.2750000000000002E-3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460.8265475</v>
      </c>
      <c r="AU52">
        <v>547.49654750000002</v>
      </c>
      <c r="AV52">
        <v>111.89654751</v>
      </c>
      <c r="AW52">
        <v>101.4288552</v>
      </c>
      <c r="AX52">
        <v>140.30885519999998</v>
      </c>
      <c r="AY52">
        <v>143.84246400000001</v>
      </c>
      <c r="AZ52">
        <v>99.742464000000012</v>
      </c>
      <c r="BA52">
        <v>99.742464000000012</v>
      </c>
      <c r="BB52">
        <v>99.742464000000012</v>
      </c>
      <c r="BC52">
        <v>99.742464000000012</v>
      </c>
      <c r="BD52">
        <v>99.742464000000012</v>
      </c>
      <c r="BE52">
        <v>3.6</v>
      </c>
      <c r="BF52">
        <v>3.6</v>
      </c>
      <c r="BG52">
        <v>3.6</v>
      </c>
      <c r="BH52">
        <v>3.6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</row>
    <row r="53" spans="1:73">
      <c r="A53" s="40" t="s">
        <v>3</v>
      </c>
      <c r="B53" s="40" t="s">
        <v>34</v>
      </c>
      <c r="C53" s="40" t="s">
        <v>40</v>
      </c>
      <c r="D53" s="40" t="s">
        <v>16</v>
      </c>
      <c r="E53" s="40" t="s">
        <v>82</v>
      </c>
      <c r="F53" s="40" t="s">
        <v>18</v>
      </c>
      <c r="G53" s="40" t="s">
        <v>64</v>
      </c>
      <c r="H53" s="40">
        <v>2014.01275510204</v>
      </c>
      <c r="I53" s="40" t="s">
        <v>83</v>
      </c>
      <c r="J53" s="40" t="s">
        <v>41</v>
      </c>
      <c r="K53" s="40">
        <v>1156.74035974656</v>
      </c>
      <c r="L53" s="40">
        <v>157.436313019886</v>
      </c>
      <c r="M53" s="40">
        <v>172814.82294804099</v>
      </c>
      <c r="N53" s="40">
        <v>-8.9857866709183698E-6</v>
      </c>
      <c r="O53" s="40">
        <v>-1.43226270870663E-3</v>
      </c>
      <c r="P53" s="40">
        <v>-2.1440310415178601E-3</v>
      </c>
      <c r="Q53" s="40">
        <v>0.35090832773583702</v>
      </c>
      <c r="R53" s="40">
        <v>-2.6865161322950901E-2</v>
      </c>
      <c r="S53">
        <v>-2.52854759923643E-2</v>
      </c>
      <c r="T53">
        <v>-1.80312452740224E-2</v>
      </c>
      <c r="U53">
        <v>-1.42488472905535E-2</v>
      </c>
      <c r="V53">
        <v>-1.46680415549541E-2</v>
      </c>
      <c r="W53">
        <v>-1.36396344186275E-2</v>
      </c>
      <c r="X53">
        <v>-1.33194549301225E-2</v>
      </c>
      <c r="Y53">
        <v>-1.18867410287577E-2</v>
      </c>
      <c r="Z53">
        <v>-7.0973010422780702E-3</v>
      </c>
      <c r="AA53">
        <v>-3.3605970626199E-3</v>
      </c>
      <c r="AB53">
        <v>3.7018637078265202E-3</v>
      </c>
      <c r="AC53">
        <v>1.06650707881225E-2</v>
      </c>
      <c r="AD53">
        <v>1.0901181288678599E-2</v>
      </c>
      <c r="AE53">
        <v>1.0957278544290801E-2</v>
      </c>
      <c r="AF53">
        <v>1.28062812202755E-2</v>
      </c>
      <c r="AG53">
        <v>1.47197642984643E-2</v>
      </c>
      <c r="AH53">
        <v>1.4610676670446399E-2</v>
      </c>
      <c r="AI53">
        <v>1.2971200178089301E-2</v>
      </c>
      <c r="AJ53">
        <v>4.37458134678572E-4</v>
      </c>
      <c r="AK53">
        <v>8.5011836765306096E-4</v>
      </c>
      <c r="AL53">
        <v>8.2908163265306097E-4</v>
      </c>
      <c r="AM53">
        <v>8.2908163265306097E-4</v>
      </c>
      <c r="AN53">
        <v>8.2908163265306097E-4</v>
      </c>
      <c r="AO53">
        <v>0</v>
      </c>
      <c r="AP53">
        <v>0</v>
      </c>
      <c r="AQ53">
        <v>0</v>
      </c>
      <c r="AR53">
        <v>-4.0047472665816299E-2</v>
      </c>
      <c r="AS53">
        <v>-8.5367128251096904</v>
      </c>
      <c r="AT53">
        <v>7.3936835968165298</v>
      </c>
      <c r="AU53">
        <v>-159.90748744555799</v>
      </c>
      <c r="AV53">
        <v>-193.78651209736901</v>
      </c>
      <c r="AW53">
        <v>-189.405709443066</v>
      </c>
      <c r="AX53">
        <v>-163.55078887012101</v>
      </c>
      <c r="AY53">
        <v>-146.03743106864999</v>
      </c>
      <c r="AZ53">
        <v>-149.64546431265799</v>
      </c>
      <c r="BA53">
        <v>-143.25450054734799</v>
      </c>
      <c r="BB53">
        <v>-141.133992821753</v>
      </c>
      <c r="BC53">
        <v>-131.57246055032499</v>
      </c>
      <c r="BD53">
        <v>-101.101168855171</v>
      </c>
      <c r="BE53">
        <v>-74.692964825579594</v>
      </c>
      <c r="BF53">
        <v>-43.207845619329603</v>
      </c>
      <c r="BG53">
        <v>3.98760185252601</v>
      </c>
      <c r="BH53">
        <v>4.6399858757096997</v>
      </c>
      <c r="BI53">
        <v>6.6510800295362502</v>
      </c>
      <c r="BJ53">
        <v>22.2191836355811</v>
      </c>
      <c r="BK53">
        <v>35.120665937305603</v>
      </c>
      <c r="BL53">
        <v>34.953190862023</v>
      </c>
      <c r="BM53">
        <v>33.0283908603827</v>
      </c>
      <c r="BN53">
        <v>8.5014669796428599</v>
      </c>
      <c r="BO53">
        <v>4.4131836734693897</v>
      </c>
      <c r="BP53">
        <v>4.2581632653061199</v>
      </c>
      <c r="BQ53">
        <v>4.2581632653061199</v>
      </c>
      <c r="BR53">
        <v>4.2581632653061199</v>
      </c>
      <c r="BS53">
        <v>0</v>
      </c>
      <c r="BT53">
        <v>0</v>
      </c>
      <c r="BU53">
        <v>0</v>
      </c>
    </row>
    <row r="57" spans="1:73">
      <c r="A57" t="s">
        <v>185</v>
      </c>
    </row>
    <row r="59" spans="1:73">
      <c r="A59" t="s">
        <v>186</v>
      </c>
    </row>
    <row r="60" spans="1:73">
      <c r="C60" t="s">
        <v>80</v>
      </c>
      <c r="H60">
        <v>2014</v>
      </c>
      <c r="Q60">
        <v>0.43050499999999997</v>
      </c>
      <c r="R60">
        <f>$Q$60/'2013'!$P$33*'2013'!Q33</f>
        <v>0.11410111304743142</v>
      </c>
      <c r="S60">
        <f>$Q$60/'2013'!$P$33*'2013'!R33</f>
        <v>0.11410111304743142</v>
      </c>
      <c r="T60">
        <f>$Q$60/'2013'!$P$33*'2013'!S33</f>
        <v>0.11410111304743142</v>
      </c>
      <c r="U60">
        <f>$Q$60/'2013'!$P$33*'2013'!T33</f>
        <v>1.6244240794059707E-2</v>
      </c>
      <c r="V60">
        <f>$Q$60/'2013'!$P$33*'2013'!U33</f>
        <v>0</v>
      </c>
      <c r="W60">
        <f>$Q$60/'2013'!$P$33*'2013'!V33</f>
        <v>0</v>
      </c>
      <c r="AU60" s="41">
        <v>1829.891568</v>
      </c>
      <c r="AV60">
        <f>$AU$60/'2013'!$AT$33*'2013'!AU33</f>
        <v>601.25608381325787</v>
      </c>
      <c r="AW60">
        <f>$AU$60/'2013'!$AT$33*'2013'!AV33</f>
        <v>601.25608381325787</v>
      </c>
      <c r="AX60">
        <f>$AU$60/'2013'!$AT$33*'2013'!AW33</f>
        <v>601.25608381325787</v>
      </c>
      <c r="AY60">
        <f>$AU$60/'2013'!$AT$33*'2013'!AX33</f>
        <v>50.092502122009144</v>
      </c>
      <c r="AZ60">
        <f>$AU$60/'2013'!$AT$33*'2013'!AY33</f>
        <v>0</v>
      </c>
      <c r="BA60">
        <f>$AU$60/'2013'!$AT$33*'2013'!AZ33</f>
        <v>0</v>
      </c>
      <c r="BB60">
        <f>$AU$60/'2013'!$AT$33*'2013'!BA33</f>
        <v>0</v>
      </c>
      <c r="BC60">
        <f>$AU$60/'2013'!$AT$33*'2013'!BB33</f>
        <v>0</v>
      </c>
      <c r="BD60">
        <f>$AU$60/'2013'!$AT$33*'2013'!BC33</f>
        <v>0</v>
      </c>
      <c r="BE60">
        <f>$AU$60/'2013'!$AT$33*'2013'!BD33</f>
        <v>0</v>
      </c>
      <c r="BF60">
        <f>$AU$60/'2013'!$AT$33*'2013'!BE33</f>
        <v>0</v>
      </c>
    </row>
    <row r="61" spans="1:73">
      <c r="C61" t="s">
        <v>25</v>
      </c>
      <c r="H61">
        <v>2011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7262-DF07-2E44-B0C5-34D6EDFA80BB}">
  <sheetPr codeName="Sheet5"/>
  <dimension ref="A1:BW126"/>
  <sheetViews>
    <sheetView topLeftCell="A2" zoomScale="99" workbookViewId="0">
      <selection activeCell="A2" sqref="A2:BW121"/>
    </sheetView>
  </sheetViews>
  <sheetFormatPr defaultColWidth="11.42578125" defaultRowHeight="15"/>
  <cols>
    <col min="4" max="4" width="66.42578125" customWidth="1"/>
    <col min="8" max="8" width="11" bestFit="1" customWidth="1"/>
    <col min="12" max="13" width="11" bestFit="1" customWidth="1"/>
    <col min="14" max="14" width="12.28515625" bestFit="1" customWidth="1"/>
    <col min="15" max="16" width="11.140625" bestFit="1" customWidth="1"/>
    <col min="17" max="44" width="11" bestFit="1" customWidth="1"/>
    <col min="45" max="47" width="12.7109375" bestFit="1" customWidth="1"/>
    <col min="48" max="55" width="13.7109375" bestFit="1" customWidth="1"/>
    <col min="56" max="70" width="12.7109375" bestFit="1" customWidth="1"/>
    <col min="71" max="71" width="11.140625" bestFit="1" customWidth="1"/>
    <col min="72" max="74" width="11" bestFit="1" customWidth="1"/>
  </cols>
  <sheetData>
    <row r="1" spans="1:75">
      <c r="O1">
        <v>2011</v>
      </c>
      <c r="P1">
        <v>2012</v>
      </c>
      <c r="Q1">
        <v>2013</v>
      </c>
      <c r="R1">
        <v>2014</v>
      </c>
      <c r="S1">
        <v>2015</v>
      </c>
      <c r="T1">
        <v>2016</v>
      </c>
      <c r="U1">
        <v>2017</v>
      </c>
      <c r="V1">
        <v>2018</v>
      </c>
      <c r="W1">
        <v>2019</v>
      </c>
      <c r="X1">
        <v>2020</v>
      </c>
      <c r="Y1">
        <v>2021</v>
      </c>
      <c r="Z1">
        <v>2022</v>
      </c>
      <c r="AA1">
        <v>2023</v>
      </c>
      <c r="AB1">
        <v>2024</v>
      </c>
      <c r="AC1">
        <v>2025</v>
      </c>
      <c r="AD1">
        <v>2026</v>
      </c>
      <c r="AE1">
        <v>2027</v>
      </c>
      <c r="AF1">
        <v>2028</v>
      </c>
      <c r="AG1">
        <v>2029</v>
      </c>
      <c r="AH1">
        <v>2030</v>
      </c>
      <c r="AI1">
        <v>2031</v>
      </c>
      <c r="AJ1">
        <v>2032</v>
      </c>
      <c r="AK1">
        <v>2033</v>
      </c>
      <c r="AL1">
        <v>2034</v>
      </c>
      <c r="AM1">
        <v>2035</v>
      </c>
      <c r="AN1">
        <v>2036</v>
      </c>
      <c r="AO1">
        <v>2037</v>
      </c>
      <c r="AP1">
        <v>2038</v>
      </c>
      <c r="AQ1">
        <v>2039</v>
      </c>
      <c r="AR1">
        <v>2040</v>
      </c>
      <c r="AS1">
        <v>2011</v>
      </c>
      <c r="AT1">
        <v>2012</v>
      </c>
      <c r="AU1">
        <v>2013</v>
      </c>
      <c r="AV1">
        <v>2014</v>
      </c>
      <c r="AW1">
        <v>2015</v>
      </c>
      <c r="AX1">
        <v>2016</v>
      </c>
      <c r="AY1">
        <v>2017</v>
      </c>
      <c r="AZ1">
        <v>2018</v>
      </c>
      <c r="BA1">
        <v>2019</v>
      </c>
      <c r="BB1">
        <v>2020</v>
      </c>
      <c r="BC1">
        <v>2021</v>
      </c>
      <c r="BD1">
        <v>2022</v>
      </c>
      <c r="BE1">
        <v>2023</v>
      </c>
      <c r="BF1">
        <v>2024</v>
      </c>
      <c r="BG1">
        <v>2025</v>
      </c>
      <c r="BH1">
        <v>2026</v>
      </c>
      <c r="BI1">
        <v>2027</v>
      </c>
      <c r="BJ1">
        <v>2028</v>
      </c>
      <c r="BK1">
        <v>2029</v>
      </c>
      <c r="BL1">
        <v>2030</v>
      </c>
      <c r="BM1">
        <v>2031</v>
      </c>
      <c r="BN1">
        <v>2032</v>
      </c>
      <c r="BO1">
        <v>2033</v>
      </c>
      <c r="BP1">
        <v>2034</v>
      </c>
      <c r="BQ1">
        <v>2035</v>
      </c>
      <c r="BR1">
        <v>2036</v>
      </c>
      <c r="BS1">
        <v>2037</v>
      </c>
      <c r="BT1">
        <v>2038</v>
      </c>
      <c r="BU1">
        <v>2039</v>
      </c>
      <c r="BV1">
        <v>2040</v>
      </c>
    </row>
    <row r="2" spans="1:75">
      <c r="A2" t="s">
        <v>154</v>
      </c>
      <c r="B2" t="s">
        <v>156</v>
      </c>
      <c r="C2" t="s">
        <v>4</v>
      </c>
      <c r="D2" t="s">
        <v>2</v>
      </c>
      <c r="E2" t="s">
        <v>211</v>
      </c>
      <c r="F2" t="s">
        <v>157</v>
      </c>
      <c r="G2" t="s">
        <v>7</v>
      </c>
      <c r="H2" t="s">
        <v>155</v>
      </c>
      <c r="I2" t="s">
        <v>93</v>
      </c>
      <c r="J2" t="s">
        <v>158</v>
      </c>
      <c r="K2" t="s">
        <v>158</v>
      </c>
      <c r="L2" t="s">
        <v>159</v>
      </c>
      <c r="M2" t="s">
        <v>160</v>
      </c>
      <c r="N2" t="s">
        <v>161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  <c r="U2" t="s">
        <v>100</v>
      </c>
      <c r="V2" t="s">
        <v>101</v>
      </c>
      <c r="W2" t="s">
        <v>102</v>
      </c>
      <c r="X2" t="s">
        <v>103</v>
      </c>
      <c r="Y2" t="s">
        <v>104</v>
      </c>
      <c r="Z2" t="s">
        <v>105</v>
      </c>
      <c r="AA2" t="s">
        <v>106</v>
      </c>
      <c r="AB2" t="s">
        <v>107</v>
      </c>
      <c r="AC2" t="s">
        <v>108</v>
      </c>
      <c r="AD2" t="s">
        <v>109</v>
      </c>
      <c r="AE2" t="s">
        <v>110</v>
      </c>
      <c r="AF2" t="s">
        <v>111</v>
      </c>
      <c r="AG2" t="s">
        <v>112</v>
      </c>
      <c r="AH2" t="s">
        <v>113</v>
      </c>
      <c r="AI2" t="s">
        <v>114</v>
      </c>
      <c r="AJ2" t="s">
        <v>115</v>
      </c>
      <c r="AK2" t="s">
        <v>116</v>
      </c>
      <c r="AL2" t="s">
        <v>117</v>
      </c>
      <c r="AM2" t="s">
        <v>118</v>
      </c>
      <c r="AN2" t="s">
        <v>119</v>
      </c>
      <c r="AO2" t="s">
        <v>120</v>
      </c>
      <c r="AP2" t="s">
        <v>121</v>
      </c>
      <c r="AQ2" t="s">
        <v>122</v>
      </c>
      <c r="AR2" t="s">
        <v>123</v>
      </c>
      <c r="AS2" t="s">
        <v>124</v>
      </c>
      <c r="AT2" t="s">
        <v>125</v>
      </c>
      <c r="AU2" t="s">
        <v>126</v>
      </c>
      <c r="AV2" t="s">
        <v>127</v>
      </c>
      <c r="AW2" t="s">
        <v>128</v>
      </c>
      <c r="AX2" t="s">
        <v>129</v>
      </c>
      <c r="AY2" t="s">
        <v>130</v>
      </c>
      <c r="AZ2" t="s">
        <v>131</v>
      </c>
      <c r="BA2" t="s">
        <v>132</v>
      </c>
      <c r="BB2" t="s">
        <v>133</v>
      </c>
      <c r="BC2" t="s">
        <v>134</v>
      </c>
      <c r="BD2" t="s">
        <v>135</v>
      </c>
      <c r="BE2" t="s">
        <v>136</v>
      </c>
      <c r="BF2" t="s">
        <v>137</v>
      </c>
      <c r="BG2" t="s">
        <v>138</v>
      </c>
      <c r="BH2" t="s">
        <v>139</v>
      </c>
      <c r="BI2" t="s">
        <v>140</v>
      </c>
      <c r="BJ2" t="s">
        <v>141</v>
      </c>
      <c r="BK2" t="s">
        <v>142</v>
      </c>
      <c r="BL2" t="s">
        <v>143</v>
      </c>
      <c r="BM2" t="s">
        <v>144</v>
      </c>
      <c r="BN2" t="s">
        <v>145</v>
      </c>
      <c r="BO2" t="s">
        <v>146</v>
      </c>
      <c r="BP2" t="s">
        <v>147</v>
      </c>
      <c r="BQ2" t="s">
        <v>148</v>
      </c>
      <c r="BR2" t="s">
        <v>149</v>
      </c>
      <c r="BS2" t="s">
        <v>150</v>
      </c>
      <c r="BT2" t="s">
        <v>151</v>
      </c>
      <c r="BU2" t="s">
        <v>152</v>
      </c>
      <c r="BV2" t="s">
        <v>153</v>
      </c>
      <c r="BW2" t="s">
        <v>7</v>
      </c>
    </row>
    <row r="3" spans="1:75" ht="15.75">
      <c r="A3">
        <v>2011</v>
      </c>
      <c r="B3" s="2" t="s">
        <v>13</v>
      </c>
      <c r="C3" s="2" t="s">
        <v>14</v>
      </c>
      <c r="D3" s="2" t="s">
        <v>15</v>
      </c>
      <c r="E3" s="2" t="str">
        <f>VLOOKUP(D3,Checking!$Q$11:$T$41,4)</f>
        <v>02 Appliance Exchange</v>
      </c>
      <c r="F3" s="2" t="s">
        <v>17</v>
      </c>
      <c r="G3" s="9" t="str">
        <f t="shared" ref="G3:G35" si="0">IF(H3=A3,"Verified"," True-up")</f>
        <v>Verified</v>
      </c>
      <c r="H3" s="2">
        <v>2011</v>
      </c>
      <c r="I3" s="2" t="s">
        <v>19</v>
      </c>
      <c r="J3" s="2" t="s">
        <v>20</v>
      </c>
      <c r="K3" s="2" t="s">
        <v>21</v>
      </c>
      <c r="L3">
        <v>64006.34869304888</v>
      </c>
      <c r="M3">
        <v>12.662942542095241</v>
      </c>
      <c r="N3">
        <v>15693.609482007754</v>
      </c>
      <c r="O3" s="37">
        <v>6.5260389818815971</v>
      </c>
      <c r="P3" s="37">
        <v>6.5260389818815971</v>
      </c>
      <c r="Q3" s="37">
        <v>6.5260389818815971</v>
      </c>
      <c r="R3" s="37">
        <v>2.5337322131251012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  <c r="AI3" s="37">
        <v>0</v>
      </c>
      <c r="AJ3" s="37">
        <v>0</v>
      </c>
      <c r="AK3" s="37">
        <v>0</v>
      </c>
      <c r="AL3" s="37">
        <v>0</v>
      </c>
      <c r="AM3" s="37">
        <v>0</v>
      </c>
      <c r="AN3" s="37">
        <v>0</v>
      </c>
      <c r="AO3" s="37">
        <v>0</v>
      </c>
      <c r="AP3" s="37">
        <v>0</v>
      </c>
      <c r="AQ3" s="37">
        <v>0</v>
      </c>
      <c r="AR3" s="37">
        <v>0</v>
      </c>
      <c r="AS3" s="37">
        <v>8087.9390319860904</v>
      </c>
      <c r="AT3" s="37">
        <v>8087.9390319860904</v>
      </c>
      <c r="AU3" s="37">
        <v>8087.9390319860904</v>
      </c>
      <c r="AV3" s="37">
        <v>4517.8010567514539</v>
      </c>
      <c r="AW3" s="37">
        <v>0</v>
      </c>
      <c r="AX3" s="37">
        <v>0</v>
      </c>
      <c r="AY3" s="37">
        <v>0</v>
      </c>
      <c r="AZ3" s="37">
        <v>0</v>
      </c>
      <c r="BA3" s="37">
        <v>0</v>
      </c>
      <c r="BB3" s="37">
        <v>0</v>
      </c>
      <c r="BC3" s="37">
        <v>0</v>
      </c>
      <c r="BD3" s="37">
        <v>0</v>
      </c>
      <c r="BE3" s="37">
        <v>0</v>
      </c>
      <c r="BF3" s="37">
        <v>0</v>
      </c>
      <c r="BG3" s="37">
        <v>0</v>
      </c>
      <c r="BH3" s="37">
        <v>0</v>
      </c>
      <c r="BI3" s="37">
        <v>0</v>
      </c>
      <c r="BJ3" s="37">
        <v>0</v>
      </c>
      <c r="BK3" s="37">
        <v>0</v>
      </c>
      <c r="BL3" s="37">
        <v>0</v>
      </c>
      <c r="BM3" s="37">
        <v>0</v>
      </c>
      <c r="BN3" s="37">
        <v>0</v>
      </c>
      <c r="BO3" s="37">
        <v>0</v>
      </c>
      <c r="BP3" s="37">
        <v>0</v>
      </c>
      <c r="BQ3" s="37">
        <v>0</v>
      </c>
      <c r="BR3" s="37">
        <v>0</v>
      </c>
      <c r="BS3" s="37">
        <v>0</v>
      </c>
      <c r="BT3" s="37">
        <v>0</v>
      </c>
      <c r="BU3" s="37">
        <v>0</v>
      </c>
      <c r="BV3" s="37">
        <v>0</v>
      </c>
      <c r="BW3" s="37" t="str">
        <f>IF(H3=A3,"Verified",TEXT(A3,0)&amp;" True up")</f>
        <v>Verified</v>
      </c>
    </row>
    <row r="4" spans="1:75" ht="15.75">
      <c r="A4">
        <v>2011</v>
      </c>
      <c r="B4" s="2" t="s">
        <v>13</v>
      </c>
      <c r="C4" s="2" t="s">
        <v>14</v>
      </c>
      <c r="D4" s="2" t="s">
        <v>22</v>
      </c>
      <c r="E4" s="2" t="str">
        <f>VLOOKUP(D4,Checking!$Q$11:$T$41,4)</f>
        <v>01 Appliance Retirement</v>
      </c>
      <c r="F4" s="2" t="s">
        <v>17</v>
      </c>
      <c r="G4" s="9" t="str">
        <f t="shared" si="0"/>
        <v>Verified</v>
      </c>
      <c r="H4" s="2">
        <v>2011</v>
      </c>
      <c r="I4" s="2" t="s">
        <v>19</v>
      </c>
      <c r="J4" s="2" t="s">
        <v>20</v>
      </c>
      <c r="K4" s="2" t="s">
        <v>21</v>
      </c>
      <c r="L4">
        <v>917670.57181051199</v>
      </c>
      <c r="M4">
        <v>108.04867138906607</v>
      </c>
      <c r="N4">
        <v>751366.10892340215</v>
      </c>
      <c r="O4" s="37">
        <v>52.703324249840485</v>
      </c>
      <c r="P4" s="37">
        <v>52.703324249840485</v>
      </c>
      <c r="Q4" s="37">
        <v>52.703324249840485</v>
      </c>
      <c r="R4" s="37">
        <v>50.554654142309715</v>
      </c>
      <c r="S4" s="37">
        <v>34.010977069317214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37">
        <v>0</v>
      </c>
      <c r="AH4" s="37">
        <v>0</v>
      </c>
      <c r="AI4" s="37">
        <v>0</v>
      </c>
      <c r="AJ4" s="37">
        <v>0</v>
      </c>
      <c r="AK4" s="37">
        <v>0</v>
      </c>
      <c r="AL4" s="37">
        <v>0</v>
      </c>
      <c r="AM4" s="37">
        <v>0</v>
      </c>
      <c r="AN4" s="37">
        <v>0</v>
      </c>
      <c r="AO4" s="37">
        <v>0</v>
      </c>
      <c r="AP4" s="37">
        <v>0</v>
      </c>
      <c r="AQ4" s="37">
        <v>0</v>
      </c>
      <c r="AR4" s="37">
        <v>0</v>
      </c>
      <c r="AS4" s="37">
        <v>373331.18027714774</v>
      </c>
      <c r="AT4" s="37">
        <v>373331.18027714774</v>
      </c>
      <c r="AU4" s="37">
        <v>373331.18027714774</v>
      </c>
      <c r="AV4" s="37">
        <v>371409.72253567853</v>
      </c>
      <c r="AW4" s="37">
        <v>258678.49584171007</v>
      </c>
      <c r="AX4" s="37">
        <v>0</v>
      </c>
      <c r="AY4" s="37">
        <v>0</v>
      </c>
      <c r="AZ4" s="37">
        <v>0</v>
      </c>
      <c r="BA4" s="37">
        <v>0</v>
      </c>
      <c r="BB4" s="37">
        <v>0</v>
      </c>
      <c r="BC4" s="37">
        <v>0</v>
      </c>
      <c r="BD4" s="37">
        <v>0</v>
      </c>
      <c r="BE4" s="37">
        <v>0</v>
      </c>
      <c r="BF4" s="37">
        <v>0</v>
      </c>
      <c r="BG4" s="37">
        <v>0</v>
      </c>
      <c r="BH4" s="37">
        <v>0</v>
      </c>
      <c r="BI4" s="37">
        <v>0</v>
      </c>
      <c r="BJ4" s="37">
        <v>0</v>
      </c>
      <c r="BK4" s="37">
        <v>0</v>
      </c>
      <c r="BL4" s="37">
        <v>0</v>
      </c>
      <c r="BM4" s="37">
        <v>0</v>
      </c>
      <c r="BN4" s="37">
        <v>0</v>
      </c>
      <c r="BO4" s="37">
        <v>0</v>
      </c>
      <c r="BP4" s="37">
        <v>0</v>
      </c>
      <c r="BQ4" s="37">
        <v>0</v>
      </c>
      <c r="BR4" s="37">
        <v>0</v>
      </c>
      <c r="BS4" s="37">
        <v>0</v>
      </c>
      <c r="BT4" s="37">
        <v>0</v>
      </c>
      <c r="BU4" s="37">
        <v>0</v>
      </c>
      <c r="BV4" s="37">
        <v>0</v>
      </c>
      <c r="BW4" s="37" t="str">
        <f t="shared" ref="BW4:BW67" si="1">IF(H4=A4,"Verified",TEXT(A4,0)&amp;" True up")</f>
        <v>Verified</v>
      </c>
    </row>
    <row r="5" spans="1:75" ht="15.75">
      <c r="A5">
        <v>2011</v>
      </c>
      <c r="B5" s="2" t="s">
        <v>13</v>
      </c>
      <c r="C5" s="2" t="s">
        <v>14</v>
      </c>
      <c r="D5" s="2" t="s">
        <v>23</v>
      </c>
      <c r="E5" s="2" t="str">
        <f>VLOOKUP(D5,Checking!$Q$11:$T$41,4)</f>
        <v>05 Bi-Annual Retailer Event</v>
      </c>
      <c r="F5" s="2" t="s">
        <v>17</v>
      </c>
      <c r="G5" s="9" t="str">
        <f t="shared" si="0"/>
        <v>Verified</v>
      </c>
      <c r="H5" s="2">
        <v>2011</v>
      </c>
      <c r="I5" s="2" t="s">
        <v>19</v>
      </c>
      <c r="J5" s="2" t="s">
        <v>20</v>
      </c>
      <c r="K5" s="2" t="s">
        <v>24</v>
      </c>
      <c r="L5">
        <v>20474577.024102695</v>
      </c>
      <c r="M5">
        <v>35.382111446929841</v>
      </c>
      <c r="N5">
        <v>632805.71742950589</v>
      </c>
      <c r="O5" s="37">
        <v>39.556804545620622</v>
      </c>
      <c r="P5" s="37">
        <v>39.556804545620622</v>
      </c>
      <c r="Q5" s="37">
        <v>39.556804545620622</v>
      </c>
      <c r="R5" s="37">
        <v>39.556804545620622</v>
      </c>
      <c r="S5" s="37">
        <v>36.801491052148812</v>
      </c>
      <c r="T5" s="37">
        <v>33.791427122454444</v>
      </c>
      <c r="U5" s="37">
        <v>27.333302123252576</v>
      </c>
      <c r="V5" s="37">
        <v>27.155338710510989</v>
      </c>
      <c r="W5" s="37">
        <v>32.920716133677168</v>
      </c>
      <c r="X5" s="37">
        <v>15.616477806003694</v>
      </c>
      <c r="Y5" s="37">
        <v>2.2208120422464144</v>
      </c>
      <c r="Z5" s="37">
        <v>2.219888291875395</v>
      </c>
      <c r="AA5" s="37">
        <v>2.219888291875395</v>
      </c>
      <c r="AB5" s="37">
        <v>2.0604496591698362</v>
      </c>
      <c r="AC5" s="37">
        <v>2.0604496591698362</v>
      </c>
      <c r="AD5" s="37">
        <v>1.7390958935987362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7">
        <v>0</v>
      </c>
      <c r="AP5" s="37">
        <v>0</v>
      </c>
      <c r="AQ5" s="37">
        <v>0</v>
      </c>
      <c r="AR5" s="37">
        <v>0</v>
      </c>
      <c r="AS5" s="37">
        <v>691340.76082784345</v>
      </c>
      <c r="AT5" s="37">
        <v>691340.76082784345</v>
      </c>
      <c r="AU5" s="37">
        <v>691340.76082784345</v>
      </c>
      <c r="AV5" s="37">
        <v>691340.76082784345</v>
      </c>
      <c r="AW5" s="37">
        <v>631834.54173503025</v>
      </c>
      <c r="AX5" s="37">
        <v>566826.50395343022</v>
      </c>
      <c r="AY5" s="37">
        <v>427351.04969321523</v>
      </c>
      <c r="AZ5" s="37">
        <v>425792.09019759891</v>
      </c>
      <c r="BA5" s="37">
        <v>550306.34707201226</v>
      </c>
      <c r="BB5" s="37">
        <v>176588.51075302469</v>
      </c>
      <c r="BC5" s="37">
        <v>63583.809682271494</v>
      </c>
      <c r="BD5" s="37">
        <v>55971.049887682719</v>
      </c>
      <c r="BE5" s="37">
        <v>55971.049887682719</v>
      </c>
      <c r="BF5" s="37">
        <v>41336.97122056513</v>
      </c>
      <c r="BG5" s="37">
        <v>41336.97122056513</v>
      </c>
      <c r="BH5" s="37">
        <v>37559.073228179332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0</v>
      </c>
      <c r="BQ5" s="37">
        <v>0</v>
      </c>
      <c r="BR5" s="37">
        <v>0</v>
      </c>
      <c r="BS5" s="37">
        <v>0</v>
      </c>
      <c r="BT5" s="37">
        <v>0</v>
      </c>
      <c r="BU5" s="37">
        <v>0</v>
      </c>
      <c r="BV5" s="37">
        <v>0</v>
      </c>
      <c r="BW5" s="37" t="str">
        <f t="shared" si="1"/>
        <v>Verified</v>
      </c>
    </row>
    <row r="6" spans="1:75" ht="15.75">
      <c r="A6">
        <v>2011</v>
      </c>
      <c r="B6" s="2" t="s">
        <v>13</v>
      </c>
      <c r="C6" s="2" t="s">
        <v>14</v>
      </c>
      <c r="D6" s="2" t="s">
        <v>25</v>
      </c>
      <c r="E6" s="2" t="str">
        <f>VLOOKUP(D6,Checking!$Q$11:$T$41,4)</f>
        <v>04 Conservation Instant Coupon Booklet</v>
      </c>
      <c r="F6" s="2" t="s">
        <v>17</v>
      </c>
      <c r="G6" s="9" t="str">
        <f t="shared" si="0"/>
        <v>Verified</v>
      </c>
      <c r="H6" s="2">
        <v>2011</v>
      </c>
      <c r="I6" s="2" t="s">
        <v>19</v>
      </c>
      <c r="J6" s="2" t="s">
        <v>20</v>
      </c>
      <c r="K6" s="2" t="s">
        <v>24</v>
      </c>
      <c r="L6">
        <v>11974676.148394777</v>
      </c>
      <c r="M6">
        <v>24.458298562916699</v>
      </c>
      <c r="N6">
        <v>406316.96436459984</v>
      </c>
      <c r="O6" s="37">
        <v>27.642859908823073</v>
      </c>
      <c r="P6" s="37">
        <v>27.642859908823073</v>
      </c>
      <c r="Q6" s="37">
        <v>27.642859908823073</v>
      </c>
      <c r="R6" s="37">
        <v>27.642859908823073</v>
      </c>
      <c r="S6" s="37">
        <v>25.984161770027356</v>
      </c>
      <c r="T6" s="37">
        <v>24.172103922646418</v>
      </c>
      <c r="U6" s="37">
        <v>20.419690918017317</v>
      </c>
      <c r="V6" s="37">
        <v>20.208959638802675</v>
      </c>
      <c r="W6" s="37">
        <v>23.679715624979334</v>
      </c>
      <c r="X6" s="37">
        <v>13.262567821146979</v>
      </c>
      <c r="Y6" s="37">
        <v>1.6246320993715488</v>
      </c>
      <c r="Z6" s="37">
        <v>1.6235599008065604</v>
      </c>
      <c r="AA6" s="37">
        <v>1.6235599008065604</v>
      </c>
      <c r="AB6" s="37">
        <v>1.5910476307369901</v>
      </c>
      <c r="AC6" s="37">
        <v>1.5910476307369901</v>
      </c>
      <c r="AD6" s="37">
        <v>1.5097372515057104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447750.47229644883</v>
      </c>
      <c r="AT6" s="37">
        <v>447750.47229644883</v>
      </c>
      <c r="AU6" s="37">
        <v>447750.47229644883</v>
      </c>
      <c r="AV6" s="37">
        <v>447750.47229644883</v>
      </c>
      <c r="AW6" s="37">
        <v>411927.74102108681</v>
      </c>
      <c r="AX6" s="37">
        <v>372792.91606175591</v>
      </c>
      <c r="AY6" s="37">
        <v>291752.44247890264</v>
      </c>
      <c r="AZ6" s="37">
        <v>289906.4364729824</v>
      </c>
      <c r="BA6" s="37">
        <v>364863.99270767532</v>
      </c>
      <c r="BB6" s="37">
        <v>139885.93449188001</v>
      </c>
      <c r="BC6" s="37">
        <v>45381.821476124329</v>
      </c>
      <c r="BD6" s="37">
        <v>36545.678743805336</v>
      </c>
      <c r="BE6" s="37">
        <v>36545.678743805336</v>
      </c>
      <c r="BF6" s="37">
        <v>33561.539267877211</v>
      </c>
      <c r="BG6" s="37">
        <v>33561.539267877211</v>
      </c>
      <c r="BH6" s="37">
        <v>32605.638477631088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 t="str">
        <f t="shared" si="1"/>
        <v>Verified</v>
      </c>
    </row>
    <row r="7" spans="1:75" ht="15.75">
      <c r="A7">
        <v>2011</v>
      </c>
      <c r="B7" s="2" t="s">
        <v>13</v>
      </c>
      <c r="C7" s="2" t="s">
        <v>14</v>
      </c>
      <c r="D7" s="2" t="s">
        <v>77</v>
      </c>
      <c r="E7" s="2" t="str">
        <f>VLOOKUP(D7,Checking!$Q$11:$T$41,4)</f>
        <v>03 HVAC Incentives</v>
      </c>
      <c r="F7" s="2" t="s">
        <v>17</v>
      </c>
      <c r="G7" s="9" t="str">
        <f t="shared" si="0"/>
        <v>Verified</v>
      </c>
      <c r="H7" s="2">
        <v>2011</v>
      </c>
      <c r="I7" s="2" t="s">
        <v>19</v>
      </c>
      <c r="J7" s="2" t="s">
        <v>20</v>
      </c>
      <c r="K7" s="2" t="s">
        <v>27</v>
      </c>
      <c r="L7">
        <v>2774170.2770942412</v>
      </c>
      <c r="M7">
        <v>1343.0584404039139</v>
      </c>
      <c r="N7">
        <v>2521648.9760585246</v>
      </c>
      <c r="O7" s="37">
        <v>808.90931340067607</v>
      </c>
      <c r="P7" s="37">
        <v>808.90931340067607</v>
      </c>
      <c r="Q7" s="37">
        <v>808.90931340067607</v>
      </c>
      <c r="R7" s="37">
        <v>808.90931340067607</v>
      </c>
      <c r="S7" s="37">
        <v>808.90931340067607</v>
      </c>
      <c r="T7" s="37">
        <v>808.90931340067607</v>
      </c>
      <c r="U7" s="37">
        <v>808.90931340067607</v>
      </c>
      <c r="V7" s="37">
        <v>808.90931340067607</v>
      </c>
      <c r="W7" s="37">
        <v>808.90931340067607</v>
      </c>
      <c r="X7" s="37">
        <v>808.90931340067607</v>
      </c>
      <c r="Y7" s="37">
        <v>808.90931340067607</v>
      </c>
      <c r="Z7" s="37">
        <v>808.90931340067607</v>
      </c>
      <c r="AA7" s="37">
        <v>808.90931340067607</v>
      </c>
      <c r="AB7" s="37">
        <v>808.90931340067607</v>
      </c>
      <c r="AC7" s="37">
        <v>808.90931340067607</v>
      </c>
      <c r="AD7" s="37">
        <v>808.90931340067607</v>
      </c>
      <c r="AE7" s="37">
        <v>808.90931340067607</v>
      </c>
      <c r="AF7" s="37">
        <v>808.90931340067607</v>
      </c>
      <c r="AG7" s="37">
        <v>675.87741269350158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1507824.8022143363</v>
      </c>
      <c r="AT7" s="37">
        <v>1507824.8022143363</v>
      </c>
      <c r="AU7" s="37">
        <v>1507824.8022143363</v>
      </c>
      <c r="AV7" s="37">
        <v>1507824.8022143363</v>
      </c>
      <c r="AW7" s="37">
        <v>1507824.8022143363</v>
      </c>
      <c r="AX7" s="37">
        <v>1507824.8022143363</v>
      </c>
      <c r="AY7" s="37">
        <v>1507824.8022143363</v>
      </c>
      <c r="AZ7" s="37">
        <v>1507824.8022143363</v>
      </c>
      <c r="BA7" s="37">
        <v>1507824.8022143363</v>
      </c>
      <c r="BB7" s="37">
        <v>1507824.8022143363</v>
      </c>
      <c r="BC7" s="37">
        <v>1507824.8022143363</v>
      </c>
      <c r="BD7" s="37">
        <v>1507824.8022143363</v>
      </c>
      <c r="BE7" s="37">
        <v>1507824.8022143363</v>
      </c>
      <c r="BF7" s="37">
        <v>1507824.8022143363</v>
      </c>
      <c r="BG7" s="37">
        <v>1507824.8022143363</v>
      </c>
      <c r="BH7" s="37">
        <v>1507824.8022143363</v>
      </c>
      <c r="BI7" s="37">
        <v>1507824.8022143363</v>
      </c>
      <c r="BJ7" s="37">
        <v>1507824.8022143363</v>
      </c>
      <c r="BK7" s="37">
        <v>1388847.4980550511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37" t="str">
        <f t="shared" si="1"/>
        <v>Verified</v>
      </c>
    </row>
    <row r="8" spans="1:75" ht="15.75">
      <c r="A8">
        <v>2011</v>
      </c>
      <c r="B8" s="2" t="s">
        <v>13</v>
      </c>
      <c r="C8" s="2" t="s">
        <v>14</v>
      </c>
      <c r="D8" s="2" t="s">
        <v>28</v>
      </c>
      <c r="E8" s="2" t="str">
        <f>VLOOKUP(D8,Checking!$Q$11:$T$41,4)</f>
        <v>07 Residential Demand Response</v>
      </c>
      <c r="F8" s="2" t="s">
        <v>17</v>
      </c>
      <c r="G8" s="9" t="str">
        <f t="shared" si="0"/>
        <v>Verified</v>
      </c>
      <c r="H8" s="2">
        <v>2011</v>
      </c>
      <c r="I8" s="2" t="s">
        <v>19</v>
      </c>
      <c r="J8" s="2" t="s">
        <v>30</v>
      </c>
      <c r="K8" s="2" t="s">
        <v>31</v>
      </c>
      <c r="L8">
        <v>1010000</v>
      </c>
      <c r="M8">
        <v>565.6</v>
      </c>
      <c r="N8">
        <v>1464.5</v>
      </c>
      <c r="O8" s="37">
        <v>565.6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1464.5</v>
      </c>
      <c r="AT8" s="37">
        <v>0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0</v>
      </c>
      <c r="BD8" s="37">
        <v>0</v>
      </c>
      <c r="BE8" s="37">
        <v>0</v>
      </c>
      <c r="BF8" s="37">
        <v>0</v>
      </c>
      <c r="BG8" s="37">
        <v>0</v>
      </c>
      <c r="BH8" s="37">
        <v>0</v>
      </c>
      <c r="BI8" s="37">
        <v>0</v>
      </c>
      <c r="BJ8" s="37">
        <v>0</v>
      </c>
      <c r="BK8" s="37">
        <v>0</v>
      </c>
      <c r="BL8" s="37">
        <v>0</v>
      </c>
      <c r="BM8" s="37">
        <v>0</v>
      </c>
      <c r="BN8" s="37">
        <v>0</v>
      </c>
      <c r="BO8" s="37">
        <v>0</v>
      </c>
      <c r="BP8" s="37">
        <v>0</v>
      </c>
      <c r="BQ8" s="37">
        <v>0</v>
      </c>
      <c r="BR8" s="37">
        <v>0</v>
      </c>
      <c r="BS8" s="37">
        <v>0</v>
      </c>
      <c r="BT8" s="37">
        <v>0</v>
      </c>
      <c r="BU8" s="37">
        <v>0</v>
      </c>
      <c r="BV8" s="37">
        <v>0</v>
      </c>
      <c r="BW8" s="37" t="str">
        <f t="shared" si="1"/>
        <v>Verified</v>
      </c>
    </row>
    <row r="9" spans="1:75" ht="15.75">
      <c r="A9">
        <v>2011</v>
      </c>
      <c r="B9" s="2" t="s">
        <v>13</v>
      </c>
      <c r="C9" s="2" t="s">
        <v>14</v>
      </c>
      <c r="D9" s="2" t="s">
        <v>32</v>
      </c>
      <c r="E9" s="2" t="str">
        <f>VLOOKUP(D9,Checking!$Q$11:$T$41,4)</f>
        <v>06 Retailer Co-op</v>
      </c>
      <c r="F9" s="2" t="s">
        <v>17</v>
      </c>
      <c r="G9" s="9" t="str">
        <f t="shared" si="0"/>
        <v>Verified</v>
      </c>
      <c r="H9" s="2">
        <v>2011</v>
      </c>
      <c r="I9" s="2" t="s">
        <v>19</v>
      </c>
      <c r="J9" s="2" t="s">
        <v>33</v>
      </c>
      <c r="K9" s="2" t="s">
        <v>24</v>
      </c>
      <c r="L9">
        <v>0</v>
      </c>
      <c r="M9">
        <v>0</v>
      </c>
      <c r="N9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0</v>
      </c>
      <c r="BH9" s="37">
        <v>0</v>
      </c>
      <c r="BI9" s="37">
        <v>0</v>
      </c>
      <c r="BJ9" s="37">
        <v>0</v>
      </c>
      <c r="BK9" s="37">
        <v>0</v>
      </c>
      <c r="BL9" s="37">
        <v>0</v>
      </c>
      <c r="BM9" s="37">
        <v>0</v>
      </c>
      <c r="BN9" s="37">
        <v>0</v>
      </c>
      <c r="BO9" s="37">
        <v>0</v>
      </c>
      <c r="BP9" s="37">
        <v>0</v>
      </c>
      <c r="BQ9" s="37">
        <v>0</v>
      </c>
      <c r="BR9" s="37">
        <v>0</v>
      </c>
      <c r="BS9" s="37">
        <v>0</v>
      </c>
      <c r="BT9" s="37">
        <v>0</v>
      </c>
      <c r="BU9" s="37">
        <v>0</v>
      </c>
      <c r="BV9" s="37">
        <v>0</v>
      </c>
      <c r="BW9" s="37" t="str">
        <f t="shared" si="1"/>
        <v>Verified</v>
      </c>
    </row>
    <row r="10" spans="1:75" ht="15.75">
      <c r="A10">
        <v>2011</v>
      </c>
      <c r="B10" s="2" t="s">
        <v>13</v>
      </c>
      <c r="C10" s="2" t="s">
        <v>34</v>
      </c>
      <c r="D10" s="2" t="s">
        <v>35</v>
      </c>
      <c r="E10" s="2" t="str">
        <f>VLOOKUP(D10,Checking!$Q$11:$T$41,4)</f>
        <v>15 Small Commercial Demand Response</v>
      </c>
      <c r="F10" s="2" t="s">
        <v>36</v>
      </c>
      <c r="G10" s="9" t="str">
        <f t="shared" si="0"/>
        <v>Verified</v>
      </c>
      <c r="H10" s="2">
        <v>2011</v>
      </c>
      <c r="I10" s="2" t="s">
        <v>19</v>
      </c>
      <c r="J10" s="2" t="s">
        <v>30</v>
      </c>
      <c r="K10" s="2" t="s">
        <v>31</v>
      </c>
      <c r="L10">
        <v>0</v>
      </c>
      <c r="M10">
        <v>0</v>
      </c>
      <c r="N10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37">
        <v>0</v>
      </c>
      <c r="BP10" s="37">
        <v>0</v>
      </c>
      <c r="BQ10" s="37">
        <v>0</v>
      </c>
      <c r="BR10" s="37">
        <v>0</v>
      </c>
      <c r="BS10" s="37">
        <v>0</v>
      </c>
      <c r="BT10" s="37">
        <v>0</v>
      </c>
      <c r="BU10" s="37">
        <v>0</v>
      </c>
      <c r="BV10" s="37">
        <v>0</v>
      </c>
      <c r="BW10" s="37" t="str">
        <f t="shared" si="1"/>
        <v>Verified</v>
      </c>
    </row>
    <row r="11" spans="1:75" ht="15.75">
      <c r="A11">
        <v>2011</v>
      </c>
      <c r="B11" s="2" t="s">
        <v>13</v>
      </c>
      <c r="C11" s="2" t="s">
        <v>34</v>
      </c>
      <c r="D11" s="2" t="s">
        <v>37</v>
      </c>
      <c r="E11" s="2" t="str">
        <f>VLOOKUP(D11,Checking!$Q$11:$T$41,4)</f>
        <v>22 Demand Response 3</v>
      </c>
      <c r="F11" s="2" t="s">
        <v>36</v>
      </c>
      <c r="G11" s="9" t="str">
        <f t="shared" si="0"/>
        <v>Verified</v>
      </c>
      <c r="H11" s="2">
        <v>2011</v>
      </c>
      <c r="I11" s="2" t="s">
        <v>19</v>
      </c>
      <c r="J11" s="2" t="s">
        <v>38</v>
      </c>
      <c r="K11" s="2" t="s">
        <v>39</v>
      </c>
      <c r="L11">
        <v>2000</v>
      </c>
      <c r="M11">
        <v>143</v>
      </c>
      <c r="N11">
        <v>4234.6490000000003</v>
      </c>
      <c r="O11" s="37">
        <v>108.46119999999999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4234.6490000000003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  <c r="BV11" s="37">
        <v>0</v>
      </c>
      <c r="BW11" s="37" t="str">
        <f t="shared" si="1"/>
        <v>Verified</v>
      </c>
    </row>
    <row r="12" spans="1:75" ht="15.75">
      <c r="A12">
        <v>2011</v>
      </c>
      <c r="B12" s="2" t="s">
        <v>13</v>
      </c>
      <c r="C12" s="2" t="s">
        <v>34</v>
      </c>
      <c r="D12" s="2" t="s">
        <v>40</v>
      </c>
      <c r="E12" s="2" t="str">
        <f>VLOOKUP(D12,Checking!$Q$11:$T$41,4)</f>
        <v>11 Direct Install Lighting</v>
      </c>
      <c r="F12" s="2" t="s">
        <v>36</v>
      </c>
      <c r="G12" s="9" t="str">
        <f t="shared" si="0"/>
        <v>Verified</v>
      </c>
      <c r="H12" s="2">
        <v>2011</v>
      </c>
      <c r="I12" s="2" t="s">
        <v>19</v>
      </c>
      <c r="J12" s="2" t="s">
        <v>20</v>
      </c>
      <c r="K12" s="2" t="s">
        <v>41</v>
      </c>
      <c r="L12">
        <v>80000</v>
      </c>
      <c r="M12">
        <v>79.357295928780374</v>
      </c>
      <c r="N12">
        <v>228950.92042529114</v>
      </c>
      <c r="O12" s="37">
        <v>84.977268843499616</v>
      </c>
      <c r="P12" s="37">
        <v>84.977268843499616</v>
      </c>
      <c r="Q12" s="37">
        <v>79.471115120998306</v>
      </c>
      <c r="R12" s="37">
        <v>47.405460329005372</v>
      </c>
      <c r="S12" s="37">
        <v>47.192620191785814</v>
      </c>
      <c r="T12" s="37">
        <v>43.828324550500213</v>
      </c>
      <c r="U12" s="37">
        <v>16.178883865715409</v>
      </c>
      <c r="V12" s="37">
        <v>12.801914507972922</v>
      </c>
      <c r="W12" s="37">
        <v>12.801914507972922</v>
      </c>
      <c r="X12" s="37">
        <v>12.801914507972922</v>
      </c>
      <c r="Y12" s="37">
        <v>11.775343474964206</v>
      </c>
      <c r="Z12" s="37">
        <v>11.775343474964206</v>
      </c>
      <c r="AA12" s="37">
        <v>6.9129362492169681</v>
      </c>
      <c r="AB12" s="37">
        <v>6.9129362492169681</v>
      </c>
      <c r="AC12" s="37">
        <v>6.9129362492169681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212589.88640463815</v>
      </c>
      <c r="AT12" s="37">
        <v>212589.88640463815</v>
      </c>
      <c r="AU12" s="37">
        <v>197053.34270365635</v>
      </c>
      <c r="AV12" s="37">
        <v>108196.50829484142</v>
      </c>
      <c r="AW12" s="37">
        <v>107602.02086721943</v>
      </c>
      <c r="AX12" s="37">
        <v>99473.849484537714</v>
      </c>
      <c r="AY12" s="37">
        <v>27197.436152287399</v>
      </c>
      <c r="AZ12" s="37">
        <v>24662.560884406619</v>
      </c>
      <c r="BA12" s="37">
        <v>24662.560884406619</v>
      </c>
      <c r="BB12" s="37">
        <v>24662.560884406619</v>
      </c>
      <c r="BC12" s="37">
        <v>17912.268477087506</v>
      </c>
      <c r="BD12" s="37">
        <v>17912.268477087506</v>
      </c>
      <c r="BE12" s="37">
        <v>5189.0998318951424</v>
      </c>
      <c r="BF12" s="37">
        <v>5189.0998318951424</v>
      </c>
      <c r="BG12" s="37">
        <v>5189.0998318951424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  <c r="BV12" s="37">
        <v>0</v>
      </c>
      <c r="BW12" s="37" t="str">
        <f t="shared" si="1"/>
        <v>Verified</v>
      </c>
    </row>
    <row r="13" spans="1:75" ht="15.75">
      <c r="A13">
        <v>2011</v>
      </c>
      <c r="B13" s="2" t="s">
        <v>13</v>
      </c>
      <c r="C13" s="2" t="s">
        <v>34</v>
      </c>
      <c r="D13" s="2" t="s">
        <v>164</v>
      </c>
      <c r="E13" s="2" t="str">
        <f>VLOOKUP(D13,Checking!$Q$11:$T$41,4)</f>
        <v>10 Retrofit</v>
      </c>
      <c r="F13" s="2" t="s">
        <v>36</v>
      </c>
      <c r="G13" s="9" t="str">
        <f t="shared" si="0"/>
        <v>Verified</v>
      </c>
      <c r="H13" s="2">
        <v>2011</v>
      </c>
      <c r="I13" s="2" t="s">
        <v>19</v>
      </c>
      <c r="J13" s="2" t="s">
        <v>20</v>
      </c>
      <c r="K13" s="2" t="s">
        <v>41</v>
      </c>
      <c r="L13">
        <v>32000</v>
      </c>
      <c r="M13">
        <v>598.34008929826882</v>
      </c>
      <c r="N13">
        <v>3268223.9803279433</v>
      </c>
      <c r="O13" s="37">
        <v>456.7572047335259</v>
      </c>
      <c r="P13" s="37">
        <v>456.7572047335259</v>
      </c>
      <c r="Q13" s="37">
        <v>456.7572047335259</v>
      </c>
      <c r="R13" s="37">
        <v>456.7572047335259</v>
      </c>
      <c r="S13" s="37">
        <v>456.7572047335259</v>
      </c>
      <c r="T13" s="37">
        <v>456.7572047335259</v>
      </c>
      <c r="U13" s="37">
        <v>456.7572047335259</v>
      </c>
      <c r="V13" s="37">
        <v>456.7572047335259</v>
      </c>
      <c r="W13" s="37">
        <v>288.28717586186536</v>
      </c>
      <c r="X13" s="37">
        <v>288.28717586186536</v>
      </c>
      <c r="Y13" s="37">
        <v>288.28717586186536</v>
      </c>
      <c r="Z13" s="37">
        <v>24.328526341277438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2463617.5660634409</v>
      </c>
      <c r="AT13" s="37">
        <v>2463617.5660634409</v>
      </c>
      <c r="AU13" s="37">
        <v>2463617.5660634409</v>
      </c>
      <c r="AV13" s="37">
        <v>2463617.5660634409</v>
      </c>
      <c r="AW13" s="37">
        <v>2463617.5660634409</v>
      </c>
      <c r="AX13" s="37">
        <v>2463617.5660634409</v>
      </c>
      <c r="AY13" s="37">
        <v>2463617.5660634409</v>
      </c>
      <c r="AZ13" s="37">
        <v>2463617.5660634409</v>
      </c>
      <c r="BA13" s="37">
        <v>2039287.8465648624</v>
      </c>
      <c r="BB13" s="37">
        <v>2039287.8465648624</v>
      </c>
      <c r="BC13" s="37">
        <v>2039287.8465648624</v>
      </c>
      <c r="BD13" s="37">
        <v>369641.38113266043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 t="str">
        <f t="shared" si="1"/>
        <v>Verified</v>
      </c>
    </row>
    <row r="14" spans="1:75" ht="15.75">
      <c r="A14">
        <v>2011</v>
      </c>
      <c r="B14" s="2" t="s">
        <v>13</v>
      </c>
      <c r="C14" s="2" t="s">
        <v>34</v>
      </c>
      <c r="D14" s="2" t="s">
        <v>43</v>
      </c>
      <c r="E14" s="2" t="str">
        <f>VLOOKUP(D14,Checking!$Q$11:$T$41,4)</f>
        <v>14 Energy Audit</v>
      </c>
      <c r="F14" s="2" t="s">
        <v>36</v>
      </c>
      <c r="G14" s="9" t="str">
        <f t="shared" si="0"/>
        <v>Verified</v>
      </c>
      <c r="H14" s="2">
        <v>2011</v>
      </c>
      <c r="I14" s="2" t="s">
        <v>19</v>
      </c>
      <c r="J14" s="2" t="s">
        <v>44</v>
      </c>
      <c r="K14" s="2" t="s">
        <v>45</v>
      </c>
      <c r="L14">
        <v>3000</v>
      </c>
      <c r="M14">
        <v>0</v>
      </c>
      <c r="N14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0</v>
      </c>
      <c r="BS14" s="37">
        <v>0</v>
      </c>
      <c r="BT14" s="37">
        <v>0</v>
      </c>
      <c r="BU14" s="37">
        <v>0</v>
      </c>
      <c r="BV14" s="37">
        <v>0</v>
      </c>
      <c r="BW14" s="37" t="str">
        <f t="shared" si="1"/>
        <v>Verified</v>
      </c>
    </row>
    <row r="15" spans="1:75" ht="15.75">
      <c r="A15">
        <v>2011</v>
      </c>
      <c r="B15" s="2" t="s">
        <v>13</v>
      </c>
      <c r="C15" s="2" t="s">
        <v>46</v>
      </c>
      <c r="D15" s="2" t="s">
        <v>47</v>
      </c>
      <c r="E15" s="2" t="str">
        <f>VLOOKUP(D15,Checking!$Q$11:$T$41,4)</f>
        <v>17 Demand Response 3</v>
      </c>
      <c r="F15" s="2" t="s">
        <v>46</v>
      </c>
      <c r="G15" s="9" t="str">
        <f t="shared" si="0"/>
        <v>Verified</v>
      </c>
      <c r="H15" s="2">
        <v>2011</v>
      </c>
      <c r="I15" s="2" t="s">
        <v>19</v>
      </c>
      <c r="J15" s="2" t="s">
        <v>38</v>
      </c>
      <c r="K15" s="2" t="s">
        <v>39</v>
      </c>
      <c r="L15">
        <v>2000</v>
      </c>
      <c r="M15">
        <v>372</v>
      </c>
      <c r="N15">
        <v>18402.509999999998</v>
      </c>
      <c r="O15" s="37">
        <v>313.5068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18402.509999999998</v>
      </c>
      <c r="AT15" s="37"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v>0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0</v>
      </c>
      <c r="BQ15" s="37">
        <v>0</v>
      </c>
      <c r="BR15" s="37">
        <v>0</v>
      </c>
      <c r="BS15" s="37">
        <v>0</v>
      </c>
      <c r="BT15" s="37">
        <v>0</v>
      </c>
      <c r="BU15" s="37">
        <v>0</v>
      </c>
      <c r="BV15" s="37">
        <v>0</v>
      </c>
      <c r="BW15" s="37" t="str">
        <f t="shared" si="1"/>
        <v>Verified</v>
      </c>
    </row>
    <row r="16" spans="1:75" ht="15.75">
      <c r="A16">
        <v>2011</v>
      </c>
      <c r="B16" s="2" t="s">
        <v>13</v>
      </c>
      <c r="C16" s="2" t="s">
        <v>46</v>
      </c>
      <c r="D16" s="2" t="s">
        <v>165</v>
      </c>
      <c r="E16" s="2" t="str">
        <f>VLOOKUP(D16,Checking!$Q$11:$T$41,4)</f>
        <v>21 Retrofit Industrial</v>
      </c>
      <c r="F16" s="2" t="s">
        <v>46</v>
      </c>
      <c r="G16" s="9" t="str">
        <f t="shared" si="0"/>
        <v>Verified</v>
      </c>
      <c r="H16" s="2">
        <v>2011</v>
      </c>
      <c r="I16" s="2" t="s">
        <v>19</v>
      </c>
      <c r="J16" s="2" t="s">
        <v>20</v>
      </c>
      <c r="K16" s="2" t="s">
        <v>41</v>
      </c>
      <c r="L16">
        <v>35000</v>
      </c>
      <c r="M16">
        <v>82.002396776994104</v>
      </c>
      <c r="N16">
        <v>520987.88232201425</v>
      </c>
      <c r="O16" s="37">
        <v>58.411909299784291</v>
      </c>
      <c r="P16" s="37">
        <v>58.411909299784291</v>
      </c>
      <c r="Q16" s="37">
        <v>58.411909299784291</v>
      </c>
      <c r="R16" s="37">
        <v>58.411909299784291</v>
      </c>
      <c r="S16" s="37">
        <v>58.411909299784291</v>
      </c>
      <c r="T16" s="37">
        <v>58.411909299784291</v>
      </c>
      <c r="U16" s="37">
        <v>58.411909299784291</v>
      </c>
      <c r="V16" s="37">
        <v>58.411909299784291</v>
      </c>
      <c r="W16" s="37">
        <v>54.961499091370939</v>
      </c>
      <c r="X16" s="37">
        <v>54.961499091370939</v>
      </c>
      <c r="Y16" s="37">
        <v>54.961499091370939</v>
      </c>
      <c r="Z16" s="37">
        <v>21.349401746919089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381325.03263411968</v>
      </c>
      <c r="AT16" s="37">
        <v>381325.03263411968</v>
      </c>
      <c r="AU16" s="37">
        <v>381325.03263411968</v>
      </c>
      <c r="AV16" s="37">
        <v>381325.03263411968</v>
      </c>
      <c r="AW16" s="37">
        <v>381325.03263411968</v>
      </c>
      <c r="AX16" s="37">
        <v>381325.03263411968</v>
      </c>
      <c r="AY16" s="37">
        <v>381325.03263411968</v>
      </c>
      <c r="AZ16" s="37">
        <v>381325.03263411968</v>
      </c>
      <c r="BA16" s="37">
        <v>367762.19702140358</v>
      </c>
      <c r="BB16" s="37">
        <v>367762.19702140358</v>
      </c>
      <c r="BC16" s="37">
        <v>367762.19702140358</v>
      </c>
      <c r="BD16" s="37">
        <v>130471.3974724701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37">
        <v>0</v>
      </c>
      <c r="BS16" s="37">
        <v>0</v>
      </c>
      <c r="BT16" s="37">
        <v>0</v>
      </c>
      <c r="BU16" s="37">
        <v>0</v>
      </c>
      <c r="BV16" s="37">
        <v>0</v>
      </c>
      <c r="BW16" s="37" t="str">
        <f t="shared" si="1"/>
        <v>Verified</v>
      </c>
    </row>
    <row r="17" spans="1:75" ht="15.75">
      <c r="A17">
        <v>2011</v>
      </c>
      <c r="B17" s="2" t="s">
        <v>13</v>
      </c>
      <c r="C17" s="2" t="s">
        <v>48</v>
      </c>
      <c r="D17" s="2" t="s">
        <v>49</v>
      </c>
      <c r="E17" s="2" t="str">
        <f>VLOOKUP(D17,Checking!$Q$11:$T$41,4)</f>
        <v>26 Electricity Retrofit Incentive Program</v>
      </c>
      <c r="F17" s="2" t="s">
        <v>36</v>
      </c>
      <c r="G17" s="9" t="str">
        <f t="shared" si="0"/>
        <v>Verified</v>
      </c>
      <c r="H17" s="2">
        <v>2011</v>
      </c>
      <c r="I17" s="2" t="s">
        <v>19</v>
      </c>
      <c r="J17" s="2" t="s">
        <v>50</v>
      </c>
      <c r="K17" s="2" t="s">
        <v>41</v>
      </c>
      <c r="L17">
        <v>28000</v>
      </c>
      <c r="M17">
        <v>655.67563576900022</v>
      </c>
      <c r="N17">
        <v>3461437.7242189278</v>
      </c>
      <c r="O17" s="37">
        <v>340.95133059988012</v>
      </c>
      <c r="P17" s="37">
        <v>340.95133059988012</v>
      </c>
      <c r="Q17" s="37">
        <v>340.95133059988012</v>
      </c>
      <c r="R17" s="37">
        <v>340.95133059988012</v>
      </c>
      <c r="S17" s="37">
        <v>340.95133059988012</v>
      </c>
      <c r="T17" s="37">
        <v>340.95133059988012</v>
      </c>
      <c r="U17" s="37">
        <v>340.95133059988012</v>
      </c>
      <c r="V17" s="37">
        <v>340.95133059988012</v>
      </c>
      <c r="W17" s="37">
        <v>340.95133059988012</v>
      </c>
      <c r="X17" s="37">
        <v>340.95133059988012</v>
      </c>
      <c r="Y17" s="37">
        <v>340.95133059988012</v>
      </c>
      <c r="Z17" s="37">
        <v>340.95133059988012</v>
      </c>
      <c r="AA17" s="37">
        <v>340.95133059988012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1799947.6165938426</v>
      </c>
      <c r="AT17" s="37">
        <v>1799947.6165938426</v>
      </c>
      <c r="AU17" s="37">
        <v>1799947.6165938426</v>
      </c>
      <c r="AV17" s="37">
        <v>1799947.6165938426</v>
      </c>
      <c r="AW17" s="37">
        <v>1799947.6165938426</v>
      </c>
      <c r="AX17" s="37">
        <v>1799947.6165938426</v>
      </c>
      <c r="AY17" s="37">
        <v>1799947.6165938426</v>
      </c>
      <c r="AZ17" s="37">
        <v>1799947.6165938426</v>
      </c>
      <c r="BA17" s="37">
        <v>1799947.6165938426</v>
      </c>
      <c r="BB17" s="37">
        <v>1799947.6165938426</v>
      </c>
      <c r="BC17" s="37">
        <v>1799947.6165938426</v>
      </c>
      <c r="BD17" s="37">
        <v>1799947.6165938426</v>
      </c>
      <c r="BE17" s="37">
        <v>1799947.6165938426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 t="str">
        <f t="shared" si="1"/>
        <v>Verified</v>
      </c>
    </row>
    <row r="18" spans="1:75" ht="15.75">
      <c r="A18">
        <v>2011</v>
      </c>
      <c r="B18" s="2" t="s">
        <v>13</v>
      </c>
      <c r="C18" s="2" t="s">
        <v>48</v>
      </c>
      <c r="D18" s="2" t="s">
        <v>51</v>
      </c>
      <c r="E18" s="2" t="str">
        <f>VLOOKUP(D18,Checking!$Q$11:$T$41,4)</f>
        <v>27 High Performance New Construction</v>
      </c>
      <c r="F18" s="2" t="s">
        <v>36</v>
      </c>
      <c r="G18" s="9" t="str">
        <f t="shared" si="0"/>
        <v>Verified</v>
      </c>
      <c r="H18" s="2">
        <v>2011</v>
      </c>
      <c r="I18" s="2" t="s">
        <v>19</v>
      </c>
      <c r="J18" s="2" t="s">
        <v>50</v>
      </c>
      <c r="K18" s="2" t="s">
        <v>41</v>
      </c>
      <c r="L18">
        <v>8019.2212120808599</v>
      </c>
      <c r="M18">
        <v>556.52349908554606</v>
      </c>
      <c r="N18">
        <v>2858304.6913033654</v>
      </c>
      <c r="O18" s="37">
        <v>278.26174954277303</v>
      </c>
      <c r="P18" s="37">
        <v>278.26174954277303</v>
      </c>
      <c r="Q18" s="37">
        <v>278.26174954277303</v>
      </c>
      <c r="R18" s="37">
        <v>278.26174954277303</v>
      </c>
      <c r="S18" s="37">
        <v>278.26174954277303</v>
      </c>
      <c r="T18" s="37">
        <v>278.26174954277303</v>
      </c>
      <c r="U18" s="37">
        <v>278.26174954277303</v>
      </c>
      <c r="V18" s="37">
        <v>278.26174954277303</v>
      </c>
      <c r="W18" s="37">
        <v>278.26174954277303</v>
      </c>
      <c r="X18" s="37">
        <v>278.26174954277303</v>
      </c>
      <c r="Y18" s="37">
        <v>278.26174954277303</v>
      </c>
      <c r="Z18" s="37">
        <v>278.26174954277303</v>
      </c>
      <c r="AA18" s="37">
        <v>278.26174954277303</v>
      </c>
      <c r="AB18" s="37">
        <v>278.26174954277303</v>
      </c>
      <c r="AC18" s="37">
        <v>278.26174954277303</v>
      </c>
      <c r="AD18" s="37">
        <v>263.02724954277306</v>
      </c>
      <c r="AE18" s="37">
        <v>263.02724954277306</v>
      </c>
      <c r="AF18" s="37">
        <v>263.02724954277306</v>
      </c>
      <c r="AG18" s="37">
        <v>263.02724954277306</v>
      </c>
      <c r="AH18" s="37">
        <v>263.02724954277306</v>
      </c>
      <c r="AI18" s="37">
        <v>263.02724954277306</v>
      </c>
      <c r="AJ18" s="37">
        <v>263.02724954277306</v>
      </c>
      <c r="AK18" s="37">
        <v>263.02724954277306</v>
      </c>
      <c r="AL18" s="37">
        <v>263.02724954277306</v>
      </c>
      <c r="AM18" s="37">
        <v>263.02724954277306</v>
      </c>
      <c r="AN18" s="37">
        <v>263.02724954277306</v>
      </c>
      <c r="AO18" s="37">
        <v>0</v>
      </c>
      <c r="AP18" s="37">
        <v>0</v>
      </c>
      <c r="AQ18" s="37">
        <v>0</v>
      </c>
      <c r="AR18" s="37">
        <v>0</v>
      </c>
      <c r="AS18" s="37">
        <v>1429152.3456516827</v>
      </c>
      <c r="AT18" s="37">
        <v>1429152.3456516827</v>
      </c>
      <c r="AU18" s="37">
        <v>1429152.3456516827</v>
      </c>
      <c r="AV18" s="37">
        <v>1429152.3456516827</v>
      </c>
      <c r="AW18" s="37">
        <v>1429152.3456516827</v>
      </c>
      <c r="AX18" s="37">
        <v>1429152.3456516827</v>
      </c>
      <c r="AY18" s="37">
        <v>1429152.3456516827</v>
      </c>
      <c r="AZ18" s="37">
        <v>1429152.3456516827</v>
      </c>
      <c r="BA18" s="37">
        <v>1429152.3456516827</v>
      </c>
      <c r="BB18" s="37">
        <v>1429152.3456516827</v>
      </c>
      <c r="BC18" s="37">
        <v>1429152.3456516827</v>
      </c>
      <c r="BD18" s="37">
        <v>1429152.3456516827</v>
      </c>
      <c r="BE18" s="37">
        <v>1429152.3456516827</v>
      </c>
      <c r="BF18" s="37">
        <v>1429152.3456516827</v>
      </c>
      <c r="BG18" s="37">
        <v>1429152.3456516827</v>
      </c>
      <c r="BH18" s="37">
        <v>1350907.9536516827</v>
      </c>
      <c r="BI18" s="37">
        <v>1350907.9536516827</v>
      </c>
      <c r="BJ18" s="37">
        <v>1350907.9536516827</v>
      </c>
      <c r="BK18" s="37">
        <v>1350907.9536516827</v>
      </c>
      <c r="BL18" s="37">
        <v>1350907.9536516827</v>
      </c>
      <c r="BM18" s="37">
        <v>1350907.9536516827</v>
      </c>
      <c r="BN18" s="37">
        <v>1350907.9536516827</v>
      </c>
      <c r="BO18" s="37">
        <v>1350907.9536516827</v>
      </c>
      <c r="BP18" s="37">
        <v>1350907.9536516827</v>
      </c>
      <c r="BQ18" s="37">
        <v>1350907.9536516827</v>
      </c>
      <c r="BR18" s="37">
        <v>1350907.9536516827</v>
      </c>
      <c r="BS18" s="37">
        <v>0</v>
      </c>
      <c r="BT18" s="37">
        <v>0</v>
      </c>
      <c r="BU18" s="37">
        <v>0</v>
      </c>
      <c r="BV18" s="37">
        <v>0</v>
      </c>
      <c r="BW18" s="37" t="str">
        <f t="shared" si="1"/>
        <v>Verified</v>
      </c>
    </row>
    <row r="19" spans="1:75" ht="15.75">
      <c r="A19">
        <v>2012</v>
      </c>
      <c r="B19" s="10" t="s">
        <v>13</v>
      </c>
      <c r="C19" s="10" t="s">
        <v>34</v>
      </c>
      <c r="D19" s="10" t="s">
        <v>40</v>
      </c>
      <c r="E19" s="2" t="str">
        <f>VLOOKUP(D19,Checking!$Q$11:$T$41,4)</f>
        <v>11 Direct Install Lighting</v>
      </c>
      <c r="F19" s="10" t="s">
        <v>54</v>
      </c>
      <c r="G19" s="9" t="str">
        <f t="shared" si="0"/>
        <v>Verified</v>
      </c>
      <c r="H19" s="16">
        <v>2012</v>
      </c>
      <c r="I19" s="16" t="s">
        <v>55</v>
      </c>
      <c r="J19" s="10" t="s">
        <v>41</v>
      </c>
      <c r="K19" s="18">
        <v>240</v>
      </c>
      <c r="L19">
        <v>49.54618496438065</v>
      </c>
      <c r="M19">
        <v>93066.483875783684</v>
      </c>
      <c r="N19">
        <v>0</v>
      </c>
      <c r="P19" s="37">
        <v>158.68216611816632</v>
      </c>
      <c r="Q19" s="37">
        <v>158.68216611816632</v>
      </c>
      <c r="R19" s="37">
        <v>154.65703202612374</v>
      </c>
      <c r="S19" s="37">
        <v>121.23728262195991</v>
      </c>
      <c r="T19" s="37">
        <v>121.23728262195991</v>
      </c>
      <c r="U19" s="37">
        <v>29.125899489973609</v>
      </c>
      <c r="V19" s="37">
        <v>29.125899489973609</v>
      </c>
      <c r="W19" s="37">
        <v>26.360968709884979</v>
      </c>
      <c r="X19" s="37">
        <v>26.360968709884979</v>
      </c>
      <c r="Y19" s="37">
        <v>26.360968709884979</v>
      </c>
      <c r="Z19" s="37">
        <v>24.148578915609676</v>
      </c>
      <c r="AA19" s="37">
        <v>24.148578915609676</v>
      </c>
      <c r="AB19" s="37">
        <v>1.1320085077128477</v>
      </c>
      <c r="AC19" s="37">
        <v>1.1320085077128477</v>
      </c>
      <c r="AD19" s="37">
        <v>1.1320085077128477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606683.33181316836</v>
      </c>
      <c r="AU19" s="37">
        <v>606683.33181317034</v>
      </c>
      <c r="AV19" s="37">
        <v>590080.11516778101</v>
      </c>
      <c r="AW19" s="37">
        <v>440241.86398408015</v>
      </c>
      <c r="AX19" s="37">
        <v>440241.86398408015</v>
      </c>
      <c r="AY19" s="37">
        <v>108905.60130901597</v>
      </c>
      <c r="AZ19" s="37">
        <v>108905.60130901597</v>
      </c>
      <c r="BA19" s="37">
        <v>106144.48548614948</v>
      </c>
      <c r="BB19" s="37">
        <v>106144.48548614948</v>
      </c>
      <c r="BC19" s="37">
        <v>106144.48548614948</v>
      </c>
      <c r="BD19" s="37">
        <v>84496.733148756233</v>
      </c>
      <c r="BE19" s="37">
        <v>84496.733148756233</v>
      </c>
      <c r="BF19" s="37">
        <v>1130.4466009688715</v>
      </c>
      <c r="BG19" s="37">
        <v>1130.4466009688715</v>
      </c>
      <c r="BH19" s="37">
        <v>1130.4466009688715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 t="str">
        <f t="shared" si="1"/>
        <v>Verified</v>
      </c>
    </row>
    <row r="20" spans="1:75" ht="15.75">
      <c r="A20">
        <v>2012</v>
      </c>
      <c r="B20" s="10" t="s">
        <v>13</v>
      </c>
      <c r="C20" s="10" t="s">
        <v>34</v>
      </c>
      <c r="D20" s="10" t="s">
        <v>42</v>
      </c>
      <c r="E20" s="2" t="str">
        <f>VLOOKUP(D20,Checking!$Q$11:$T$41,4)</f>
        <v>10 Retrofit</v>
      </c>
      <c r="F20" s="10" t="s">
        <v>54</v>
      </c>
      <c r="G20" s="9" t="str">
        <f t="shared" si="0"/>
        <v>Verified</v>
      </c>
      <c r="H20" s="16">
        <v>2012</v>
      </c>
      <c r="I20" s="16" t="s">
        <v>55</v>
      </c>
      <c r="J20" s="10" t="s">
        <v>41</v>
      </c>
      <c r="K20" s="18">
        <v>109</v>
      </c>
      <c r="L20">
        <v>1613.5449999606976</v>
      </c>
      <c r="M20">
        <v>8608503.5205211397</v>
      </c>
      <c r="N20">
        <v>0</v>
      </c>
      <c r="P20" s="37">
        <v>1213.1917292937576</v>
      </c>
      <c r="Q20" s="37">
        <v>1213.1917292937576</v>
      </c>
      <c r="R20" s="37">
        <v>1212.9600747368904</v>
      </c>
      <c r="S20" s="37">
        <v>1191.06680902421</v>
      </c>
      <c r="T20" s="37">
        <v>1191.06680902421</v>
      </c>
      <c r="U20" s="37">
        <v>1094.6546799199796</v>
      </c>
      <c r="V20" s="37">
        <v>1075.8444529529127</v>
      </c>
      <c r="W20" s="37">
        <v>1075.8444529529127</v>
      </c>
      <c r="X20" s="37">
        <v>971.08257170578474</v>
      </c>
      <c r="Y20" s="37">
        <v>717.42896076745467</v>
      </c>
      <c r="Z20" s="37">
        <v>688.08029492047854</v>
      </c>
      <c r="AA20" s="37">
        <v>688.08029492047854</v>
      </c>
      <c r="AB20" s="37">
        <v>153.6469391242897</v>
      </c>
      <c r="AC20" s="37">
        <v>150.67930893191252</v>
      </c>
      <c r="AD20" s="37">
        <v>150.67930893191252</v>
      </c>
      <c r="AE20" s="37">
        <v>75.698476138226155</v>
      </c>
      <c r="AF20" s="37">
        <v>72.43041351268819</v>
      </c>
      <c r="AG20" s="37">
        <v>72.43041351268819</v>
      </c>
      <c r="AH20" s="37">
        <v>72.43041351268819</v>
      </c>
      <c r="AI20" s="37">
        <v>72.43041351268819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6472559.0379858185</v>
      </c>
      <c r="AU20" s="37">
        <v>6472559.0379858185</v>
      </c>
      <c r="AV20" s="37">
        <v>6471803.7169553721</v>
      </c>
      <c r="AW20" s="37">
        <v>6400284.8743472369</v>
      </c>
      <c r="AX20" s="37">
        <v>6400284.8743472369</v>
      </c>
      <c r="AY20" s="37">
        <v>6084238.6743046828</v>
      </c>
      <c r="AZ20" s="37">
        <v>5953906.0244697183</v>
      </c>
      <c r="BA20" s="37">
        <v>5953906.0244697183</v>
      </c>
      <c r="BB20" s="37">
        <v>5574342.2097371817</v>
      </c>
      <c r="BC20" s="37">
        <v>3880048.0159249455</v>
      </c>
      <c r="BD20" s="37">
        <v>3605799.4161882112</v>
      </c>
      <c r="BE20" s="37">
        <v>3586766.1869046628</v>
      </c>
      <c r="BF20" s="37">
        <v>422043.90417094977</v>
      </c>
      <c r="BG20" s="37">
        <v>412255.44592427666</v>
      </c>
      <c r="BH20" s="37">
        <v>412255.44592427666</v>
      </c>
      <c r="BI20" s="37">
        <v>76973.785253774782</v>
      </c>
      <c r="BJ20" s="37">
        <v>71250.563359747917</v>
      </c>
      <c r="BK20" s="37">
        <v>71250.563359747917</v>
      </c>
      <c r="BL20" s="37">
        <v>71250.563359747917</v>
      </c>
      <c r="BM20" s="37">
        <v>71250.563359747917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0</v>
      </c>
      <c r="BV20" s="37">
        <v>0</v>
      </c>
      <c r="BW20" s="37" t="str">
        <f t="shared" si="1"/>
        <v>Verified</v>
      </c>
    </row>
    <row r="21" spans="1:75" ht="15.75">
      <c r="A21">
        <v>2012</v>
      </c>
      <c r="B21" s="10" t="s">
        <v>13</v>
      </c>
      <c r="C21" s="10" t="s">
        <v>34</v>
      </c>
      <c r="D21" s="10" t="s">
        <v>43</v>
      </c>
      <c r="E21" s="2" t="str">
        <f>VLOOKUP(D21,Checking!$Q$11:$T$41,4)</f>
        <v>14 Energy Audit</v>
      </c>
      <c r="F21" s="10" t="s">
        <v>54</v>
      </c>
      <c r="G21" s="9" t="str">
        <f t="shared" si="0"/>
        <v>Verified</v>
      </c>
      <c r="H21" s="16">
        <v>2012</v>
      </c>
      <c r="I21" s="16" t="s">
        <v>55</v>
      </c>
      <c r="J21" s="10" t="s">
        <v>45</v>
      </c>
      <c r="K21" s="18">
        <v>13</v>
      </c>
      <c r="L21">
        <v>89.513349345175087</v>
      </c>
      <c r="M21">
        <v>369892.14230114222</v>
      </c>
      <c r="N21">
        <v>0</v>
      </c>
      <c r="P21" s="37">
        <v>67.303270184342168</v>
      </c>
      <c r="Q21" s="37">
        <v>67.303270184342168</v>
      </c>
      <c r="R21" s="37">
        <v>67.303270184342168</v>
      </c>
      <c r="S21" s="37">
        <v>67.303270184342168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327291.30801332003</v>
      </c>
      <c r="AU21" s="37">
        <v>327291.30801332003</v>
      </c>
      <c r="AV21" s="37">
        <v>327291.30801332003</v>
      </c>
      <c r="AW21" s="37">
        <v>327291.30801332003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 t="str">
        <f t="shared" si="1"/>
        <v>Verified</v>
      </c>
    </row>
    <row r="22" spans="1:75" ht="15.75">
      <c r="A22">
        <v>2012</v>
      </c>
      <c r="B22" s="10" t="s">
        <v>13</v>
      </c>
      <c r="C22" s="10" t="s">
        <v>14</v>
      </c>
      <c r="D22" s="10" t="s">
        <v>15</v>
      </c>
      <c r="E22" s="2" t="str">
        <f>VLOOKUP(D22,Checking!$Q$11:$T$41,4)</f>
        <v>02 Appliance Exchange</v>
      </c>
      <c r="F22" s="10" t="s">
        <v>17</v>
      </c>
      <c r="G22" s="9" t="str">
        <f t="shared" si="0"/>
        <v>Verified</v>
      </c>
      <c r="H22" s="16">
        <v>2012</v>
      </c>
      <c r="I22" s="16" t="s">
        <v>55</v>
      </c>
      <c r="J22" s="10" t="s">
        <v>21</v>
      </c>
      <c r="K22" s="18">
        <v>81.03360737885707</v>
      </c>
      <c r="L22">
        <v>15.789983292586033</v>
      </c>
      <c r="M22">
        <v>40695.801298459424</v>
      </c>
      <c r="N22">
        <v>0</v>
      </c>
      <c r="P22" s="37">
        <v>11.87216788916243</v>
      </c>
      <c r="Q22" s="37">
        <v>11.87216788916243</v>
      </c>
      <c r="R22" s="37">
        <v>11.87216788916243</v>
      </c>
      <c r="S22" s="37">
        <v>11.65208423211798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20973.196773955562</v>
      </c>
      <c r="AU22" s="37">
        <v>20973.196773955562</v>
      </c>
      <c r="AV22" s="37">
        <v>20973.196773955562</v>
      </c>
      <c r="AW22" s="37">
        <v>20776.385990803334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37">
        <v>0</v>
      </c>
      <c r="BS22" s="37">
        <v>0</v>
      </c>
      <c r="BT22" s="37">
        <v>0</v>
      </c>
      <c r="BU22" s="37">
        <v>0</v>
      </c>
      <c r="BV22" s="37">
        <v>0</v>
      </c>
      <c r="BW22" s="37" t="str">
        <f t="shared" si="1"/>
        <v>Verified</v>
      </c>
    </row>
    <row r="23" spans="1:75" ht="15.75">
      <c r="A23">
        <v>2012</v>
      </c>
      <c r="B23" s="10" t="s">
        <v>13</v>
      </c>
      <c r="C23" s="10" t="s">
        <v>14</v>
      </c>
      <c r="D23" s="10" t="s">
        <v>22</v>
      </c>
      <c r="E23" s="2" t="str">
        <f>VLOOKUP(D23,Checking!$Q$11:$T$41,4)</f>
        <v>01 Appliance Retirement</v>
      </c>
      <c r="F23" s="10" t="s">
        <v>17</v>
      </c>
      <c r="G23" s="9" t="str">
        <f t="shared" si="0"/>
        <v>Verified</v>
      </c>
      <c r="H23" s="16">
        <v>2012</v>
      </c>
      <c r="I23" s="16" t="s">
        <v>55</v>
      </c>
      <c r="J23" s="10" t="s">
        <v>21</v>
      </c>
      <c r="K23" s="18">
        <v>454.78678136042106</v>
      </c>
      <c r="L23">
        <v>35.916854949175189</v>
      </c>
      <c r="M23">
        <v>379407.10670638375</v>
      </c>
      <c r="N23">
        <v>0</v>
      </c>
      <c r="P23" s="37">
        <v>27.005154097124198</v>
      </c>
      <c r="Q23" s="37">
        <v>27.005154097124198</v>
      </c>
      <c r="R23" s="37">
        <v>27.005154097124198</v>
      </c>
      <c r="S23" s="37">
        <v>24.94228367894998</v>
      </c>
      <c r="T23" s="37">
        <v>14.031397065740856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177849.65903419684</v>
      </c>
      <c r="AU23" s="37">
        <v>177849.65903419684</v>
      </c>
      <c r="AV23" s="37">
        <v>177849.65903419684</v>
      </c>
      <c r="AW23" s="37">
        <v>176004.92804419703</v>
      </c>
      <c r="AX23" s="37">
        <v>106719.09484182582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37">
        <v>0</v>
      </c>
      <c r="BP23" s="37">
        <v>0</v>
      </c>
      <c r="BQ23" s="37">
        <v>0</v>
      </c>
      <c r="BR23" s="37">
        <v>0</v>
      </c>
      <c r="BS23" s="37">
        <v>0</v>
      </c>
      <c r="BT23" s="37">
        <v>0</v>
      </c>
      <c r="BU23" s="37">
        <v>0</v>
      </c>
      <c r="BV23" s="37">
        <v>0</v>
      </c>
      <c r="BW23" s="37" t="str">
        <f t="shared" si="1"/>
        <v>Verified</v>
      </c>
    </row>
    <row r="24" spans="1:75" ht="15.75">
      <c r="A24">
        <v>2012</v>
      </c>
      <c r="B24" s="10" t="s">
        <v>13</v>
      </c>
      <c r="C24" s="10" t="s">
        <v>14</v>
      </c>
      <c r="D24" s="10" t="s">
        <v>23</v>
      </c>
      <c r="E24" s="2" t="str">
        <f>VLOOKUP(D24,Checking!$Q$11:$T$41,4)</f>
        <v>05 Bi-Annual Retailer Event</v>
      </c>
      <c r="F24" s="10" t="s">
        <v>17</v>
      </c>
      <c r="G24" s="9" t="str">
        <f t="shared" si="0"/>
        <v>Verified</v>
      </c>
      <c r="H24" s="16">
        <v>2012</v>
      </c>
      <c r="I24" s="16" t="s">
        <v>55</v>
      </c>
      <c r="J24" s="10" t="s">
        <v>24</v>
      </c>
      <c r="K24" s="18">
        <v>24957.710706123347</v>
      </c>
      <c r="L24">
        <v>46.306127679072247</v>
      </c>
      <c r="M24">
        <v>687449.81573676027</v>
      </c>
      <c r="N24">
        <v>0</v>
      </c>
      <c r="P24" s="37">
        <v>34.816637352685902</v>
      </c>
      <c r="Q24" s="37">
        <v>34.816637352685902</v>
      </c>
      <c r="R24" s="37">
        <v>34.816637352685902</v>
      </c>
      <c r="S24" s="37">
        <v>34.816637352685902</v>
      </c>
      <c r="T24" s="37">
        <v>31.868340532450205</v>
      </c>
      <c r="U24" s="37">
        <v>26.968126053418086</v>
      </c>
      <c r="V24" s="37">
        <v>20.189226531332373</v>
      </c>
      <c r="W24" s="37">
        <v>20.114685142585209</v>
      </c>
      <c r="X24" s="37">
        <v>20.114685142585209</v>
      </c>
      <c r="Y24" s="37">
        <v>12.972182306191566</v>
      </c>
      <c r="Z24" s="37">
        <v>5.0752263326032558</v>
      </c>
      <c r="AA24" s="37">
        <v>5.0747807184564131</v>
      </c>
      <c r="AB24" s="37">
        <v>5.0747807184564131</v>
      </c>
      <c r="AC24" s="37">
        <v>4.9876937328976023</v>
      </c>
      <c r="AD24" s="37">
        <v>4.9876937328976023</v>
      </c>
      <c r="AE24" s="37">
        <v>4.8637712655598317</v>
      </c>
      <c r="AF24" s="37">
        <v>1.3646804011903864</v>
      </c>
      <c r="AG24" s="37">
        <v>1.3646804011903864</v>
      </c>
      <c r="AH24" s="37">
        <v>1.3646804011903864</v>
      </c>
      <c r="AI24" s="37">
        <v>1.3646804011903864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630039.40231917438</v>
      </c>
      <c r="AU24" s="37">
        <v>630039.40231917438</v>
      </c>
      <c r="AV24" s="37">
        <v>630039.40231917438</v>
      </c>
      <c r="AW24" s="37">
        <v>630039.40231917438</v>
      </c>
      <c r="AX24" s="37">
        <v>566365.34237961902</v>
      </c>
      <c r="AY24" s="37">
        <v>460535.91967257106</v>
      </c>
      <c r="AZ24" s="37">
        <v>314132.73138740979</v>
      </c>
      <c r="BA24" s="37">
        <v>313479.74882198463</v>
      </c>
      <c r="BB24" s="37">
        <v>313479.74882198463</v>
      </c>
      <c r="BC24" s="37">
        <v>159223.85755571208</v>
      </c>
      <c r="BD24" s="37">
        <v>118164.87064474353</v>
      </c>
      <c r="BE24" s="37">
        <v>114492.50030810888</v>
      </c>
      <c r="BF24" s="37">
        <v>114492.50030810888</v>
      </c>
      <c r="BG24" s="37">
        <v>106499.21928252885</v>
      </c>
      <c r="BH24" s="37">
        <v>106499.21928252885</v>
      </c>
      <c r="BI24" s="37">
        <v>105042.36241410271</v>
      </c>
      <c r="BJ24" s="37">
        <v>29472.860760602365</v>
      </c>
      <c r="BK24" s="37">
        <v>29472.860760602365</v>
      </c>
      <c r="BL24" s="37">
        <v>29472.860760602365</v>
      </c>
      <c r="BM24" s="37">
        <v>29472.860760602365</v>
      </c>
      <c r="BN24" s="37">
        <v>0</v>
      </c>
      <c r="BO24" s="37">
        <v>0</v>
      </c>
      <c r="BP24" s="37">
        <v>0</v>
      </c>
      <c r="BQ24" s="37">
        <v>0</v>
      </c>
      <c r="BR24" s="37">
        <v>0</v>
      </c>
      <c r="BS24" s="37">
        <v>0</v>
      </c>
      <c r="BT24" s="37">
        <v>0</v>
      </c>
      <c r="BU24" s="37">
        <v>0</v>
      </c>
      <c r="BV24" s="37">
        <v>0</v>
      </c>
      <c r="BW24" s="37" t="str">
        <f t="shared" si="1"/>
        <v>Verified</v>
      </c>
    </row>
    <row r="25" spans="1:75" ht="15.75">
      <c r="A25">
        <v>2012</v>
      </c>
      <c r="B25" s="10" t="s">
        <v>13</v>
      </c>
      <c r="C25" s="10" t="s">
        <v>14</v>
      </c>
      <c r="D25" s="10" t="s">
        <v>25</v>
      </c>
      <c r="E25" s="2" t="str">
        <f>VLOOKUP(D25,Checking!$Q$11:$T$41,4)</f>
        <v>04 Conservation Instant Coupon Booklet</v>
      </c>
      <c r="F25" s="10" t="s">
        <v>17</v>
      </c>
      <c r="G25" s="9" t="str">
        <f t="shared" si="0"/>
        <v>Verified</v>
      </c>
      <c r="H25" s="16">
        <v>2012</v>
      </c>
      <c r="I25" s="16" t="s">
        <v>55</v>
      </c>
      <c r="J25" s="10" t="s">
        <v>24</v>
      </c>
      <c r="K25" s="18">
        <v>726.7081777648782</v>
      </c>
      <c r="L25">
        <v>7.2093057181844049</v>
      </c>
      <c r="M25">
        <v>32892.725502515925</v>
      </c>
      <c r="N25">
        <v>0</v>
      </c>
      <c r="P25" s="37">
        <v>5.4205306151762436</v>
      </c>
      <c r="Q25" s="37">
        <v>5.4205306151762436</v>
      </c>
      <c r="R25" s="37">
        <v>5.4205306151762436</v>
      </c>
      <c r="S25" s="37">
        <v>5.4205306151762436</v>
      </c>
      <c r="T25" s="37">
        <v>5.397649386648192</v>
      </c>
      <c r="U25" s="37">
        <v>5.397649386648192</v>
      </c>
      <c r="V25" s="37">
        <v>4.6039154515552845</v>
      </c>
      <c r="W25" s="37">
        <v>4.594303535637887</v>
      </c>
      <c r="X25" s="37">
        <v>4.594303535637887</v>
      </c>
      <c r="Y25" s="37">
        <v>4.594303535637887</v>
      </c>
      <c r="Z25" s="37">
        <v>8.4510781986049555E-2</v>
      </c>
      <c r="AA25" s="37">
        <v>8.445258064910327E-2</v>
      </c>
      <c r="AB25" s="37">
        <v>8.445258064910327E-2</v>
      </c>
      <c r="AC25" s="37">
        <v>8.1411518767885563E-2</v>
      </c>
      <c r="AD25" s="37">
        <v>8.1411518767885563E-2</v>
      </c>
      <c r="AE25" s="37">
        <v>7.6044797741446707E-2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32892.725502515925</v>
      </c>
      <c r="AU25" s="37">
        <v>32892.725502515925</v>
      </c>
      <c r="AV25" s="37">
        <v>32892.725502515925</v>
      </c>
      <c r="AW25" s="37">
        <v>32892.725502515925</v>
      </c>
      <c r="AX25" s="37">
        <v>32398.561988589463</v>
      </c>
      <c r="AY25" s="37">
        <v>32398.561988589463</v>
      </c>
      <c r="AZ25" s="37">
        <v>15256.372704158894</v>
      </c>
      <c r="BA25" s="37">
        <v>15172.172320722488</v>
      </c>
      <c r="BB25" s="37">
        <v>15172.172320722488</v>
      </c>
      <c r="BC25" s="37">
        <v>15172.172320722488</v>
      </c>
      <c r="BD25" s="37">
        <v>2464.1933515015276</v>
      </c>
      <c r="BE25" s="37">
        <v>1984.5477548159354</v>
      </c>
      <c r="BF25" s="37">
        <v>1984.5477548159354</v>
      </c>
      <c r="BG25" s="37">
        <v>1705.4238182509623</v>
      </c>
      <c r="BH25" s="37">
        <v>1705.4238182509623</v>
      </c>
      <c r="BI25" s="37">
        <v>1642.3315916655788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37">
        <v>0</v>
      </c>
      <c r="BW25" s="37" t="str">
        <f t="shared" si="1"/>
        <v>Verified</v>
      </c>
    </row>
    <row r="26" spans="1:75" ht="15.75">
      <c r="A26">
        <v>2012</v>
      </c>
      <c r="B26" s="10" t="s">
        <v>13</v>
      </c>
      <c r="C26" s="10" t="s">
        <v>14</v>
      </c>
      <c r="D26" s="10" t="s">
        <v>77</v>
      </c>
      <c r="E26" s="2" t="str">
        <f>VLOOKUP(D26,Checking!$Q$11:$T$41,4)</f>
        <v>03 HVAC Incentives</v>
      </c>
      <c r="F26" s="10" t="s">
        <v>17</v>
      </c>
      <c r="G26" s="9" t="str">
        <f t="shared" si="0"/>
        <v>Verified</v>
      </c>
      <c r="H26" s="16">
        <v>2012</v>
      </c>
      <c r="I26" s="16" t="s">
        <v>55</v>
      </c>
      <c r="J26" s="10" t="s">
        <v>27</v>
      </c>
      <c r="K26" s="18">
        <v>2422.3842424671384</v>
      </c>
      <c r="L26">
        <v>721.49298980716981</v>
      </c>
      <c r="M26">
        <v>2242540.756509922</v>
      </c>
      <c r="N26">
        <v>0</v>
      </c>
      <c r="P26" s="37">
        <v>542.47593218584188</v>
      </c>
      <c r="Q26" s="37">
        <v>542.47593218584188</v>
      </c>
      <c r="R26" s="37">
        <v>542.47593218584188</v>
      </c>
      <c r="S26" s="37">
        <v>542.47593218584188</v>
      </c>
      <c r="T26" s="37">
        <v>542.47593218584188</v>
      </c>
      <c r="U26" s="37">
        <v>542.47593218584188</v>
      </c>
      <c r="V26" s="37">
        <v>542.47593218584188</v>
      </c>
      <c r="W26" s="37">
        <v>542.47593218584188</v>
      </c>
      <c r="X26" s="37">
        <v>542.47593218584188</v>
      </c>
      <c r="Y26" s="37">
        <v>542.47593218584188</v>
      </c>
      <c r="Z26" s="37">
        <v>542.47593218584188</v>
      </c>
      <c r="AA26" s="37">
        <v>542.47593218584188</v>
      </c>
      <c r="AB26" s="37">
        <v>542.47593218584188</v>
      </c>
      <c r="AC26" s="37">
        <v>542.47593218584188</v>
      </c>
      <c r="AD26" s="37">
        <v>542.47593218584188</v>
      </c>
      <c r="AE26" s="37">
        <v>542.47593218584188</v>
      </c>
      <c r="AF26" s="37">
        <v>542.47593218584188</v>
      </c>
      <c r="AG26" s="37">
        <v>542.47593218584188</v>
      </c>
      <c r="AH26" s="37">
        <v>433.3315419712057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934123.68906956632</v>
      </c>
      <c r="AU26" s="37">
        <v>934123.68906956632</v>
      </c>
      <c r="AV26" s="37">
        <v>934123.68906956632</v>
      </c>
      <c r="AW26" s="37">
        <v>934123.68906956632</v>
      </c>
      <c r="AX26" s="37">
        <v>934123.68906956632</v>
      </c>
      <c r="AY26" s="37">
        <v>934123.68906956632</v>
      </c>
      <c r="AZ26" s="37">
        <v>934123.68906956632</v>
      </c>
      <c r="BA26" s="37">
        <v>934123.68906956632</v>
      </c>
      <c r="BB26" s="37">
        <v>934123.68906956632</v>
      </c>
      <c r="BC26" s="37">
        <v>934123.68906956632</v>
      </c>
      <c r="BD26" s="37">
        <v>934123.68906956632</v>
      </c>
      <c r="BE26" s="37">
        <v>934123.68906956632</v>
      </c>
      <c r="BF26" s="37">
        <v>934123.68906956632</v>
      </c>
      <c r="BG26" s="37">
        <v>934123.68906956632</v>
      </c>
      <c r="BH26" s="37">
        <v>934123.68906956632</v>
      </c>
      <c r="BI26" s="37">
        <v>934123.68906956632</v>
      </c>
      <c r="BJ26" s="37">
        <v>934123.68906956632</v>
      </c>
      <c r="BK26" s="37">
        <v>934123.68906956632</v>
      </c>
      <c r="BL26" s="37">
        <v>836520.83566699445</v>
      </c>
      <c r="BM26" s="37">
        <v>0</v>
      </c>
      <c r="BN26" s="37">
        <v>0</v>
      </c>
      <c r="BO26" s="37">
        <v>0</v>
      </c>
      <c r="BP26" s="37">
        <v>0</v>
      </c>
      <c r="BQ26" s="37">
        <v>0</v>
      </c>
      <c r="BR26" s="37">
        <v>0</v>
      </c>
      <c r="BS26" s="37">
        <v>0</v>
      </c>
      <c r="BT26" s="37">
        <v>0</v>
      </c>
      <c r="BU26" s="37">
        <v>0</v>
      </c>
      <c r="BV26" s="37">
        <v>0</v>
      </c>
      <c r="BW26" s="37" t="str">
        <f t="shared" si="1"/>
        <v>Verified</v>
      </c>
    </row>
    <row r="27" spans="1:75" ht="15.75">
      <c r="A27">
        <v>2012</v>
      </c>
      <c r="B27" s="10" t="s">
        <v>13</v>
      </c>
      <c r="C27" s="10" t="s">
        <v>14</v>
      </c>
      <c r="D27" s="10" t="s">
        <v>28</v>
      </c>
      <c r="E27" s="2" t="str">
        <f>VLOOKUP(D27,Checking!$Q$11:$T$41,4)</f>
        <v>07 Residential Demand Response</v>
      </c>
      <c r="F27" s="10" t="s">
        <v>17</v>
      </c>
      <c r="G27" s="9" t="str">
        <f t="shared" si="0"/>
        <v>Verified</v>
      </c>
      <c r="H27" s="16">
        <v>2012</v>
      </c>
      <c r="I27" s="16" t="s">
        <v>55</v>
      </c>
      <c r="J27" s="10" t="s">
        <v>31</v>
      </c>
      <c r="K27" s="18">
        <v>3196</v>
      </c>
      <c r="L27">
        <v>2168.783338918</v>
      </c>
      <c r="M27">
        <v>14113.374835999999</v>
      </c>
      <c r="N27">
        <v>0</v>
      </c>
      <c r="P27" s="37">
        <v>1630.6641646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14113.374835999999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0</v>
      </c>
      <c r="BO27" s="37">
        <v>0</v>
      </c>
      <c r="BP27" s="37">
        <v>0</v>
      </c>
      <c r="BQ27" s="37">
        <v>0</v>
      </c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 t="str">
        <f t="shared" si="1"/>
        <v>Verified</v>
      </c>
    </row>
    <row r="28" spans="1:75" ht="15.75">
      <c r="A28">
        <v>2012</v>
      </c>
      <c r="B28" s="10" t="s">
        <v>13</v>
      </c>
      <c r="C28" s="10" t="s">
        <v>56</v>
      </c>
      <c r="D28" s="10" t="s">
        <v>57</v>
      </c>
      <c r="E28" s="2" t="str">
        <f>VLOOKUP(D28,Checking!$Q$11:$T$41,4)</f>
        <v>23 Home Assistance Program</v>
      </c>
      <c r="F28" s="10" t="s">
        <v>17</v>
      </c>
      <c r="G28" s="9" t="str">
        <f t="shared" si="0"/>
        <v>Verified</v>
      </c>
      <c r="H28" s="16">
        <v>2012</v>
      </c>
      <c r="I28" s="16" t="s">
        <v>55</v>
      </c>
      <c r="J28" s="10" t="s">
        <v>41</v>
      </c>
      <c r="K28" s="18">
        <v>4</v>
      </c>
      <c r="L28">
        <v>0.56153958890354272</v>
      </c>
      <c r="M28">
        <v>-69300.84794072657</v>
      </c>
      <c r="N28">
        <v>0</v>
      </c>
      <c r="P28" s="37">
        <v>0.42221021722070878</v>
      </c>
      <c r="Q28" s="37">
        <v>0.41992458049207926</v>
      </c>
      <c r="R28" s="37">
        <v>0.41992458049207926</v>
      </c>
      <c r="S28" s="37">
        <v>0.41992458049207926</v>
      </c>
      <c r="T28" s="37">
        <v>0.41992458049207926</v>
      </c>
      <c r="U28" s="37">
        <v>0.41992458049207926</v>
      </c>
      <c r="V28" s="37">
        <v>0.40030284691601997</v>
      </c>
      <c r="W28" s="37">
        <v>0.40030284691601997</v>
      </c>
      <c r="X28" s="37">
        <v>0.25828170031309133</v>
      </c>
      <c r="Y28" s="37">
        <v>0.25828170031309133</v>
      </c>
      <c r="Z28" s="37">
        <v>0.25828170031309133</v>
      </c>
      <c r="AA28" s="37">
        <v>0.25828170031309133</v>
      </c>
      <c r="AB28" s="37">
        <v>0.25828170031309133</v>
      </c>
      <c r="AC28" s="37">
        <v>0.25828170031309133</v>
      </c>
      <c r="AD28" s="37">
        <v>8.586110919713974E-2</v>
      </c>
      <c r="AE28" s="37">
        <v>8.586110919713974E-2</v>
      </c>
      <c r="AF28" s="37">
        <v>8.586110919713974E-2</v>
      </c>
      <c r="AG28" s="37">
        <v>8.586110919713974E-2</v>
      </c>
      <c r="AH28" s="37">
        <v>8.586110919713974E-2</v>
      </c>
      <c r="AI28" s="37">
        <v>8.586110919713974E-2</v>
      </c>
      <c r="AJ28" s="37">
        <v>8.586110919713974E-2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5138.731201171875</v>
      </c>
      <c r="AU28" s="37">
        <v>5138.731201171875</v>
      </c>
      <c r="AV28" s="37">
        <v>5138.731201171875</v>
      </c>
      <c r="AW28" s="37">
        <v>5094.731201171875</v>
      </c>
      <c r="AX28" s="37">
        <v>5094.731201171875</v>
      </c>
      <c r="AY28" s="37">
        <v>5094.731201171875</v>
      </c>
      <c r="AZ28" s="37">
        <v>4717.0000000000009</v>
      </c>
      <c r="BA28" s="37">
        <v>4717.0000000000009</v>
      </c>
      <c r="BB28" s="37">
        <v>1983</v>
      </c>
      <c r="BC28" s="37">
        <v>1983</v>
      </c>
      <c r="BD28" s="37">
        <v>1983</v>
      </c>
      <c r="BE28" s="37">
        <v>1983</v>
      </c>
      <c r="BF28" s="37">
        <v>1983</v>
      </c>
      <c r="BG28" s="37">
        <v>1983</v>
      </c>
      <c r="BH28" s="37">
        <v>633</v>
      </c>
      <c r="BI28" s="37">
        <v>633</v>
      </c>
      <c r="BJ28" s="37">
        <v>633</v>
      </c>
      <c r="BK28" s="37">
        <v>633</v>
      </c>
      <c r="BL28" s="37">
        <v>633</v>
      </c>
      <c r="BM28" s="37">
        <v>633</v>
      </c>
      <c r="BN28" s="37">
        <v>633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 t="str">
        <f t="shared" si="1"/>
        <v>Verified</v>
      </c>
    </row>
    <row r="29" spans="1:75" ht="15.75">
      <c r="A29">
        <v>2012</v>
      </c>
      <c r="B29" s="10" t="s">
        <v>13</v>
      </c>
      <c r="C29" s="10" t="s">
        <v>46</v>
      </c>
      <c r="D29" s="10" t="s">
        <v>47</v>
      </c>
      <c r="E29" s="2" t="str">
        <f>VLOOKUP(D29,Checking!$Q$11:$T$41,4)</f>
        <v>17 Demand Response 3</v>
      </c>
      <c r="F29" s="10" t="s">
        <v>46</v>
      </c>
      <c r="G29" s="9" t="str">
        <f t="shared" si="0"/>
        <v>Verified</v>
      </c>
      <c r="H29" s="16">
        <v>2012</v>
      </c>
      <c r="I29" s="16" t="s">
        <v>55</v>
      </c>
      <c r="J29" s="10" t="s">
        <v>39</v>
      </c>
      <c r="K29" s="18">
        <v>4</v>
      </c>
      <c r="L29">
        <v>954.42789653400018</v>
      </c>
      <c r="M29">
        <v>17294.21</v>
      </c>
      <c r="N29">
        <v>0</v>
      </c>
      <c r="P29" s="37">
        <v>717.61495980000007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17294.21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0</v>
      </c>
      <c r="BV29" s="37">
        <v>0</v>
      </c>
      <c r="BW29" s="37" t="str">
        <f t="shared" si="1"/>
        <v>Verified</v>
      </c>
    </row>
    <row r="30" spans="1:75" ht="15.75">
      <c r="A30">
        <v>2012</v>
      </c>
      <c r="B30" s="10" t="s">
        <v>13</v>
      </c>
      <c r="C30" s="10" t="s">
        <v>48</v>
      </c>
      <c r="D30" s="10" t="s">
        <v>51</v>
      </c>
      <c r="E30" s="2" t="str">
        <f>VLOOKUP(D30,Checking!$Q$11:$T$41,4)</f>
        <v>27 High Performance New Construction</v>
      </c>
      <c r="F30" s="10" t="s">
        <v>54</v>
      </c>
      <c r="G30" s="9" t="str">
        <f t="shared" si="0"/>
        <v>Verified</v>
      </c>
      <c r="H30" s="16">
        <v>2012</v>
      </c>
      <c r="I30" s="16" t="s">
        <v>55</v>
      </c>
      <c r="J30" s="10" t="s">
        <v>41</v>
      </c>
      <c r="K30" s="18">
        <v>2.3525019215773622E-2</v>
      </c>
      <c r="L30">
        <v>3.535575137938618</v>
      </c>
      <c r="M30">
        <v>5150.9676324281454</v>
      </c>
      <c r="N30">
        <v>0</v>
      </c>
      <c r="P30" s="37">
        <v>2.6583271713824193</v>
      </c>
      <c r="Q30" s="37">
        <v>2.6583271713824193</v>
      </c>
      <c r="R30" s="37">
        <v>2.6583271713824193</v>
      </c>
      <c r="S30" s="37">
        <v>2.6583271713824193</v>
      </c>
      <c r="T30" s="37">
        <v>2.6583271713824193</v>
      </c>
      <c r="U30" s="37">
        <v>2.6583271713824193</v>
      </c>
      <c r="V30" s="37">
        <v>2.6583271713824193</v>
      </c>
      <c r="W30" s="37">
        <v>2.6583271713824193</v>
      </c>
      <c r="X30" s="37">
        <v>2.6583271713824193</v>
      </c>
      <c r="Y30" s="37">
        <v>2.6583271713824193</v>
      </c>
      <c r="Z30" s="37">
        <v>2.6583271713824193</v>
      </c>
      <c r="AA30" s="37">
        <v>2.6583271713824193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2575.4838162140727</v>
      </c>
      <c r="AU30" s="37">
        <v>2575.4838162140727</v>
      </c>
      <c r="AV30" s="37">
        <v>2575.4838162140727</v>
      </c>
      <c r="AW30" s="37">
        <v>2575.4838162140727</v>
      </c>
      <c r="AX30" s="37">
        <v>2575.4838162140727</v>
      </c>
      <c r="AY30" s="37">
        <v>2575.4838162140727</v>
      </c>
      <c r="AZ30" s="37">
        <v>2575.4838162140727</v>
      </c>
      <c r="BA30" s="37">
        <v>2575.4838162140727</v>
      </c>
      <c r="BB30" s="37">
        <v>2575.4838162140727</v>
      </c>
      <c r="BC30" s="37">
        <v>2575.4838162140727</v>
      </c>
      <c r="BD30" s="37">
        <v>2575.4838162140727</v>
      </c>
      <c r="BE30" s="37">
        <v>2575.4838162140727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 t="str">
        <f t="shared" si="1"/>
        <v>Verified</v>
      </c>
    </row>
    <row r="31" spans="1:75" ht="15.75">
      <c r="A31">
        <v>2012</v>
      </c>
      <c r="B31" s="10" t="s">
        <v>13</v>
      </c>
      <c r="C31" s="10" t="s">
        <v>34</v>
      </c>
      <c r="D31" s="10" t="s">
        <v>37</v>
      </c>
      <c r="E31" s="2" t="str">
        <f>VLOOKUP(D31,Checking!$Q$11:$T$41,4)</f>
        <v>22 Demand Response 3</v>
      </c>
      <c r="F31" s="10" t="s">
        <v>54</v>
      </c>
      <c r="G31" s="9" t="str">
        <f t="shared" si="0"/>
        <v>Verified</v>
      </c>
      <c r="H31" s="16">
        <v>2012</v>
      </c>
      <c r="I31" s="16" t="s">
        <v>55</v>
      </c>
      <c r="J31" s="10" t="s">
        <v>39</v>
      </c>
      <c r="K31" s="16">
        <v>2</v>
      </c>
      <c r="L31">
        <v>144.67857904499999</v>
      </c>
      <c r="M31">
        <v>1581.165</v>
      </c>
      <c r="N31">
        <v>0</v>
      </c>
      <c r="P31" s="37">
        <v>108.78088650000001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1581.165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v>0</v>
      </c>
      <c r="BJ31" s="37">
        <v>0</v>
      </c>
      <c r="BK31" s="37">
        <v>0</v>
      </c>
      <c r="BL31" s="37">
        <v>0</v>
      </c>
      <c r="BM31" s="37">
        <v>0</v>
      </c>
      <c r="BN31" s="37">
        <v>0</v>
      </c>
      <c r="BO31" s="37">
        <v>0</v>
      </c>
      <c r="BP31" s="37">
        <v>0</v>
      </c>
      <c r="BQ31" s="37">
        <v>0</v>
      </c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 t="str">
        <f t="shared" si="1"/>
        <v>Verified</v>
      </c>
    </row>
    <row r="32" spans="1:75" ht="15.75">
      <c r="A32">
        <v>2012</v>
      </c>
      <c r="B32" s="10" t="s">
        <v>13</v>
      </c>
      <c r="C32" s="10" t="s">
        <v>34</v>
      </c>
      <c r="D32" s="10" t="s">
        <v>35</v>
      </c>
      <c r="E32" s="2" t="str">
        <f>VLOOKUP(D32,Checking!$Q$11:$T$41,4)</f>
        <v>15 Small Commercial Demand Response</v>
      </c>
      <c r="F32" s="10" t="s">
        <v>54</v>
      </c>
      <c r="G32" s="9" t="str">
        <f t="shared" si="0"/>
        <v>Verified</v>
      </c>
      <c r="H32" s="16">
        <v>2012</v>
      </c>
      <c r="I32" s="16" t="s">
        <v>55</v>
      </c>
      <c r="J32" s="10" t="s">
        <v>31</v>
      </c>
      <c r="K32" s="16">
        <v>81</v>
      </c>
      <c r="L32">
        <v>68.947200000000009</v>
      </c>
      <c r="M32">
        <v>294.83999999999997</v>
      </c>
      <c r="N32">
        <v>0</v>
      </c>
      <c r="P32" s="37">
        <v>51.84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294.83999999999997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7">
        <v>0</v>
      </c>
      <c r="BV32" s="37">
        <v>0</v>
      </c>
      <c r="BW32" s="37" t="str">
        <f t="shared" si="1"/>
        <v>Verified</v>
      </c>
    </row>
    <row r="33" spans="1:75" ht="15.75">
      <c r="A33">
        <v>2012</v>
      </c>
      <c r="B33" s="16" t="s">
        <v>58</v>
      </c>
      <c r="C33" s="16" t="s">
        <v>34</v>
      </c>
      <c r="D33" s="16" t="s">
        <v>42</v>
      </c>
      <c r="E33" s="2" t="str">
        <f>VLOOKUP(D33,Checking!$Q$11:$T$41,4)</f>
        <v>10 Retrofit</v>
      </c>
      <c r="F33" s="16" t="s">
        <v>54</v>
      </c>
      <c r="G33" s="9" t="str">
        <f t="shared" si="0"/>
        <v xml:space="preserve"> True-up</v>
      </c>
      <c r="H33" s="16">
        <v>2011</v>
      </c>
      <c r="I33" s="16" t="s">
        <v>55</v>
      </c>
      <c r="J33" s="16" t="s">
        <v>41</v>
      </c>
      <c r="K33" s="16">
        <v>7</v>
      </c>
      <c r="L33">
        <v>15.648236742033919</v>
      </c>
      <c r="M33">
        <v>23519.61226365262</v>
      </c>
      <c r="N33">
        <v>11.76559153536385</v>
      </c>
      <c r="O33" s="37">
        <v>11.76559153536385</v>
      </c>
      <c r="P33" s="37">
        <v>11.76559153536385</v>
      </c>
      <c r="Q33" s="37">
        <v>11.76559153536385</v>
      </c>
      <c r="R33" s="37">
        <v>11.76559153536385</v>
      </c>
      <c r="S33" s="37">
        <v>11.76559153536385</v>
      </c>
      <c r="T33" s="37">
        <v>10.743227909914157</v>
      </c>
      <c r="U33" s="37">
        <v>10.743227909914157</v>
      </c>
      <c r="V33" s="37">
        <v>10.18331273978958</v>
      </c>
      <c r="W33" s="37">
        <v>10.18331273978958</v>
      </c>
      <c r="X33" s="37">
        <v>10.18331273978958</v>
      </c>
      <c r="Y33" s="37">
        <v>10.170147913048405</v>
      </c>
      <c r="Z33" s="37">
        <v>10.170147913048405</v>
      </c>
      <c r="AA33" s="37">
        <v>10.170147913048405</v>
      </c>
      <c r="AB33" s="37">
        <v>9.9068513782249017</v>
      </c>
      <c r="AC33" s="37">
        <v>8.5576137910992163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15709.265987210607</v>
      </c>
      <c r="AT33" s="37">
        <v>15709.265987210607</v>
      </c>
      <c r="AU33" s="37">
        <v>15709.265987210607</v>
      </c>
      <c r="AV33" s="37">
        <v>15709.265987210607</v>
      </c>
      <c r="AW33" s="37">
        <v>15709.265987210607</v>
      </c>
      <c r="AX33" s="37">
        <v>15709.265987210607</v>
      </c>
      <c r="AY33" s="37">
        <v>11752.163247741655</v>
      </c>
      <c r="AZ33" s="37">
        <v>11752.163247741655</v>
      </c>
      <c r="BA33" s="37">
        <v>9584.987305233306</v>
      </c>
      <c r="BB33" s="37">
        <v>9584.987305233306</v>
      </c>
      <c r="BC33" s="37">
        <v>9584.987305233306</v>
      </c>
      <c r="BD33" s="37">
        <v>8921.2455802206532</v>
      </c>
      <c r="BE33" s="37">
        <v>8921.2455802206532</v>
      </c>
      <c r="BF33" s="37">
        <v>8921.2455802206532</v>
      </c>
      <c r="BG33" s="37">
        <v>7086.194928715081</v>
      </c>
      <c r="BH33" s="37">
        <v>6877.4158515077615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 t="str">
        <f t="shared" si="1"/>
        <v>2012 True up</v>
      </c>
    </row>
    <row r="34" spans="1:75" ht="15.75">
      <c r="A34">
        <v>2012</v>
      </c>
      <c r="B34" s="16" t="s">
        <v>58</v>
      </c>
      <c r="C34" s="16" t="s">
        <v>34</v>
      </c>
      <c r="D34" s="16" t="s">
        <v>43</v>
      </c>
      <c r="E34" s="2" t="str">
        <f>VLOOKUP(D34,Checking!$Q$11:$T$41,4)</f>
        <v>14 Energy Audit</v>
      </c>
      <c r="F34" s="16" t="s">
        <v>54</v>
      </c>
      <c r="G34" s="9" t="str">
        <f t="shared" si="0"/>
        <v xml:space="preserve"> True-up</v>
      </c>
      <c r="H34" s="16">
        <v>2011</v>
      </c>
      <c r="I34" s="16" t="s">
        <v>55</v>
      </c>
      <c r="J34" s="16" t="s">
        <v>41</v>
      </c>
      <c r="K34" s="16">
        <v>1</v>
      </c>
      <c r="L34">
        <v>5.1771746295647825</v>
      </c>
      <c r="M34">
        <v>25176.254462563076</v>
      </c>
      <c r="N34">
        <v>5.1771746295647825</v>
      </c>
      <c r="O34" s="37">
        <v>5.1771746295647825</v>
      </c>
      <c r="P34" s="37">
        <v>5.1771746295647825</v>
      </c>
      <c r="Q34" s="37">
        <v>5.1771746295647825</v>
      </c>
      <c r="R34" s="37">
        <v>5.1771746295647825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25176.254462563076</v>
      </c>
      <c r="AT34" s="37">
        <v>25176.254462563076</v>
      </c>
      <c r="AU34" s="37">
        <v>25176.254462563076</v>
      </c>
      <c r="AV34" s="37">
        <v>25176.254462563076</v>
      </c>
      <c r="AW34" s="37">
        <v>25176.254462563076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0</v>
      </c>
      <c r="BS34" s="37">
        <v>0</v>
      </c>
      <c r="BT34" s="37">
        <v>0</v>
      </c>
      <c r="BU34" s="37">
        <v>0</v>
      </c>
      <c r="BV34" s="37">
        <v>0</v>
      </c>
      <c r="BW34" s="37" t="str">
        <f t="shared" si="1"/>
        <v>2012 True up</v>
      </c>
    </row>
    <row r="35" spans="1:75" ht="15.75">
      <c r="A35">
        <v>2012</v>
      </c>
      <c r="B35" s="16" t="s">
        <v>58</v>
      </c>
      <c r="C35" s="16" t="s">
        <v>48</v>
      </c>
      <c r="D35" s="16" t="s">
        <v>51</v>
      </c>
      <c r="E35" s="2" t="str">
        <f>VLOOKUP(D35,Checking!$Q$11:$T$41,4)</f>
        <v>27 High Performance New Construction</v>
      </c>
      <c r="F35" s="16" t="s">
        <v>54</v>
      </c>
      <c r="G35" s="9" t="str">
        <f t="shared" si="0"/>
        <v xml:space="preserve"> True-up</v>
      </c>
      <c r="H35" s="16">
        <v>2011</v>
      </c>
      <c r="I35" s="16" t="s">
        <v>55</v>
      </c>
      <c r="J35" s="16" t="s">
        <v>59</v>
      </c>
      <c r="K35" s="18">
        <v>0.98077878791914053</v>
      </c>
      <c r="L35">
        <v>0.35838619460413679</v>
      </c>
      <c r="M35">
        <v>-1206266.6673033654</v>
      </c>
      <c r="N35">
        <v>21.14275045722691</v>
      </c>
      <c r="O35" s="37">
        <v>21.14275045722691</v>
      </c>
      <c r="P35" s="37">
        <v>21.14275045722691</v>
      </c>
      <c r="Q35" s="37">
        <v>21.14275045722691</v>
      </c>
      <c r="R35" s="37">
        <v>21.142750457226899</v>
      </c>
      <c r="S35" s="37">
        <v>21.142750457226899</v>
      </c>
      <c r="T35" s="37">
        <v>21.142750457226899</v>
      </c>
      <c r="U35" s="37">
        <v>21.142750457226899</v>
      </c>
      <c r="V35" s="37">
        <v>21.142750457226899</v>
      </c>
      <c r="W35" s="37">
        <v>21.142750457226899</v>
      </c>
      <c r="X35" s="37">
        <v>21.142750457226899</v>
      </c>
      <c r="Y35" s="37">
        <v>21.142750457226899</v>
      </c>
      <c r="Z35" s="37">
        <v>21.142750457226899</v>
      </c>
      <c r="AA35" s="37">
        <v>21.142750457226899</v>
      </c>
      <c r="AB35" s="37">
        <v>21.142750457226899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-603133.33365168271</v>
      </c>
      <c r="AT35" s="37">
        <v>-603133.33365168271</v>
      </c>
      <c r="AU35" s="37">
        <v>-603133.33365168271</v>
      </c>
      <c r="AV35" s="37">
        <v>-603133.33365168271</v>
      </c>
      <c r="AW35" s="37">
        <v>-603133.33365168294</v>
      </c>
      <c r="AX35" s="37">
        <v>-603133.33365168294</v>
      </c>
      <c r="AY35" s="37">
        <v>-603133.33365168294</v>
      </c>
      <c r="AZ35" s="37">
        <v>-603133.33365168294</v>
      </c>
      <c r="BA35" s="37">
        <v>-603133.33365168294</v>
      </c>
      <c r="BB35" s="37">
        <v>-603133.33365168294</v>
      </c>
      <c r="BC35" s="37">
        <v>-603133.33365168294</v>
      </c>
      <c r="BD35" s="37">
        <v>-603133.33365168294</v>
      </c>
      <c r="BE35" s="37">
        <v>-603133.33365168294</v>
      </c>
      <c r="BF35" s="37">
        <v>-603133.33365168294</v>
      </c>
      <c r="BG35" s="37">
        <v>-603133.33365168294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 t="str">
        <f t="shared" si="1"/>
        <v>2012 True up</v>
      </c>
    </row>
    <row r="36" spans="1:75" ht="15.75">
      <c r="A36">
        <v>2012</v>
      </c>
      <c r="B36" s="16" t="s">
        <v>58</v>
      </c>
      <c r="C36" s="16" t="s">
        <v>14</v>
      </c>
      <c r="D36" s="16" t="s">
        <v>77</v>
      </c>
      <c r="E36" s="2" t="str">
        <f>VLOOKUP(D36,Checking!$Q$11:$T$41,4)</f>
        <v>03 HVAC Incentives</v>
      </c>
      <c r="F36" s="16" t="s">
        <v>17</v>
      </c>
      <c r="G36" s="9" t="str">
        <f>IF(H36=A36,"Verified"," True-up")</f>
        <v xml:space="preserve"> True-up</v>
      </c>
      <c r="H36" s="16">
        <v>2011</v>
      </c>
      <c r="I36" s="16" t="s">
        <v>55</v>
      </c>
      <c r="J36" s="16" t="s">
        <v>27</v>
      </c>
      <c r="K36" s="18">
        <v>-515.85735641806843</v>
      </c>
      <c r="L36">
        <v>-359.57774396411742</v>
      </c>
      <c r="M36">
        <v>-672843.20653229696</v>
      </c>
      <c r="N36">
        <v>-149.78104086804686</v>
      </c>
      <c r="O36" s="37">
        <v>-149.78104086804686</v>
      </c>
      <c r="P36" s="37">
        <v>-149.78104086804686</v>
      </c>
      <c r="Q36" s="37">
        <v>-149.78104086804686</v>
      </c>
      <c r="R36" s="37">
        <v>-149.78104086804686</v>
      </c>
      <c r="S36" s="37">
        <v>-149.78104086804686</v>
      </c>
      <c r="T36" s="37">
        <v>-149.78104086804686</v>
      </c>
      <c r="U36" s="37">
        <v>-149.78104086804686</v>
      </c>
      <c r="V36" s="37">
        <v>-149.78104086804686</v>
      </c>
      <c r="W36" s="37">
        <v>-149.78104086804686</v>
      </c>
      <c r="X36" s="37">
        <v>-149.78104086804686</v>
      </c>
      <c r="Y36" s="37">
        <v>-149.78104086804686</v>
      </c>
      <c r="Z36" s="37">
        <v>-149.78104086804686</v>
      </c>
      <c r="AA36" s="37">
        <v>-149.78104086804686</v>
      </c>
      <c r="AB36" s="37">
        <v>-149.78104086804686</v>
      </c>
      <c r="AC36" s="37">
        <v>-149.78104086804686</v>
      </c>
      <c r="AD36" s="37">
        <v>-149.78104086804686</v>
      </c>
      <c r="AE36" s="37">
        <v>-149.78104086804686</v>
      </c>
      <c r="AF36" s="37">
        <v>-125.95782203611869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-280270.8385240286</v>
      </c>
      <c r="AT36" s="37">
        <v>-280270.8385240286</v>
      </c>
      <c r="AU36" s="37">
        <v>-280270.8385240286</v>
      </c>
      <c r="AV36" s="37">
        <v>-280270.8385240286</v>
      </c>
      <c r="AW36" s="37">
        <v>-280270.8385240286</v>
      </c>
      <c r="AX36" s="37">
        <v>-280270.8385240286</v>
      </c>
      <c r="AY36" s="37">
        <v>-280270.8385240286</v>
      </c>
      <c r="AZ36" s="37">
        <v>-280270.8385240286</v>
      </c>
      <c r="BA36" s="37">
        <v>-280270.8385240286</v>
      </c>
      <c r="BB36" s="37">
        <v>-280270.8385240286</v>
      </c>
      <c r="BC36" s="37">
        <v>-280270.8385240286</v>
      </c>
      <c r="BD36" s="37">
        <v>-280270.8385240286</v>
      </c>
      <c r="BE36" s="37">
        <v>-280270.8385240286</v>
      </c>
      <c r="BF36" s="37">
        <v>-280270.8385240286</v>
      </c>
      <c r="BG36" s="37">
        <v>-280270.8385240286</v>
      </c>
      <c r="BH36" s="37">
        <v>-280270.8385240286</v>
      </c>
      <c r="BI36" s="37">
        <v>-280270.8385240286</v>
      </c>
      <c r="BJ36" s="37">
        <v>-280270.8385240286</v>
      </c>
      <c r="BK36" s="37">
        <v>-259003.30286848327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0</v>
      </c>
      <c r="BV36" s="37">
        <v>0</v>
      </c>
      <c r="BW36" s="37" t="str">
        <f t="shared" si="1"/>
        <v>2012 True up</v>
      </c>
    </row>
    <row r="37" spans="1:75" ht="15.75">
      <c r="A37">
        <v>2012</v>
      </c>
      <c r="B37" s="16" t="s">
        <v>58</v>
      </c>
      <c r="C37" s="16" t="s">
        <v>14</v>
      </c>
      <c r="D37" s="16" t="s">
        <v>23</v>
      </c>
      <c r="E37" s="2" t="str">
        <f>VLOOKUP(D37,Checking!$Q$11:$T$41,4)</f>
        <v>05 Bi-Annual Retailer Event</v>
      </c>
      <c r="F37" s="16" t="s">
        <v>17</v>
      </c>
      <c r="G37" s="9" t="str">
        <f t="shared" ref="G37:G100" si="2">IF(H37=A37,"Verified"," True-up")</f>
        <v xml:space="preserve"> True-up</v>
      </c>
      <c r="H37" s="16">
        <v>2011</v>
      </c>
      <c r="I37" s="16" t="s">
        <v>55</v>
      </c>
      <c r="J37" s="16" t="s">
        <v>24</v>
      </c>
      <c r="K37" s="18">
        <v>1924.7464971769441</v>
      </c>
      <c r="L37">
        <v>2.743237713975005</v>
      </c>
      <c r="M37">
        <v>55839.373126521583</v>
      </c>
      <c r="N37">
        <v>2.5375043515478404</v>
      </c>
      <c r="O37" s="37">
        <v>2.5375043515478404</v>
      </c>
      <c r="P37" s="37">
        <v>2.5375043515478404</v>
      </c>
      <c r="Q37" s="37">
        <v>2.5375043515478404</v>
      </c>
      <c r="R37" s="37">
        <v>2.5375043515478404</v>
      </c>
      <c r="S37" s="37">
        <v>2.3203956034519422</v>
      </c>
      <c r="T37" s="37">
        <v>1.3259992926420263</v>
      </c>
      <c r="U37" s="37">
        <v>1.3254132454214032</v>
      </c>
      <c r="V37" s="37">
        <v>1.3254132454214032</v>
      </c>
      <c r="W37" s="37">
        <v>0.41619269706425788</v>
      </c>
      <c r="X37" s="37">
        <v>0.17292290708548239</v>
      </c>
      <c r="Y37" s="37">
        <v>0.17287661716383107</v>
      </c>
      <c r="Z37" s="37">
        <v>0.17287661716383107</v>
      </c>
      <c r="AA37" s="37">
        <v>0.16492780236416638</v>
      </c>
      <c r="AB37" s="37">
        <v>0.16492780236416638</v>
      </c>
      <c r="AC37" s="37">
        <v>0.16456383644708539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51364.30991960298</v>
      </c>
      <c r="AT37" s="37">
        <v>51364.30991960298</v>
      </c>
      <c r="AU37" s="37">
        <v>51364.30991960298</v>
      </c>
      <c r="AV37" s="37">
        <v>51364.30991960298</v>
      </c>
      <c r="AW37" s="37">
        <v>51364.30991960298</v>
      </c>
      <c r="AX37" s="37">
        <v>46675.434856285952</v>
      </c>
      <c r="AY37" s="37">
        <v>25199.561103139971</v>
      </c>
      <c r="AZ37" s="37">
        <v>25194.427329487313</v>
      </c>
      <c r="BA37" s="37">
        <v>25194.427329487313</v>
      </c>
      <c r="BB37" s="37">
        <v>5558.0856636776252</v>
      </c>
      <c r="BC37" s="37">
        <v>4669.4109859793989</v>
      </c>
      <c r="BD37" s="37">
        <v>4287.9290775575928</v>
      </c>
      <c r="BE37" s="37">
        <v>4287.9290775575928</v>
      </c>
      <c r="BF37" s="37">
        <v>3558.3469235042462</v>
      </c>
      <c r="BG37" s="37">
        <v>3558.3469235042462</v>
      </c>
      <c r="BH37" s="37">
        <v>3554.0680686882979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 t="str">
        <f t="shared" si="1"/>
        <v>2012 True up</v>
      </c>
    </row>
    <row r="38" spans="1:75" ht="15.75">
      <c r="A38" s="40">
        <v>2012</v>
      </c>
      <c r="B38" s="10" t="s">
        <v>13</v>
      </c>
      <c r="C38" s="10" t="s">
        <v>34</v>
      </c>
      <c r="D38" s="10" t="s">
        <v>40</v>
      </c>
      <c r="E38" s="2" t="str">
        <f>VLOOKUP(D38,Checking!$Q$11:$T$41,4)</f>
        <v>11 Direct Install Lighting</v>
      </c>
      <c r="F38" s="10" t="s">
        <v>54</v>
      </c>
      <c r="G38" s="9" t="str">
        <f t="shared" si="2"/>
        <v xml:space="preserve"> True-up</v>
      </c>
      <c r="H38" s="16">
        <v>2011</v>
      </c>
      <c r="I38" s="16" t="s">
        <v>55</v>
      </c>
      <c r="J38" s="10" t="s">
        <v>41</v>
      </c>
      <c r="K38" s="18">
        <v>-21.553480526552899</v>
      </c>
      <c r="L38">
        <v>-41.90880132297</v>
      </c>
      <c r="M38">
        <v>-1102782.7241523901</v>
      </c>
      <c r="N38">
        <v>-22.1928875229593</v>
      </c>
      <c r="O38" s="37">
        <v>-17.058159225329902</v>
      </c>
      <c r="P38" s="37">
        <v>-142.450445967615</v>
      </c>
      <c r="Q38" s="37">
        <v>-142.00642706697201</v>
      </c>
      <c r="R38" s="37">
        <v>-136.48413203546599</v>
      </c>
      <c r="S38" s="37">
        <v>-131.57642103832302</v>
      </c>
      <c r="T38" s="37">
        <v>-113.197819491125</v>
      </c>
      <c r="U38" s="37">
        <v>-111.43002762112501</v>
      </c>
      <c r="V38" s="37">
        <v>-111.21625911747</v>
      </c>
      <c r="W38" s="37">
        <v>-102.225510061058</v>
      </c>
      <c r="X38" s="37">
        <v>-79.901100937403001</v>
      </c>
      <c r="Y38" s="37">
        <v>-76.957087781593799</v>
      </c>
      <c r="Z38" s="37">
        <v>-76.957079963801988</v>
      </c>
      <c r="AA38" s="37">
        <v>-27.889024177945601</v>
      </c>
      <c r="AB38" s="37">
        <v>-27.6641317977905</v>
      </c>
      <c r="AC38" s="37">
        <v>-31.571904335222204</v>
      </c>
      <c r="AD38" s="37">
        <v>-26.109019052487199</v>
      </c>
      <c r="AE38" s="37">
        <v>-25.760959333328298</v>
      </c>
      <c r="AF38" s="37">
        <v>-21.163496049973801</v>
      </c>
      <c r="AG38" s="37">
        <v>1.2293399532309599</v>
      </c>
      <c r="AH38" s="37">
        <v>-6.3729678006497998</v>
      </c>
      <c r="AI38" s="37">
        <v>4.51900574721788E-3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-142906.67409096801</v>
      </c>
      <c r="AT38" s="37">
        <v>-797105.74360227305</v>
      </c>
      <c r="AU38" s="37">
        <v>-799017.22535090509</v>
      </c>
      <c r="AV38" s="37">
        <v>-797203.26210486807</v>
      </c>
      <c r="AW38" s="37">
        <v>-775084.46185095899</v>
      </c>
      <c r="AX38" s="37">
        <v>-752437.31579049095</v>
      </c>
      <c r="AY38" s="37">
        <v>-689311.89681329206</v>
      </c>
      <c r="AZ38" s="37">
        <v>-675331.69262780598</v>
      </c>
      <c r="BA38" s="37">
        <v>-675333.75806705304</v>
      </c>
      <c r="BB38" s="37">
        <v>-646316.54800261301</v>
      </c>
      <c r="BC38" s="37">
        <v>-495175.09599920199</v>
      </c>
      <c r="BD38" s="37">
        <v>-468292.62612344295</v>
      </c>
      <c r="BE38" s="37">
        <v>-466558.61705758004</v>
      </c>
      <c r="BF38" s="37">
        <v>-180555.516565903</v>
      </c>
      <c r="BG38" s="37">
        <v>-179814.19784578099</v>
      </c>
      <c r="BH38" s="37">
        <v>-74102.588062598792</v>
      </c>
      <c r="BI38" s="37">
        <v>-46260.839006626906</v>
      </c>
      <c r="BJ38" s="37">
        <v>-44433.021267615106</v>
      </c>
      <c r="BK38" s="37">
        <v>-40328.760000756294</v>
      </c>
      <c r="BL38" s="37">
        <v>7942.0027738184608</v>
      </c>
      <c r="BM38" s="37">
        <v>-6733.8013606901795</v>
      </c>
      <c r="BN38" s="37">
        <v>33.315789473684198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 t="str">
        <f t="shared" si="1"/>
        <v>2012 True up</v>
      </c>
    </row>
    <row r="39" spans="1:75" ht="15.75">
      <c r="A39">
        <v>2013</v>
      </c>
      <c r="B39" s="25" t="s">
        <v>3</v>
      </c>
      <c r="C39" s="25" t="s">
        <v>34</v>
      </c>
      <c r="D39" s="25" t="s">
        <v>43</v>
      </c>
      <c r="E39" s="2" t="str">
        <f>VLOOKUP(D39,Checking!$Q$11:$T$41,4)</f>
        <v>14 Energy Audit</v>
      </c>
      <c r="F39" s="25" t="s">
        <v>36</v>
      </c>
      <c r="G39" s="9" t="str">
        <f t="shared" si="2"/>
        <v xml:space="preserve"> True-up</v>
      </c>
      <c r="H39" s="25">
        <v>2012</v>
      </c>
      <c r="J39" s="25" t="s">
        <v>65</v>
      </c>
      <c r="K39" s="25" t="s">
        <v>66</v>
      </c>
      <c r="L39">
        <v>2000</v>
      </c>
      <c r="M39">
        <v>10.354349258999999</v>
      </c>
      <c r="N39">
        <v>50352.508925126</v>
      </c>
      <c r="O39" s="37" t="s">
        <v>20</v>
      </c>
      <c r="P39" s="37">
        <v>10.354349258999999</v>
      </c>
      <c r="Q39" s="37">
        <v>10.354349258999999</v>
      </c>
      <c r="R39" s="37">
        <v>10.354349258999999</v>
      </c>
      <c r="S39" s="37">
        <v>10.354349258999999</v>
      </c>
      <c r="T39" s="37" t="s">
        <v>20</v>
      </c>
      <c r="U39" s="37" t="s">
        <v>20</v>
      </c>
      <c r="V39" s="37" t="s">
        <v>20</v>
      </c>
      <c r="W39" s="37" t="s">
        <v>20</v>
      </c>
      <c r="X39" s="37" t="s">
        <v>20</v>
      </c>
      <c r="Y39" s="37" t="s">
        <v>20</v>
      </c>
      <c r="Z39" s="37" t="s">
        <v>20</v>
      </c>
      <c r="AA39" s="37" t="s">
        <v>20</v>
      </c>
      <c r="AB39" s="37" t="s">
        <v>20</v>
      </c>
      <c r="AC39" s="37" t="s">
        <v>20</v>
      </c>
      <c r="AD39" s="37" t="s">
        <v>20</v>
      </c>
      <c r="AE39" s="37" t="s">
        <v>20</v>
      </c>
      <c r="AF39" s="37" t="s">
        <v>20</v>
      </c>
      <c r="AG39" s="37" t="s">
        <v>20</v>
      </c>
      <c r="AH39" s="37" t="s">
        <v>20</v>
      </c>
      <c r="AI39" s="37" t="s">
        <v>20</v>
      </c>
      <c r="AJ39" s="37" t="s">
        <v>20</v>
      </c>
      <c r="AK39" s="37" t="s">
        <v>20</v>
      </c>
      <c r="AL39" s="37" t="s">
        <v>20</v>
      </c>
      <c r="AM39" s="37" t="s">
        <v>20</v>
      </c>
      <c r="AN39" s="37" t="s">
        <v>20</v>
      </c>
      <c r="AO39" s="37" t="s">
        <v>20</v>
      </c>
      <c r="AP39" s="37" t="s">
        <v>20</v>
      </c>
      <c r="AQ39" s="37" t="s">
        <v>20</v>
      </c>
      <c r="AR39" s="37" t="s">
        <v>20</v>
      </c>
      <c r="AS39" s="37" t="s">
        <v>20</v>
      </c>
      <c r="AT39" s="37">
        <v>50352.508925126</v>
      </c>
      <c r="AU39" s="37">
        <v>50352.508925126</v>
      </c>
      <c r="AV39" s="37">
        <v>50352.508925126</v>
      </c>
      <c r="AW39" s="37">
        <v>50352.508925126</v>
      </c>
      <c r="AX39" s="37" t="s">
        <v>20</v>
      </c>
      <c r="AY39" s="37" t="s">
        <v>20</v>
      </c>
      <c r="AZ39" s="37" t="s">
        <v>20</v>
      </c>
      <c r="BA39" s="37" t="s">
        <v>20</v>
      </c>
      <c r="BB39" s="37" t="s">
        <v>20</v>
      </c>
      <c r="BC39" s="37" t="s">
        <v>20</v>
      </c>
      <c r="BD39" s="37" t="s">
        <v>20</v>
      </c>
      <c r="BE39" s="37" t="s">
        <v>20</v>
      </c>
      <c r="BF39" s="37" t="s">
        <v>20</v>
      </c>
      <c r="BG39" s="37" t="s">
        <v>20</v>
      </c>
      <c r="BH39" s="37" t="s">
        <v>20</v>
      </c>
      <c r="BI39" s="37" t="s">
        <v>20</v>
      </c>
      <c r="BJ39" s="37" t="s">
        <v>20</v>
      </c>
      <c r="BK39" s="37" t="s">
        <v>20</v>
      </c>
      <c r="BL39" s="37" t="s">
        <v>20</v>
      </c>
      <c r="BM39" s="37" t="s">
        <v>20</v>
      </c>
      <c r="BN39" s="37" t="s">
        <v>20</v>
      </c>
      <c r="BO39" s="37" t="s">
        <v>20</v>
      </c>
      <c r="BP39" s="37" t="s">
        <v>20</v>
      </c>
      <c r="BQ39" s="37" t="s">
        <v>20</v>
      </c>
      <c r="BR39" s="37" t="s">
        <v>20</v>
      </c>
      <c r="BS39" s="37" t="s">
        <v>20</v>
      </c>
      <c r="BT39" s="37" t="s">
        <v>20</v>
      </c>
      <c r="BU39" s="37" t="s">
        <v>20</v>
      </c>
      <c r="BV39" s="37" t="s">
        <v>20</v>
      </c>
      <c r="BW39" s="37" t="str">
        <f t="shared" si="1"/>
        <v>2013 True up</v>
      </c>
    </row>
    <row r="40" spans="1:75" ht="15.75">
      <c r="A40">
        <v>2013</v>
      </c>
      <c r="B40" s="25" t="s">
        <v>3</v>
      </c>
      <c r="C40" s="25" t="s">
        <v>34</v>
      </c>
      <c r="D40" s="25" t="s">
        <v>43</v>
      </c>
      <c r="E40" s="2" t="str">
        <f>VLOOKUP(D40,Checking!$Q$11:$T$41,4)</f>
        <v>14 Energy Audit</v>
      </c>
      <c r="F40" s="25" t="s">
        <v>36</v>
      </c>
      <c r="G40" s="9" t="str">
        <f t="shared" si="2"/>
        <v>Verified</v>
      </c>
      <c r="H40" s="25">
        <v>2013</v>
      </c>
      <c r="J40" s="25" t="s">
        <v>65</v>
      </c>
      <c r="K40" s="25" t="s">
        <v>66</v>
      </c>
      <c r="L40">
        <v>2000</v>
      </c>
      <c r="M40">
        <v>26.854354771000001</v>
      </c>
      <c r="N40">
        <v>146621.36735919601</v>
      </c>
      <c r="O40" s="37" t="s">
        <v>20</v>
      </c>
      <c r="P40" s="37" t="s">
        <v>20</v>
      </c>
      <c r="Q40" s="37">
        <v>17.625353246</v>
      </c>
      <c r="R40" s="37">
        <v>17.625353246</v>
      </c>
      <c r="S40" s="37">
        <v>17.625353246</v>
      </c>
      <c r="T40" s="37">
        <v>17.625353246</v>
      </c>
      <c r="U40" s="37" t="s">
        <v>20</v>
      </c>
      <c r="V40" s="37" t="s">
        <v>20</v>
      </c>
      <c r="W40" s="37" t="s">
        <v>20</v>
      </c>
      <c r="X40" s="37" t="s">
        <v>20</v>
      </c>
      <c r="Y40" s="37" t="s">
        <v>20</v>
      </c>
      <c r="Z40" s="37" t="s">
        <v>20</v>
      </c>
      <c r="AA40" s="37" t="s">
        <v>20</v>
      </c>
      <c r="AB40" s="37" t="s">
        <v>20</v>
      </c>
      <c r="AC40" s="37" t="s">
        <v>20</v>
      </c>
      <c r="AD40" s="37" t="s">
        <v>20</v>
      </c>
      <c r="AE40" s="37" t="s">
        <v>20</v>
      </c>
      <c r="AF40" s="37" t="s">
        <v>20</v>
      </c>
      <c r="AG40" s="37" t="s">
        <v>20</v>
      </c>
      <c r="AH40" s="37" t="s">
        <v>20</v>
      </c>
      <c r="AI40" s="37" t="s">
        <v>20</v>
      </c>
      <c r="AJ40" s="37" t="s">
        <v>20</v>
      </c>
      <c r="AK40" s="37" t="s">
        <v>20</v>
      </c>
      <c r="AL40" s="37" t="s">
        <v>20</v>
      </c>
      <c r="AM40" s="37" t="s">
        <v>20</v>
      </c>
      <c r="AN40" s="37" t="s">
        <v>20</v>
      </c>
      <c r="AO40" s="37" t="s">
        <v>20</v>
      </c>
      <c r="AP40" s="37" t="s">
        <v>20</v>
      </c>
      <c r="AQ40" s="37" t="s">
        <v>20</v>
      </c>
      <c r="AR40" s="37" t="s">
        <v>20</v>
      </c>
      <c r="AS40" s="37" t="s">
        <v>20</v>
      </c>
      <c r="AT40" s="37" t="s">
        <v>20</v>
      </c>
      <c r="AU40" s="37">
        <v>96901.535593948996</v>
      </c>
      <c r="AV40" s="37">
        <v>96901.535593948996</v>
      </c>
      <c r="AW40" s="37">
        <v>96901.535593948996</v>
      </c>
      <c r="AX40" s="37">
        <v>96901.535593948996</v>
      </c>
      <c r="AY40" s="37" t="s">
        <v>20</v>
      </c>
      <c r="AZ40" s="37" t="s">
        <v>20</v>
      </c>
      <c r="BA40" s="37" t="s">
        <v>20</v>
      </c>
      <c r="BB40" s="37" t="s">
        <v>20</v>
      </c>
      <c r="BC40" s="37" t="s">
        <v>20</v>
      </c>
      <c r="BD40" s="37" t="s">
        <v>20</v>
      </c>
      <c r="BE40" s="37" t="s">
        <v>20</v>
      </c>
      <c r="BF40" s="37" t="s">
        <v>20</v>
      </c>
      <c r="BG40" s="37" t="s">
        <v>20</v>
      </c>
      <c r="BH40" s="37" t="s">
        <v>20</v>
      </c>
      <c r="BI40" s="37" t="s">
        <v>20</v>
      </c>
      <c r="BJ40" s="37" t="s">
        <v>20</v>
      </c>
      <c r="BK40" s="37" t="s">
        <v>20</v>
      </c>
      <c r="BL40" s="37" t="s">
        <v>20</v>
      </c>
      <c r="BM40" s="37" t="s">
        <v>20</v>
      </c>
      <c r="BN40" s="37" t="s">
        <v>20</v>
      </c>
      <c r="BO40" s="37" t="s">
        <v>20</v>
      </c>
      <c r="BP40" s="37" t="s">
        <v>20</v>
      </c>
      <c r="BQ40" s="37" t="s">
        <v>20</v>
      </c>
      <c r="BR40" s="37" t="s">
        <v>20</v>
      </c>
      <c r="BS40" s="37" t="s">
        <v>20</v>
      </c>
      <c r="BT40" s="37" t="s">
        <v>20</v>
      </c>
      <c r="BU40" s="37" t="s">
        <v>20</v>
      </c>
      <c r="BV40" s="37" t="s">
        <v>20</v>
      </c>
      <c r="BW40" s="37" t="str">
        <f t="shared" si="1"/>
        <v>Verified</v>
      </c>
    </row>
    <row r="41" spans="1:75" ht="15.75">
      <c r="A41">
        <v>2013</v>
      </c>
      <c r="B41" s="25" t="s">
        <v>3</v>
      </c>
      <c r="C41" s="25" t="s">
        <v>34</v>
      </c>
      <c r="D41" s="25" t="s">
        <v>67</v>
      </c>
      <c r="E41" s="2" t="str">
        <f>VLOOKUP(D41,Checking!$Q$11:$T$41,4)</f>
        <v>17 Demand Response 3</v>
      </c>
      <c r="F41" s="25" t="s">
        <v>36</v>
      </c>
      <c r="G41" s="9" t="str">
        <f t="shared" si="2"/>
        <v>Verified</v>
      </c>
      <c r="H41" s="25">
        <v>2013</v>
      </c>
      <c r="J41" s="25" t="s">
        <v>65</v>
      </c>
      <c r="K41" s="25" t="s">
        <v>39</v>
      </c>
      <c r="L41">
        <v>2000</v>
      </c>
      <c r="M41" t="s">
        <v>20</v>
      </c>
      <c r="N41" t="s">
        <v>20</v>
      </c>
      <c r="O41" s="37" t="s">
        <v>20</v>
      </c>
      <c r="P41" s="37" t="s">
        <v>20</v>
      </c>
      <c r="Q41" s="37">
        <v>110.3223</v>
      </c>
      <c r="R41" s="37" t="s">
        <v>20</v>
      </c>
      <c r="S41" s="37" t="s">
        <v>20</v>
      </c>
      <c r="T41" s="37" t="s">
        <v>20</v>
      </c>
      <c r="U41" s="37" t="s">
        <v>20</v>
      </c>
      <c r="V41" s="37" t="s">
        <v>20</v>
      </c>
      <c r="W41" s="37" t="s">
        <v>20</v>
      </c>
      <c r="X41" s="37" t="s">
        <v>20</v>
      </c>
      <c r="Y41" s="37" t="s">
        <v>20</v>
      </c>
      <c r="Z41" s="37" t="s">
        <v>20</v>
      </c>
      <c r="AA41" s="37" t="s">
        <v>20</v>
      </c>
      <c r="AB41" s="37" t="s">
        <v>20</v>
      </c>
      <c r="AC41" s="37" t="s">
        <v>20</v>
      </c>
      <c r="AD41" s="37" t="s">
        <v>20</v>
      </c>
      <c r="AE41" s="37" t="s">
        <v>20</v>
      </c>
      <c r="AF41" s="37" t="s">
        <v>20</v>
      </c>
      <c r="AG41" s="37" t="s">
        <v>20</v>
      </c>
      <c r="AH41" s="37" t="s">
        <v>20</v>
      </c>
      <c r="AI41" s="37" t="s">
        <v>20</v>
      </c>
      <c r="AJ41" s="37" t="s">
        <v>20</v>
      </c>
      <c r="AK41" s="37" t="s">
        <v>20</v>
      </c>
      <c r="AL41" s="37" t="s">
        <v>20</v>
      </c>
      <c r="AM41" s="37" t="s">
        <v>20</v>
      </c>
      <c r="AN41" s="37" t="s">
        <v>20</v>
      </c>
      <c r="AO41" s="37" t="s">
        <v>20</v>
      </c>
      <c r="AP41" s="37" t="s">
        <v>20</v>
      </c>
      <c r="AQ41" s="37" t="s">
        <v>20</v>
      </c>
      <c r="AR41" s="37" t="s">
        <v>20</v>
      </c>
      <c r="AS41" s="37" t="s">
        <v>20</v>
      </c>
      <c r="AT41" s="37" t="s">
        <v>20</v>
      </c>
      <c r="AU41" s="37">
        <v>1473.1110000000001</v>
      </c>
      <c r="AV41" s="37" t="s">
        <v>20</v>
      </c>
      <c r="AW41" s="37" t="s">
        <v>20</v>
      </c>
      <c r="AX41" s="37" t="s">
        <v>20</v>
      </c>
      <c r="AY41" s="37" t="s">
        <v>20</v>
      </c>
      <c r="AZ41" s="37" t="s">
        <v>20</v>
      </c>
      <c r="BA41" s="37" t="s">
        <v>20</v>
      </c>
      <c r="BB41" s="37" t="s">
        <v>20</v>
      </c>
      <c r="BC41" s="37" t="s">
        <v>20</v>
      </c>
      <c r="BD41" s="37" t="s">
        <v>20</v>
      </c>
      <c r="BE41" s="37" t="s">
        <v>20</v>
      </c>
      <c r="BF41" s="37" t="s">
        <v>20</v>
      </c>
      <c r="BG41" s="37" t="s">
        <v>20</v>
      </c>
      <c r="BH41" s="37" t="s">
        <v>20</v>
      </c>
      <c r="BI41" s="37" t="s">
        <v>20</v>
      </c>
      <c r="BJ41" s="37" t="s">
        <v>20</v>
      </c>
      <c r="BK41" s="37" t="s">
        <v>20</v>
      </c>
      <c r="BL41" s="37" t="s">
        <v>20</v>
      </c>
      <c r="BM41" s="37" t="s">
        <v>20</v>
      </c>
      <c r="BN41" s="37" t="s">
        <v>20</v>
      </c>
      <c r="BO41" s="37" t="s">
        <v>20</v>
      </c>
      <c r="BP41" s="37" t="s">
        <v>20</v>
      </c>
      <c r="BQ41" s="37" t="s">
        <v>20</v>
      </c>
      <c r="BR41" s="37" t="s">
        <v>20</v>
      </c>
      <c r="BS41" s="37" t="s">
        <v>20</v>
      </c>
      <c r="BT41" s="37" t="s">
        <v>20</v>
      </c>
      <c r="BU41" s="37" t="s">
        <v>20</v>
      </c>
      <c r="BV41" s="37" t="s">
        <v>20</v>
      </c>
      <c r="BW41" s="37" t="str">
        <f t="shared" si="1"/>
        <v>Verified</v>
      </c>
    </row>
    <row r="42" spans="1:75" ht="15.75">
      <c r="A42">
        <v>2013</v>
      </c>
      <c r="B42" s="25" t="s">
        <v>3</v>
      </c>
      <c r="C42" s="25" t="s">
        <v>34</v>
      </c>
      <c r="D42" s="25" t="s">
        <v>180</v>
      </c>
      <c r="E42" s="2" t="str">
        <f>VLOOKUP(D42,Checking!$Q$11:$T$41,4)</f>
        <v>15 Small Commercial Demand Response</v>
      </c>
      <c r="F42" s="25" t="s">
        <v>36</v>
      </c>
      <c r="G42" s="9" t="str">
        <f t="shared" si="2"/>
        <v>Verified</v>
      </c>
      <c r="H42" s="25">
        <v>2013</v>
      </c>
      <c r="J42" s="25" t="s">
        <v>65</v>
      </c>
      <c r="K42" s="25" t="s">
        <v>31</v>
      </c>
      <c r="L42">
        <v>1000</v>
      </c>
      <c r="M42" t="s">
        <v>20</v>
      </c>
      <c r="N42" t="s">
        <v>20</v>
      </c>
      <c r="O42" s="37" t="s">
        <v>20</v>
      </c>
      <c r="P42" s="37" t="s">
        <v>20</v>
      </c>
      <c r="Q42" s="37">
        <v>0.64</v>
      </c>
      <c r="R42" s="37" t="s">
        <v>20</v>
      </c>
      <c r="S42" s="37" t="s">
        <v>20</v>
      </c>
      <c r="T42" s="37" t="s">
        <v>20</v>
      </c>
      <c r="U42" s="37" t="s">
        <v>20</v>
      </c>
      <c r="V42" s="37" t="s">
        <v>20</v>
      </c>
      <c r="W42" s="37" t="s">
        <v>20</v>
      </c>
      <c r="X42" s="37" t="s">
        <v>20</v>
      </c>
      <c r="Y42" s="37" t="s">
        <v>20</v>
      </c>
      <c r="Z42" s="37" t="s">
        <v>20</v>
      </c>
      <c r="AA42" s="37" t="s">
        <v>20</v>
      </c>
      <c r="AB42" s="37" t="s">
        <v>20</v>
      </c>
      <c r="AC42" s="37" t="s">
        <v>20</v>
      </c>
      <c r="AD42" s="37" t="s">
        <v>20</v>
      </c>
      <c r="AE42" s="37" t="s">
        <v>20</v>
      </c>
      <c r="AF42" s="37" t="s">
        <v>20</v>
      </c>
      <c r="AG42" s="37" t="s">
        <v>20</v>
      </c>
      <c r="AH42" s="37" t="s">
        <v>20</v>
      </c>
      <c r="AI42" s="37" t="s">
        <v>20</v>
      </c>
      <c r="AJ42" s="37" t="s">
        <v>20</v>
      </c>
      <c r="AK42" s="37" t="s">
        <v>20</v>
      </c>
      <c r="AL42" s="37" t="s">
        <v>20</v>
      </c>
      <c r="AM42" s="37" t="s">
        <v>20</v>
      </c>
      <c r="AN42" s="37" t="s">
        <v>20</v>
      </c>
      <c r="AO42" s="37" t="s">
        <v>20</v>
      </c>
      <c r="AP42" s="37" t="s">
        <v>20</v>
      </c>
      <c r="AQ42" s="37" t="s">
        <v>20</v>
      </c>
      <c r="AR42" s="37" t="s">
        <v>20</v>
      </c>
      <c r="AS42" s="37" t="s">
        <v>20</v>
      </c>
      <c r="AT42" s="37" t="s">
        <v>20</v>
      </c>
      <c r="AU42" s="37">
        <v>1.020945</v>
      </c>
      <c r="AV42" s="37" t="s">
        <v>20</v>
      </c>
      <c r="AW42" s="37" t="s">
        <v>20</v>
      </c>
      <c r="AX42" s="37" t="s">
        <v>20</v>
      </c>
      <c r="AY42" s="37" t="s">
        <v>20</v>
      </c>
      <c r="AZ42" s="37" t="s">
        <v>20</v>
      </c>
      <c r="BA42" s="37" t="s">
        <v>20</v>
      </c>
      <c r="BB42" s="37" t="s">
        <v>20</v>
      </c>
      <c r="BC42" s="37" t="s">
        <v>20</v>
      </c>
      <c r="BD42" s="37" t="s">
        <v>20</v>
      </c>
      <c r="BE42" s="37" t="s">
        <v>20</v>
      </c>
      <c r="BF42" s="37" t="s">
        <v>20</v>
      </c>
      <c r="BG42" s="37" t="s">
        <v>20</v>
      </c>
      <c r="BH42" s="37" t="s">
        <v>20</v>
      </c>
      <c r="BI42" s="37" t="s">
        <v>20</v>
      </c>
      <c r="BJ42" s="37" t="s">
        <v>20</v>
      </c>
      <c r="BK42" s="37" t="s">
        <v>20</v>
      </c>
      <c r="BL42" s="37" t="s">
        <v>20</v>
      </c>
      <c r="BM42" s="37" t="s">
        <v>20</v>
      </c>
      <c r="BN42" s="37" t="s">
        <v>20</v>
      </c>
      <c r="BO42" s="37" t="s">
        <v>20</v>
      </c>
      <c r="BP42" s="37" t="s">
        <v>20</v>
      </c>
      <c r="BQ42" s="37" t="s">
        <v>20</v>
      </c>
      <c r="BR42" s="37" t="s">
        <v>20</v>
      </c>
      <c r="BS42" s="37" t="s">
        <v>20</v>
      </c>
      <c r="BT42" s="37" t="s">
        <v>20</v>
      </c>
      <c r="BU42" s="37" t="s">
        <v>20</v>
      </c>
      <c r="BV42" s="37" t="s">
        <v>20</v>
      </c>
      <c r="BW42" s="37" t="str">
        <f t="shared" si="1"/>
        <v>Verified</v>
      </c>
    </row>
    <row r="43" spans="1:75" ht="15.75">
      <c r="A43">
        <v>2013</v>
      </c>
      <c r="B43" s="25" t="s">
        <v>3</v>
      </c>
      <c r="C43" s="25" t="s">
        <v>34</v>
      </c>
      <c r="D43" s="25" t="s">
        <v>180</v>
      </c>
      <c r="E43" s="2" t="str">
        <f>VLOOKUP(D43,Checking!$Q$11:$T$41,4)</f>
        <v>15 Small Commercial Demand Response</v>
      </c>
      <c r="F43" s="25" t="s">
        <v>36</v>
      </c>
      <c r="G43" s="9" t="str">
        <f t="shared" si="2"/>
        <v>Verified</v>
      </c>
      <c r="H43" s="25">
        <v>2013</v>
      </c>
      <c r="J43" s="25" t="s">
        <v>65</v>
      </c>
      <c r="K43" s="25" t="s">
        <v>31</v>
      </c>
      <c r="L43">
        <v>4000</v>
      </c>
      <c r="M43" t="s">
        <v>20</v>
      </c>
      <c r="N43" t="s">
        <v>20</v>
      </c>
      <c r="O43" s="37" t="s">
        <v>20</v>
      </c>
      <c r="P43" s="37" t="s">
        <v>20</v>
      </c>
      <c r="Q43" s="37">
        <v>2.56</v>
      </c>
      <c r="R43" s="37" t="s">
        <v>20</v>
      </c>
      <c r="S43" s="37" t="s">
        <v>20</v>
      </c>
      <c r="T43" s="37" t="s">
        <v>20</v>
      </c>
      <c r="U43" s="37" t="s">
        <v>20</v>
      </c>
      <c r="V43" s="37" t="s">
        <v>20</v>
      </c>
      <c r="W43" s="37" t="s">
        <v>20</v>
      </c>
      <c r="X43" s="37" t="s">
        <v>20</v>
      </c>
      <c r="Y43" s="37" t="s">
        <v>20</v>
      </c>
      <c r="Z43" s="37" t="s">
        <v>20</v>
      </c>
      <c r="AA43" s="37" t="s">
        <v>20</v>
      </c>
      <c r="AB43" s="37" t="s">
        <v>20</v>
      </c>
      <c r="AC43" s="37" t="s">
        <v>20</v>
      </c>
      <c r="AD43" s="37" t="s">
        <v>20</v>
      </c>
      <c r="AE43" s="37" t="s">
        <v>20</v>
      </c>
      <c r="AF43" s="37" t="s">
        <v>20</v>
      </c>
      <c r="AG43" s="37" t="s">
        <v>20</v>
      </c>
      <c r="AH43" s="37" t="s">
        <v>20</v>
      </c>
      <c r="AI43" s="37" t="s">
        <v>20</v>
      </c>
      <c r="AJ43" s="37" t="s">
        <v>20</v>
      </c>
      <c r="AK43" s="37" t="s">
        <v>20</v>
      </c>
      <c r="AL43" s="37" t="s">
        <v>20</v>
      </c>
      <c r="AM43" s="37" t="s">
        <v>20</v>
      </c>
      <c r="AN43" s="37" t="s">
        <v>20</v>
      </c>
      <c r="AO43" s="37" t="s">
        <v>20</v>
      </c>
      <c r="AP43" s="37" t="s">
        <v>20</v>
      </c>
      <c r="AQ43" s="37" t="s">
        <v>20</v>
      </c>
      <c r="AR43" s="37" t="s">
        <v>20</v>
      </c>
      <c r="AS43" s="37" t="s">
        <v>20</v>
      </c>
      <c r="AT43" s="37" t="s">
        <v>20</v>
      </c>
      <c r="AU43" s="37">
        <v>4.0837810000000001</v>
      </c>
      <c r="AV43" s="37" t="s">
        <v>20</v>
      </c>
      <c r="AW43" s="37" t="s">
        <v>20</v>
      </c>
      <c r="AX43" s="37" t="s">
        <v>20</v>
      </c>
      <c r="AY43" s="37" t="s">
        <v>20</v>
      </c>
      <c r="AZ43" s="37" t="s">
        <v>20</v>
      </c>
      <c r="BA43" s="37" t="s">
        <v>20</v>
      </c>
      <c r="BB43" s="37" t="s">
        <v>20</v>
      </c>
      <c r="BC43" s="37" t="s">
        <v>20</v>
      </c>
      <c r="BD43" s="37" t="s">
        <v>20</v>
      </c>
      <c r="BE43" s="37" t="s">
        <v>20</v>
      </c>
      <c r="BF43" s="37" t="s">
        <v>20</v>
      </c>
      <c r="BG43" s="37" t="s">
        <v>20</v>
      </c>
      <c r="BH43" s="37" t="s">
        <v>20</v>
      </c>
      <c r="BI43" s="37" t="s">
        <v>20</v>
      </c>
      <c r="BJ43" s="37" t="s">
        <v>20</v>
      </c>
      <c r="BK43" s="37" t="s">
        <v>20</v>
      </c>
      <c r="BL43" s="37" t="s">
        <v>20</v>
      </c>
      <c r="BM43" s="37" t="s">
        <v>20</v>
      </c>
      <c r="BN43" s="37" t="s">
        <v>20</v>
      </c>
      <c r="BO43" s="37" t="s">
        <v>20</v>
      </c>
      <c r="BP43" s="37" t="s">
        <v>20</v>
      </c>
      <c r="BQ43" s="37" t="s">
        <v>20</v>
      </c>
      <c r="BR43" s="37" t="s">
        <v>20</v>
      </c>
      <c r="BS43" s="37" t="s">
        <v>20</v>
      </c>
      <c r="BT43" s="37" t="s">
        <v>20</v>
      </c>
      <c r="BU43" s="37" t="s">
        <v>20</v>
      </c>
      <c r="BV43" s="37" t="s">
        <v>20</v>
      </c>
      <c r="BW43" s="37" t="str">
        <f t="shared" si="1"/>
        <v>Verified</v>
      </c>
    </row>
    <row r="44" spans="1:75" ht="15.75">
      <c r="A44">
        <v>2013</v>
      </c>
      <c r="B44" s="25" t="s">
        <v>3</v>
      </c>
      <c r="C44" s="25" t="s">
        <v>34</v>
      </c>
      <c r="D44" s="25" t="s">
        <v>180</v>
      </c>
      <c r="E44" s="2" t="str">
        <f>VLOOKUP(D44,Checking!$Q$11:$T$41,4)</f>
        <v>15 Small Commercial Demand Response</v>
      </c>
      <c r="F44" s="25" t="s">
        <v>36</v>
      </c>
      <c r="G44" s="9" t="str">
        <f t="shared" si="2"/>
        <v>Verified</v>
      </c>
      <c r="H44" s="25">
        <v>2013</v>
      </c>
      <c r="J44" s="25" t="s">
        <v>65</v>
      </c>
      <c r="K44" s="25" t="s">
        <v>31</v>
      </c>
      <c r="L44">
        <v>20000</v>
      </c>
      <c r="M44" t="s">
        <v>20</v>
      </c>
      <c r="N44" t="s">
        <v>20</v>
      </c>
      <c r="O44" s="37" t="s">
        <v>20</v>
      </c>
      <c r="P44" s="37" t="s">
        <v>20</v>
      </c>
      <c r="Q44" s="37">
        <v>12.8</v>
      </c>
      <c r="R44" s="37" t="s">
        <v>20</v>
      </c>
      <c r="S44" s="37" t="s">
        <v>20</v>
      </c>
      <c r="T44" s="37" t="s">
        <v>20</v>
      </c>
      <c r="U44" s="37" t="s">
        <v>20</v>
      </c>
      <c r="V44" s="37" t="s">
        <v>20</v>
      </c>
      <c r="W44" s="37" t="s">
        <v>20</v>
      </c>
      <c r="X44" s="37" t="s">
        <v>20</v>
      </c>
      <c r="Y44" s="37" t="s">
        <v>20</v>
      </c>
      <c r="Z44" s="37" t="s">
        <v>20</v>
      </c>
      <c r="AA44" s="37" t="s">
        <v>20</v>
      </c>
      <c r="AB44" s="37" t="s">
        <v>20</v>
      </c>
      <c r="AC44" s="37" t="s">
        <v>20</v>
      </c>
      <c r="AD44" s="37" t="s">
        <v>20</v>
      </c>
      <c r="AE44" s="37" t="s">
        <v>20</v>
      </c>
      <c r="AF44" s="37" t="s">
        <v>20</v>
      </c>
      <c r="AG44" s="37" t="s">
        <v>20</v>
      </c>
      <c r="AH44" s="37" t="s">
        <v>20</v>
      </c>
      <c r="AI44" s="37" t="s">
        <v>20</v>
      </c>
      <c r="AJ44" s="37" t="s">
        <v>20</v>
      </c>
      <c r="AK44" s="37" t="s">
        <v>20</v>
      </c>
      <c r="AL44" s="37" t="s">
        <v>20</v>
      </c>
      <c r="AM44" s="37" t="s">
        <v>20</v>
      </c>
      <c r="AN44" s="37" t="s">
        <v>20</v>
      </c>
      <c r="AO44" s="37" t="s">
        <v>20</v>
      </c>
      <c r="AP44" s="37" t="s">
        <v>20</v>
      </c>
      <c r="AQ44" s="37" t="s">
        <v>20</v>
      </c>
      <c r="AR44" s="37" t="s">
        <v>20</v>
      </c>
      <c r="AS44" s="37" t="s">
        <v>20</v>
      </c>
      <c r="AT44" s="37" t="s">
        <v>20</v>
      </c>
      <c r="AU44" s="37">
        <v>20.41891</v>
      </c>
      <c r="AV44" s="37" t="s">
        <v>20</v>
      </c>
      <c r="AW44" s="37" t="s">
        <v>20</v>
      </c>
      <c r="AX44" s="37" t="s">
        <v>20</v>
      </c>
      <c r="AY44" s="37" t="s">
        <v>20</v>
      </c>
      <c r="AZ44" s="37" t="s">
        <v>20</v>
      </c>
      <c r="BA44" s="37" t="s">
        <v>20</v>
      </c>
      <c r="BB44" s="37" t="s">
        <v>20</v>
      </c>
      <c r="BC44" s="37" t="s">
        <v>20</v>
      </c>
      <c r="BD44" s="37" t="s">
        <v>20</v>
      </c>
      <c r="BE44" s="37" t="s">
        <v>20</v>
      </c>
      <c r="BF44" s="37" t="s">
        <v>20</v>
      </c>
      <c r="BG44" s="37" t="s">
        <v>20</v>
      </c>
      <c r="BH44" s="37" t="s">
        <v>20</v>
      </c>
      <c r="BI44" s="37" t="s">
        <v>20</v>
      </c>
      <c r="BJ44" s="37" t="s">
        <v>20</v>
      </c>
      <c r="BK44" s="37" t="s">
        <v>20</v>
      </c>
      <c r="BL44" s="37" t="s">
        <v>20</v>
      </c>
      <c r="BM44" s="37" t="s">
        <v>20</v>
      </c>
      <c r="BN44" s="37" t="s">
        <v>20</v>
      </c>
      <c r="BO44" s="37" t="s">
        <v>20</v>
      </c>
      <c r="BP44" s="37" t="s">
        <v>20</v>
      </c>
      <c r="BQ44" s="37" t="s">
        <v>20</v>
      </c>
      <c r="BR44" s="37" t="s">
        <v>20</v>
      </c>
      <c r="BS44" s="37" t="s">
        <v>20</v>
      </c>
      <c r="BT44" s="37" t="s">
        <v>20</v>
      </c>
      <c r="BU44" s="37" t="s">
        <v>20</v>
      </c>
      <c r="BV44" s="37" t="s">
        <v>20</v>
      </c>
      <c r="BW44" s="37" t="str">
        <f t="shared" si="1"/>
        <v>Verified</v>
      </c>
    </row>
    <row r="45" spans="1:75" ht="15.75">
      <c r="A45">
        <v>2013</v>
      </c>
      <c r="B45" s="25" t="s">
        <v>3</v>
      </c>
      <c r="C45" s="25" t="s">
        <v>34</v>
      </c>
      <c r="D45" s="25" t="s">
        <v>180</v>
      </c>
      <c r="E45" s="2" t="str">
        <f>VLOOKUP(D45,Checking!$Q$11:$T$41,4)</f>
        <v>15 Small Commercial Demand Response</v>
      </c>
      <c r="F45" s="25" t="s">
        <v>36</v>
      </c>
      <c r="G45" s="9" t="str">
        <f t="shared" si="2"/>
        <v>Verified</v>
      </c>
      <c r="H45" s="25">
        <v>2013</v>
      </c>
      <c r="J45" s="25" t="s">
        <v>65</v>
      </c>
      <c r="K45" s="25" t="s">
        <v>31</v>
      </c>
      <c r="L45">
        <v>59000</v>
      </c>
      <c r="M45" t="s">
        <v>20</v>
      </c>
      <c r="N45" t="s">
        <v>20</v>
      </c>
      <c r="O45" s="37" t="s">
        <v>20</v>
      </c>
      <c r="P45" s="37" t="s">
        <v>20</v>
      </c>
      <c r="Q45" s="37">
        <v>37.76</v>
      </c>
      <c r="R45" s="37" t="s">
        <v>20</v>
      </c>
      <c r="S45" s="37" t="s">
        <v>20</v>
      </c>
      <c r="T45" s="37" t="s">
        <v>20</v>
      </c>
      <c r="U45" s="37" t="s">
        <v>20</v>
      </c>
      <c r="V45" s="37" t="s">
        <v>20</v>
      </c>
      <c r="W45" s="37" t="s">
        <v>20</v>
      </c>
      <c r="X45" s="37" t="s">
        <v>20</v>
      </c>
      <c r="Y45" s="37" t="s">
        <v>20</v>
      </c>
      <c r="Z45" s="37" t="s">
        <v>20</v>
      </c>
      <c r="AA45" s="37" t="s">
        <v>20</v>
      </c>
      <c r="AB45" s="37" t="s">
        <v>20</v>
      </c>
      <c r="AC45" s="37" t="s">
        <v>20</v>
      </c>
      <c r="AD45" s="37" t="s">
        <v>20</v>
      </c>
      <c r="AE45" s="37" t="s">
        <v>20</v>
      </c>
      <c r="AF45" s="37" t="s">
        <v>20</v>
      </c>
      <c r="AG45" s="37" t="s">
        <v>20</v>
      </c>
      <c r="AH45" s="37" t="s">
        <v>20</v>
      </c>
      <c r="AI45" s="37" t="s">
        <v>20</v>
      </c>
      <c r="AJ45" s="37" t="s">
        <v>20</v>
      </c>
      <c r="AK45" s="37" t="s">
        <v>20</v>
      </c>
      <c r="AL45" s="37" t="s">
        <v>20</v>
      </c>
      <c r="AM45" s="37" t="s">
        <v>20</v>
      </c>
      <c r="AN45" s="37" t="s">
        <v>20</v>
      </c>
      <c r="AO45" s="37" t="s">
        <v>20</v>
      </c>
      <c r="AP45" s="37" t="s">
        <v>20</v>
      </c>
      <c r="AQ45" s="37" t="s">
        <v>20</v>
      </c>
      <c r="AR45" s="37" t="s">
        <v>20</v>
      </c>
      <c r="AS45" s="37" t="s">
        <v>20</v>
      </c>
      <c r="AT45" s="37" t="s">
        <v>20</v>
      </c>
      <c r="AU45" s="37">
        <v>60.235770000000002</v>
      </c>
      <c r="AV45" s="37" t="s">
        <v>20</v>
      </c>
      <c r="AW45" s="37" t="s">
        <v>20</v>
      </c>
      <c r="AX45" s="37" t="s">
        <v>20</v>
      </c>
      <c r="AY45" s="37" t="s">
        <v>20</v>
      </c>
      <c r="AZ45" s="37" t="s">
        <v>20</v>
      </c>
      <c r="BA45" s="37" t="s">
        <v>20</v>
      </c>
      <c r="BB45" s="37" t="s">
        <v>20</v>
      </c>
      <c r="BC45" s="37" t="s">
        <v>20</v>
      </c>
      <c r="BD45" s="37" t="s">
        <v>20</v>
      </c>
      <c r="BE45" s="37" t="s">
        <v>20</v>
      </c>
      <c r="BF45" s="37" t="s">
        <v>20</v>
      </c>
      <c r="BG45" s="37" t="s">
        <v>20</v>
      </c>
      <c r="BH45" s="37" t="s">
        <v>20</v>
      </c>
      <c r="BI45" s="37" t="s">
        <v>20</v>
      </c>
      <c r="BJ45" s="37" t="s">
        <v>20</v>
      </c>
      <c r="BK45" s="37" t="s">
        <v>20</v>
      </c>
      <c r="BL45" s="37" t="s">
        <v>20</v>
      </c>
      <c r="BM45" s="37" t="s">
        <v>20</v>
      </c>
      <c r="BN45" s="37" t="s">
        <v>20</v>
      </c>
      <c r="BO45" s="37" t="s">
        <v>20</v>
      </c>
      <c r="BP45" s="37" t="s">
        <v>20</v>
      </c>
      <c r="BQ45" s="37" t="s">
        <v>20</v>
      </c>
      <c r="BR45" s="37" t="s">
        <v>20</v>
      </c>
      <c r="BS45" s="37" t="s">
        <v>20</v>
      </c>
      <c r="BT45" s="37" t="s">
        <v>20</v>
      </c>
      <c r="BU45" s="37" t="s">
        <v>20</v>
      </c>
      <c r="BV45" s="37" t="s">
        <v>20</v>
      </c>
      <c r="BW45" s="37" t="str">
        <f t="shared" si="1"/>
        <v>Verified</v>
      </c>
    </row>
    <row r="46" spans="1:75" ht="15.75">
      <c r="A46">
        <v>2013</v>
      </c>
      <c r="B46" s="25" t="s">
        <v>3</v>
      </c>
      <c r="C46" s="25" t="s">
        <v>34</v>
      </c>
      <c r="D46" s="25" t="s">
        <v>182</v>
      </c>
      <c r="E46" s="2" t="str">
        <f>VLOOKUP(D46,Checking!$Q$11:$T$41,4)</f>
        <v>16 Small Commercial Demand Response (IHD)</v>
      </c>
      <c r="F46" s="25" t="s">
        <v>36</v>
      </c>
      <c r="G46" s="9" t="str">
        <f t="shared" si="2"/>
        <v>Verified</v>
      </c>
      <c r="H46" s="25">
        <v>2013</v>
      </c>
      <c r="J46" s="25" t="s">
        <v>65</v>
      </c>
      <c r="K46" s="25" t="s">
        <v>31</v>
      </c>
      <c r="L46">
        <v>17000</v>
      </c>
      <c r="M46" t="s">
        <v>20</v>
      </c>
      <c r="N46" t="s">
        <v>20</v>
      </c>
      <c r="O46" s="37" t="s">
        <v>20</v>
      </c>
      <c r="P46" s="37" t="s">
        <v>20</v>
      </c>
      <c r="Q46" s="37">
        <v>0</v>
      </c>
      <c r="R46" s="37" t="s">
        <v>20</v>
      </c>
      <c r="S46" s="37" t="s">
        <v>20</v>
      </c>
      <c r="T46" s="37" t="s">
        <v>20</v>
      </c>
      <c r="U46" s="37" t="s">
        <v>20</v>
      </c>
      <c r="V46" s="37" t="s">
        <v>20</v>
      </c>
      <c r="W46" s="37" t="s">
        <v>20</v>
      </c>
      <c r="X46" s="37" t="s">
        <v>20</v>
      </c>
      <c r="Y46" s="37" t="s">
        <v>20</v>
      </c>
      <c r="Z46" s="37" t="s">
        <v>20</v>
      </c>
      <c r="AA46" s="37" t="s">
        <v>20</v>
      </c>
      <c r="AB46" s="37" t="s">
        <v>20</v>
      </c>
      <c r="AC46" s="37" t="s">
        <v>20</v>
      </c>
      <c r="AD46" s="37" t="s">
        <v>20</v>
      </c>
      <c r="AE46" s="37" t="s">
        <v>20</v>
      </c>
      <c r="AF46" s="37" t="s">
        <v>20</v>
      </c>
      <c r="AG46" s="37" t="s">
        <v>20</v>
      </c>
      <c r="AH46" s="37" t="s">
        <v>20</v>
      </c>
      <c r="AI46" s="37" t="s">
        <v>20</v>
      </c>
      <c r="AJ46" s="37" t="s">
        <v>20</v>
      </c>
      <c r="AK46" s="37" t="s">
        <v>20</v>
      </c>
      <c r="AL46" s="37" t="s">
        <v>20</v>
      </c>
      <c r="AM46" s="37" t="s">
        <v>20</v>
      </c>
      <c r="AN46" s="37" t="s">
        <v>20</v>
      </c>
      <c r="AO46" s="37" t="s">
        <v>20</v>
      </c>
      <c r="AP46" s="37" t="s">
        <v>20</v>
      </c>
      <c r="AQ46" s="37" t="s">
        <v>20</v>
      </c>
      <c r="AR46" s="37" t="s">
        <v>20</v>
      </c>
      <c r="AS46" s="37" t="s">
        <v>20</v>
      </c>
      <c r="AT46" s="37" t="s">
        <v>20</v>
      </c>
      <c r="AU46" s="37">
        <v>0</v>
      </c>
      <c r="AV46" s="37" t="s">
        <v>20</v>
      </c>
      <c r="AW46" s="37" t="s">
        <v>20</v>
      </c>
      <c r="AX46" s="37" t="s">
        <v>20</v>
      </c>
      <c r="AY46" s="37" t="s">
        <v>20</v>
      </c>
      <c r="AZ46" s="37" t="s">
        <v>20</v>
      </c>
      <c r="BA46" s="37" t="s">
        <v>20</v>
      </c>
      <c r="BB46" s="37" t="s">
        <v>20</v>
      </c>
      <c r="BC46" s="37" t="s">
        <v>20</v>
      </c>
      <c r="BD46" s="37" t="s">
        <v>20</v>
      </c>
      <c r="BE46" s="37" t="s">
        <v>20</v>
      </c>
      <c r="BF46" s="37" t="s">
        <v>20</v>
      </c>
      <c r="BG46" s="37" t="s">
        <v>20</v>
      </c>
      <c r="BH46" s="37" t="s">
        <v>20</v>
      </c>
      <c r="BI46" s="37" t="s">
        <v>20</v>
      </c>
      <c r="BJ46" s="37" t="s">
        <v>20</v>
      </c>
      <c r="BK46" s="37" t="s">
        <v>20</v>
      </c>
      <c r="BL46" s="37" t="s">
        <v>20</v>
      </c>
      <c r="BM46" s="37" t="s">
        <v>20</v>
      </c>
      <c r="BN46" s="37" t="s">
        <v>20</v>
      </c>
      <c r="BO46" s="37" t="s">
        <v>20</v>
      </c>
      <c r="BP46" s="37" t="s">
        <v>20</v>
      </c>
      <c r="BQ46" s="37" t="s">
        <v>20</v>
      </c>
      <c r="BR46" s="37" t="s">
        <v>20</v>
      </c>
      <c r="BS46" s="37" t="s">
        <v>20</v>
      </c>
      <c r="BT46" s="37" t="s">
        <v>20</v>
      </c>
      <c r="BU46" s="37" t="s">
        <v>20</v>
      </c>
      <c r="BV46" s="37" t="s">
        <v>20</v>
      </c>
      <c r="BW46" s="37" t="str">
        <f t="shared" si="1"/>
        <v>Verified</v>
      </c>
    </row>
    <row r="47" spans="1:75" ht="15.75">
      <c r="A47">
        <v>2013</v>
      </c>
      <c r="B47" s="25" t="s">
        <v>3</v>
      </c>
      <c r="C47" s="25" t="s">
        <v>34</v>
      </c>
      <c r="D47" s="25" t="s">
        <v>182</v>
      </c>
      <c r="E47" s="2" t="str">
        <f>VLOOKUP(D47,Checking!$Q$11:$T$41,4)</f>
        <v>16 Small Commercial Demand Response (IHD)</v>
      </c>
      <c r="F47" s="25" t="s">
        <v>36</v>
      </c>
      <c r="G47" s="9" t="str">
        <f t="shared" si="2"/>
        <v>Verified</v>
      </c>
      <c r="H47" s="25">
        <v>2013</v>
      </c>
      <c r="J47" s="25" t="s">
        <v>65</v>
      </c>
      <c r="K47" s="25" t="s">
        <v>31</v>
      </c>
      <c r="L47">
        <v>33000</v>
      </c>
      <c r="M47" t="s">
        <v>20</v>
      </c>
      <c r="N47" t="s">
        <v>20</v>
      </c>
      <c r="O47" s="37" t="s">
        <v>20</v>
      </c>
      <c r="P47" s="37" t="s">
        <v>20</v>
      </c>
      <c r="Q47" s="37">
        <v>0</v>
      </c>
      <c r="R47" s="37" t="s">
        <v>20</v>
      </c>
      <c r="S47" s="37" t="s">
        <v>20</v>
      </c>
      <c r="T47" s="37" t="s">
        <v>20</v>
      </c>
      <c r="U47" s="37" t="s">
        <v>20</v>
      </c>
      <c r="V47" s="37" t="s">
        <v>20</v>
      </c>
      <c r="W47" s="37" t="s">
        <v>20</v>
      </c>
      <c r="X47" s="37" t="s">
        <v>20</v>
      </c>
      <c r="Y47" s="37" t="s">
        <v>20</v>
      </c>
      <c r="Z47" s="37" t="s">
        <v>20</v>
      </c>
      <c r="AA47" s="37" t="s">
        <v>20</v>
      </c>
      <c r="AB47" s="37" t="s">
        <v>20</v>
      </c>
      <c r="AC47" s="37" t="s">
        <v>20</v>
      </c>
      <c r="AD47" s="37" t="s">
        <v>20</v>
      </c>
      <c r="AE47" s="37" t="s">
        <v>20</v>
      </c>
      <c r="AF47" s="37" t="s">
        <v>20</v>
      </c>
      <c r="AG47" s="37" t="s">
        <v>20</v>
      </c>
      <c r="AH47" s="37" t="s">
        <v>20</v>
      </c>
      <c r="AI47" s="37" t="s">
        <v>20</v>
      </c>
      <c r="AJ47" s="37" t="s">
        <v>20</v>
      </c>
      <c r="AK47" s="37" t="s">
        <v>20</v>
      </c>
      <c r="AL47" s="37" t="s">
        <v>20</v>
      </c>
      <c r="AM47" s="37" t="s">
        <v>20</v>
      </c>
      <c r="AN47" s="37" t="s">
        <v>20</v>
      </c>
      <c r="AO47" s="37" t="s">
        <v>20</v>
      </c>
      <c r="AP47" s="37" t="s">
        <v>20</v>
      </c>
      <c r="AQ47" s="37" t="s">
        <v>20</v>
      </c>
      <c r="AR47" s="37" t="s">
        <v>20</v>
      </c>
      <c r="AS47" s="37" t="s">
        <v>20</v>
      </c>
      <c r="AT47" s="37" t="s">
        <v>20</v>
      </c>
      <c r="AU47" s="37">
        <v>0</v>
      </c>
      <c r="AV47" s="37" t="s">
        <v>20</v>
      </c>
      <c r="AW47" s="37" t="s">
        <v>20</v>
      </c>
      <c r="AX47" s="37" t="s">
        <v>20</v>
      </c>
      <c r="AY47" s="37" t="s">
        <v>20</v>
      </c>
      <c r="AZ47" s="37" t="s">
        <v>20</v>
      </c>
      <c r="BA47" s="37" t="s">
        <v>20</v>
      </c>
      <c r="BB47" s="37" t="s">
        <v>20</v>
      </c>
      <c r="BC47" s="37" t="s">
        <v>20</v>
      </c>
      <c r="BD47" s="37" t="s">
        <v>20</v>
      </c>
      <c r="BE47" s="37" t="s">
        <v>20</v>
      </c>
      <c r="BF47" s="37" t="s">
        <v>20</v>
      </c>
      <c r="BG47" s="37" t="s">
        <v>20</v>
      </c>
      <c r="BH47" s="37" t="s">
        <v>20</v>
      </c>
      <c r="BI47" s="37" t="s">
        <v>20</v>
      </c>
      <c r="BJ47" s="37" t="s">
        <v>20</v>
      </c>
      <c r="BK47" s="37" t="s">
        <v>20</v>
      </c>
      <c r="BL47" s="37" t="s">
        <v>20</v>
      </c>
      <c r="BM47" s="37" t="s">
        <v>20</v>
      </c>
      <c r="BN47" s="37" t="s">
        <v>20</v>
      </c>
      <c r="BO47" s="37" t="s">
        <v>20</v>
      </c>
      <c r="BP47" s="37" t="s">
        <v>20</v>
      </c>
      <c r="BQ47" s="37" t="s">
        <v>20</v>
      </c>
      <c r="BR47" s="37" t="s">
        <v>20</v>
      </c>
      <c r="BS47" s="37" t="s">
        <v>20</v>
      </c>
      <c r="BT47" s="37" t="s">
        <v>20</v>
      </c>
      <c r="BU47" s="37" t="s">
        <v>20</v>
      </c>
      <c r="BV47" s="37" t="s">
        <v>20</v>
      </c>
      <c r="BW47" s="37" t="str">
        <f t="shared" si="1"/>
        <v>Verified</v>
      </c>
    </row>
    <row r="48" spans="1:75" ht="15.75">
      <c r="A48">
        <v>2013</v>
      </c>
      <c r="B48" s="25" t="s">
        <v>3</v>
      </c>
      <c r="C48" s="25" t="s">
        <v>34</v>
      </c>
      <c r="D48" s="25" t="s">
        <v>42</v>
      </c>
      <c r="E48" s="2" t="str">
        <f>VLOOKUP(D48,Checking!$Q$11:$T$41,4)</f>
        <v>10 Retrofit</v>
      </c>
      <c r="F48" s="25" t="s">
        <v>36</v>
      </c>
      <c r="G48" s="9" t="str">
        <f t="shared" si="2"/>
        <v xml:space="preserve"> True-up</v>
      </c>
      <c r="H48" s="25">
        <v>2012</v>
      </c>
      <c r="J48" s="25" t="s">
        <v>65</v>
      </c>
      <c r="K48" s="25" t="s">
        <v>41</v>
      </c>
      <c r="L48">
        <v>15000</v>
      </c>
      <c r="M48">
        <v>242.47926445900001</v>
      </c>
      <c r="N48">
        <v>1270677.9398095999</v>
      </c>
      <c r="O48" s="37" t="s">
        <v>20</v>
      </c>
      <c r="P48" s="37">
        <v>157.85352329599999</v>
      </c>
      <c r="Q48" s="37">
        <v>157.85352329599999</v>
      </c>
      <c r="R48" s="37">
        <v>157.678298162</v>
      </c>
      <c r="S48" s="37">
        <v>157.303165546</v>
      </c>
      <c r="T48" s="37">
        <v>157.303165546</v>
      </c>
      <c r="U48" s="37">
        <v>146.501430279</v>
      </c>
      <c r="V48" s="37">
        <v>146.501430279</v>
      </c>
      <c r="W48" s="37">
        <v>146.501430279</v>
      </c>
      <c r="X48" s="37">
        <v>141.74975047699999</v>
      </c>
      <c r="Y48" s="37">
        <v>141.74975047699999</v>
      </c>
      <c r="Z48" s="37">
        <v>141.60525495100001</v>
      </c>
      <c r="AA48" s="37">
        <v>141.60525495100001</v>
      </c>
      <c r="AB48" s="37">
        <v>72.646080834000003</v>
      </c>
      <c r="AC48" s="37">
        <v>72.198863700999993</v>
      </c>
      <c r="AD48" s="37">
        <v>72.198863700999993</v>
      </c>
      <c r="AE48" s="37">
        <v>51.691824697999998</v>
      </c>
      <c r="AF48" s="37">
        <v>6.3035193000000003E-2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900657.19706447097</v>
      </c>
      <c r="AU48" s="37">
        <v>900657.19706447097</v>
      </c>
      <c r="AV48" s="37">
        <v>900024.13764832297</v>
      </c>
      <c r="AW48" s="37">
        <v>898668.845576833</v>
      </c>
      <c r="AX48" s="37">
        <v>898668.845576833</v>
      </c>
      <c r="AY48" s="37">
        <v>859643.96331833198</v>
      </c>
      <c r="AZ48" s="37">
        <v>858565.604673077</v>
      </c>
      <c r="BA48" s="37">
        <v>858565.604673077</v>
      </c>
      <c r="BB48" s="37">
        <v>819942.99273732095</v>
      </c>
      <c r="BC48" s="37">
        <v>805340.52517956297</v>
      </c>
      <c r="BD48" s="37">
        <v>768509.77019357996</v>
      </c>
      <c r="BE48" s="37">
        <v>736732.22793291695</v>
      </c>
      <c r="BF48" s="37">
        <v>293101.491755253</v>
      </c>
      <c r="BG48" s="37">
        <v>291485.77025278198</v>
      </c>
      <c r="BH48" s="37">
        <v>291485.77025278198</v>
      </c>
      <c r="BI48" s="37">
        <v>208482.840057511</v>
      </c>
      <c r="BJ48" s="37">
        <v>52.172081065999997</v>
      </c>
      <c r="BK48" s="37">
        <v>0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 t="str">
        <f t="shared" si="1"/>
        <v>2013 True up</v>
      </c>
    </row>
    <row r="49" spans="1:75" ht="15.75">
      <c r="A49">
        <v>2013</v>
      </c>
      <c r="B49" s="25" t="s">
        <v>3</v>
      </c>
      <c r="C49" s="25" t="s">
        <v>34</v>
      </c>
      <c r="D49" s="25" t="s">
        <v>42</v>
      </c>
      <c r="E49" s="2" t="str">
        <f>VLOOKUP(D49,Checking!$Q$11:$T$41,4)</f>
        <v>10 Retrofit</v>
      </c>
      <c r="F49" s="25" t="s">
        <v>36</v>
      </c>
      <c r="G49" s="9" t="str">
        <f t="shared" si="2"/>
        <v>Verified</v>
      </c>
      <c r="H49" s="25">
        <v>2013</v>
      </c>
      <c r="J49" s="25" t="s">
        <v>65</v>
      </c>
      <c r="K49" s="25" t="s">
        <v>41</v>
      </c>
      <c r="L49">
        <v>172000</v>
      </c>
      <c r="M49">
        <v>1220.7446667869999</v>
      </c>
      <c r="N49">
        <v>6703900.4581967304</v>
      </c>
      <c r="O49" s="37" t="s">
        <v>20</v>
      </c>
      <c r="P49" s="37" t="s">
        <v>20</v>
      </c>
      <c r="Q49" s="37">
        <v>878.25289932199996</v>
      </c>
      <c r="R49" s="37">
        <v>874.35473774399998</v>
      </c>
      <c r="S49" s="37">
        <v>864.58878100899994</v>
      </c>
      <c r="T49" s="37">
        <v>864.58878100899994</v>
      </c>
      <c r="U49" s="37">
        <v>830.34511125100005</v>
      </c>
      <c r="V49" s="37">
        <v>789.43341016800002</v>
      </c>
      <c r="W49" s="37">
        <v>789.43341016800002</v>
      </c>
      <c r="X49" s="37">
        <v>788.80728332399997</v>
      </c>
      <c r="Y49" s="37">
        <v>769.88236767199999</v>
      </c>
      <c r="Z49" s="37">
        <v>680.38601176500003</v>
      </c>
      <c r="AA49" s="37">
        <v>567.38013895500001</v>
      </c>
      <c r="AB49" s="37">
        <v>562.18863135499998</v>
      </c>
      <c r="AC49" s="37">
        <v>329.06643145300001</v>
      </c>
      <c r="AD49" s="37">
        <v>301.57708217499999</v>
      </c>
      <c r="AE49" s="37">
        <v>301.57708217499999</v>
      </c>
      <c r="AF49" s="37">
        <v>268.45948243499998</v>
      </c>
      <c r="AG49" s="37">
        <v>99.511808274000003</v>
      </c>
      <c r="AH49" s="37">
        <v>91.602420511000005</v>
      </c>
      <c r="AI49" s="37">
        <v>91.602420511000005</v>
      </c>
      <c r="AJ49" s="37">
        <v>91.602420511000005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4822005.0255298195</v>
      </c>
      <c r="AV49" s="37">
        <v>4809871.7848453997</v>
      </c>
      <c r="AW49" s="37">
        <v>4779517.5760743804</v>
      </c>
      <c r="AX49" s="37">
        <v>4779517.5760743804</v>
      </c>
      <c r="AY49" s="37">
        <v>4672475.9277512403</v>
      </c>
      <c r="AZ49" s="37">
        <v>4507983.6556198196</v>
      </c>
      <c r="BA49" s="37">
        <v>4507983.6556198196</v>
      </c>
      <c r="BB49" s="37">
        <v>4495421.0124019198</v>
      </c>
      <c r="BC49" s="37">
        <v>4430465.1525389999</v>
      </c>
      <c r="BD49" s="37">
        <v>3880154.9606184801</v>
      </c>
      <c r="BE49" s="37">
        <v>3083404.8250595201</v>
      </c>
      <c r="BF49" s="37">
        <v>2979242.1327988198</v>
      </c>
      <c r="BG49" s="37">
        <v>1655652.6677494601</v>
      </c>
      <c r="BH49" s="37">
        <v>1570211.22359748</v>
      </c>
      <c r="BI49" s="37">
        <v>1570211.22359748</v>
      </c>
      <c r="BJ49" s="37">
        <v>1316457.3056411301</v>
      </c>
      <c r="BK49" s="37">
        <v>191102.100530339</v>
      </c>
      <c r="BL49" s="37">
        <v>171148.74652921801</v>
      </c>
      <c r="BM49" s="37">
        <v>171148.74652921801</v>
      </c>
      <c r="BN49" s="37">
        <v>171148.74652921801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0</v>
      </c>
      <c r="BW49" s="37" t="str">
        <f t="shared" si="1"/>
        <v>Verified</v>
      </c>
    </row>
    <row r="50" spans="1:75" ht="15.75">
      <c r="A50">
        <v>2013</v>
      </c>
      <c r="B50" s="25" t="s">
        <v>3</v>
      </c>
      <c r="C50" s="25" t="s">
        <v>34</v>
      </c>
      <c r="D50" s="25" t="s">
        <v>70</v>
      </c>
      <c r="E50" s="2" t="str">
        <f>VLOOKUP(D50,Checking!$Q$11:$T$41,4)</f>
        <v>11 Direct Install Lighting</v>
      </c>
      <c r="F50" s="25" t="s">
        <v>36</v>
      </c>
      <c r="G50" s="9" t="str">
        <f t="shared" si="2"/>
        <v>Verified</v>
      </c>
      <c r="H50" s="25">
        <v>2013</v>
      </c>
      <c r="J50" s="25" t="s">
        <v>65</v>
      </c>
      <c r="K50" s="25" t="s">
        <v>41</v>
      </c>
      <c r="L50">
        <v>192000</v>
      </c>
      <c r="M50">
        <v>191.74839294700001</v>
      </c>
      <c r="N50">
        <v>666220.40766738704</v>
      </c>
      <c r="O50" s="37" t="s">
        <v>20</v>
      </c>
      <c r="P50" s="37" t="s">
        <v>20</v>
      </c>
      <c r="Q50" s="37">
        <v>181.11468934999999</v>
      </c>
      <c r="R50" s="37">
        <v>181.11468934999999</v>
      </c>
      <c r="S50" s="37">
        <v>175.95162400000001</v>
      </c>
      <c r="T50" s="37">
        <v>143.91168878299999</v>
      </c>
      <c r="U50" s="37">
        <v>65.312079034000007</v>
      </c>
      <c r="V50" s="37">
        <v>65.250573983999999</v>
      </c>
      <c r="W50" s="37">
        <v>65.250573983999999</v>
      </c>
      <c r="X50" s="37">
        <v>65.250573983999999</v>
      </c>
      <c r="Y50" s="37">
        <v>65.250573983999999</v>
      </c>
      <c r="Z50" s="37">
        <v>65.250573983999999</v>
      </c>
      <c r="AA50" s="37">
        <v>61.472626292000001</v>
      </c>
      <c r="AB50" s="37">
        <v>27.181388004999999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 t="s">
        <v>20</v>
      </c>
      <c r="AT50" s="37" t="s">
        <v>20</v>
      </c>
      <c r="AU50" s="37">
        <v>628825.66501826397</v>
      </c>
      <c r="AV50" s="37">
        <v>628825.66501826397</v>
      </c>
      <c r="AW50" s="37">
        <v>610461.48172854295</v>
      </c>
      <c r="AX50" s="37">
        <v>488331.87529526302</v>
      </c>
      <c r="AY50" s="37">
        <v>242400.92014404299</v>
      </c>
      <c r="AZ50" s="37">
        <v>242193.721082145</v>
      </c>
      <c r="BA50" s="37">
        <v>242193.721082145</v>
      </c>
      <c r="BB50" s="37">
        <v>242193.721082145</v>
      </c>
      <c r="BC50" s="37">
        <v>242193.721082145</v>
      </c>
      <c r="BD50" s="37">
        <v>242193.721082145</v>
      </c>
      <c r="BE50" s="37">
        <v>207920.65227698701</v>
      </c>
      <c r="BF50" s="37">
        <v>85783.153685227997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 t="str">
        <f t="shared" si="1"/>
        <v>Verified</v>
      </c>
    </row>
    <row r="51" spans="1:75" ht="15.75">
      <c r="A51">
        <v>2013</v>
      </c>
      <c r="B51" s="25" t="s">
        <v>3</v>
      </c>
      <c r="C51" s="25" t="s">
        <v>14</v>
      </c>
      <c r="D51" s="25" t="s">
        <v>71</v>
      </c>
      <c r="E51" s="2" t="str">
        <f>VLOOKUP(D51,Checking!$Q$11:$T$41,4)</f>
        <v>04 Conservation Instant Coupon Booklet</v>
      </c>
      <c r="F51" s="25" t="s">
        <v>17</v>
      </c>
      <c r="G51" s="9" t="str">
        <f t="shared" si="2"/>
        <v>Verified</v>
      </c>
      <c r="H51" s="25">
        <v>2013</v>
      </c>
      <c r="J51" s="25" t="s">
        <v>72</v>
      </c>
      <c r="K51" s="25" t="s">
        <v>73</v>
      </c>
      <c r="L51">
        <v>8160737.1144509995</v>
      </c>
      <c r="M51">
        <v>10.908960494</v>
      </c>
      <c r="N51">
        <v>160963.91433028399</v>
      </c>
      <c r="O51" s="37">
        <v>0</v>
      </c>
      <c r="P51" s="37">
        <v>0</v>
      </c>
      <c r="Q51" s="37">
        <v>12.152691670999999</v>
      </c>
      <c r="R51" s="37">
        <v>12.152691670999999</v>
      </c>
      <c r="S51" s="37">
        <v>11.714044318999999</v>
      </c>
      <c r="T51" s="37">
        <v>10.041842797999999</v>
      </c>
      <c r="U51" s="37">
        <v>10.041842797999999</v>
      </c>
      <c r="V51" s="37">
        <v>10.041842797999999</v>
      </c>
      <c r="W51" s="37">
        <v>10.041842797999999</v>
      </c>
      <c r="X51" s="37">
        <v>10.02779149</v>
      </c>
      <c r="Y51" s="37">
        <v>7.5002072770000003</v>
      </c>
      <c r="Z51" s="37">
        <v>7.5002072770000003</v>
      </c>
      <c r="AA51" s="37">
        <v>6.0246607150000004</v>
      </c>
      <c r="AB51" s="37">
        <v>6.0244921140000001</v>
      </c>
      <c r="AC51" s="37">
        <v>6.0244921140000001</v>
      </c>
      <c r="AD51" s="37">
        <v>6.0155107579999996</v>
      </c>
      <c r="AE51" s="37">
        <v>6.0155107579999996</v>
      </c>
      <c r="AF51" s="37">
        <v>6.0081533110000001</v>
      </c>
      <c r="AG51" s="37">
        <v>5.8224936380000001</v>
      </c>
      <c r="AH51" s="37">
        <v>3.4176745780000002</v>
      </c>
      <c r="AI51" s="37">
        <v>3.4176745780000002</v>
      </c>
      <c r="AJ51" s="37">
        <v>3.4176745780000002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181320.80167439699</v>
      </c>
      <c r="AV51" s="37">
        <v>181320.80167439699</v>
      </c>
      <c r="AW51" s="37">
        <v>174333.445450417</v>
      </c>
      <c r="AX51" s="37">
        <v>147696.40392139601</v>
      </c>
      <c r="AY51" s="37">
        <v>147696.40392139601</v>
      </c>
      <c r="AZ51" s="37">
        <v>147696.40392139601</v>
      </c>
      <c r="BA51" s="37">
        <v>147696.40392139601</v>
      </c>
      <c r="BB51" s="37">
        <v>147573.31447030499</v>
      </c>
      <c r="BC51" s="37">
        <v>107310.60404112301</v>
      </c>
      <c r="BD51" s="37">
        <v>107310.60404112301</v>
      </c>
      <c r="BE51" s="37">
        <v>97571.750928349997</v>
      </c>
      <c r="BF51" s="37">
        <v>96182.286279284002</v>
      </c>
      <c r="BG51" s="37">
        <v>96182.286279284002</v>
      </c>
      <c r="BH51" s="37">
        <v>95786.895476698002</v>
      </c>
      <c r="BI51" s="37">
        <v>95786.895476698002</v>
      </c>
      <c r="BJ51" s="37">
        <v>95705.826817579</v>
      </c>
      <c r="BK51" s="37">
        <v>92748.393555228002</v>
      </c>
      <c r="BL51" s="37">
        <v>54441.24914865</v>
      </c>
      <c r="BM51" s="37">
        <v>54441.24914865</v>
      </c>
      <c r="BN51" s="37">
        <v>54441.24914865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</v>
      </c>
      <c r="BW51" s="37" t="str">
        <f t="shared" si="1"/>
        <v>Verified</v>
      </c>
    </row>
    <row r="52" spans="1:75" ht="15.75">
      <c r="A52">
        <v>2013</v>
      </c>
      <c r="B52" s="25" t="s">
        <v>3</v>
      </c>
      <c r="C52" s="25" t="s">
        <v>14</v>
      </c>
      <c r="D52" s="25" t="s">
        <v>15</v>
      </c>
      <c r="E52" s="2" t="str">
        <f>VLOOKUP(D52,Checking!$Q$11:$T$41,4)</f>
        <v>02 Appliance Exchange</v>
      </c>
      <c r="F52" s="25" t="s">
        <v>17</v>
      </c>
      <c r="G52" s="9" t="str">
        <f t="shared" si="2"/>
        <v>Verified</v>
      </c>
      <c r="H52" s="25">
        <v>2013</v>
      </c>
      <c r="J52" s="25" t="s">
        <v>74</v>
      </c>
      <c r="K52" s="25" t="s">
        <v>21</v>
      </c>
      <c r="L52">
        <v>146000</v>
      </c>
      <c r="M52">
        <v>57.473727279999999</v>
      </c>
      <c r="N52">
        <v>102479.2062</v>
      </c>
      <c r="O52" s="37" t="s">
        <v>20</v>
      </c>
      <c r="P52" s="37" t="s">
        <v>20</v>
      </c>
      <c r="Q52" s="37">
        <v>30.250338459999998</v>
      </c>
      <c r="R52" s="37">
        <v>30.250338459999998</v>
      </c>
      <c r="S52" s="37">
        <v>30.250338459999998</v>
      </c>
      <c r="T52" s="37">
        <v>30.250338459999998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37" t="s">
        <v>20</v>
      </c>
      <c r="AT52" s="37" t="s">
        <v>20</v>
      </c>
      <c r="AU52" s="37">
        <v>53938.222179999997</v>
      </c>
      <c r="AV52" s="37">
        <v>53938.222179999997</v>
      </c>
      <c r="AW52" s="37">
        <v>53938.222179999997</v>
      </c>
      <c r="AX52" s="37">
        <v>53938.222179999997</v>
      </c>
      <c r="AY52" s="37">
        <v>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37">
        <v>0</v>
      </c>
      <c r="BR52" s="37">
        <v>0</v>
      </c>
      <c r="BS52" s="37">
        <v>0</v>
      </c>
      <c r="BT52" s="37">
        <v>0</v>
      </c>
      <c r="BU52" s="37">
        <v>0</v>
      </c>
      <c r="BV52" s="37">
        <v>0</v>
      </c>
      <c r="BW52" s="37" t="str">
        <f t="shared" si="1"/>
        <v>Verified</v>
      </c>
    </row>
    <row r="53" spans="1:75" ht="15.75">
      <c r="A53">
        <v>2013</v>
      </c>
      <c r="B53" s="25" t="s">
        <v>3</v>
      </c>
      <c r="C53" s="25" t="s">
        <v>14</v>
      </c>
      <c r="D53" s="25" t="s">
        <v>22</v>
      </c>
      <c r="E53" s="2" t="str">
        <f>VLOOKUP(D53,Checking!$Q$11:$T$41,4)</f>
        <v>01 Appliance Retirement</v>
      </c>
      <c r="F53" s="25" t="s">
        <v>17</v>
      </c>
      <c r="G53" s="9" t="str">
        <f t="shared" si="2"/>
        <v>Verified</v>
      </c>
      <c r="H53" s="25">
        <v>2013</v>
      </c>
      <c r="J53" s="25" t="s">
        <v>65</v>
      </c>
      <c r="K53" s="25" t="s">
        <v>21</v>
      </c>
      <c r="L53">
        <v>266000</v>
      </c>
      <c r="M53">
        <v>38.724035180000001</v>
      </c>
      <c r="N53">
        <v>235876.53059085796</v>
      </c>
      <c r="O53" s="37" t="s">
        <v>20</v>
      </c>
      <c r="P53" s="37" t="s">
        <v>20</v>
      </c>
      <c r="Q53" s="37">
        <v>17.747703520000002</v>
      </c>
      <c r="R53" s="37">
        <v>17.747703520000002</v>
      </c>
      <c r="S53" s="37">
        <v>17.747703520000002</v>
      </c>
      <c r="T53" s="37">
        <v>16.595079194</v>
      </c>
      <c r="U53" s="37">
        <v>9.6491150769999994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 t="s">
        <v>20</v>
      </c>
      <c r="AT53" s="37" t="s">
        <v>20</v>
      </c>
      <c r="AU53" s="37">
        <v>110703.888094051</v>
      </c>
      <c r="AV53" s="37">
        <v>110703.888094051</v>
      </c>
      <c r="AW53" s="37">
        <v>110703.888094051</v>
      </c>
      <c r="AX53" s="37">
        <v>109575.898392384</v>
      </c>
      <c r="AY53" s="37">
        <v>65654.173185227002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0</v>
      </c>
      <c r="BN53" s="37">
        <v>0</v>
      </c>
      <c r="BO53" s="37">
        <v>0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 t="str">
        <f t="shared" si="1"/>
        <v>Verified</v>
      </c>
    </row>
    <row r="54" spans="1:75" ht="15.75">
      <c r="A54">
        <v>2013</v>
      </c>
      <c r="B54" s="25" t="s">
        <v>3</v>
      </c>
      <c r="C54" s="25" t="s">
        <v>14</v>
      </c>
      <c r="D54" s="25" t="s">
        <v>75</v>
      </c>
      <c r="E54" s="2" t="str">
        <f>VLOOKUP(D54,Checking!$Q$11:$T$41,4)</f>
        <v>05 Bi-Annual Retailer Event</v>
      </c>
      <c r="F54" s="25" t="s">
        <v>17</v>
      </c>
      <c r="G54" s="9" t="str">
        <f t="shared" si="2"/>
        <v>Verified</v>
      </c>
      <c r="H54" s="25">
        <v>2013</v>
      </c>
      <c r="J54" s="25" t="s">
        <v>72</v>
      </c>
      <c r="K54" s="25" t="s">
        <v>73</v>
      </c>
      <c r="L54">
        <v>22225784.275003999</v>
      </c>
      <c r="M54">
        <v>26.858380187000002</v>
      </c>
      <c r="N54">
        <v>386782.57067276002</v>
      </c>
      <c r="O54" s="37">
        <v>0</v>
      </c>
      <c r="P54" s="37">
        <v>0</v>
      </c>
      <c r="Q54" s="37">
        <v>27.845661070999999</v>
      </c>
      <c r="R54" s="37">
        <v>27.845661070999999</v>
      </c>
      <c r="S54" s="37">
        <v>26.316947365000001</v>
      </c>
      <c r="T54" s="37">
        <v>21.099835522999999</v>
      </c>
      <c r="U54" s="37">
        <v>21.099835522999999</v>
      </c>
      <c r="V54" s="37">
        <v>21.099835522999999</v>
      </c>
      <c r="W54" s="37">
        <v>21.099835522999999</v>
      </c>
      <c r="X54" s="37">
        <v>21.059921665000001</v>
      </c>
      <c r="Y54" s="37">
        <v>18.100796470999999</v>
      </c>
      <c r="Z54" s="37">
        <v>18.100796470999999</v>
      </c>
      <c r="AA54" s="37">
        <v>13.134460156999999</v>
      </c>
      <c r="AB54" s="37">
        <v>8.4839100829999996</v>
      </c>
      <c r="AC54" s="37">
        <v>8.4839100829999996</v>
      </c>
      <c r="AD54" s="37">
        <v>8.3167830639999991</v>
      </c>
      <c r="AE54" s="37">
        <v>8.3167830639999991</v>
      </c>
      <c r="AF54" s="37">
        <v>8.2310423519999993</v>
      </c>
      <c r="AG54" s="37">
        <v>7.1047725509999999</v>
      </c>
      <c r="AH54" s="37">
        <v>4.170341037</v>
      </c>
      <c r="AI54" s="37">
        <v>4.170341037</v>
      </c>
      <c r="AJ54" s="37">
        <v>4.170341037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404156.08860724402</v>
      </c>
      <c r="AV54" s="37">
        <v>404156.08860724402</v>
      </c>
      <c r="AW54" s="37">
        <v>379804.711142043</v>
      </c>
      <c r="AX54" s="37">
        <v>296699.64097909199</v>
      </c>
      <c r="AY54" s="37">
        <v>296699.64097909199</v>
      </c>
      <c r="AZ54" s="37">
        <v>296699.64097909199</v>
      </c>
      <c r="BA54" s="37">
        <v>296699.64097909199</v>
      </c>
      <c r="BB54" s="37">
        <v>296349.99558179098</v>
      </c>
      <c r="BC54" s="37">
        <v>249213.12860243401</v>
      </c>
      <c r="BD54" s="37">
        <v>249213.12860243401</v>
      </c>
      <c r="BE54" s="37">
        <v>216855.624332748</v>
      </c>
      <c r="BF54" s="37">
        <v>139417.208186798</v>
      </c>
      <c r="BG54" s="37">
        <v>139417.208186798</v>
      </c>
      <c r="BH54" s="37">
        <v>132059.69012673499</v>
      </c>
      <c r="BI54" s="37">
        <v>132059.69012673499</v>
      </c>
      <c r="BJ54" s="37">
        <v>131114.948824722</v>
      </c>
      <c r="BK54" s="37">
        <v>113174.231115321</v>
      </c>
      <c r="BL54" s="37">
        <v>66430.717788341994</v>
      </c>
      <c r="BM54" s="37">
        <v>66430.717788341994</v>
      </c>
      <c r="BN54" s="37">
        <v>66430.717788341994</v>
      </c>
      <c r="BO54" s="37">
        <v>0</v>
      </c>
      <c r="BP54" s="37">
        <v>0</v>
      </c>
      <c r="BQ54" s="37">
        <v>0</v>
      </c>
      <c r="BR54" s="37">
        <v>0</v>
      </c>
      <c r="BS54" s="37">
        <v>0</v>
      </c>
      <c r="BT54" s="37">
        <v>0</v>
      </c>
      <c r="BU54" s="37">
        <v>0</v>
      </c>
      <c r="BV54" s="37">
        <v>0</v>
      </c>
      <c r="BW54" s="37" t="str">
        <f t="shared" si="1"/>
        <v>Verified</v>
      </c>
    </row>
    <row r="55" spans="1:75" ht="15.75">
      <c r="A55">
        <v>2013</v>
      </c>
      <c r="B55" s="25" t="s">
        <v>3</v>
      </c>
      <c r="C55" s="25" t="s">
        <v>14</v>
      </c>
      <c r="D55" s="25" t="s">
        <v>57</v>
      </c>
      <c r="E55" s="2" t="str">
        <f>VLOOKUP(D55,Checking!$Q$11:$T$41,4)</f>
        <v>23 Home Assistance Program</v>
      </c>
      <c r="F55" s="25" t="s">
        <v>17</v>
      </c>
      <c r="G55" s="9" t="str">
        <f t="shared" si="2"/>
        <v>Verified</v>
      </c>
      <c r="H55" s="25">
        <v>2013</v>
      </c>
      <c r="J55" s="25" t="s">
        <v>65</v>
      </c>
      <c r="K55" s="25" t="s">
        <v>76</v>
      </c>
      <c r="L55">
        <v>575000</v>
      </c>
      <c r="M55">
        <v>30.028296257000001</v>
      </c>
      <c r="N55">
        <v>326588.46955919499</v>
      </c>
      <c r="O55" s="37">
        <v>0</v>
      </c>
      <c r="P55" s="37">
        <v>0</v>
      </c>
      <c r="Q55" s="37">
        <v>30.028296136000002</v>
      </c>
      <c r="R55" s="37">
        <v>29.867328213</v>
      </c>
      <c r="S55" s="37">
        <v>29.817828509000002</v>
      </c>
      <c r="T55" s="37">
        <v>28.341847727000001</v>
      </c>
      <c r="U55" s="37">
        <v>27.625495279999999</v>
      </c>
      <c r="V55" s="37">
        <v>26.950396989000001</v>
      </c>
      <c r="W55" s="37">
        <v>26.313184074999999</v>
      </c>
      <c r="X55" s="37">
        <v>26.313184074999999</v>
      </c>
      <c r="Y55" s="37">
        <v>19.821302134</v>
      </c>
      <c r="Z55" s="37">
        <v>19.186789396999998</v>
      </c>
      <c r="AA55" s="37">
        <v>17.517274169</v>
      </c>
      <c r="AB55" s="37">
        <v>17.517274169</v>
      </c>
      <c r="AC55" s="37">
        <v>16.170548854</v>
      </c>
      <c r="AD55" s="37">
        <v>16.170548854</v>
      </c>
      <c r="AE55" s="37">
        <v>6.1958025670000003</v>
      </c>
      <c r="AF55" s="37">
        <v>4.6044394569999998</v>
      </c>
      <c r="AG55" s="37">
        <v>4.6044394569999998</v>
      </c>
      <c r="AH55" s="37">
        <v>4.6044394569999998</v>
      </c>
      <c r="AI55" s="37">
        <v>4.6044394569999998</v>
      </c>
      <c r="AJ55" s="37">
        <v>4.6044394569999998</v>
      </c>
      <c r="AK55" s="37">
        <v>1.5415361970000001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>
        <v>0</v>
      </c>
      <c r="AT55" s="37">
        <v>0</v>
      </c>
      <c r="AU55" s="37">
        <v>326588.472147942</v>
      </c>
      <c r="AV55" s="37">
        <v>323489.73411083198</v>
      </c>
      <c r="AW55" s="37">
        <v>322536.83289623301</v>
      </c>
      <c r="AX55" s="37">
        <v>294123.23746776598</v>
      </c>
      <c r="AY55" s="37">
        <v>280243.84082317399</v>
      </c>
      <c r="AZ55" s="37">
        <v>267247.75683116901</v>
      </c>
      <c r="BA55" s="37">
        <v>254980.990702629</v>
      </c>
      <c r="BB55" s="37">
        <v>254352.53222179401</v>
      </c>
      <c r="BC55" s="37">
        <v>129379.556651115</v>
      </c>
      <c r="BD55" s="37">
        <v>128786.96075725599</v>
      </c>
      <c r="BE55" s="37">
        <v>114815.08595562</v>
      </c>
      <c r="BF55" s="37">
        <v>114815.08595562</v>
      </c>
      <c r="BG55" s="37">
        <v>110337.688555717</v>
      </c>
      <c r="BH55" s="37">
        <v>110337.688555717</v>
      </c>
      <c r="BI55" s="37">
        <v>32238.500811576996</v>
      </c>
      <c r="BJ55" s="37">
        <v>19115.650256157001</v>
      </c>
      <c r="BK55" s="37">
        <v>19115.650256157001</v>
      </c>
      <c r="BL55" s="37">
        <v>19115.650256157001</v>
      </c>
      <c r="BM55" s="37">
        <v>19115.650256157001</v>
      </c>
      <c r="BN55" s="37">
        <v>19115.650256157001</v>
      </c>
      <c r="BO55" s="37">
        <v>11364.778564452999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7">
        <v>0</v>
      </c>
      <c r="BV55" s="37">
        <v>0</v>
      </c>
      <c r="BW55" s="37" t="str">
        <f t="shared" si="1"/>
        <v>Verified</v>
      </c>
    </row>
    <row r="56" spans="1:75" ht="15.75">
      <c r="A56">
        <v>2013</v>
      </c>
      <c r="B56" s="25" t="s">
        <v>3</v>
      </c>
      <c r="C56" s="25" t="s">
        <v>14</v>
      </c>
      <c r="D56" s="25" t="s">
        <v>77</v>
      </c>
      <c r="E56" s="2" t="str">
        <f>VLOOKUP(D56,Checking!$Q$11:$T$41,4)</f>
        <v>03 HVAC Incentives</v>
      </c>
      <c r="F56" s="25" t="s">
        <v>17</v>
      </c>
      <c r="G56" s="9" t="str">
        <f t="shared" si="2"/>
        <v>Verified</v>
      </c>
      <c r="H56" s="25">
        <v>2013</v>
      </c>
      <c r="J56" s="25" t="s">
        <v>78</v>
      </c>
      <c r="K56" s="25" t="s">
        <v>79</v>
      </c>
      <c r="L56">
        <v>2446000</v>
      </c>
      <c r="M56">
        <v>1073.920896677</v>
      </c>
      <c r="N56">
        <v>1888413.7724025298</v>
      </c>
      <c r="O56" s="37" t="s">
        <v>20</v>
      </c>
      <c r="P56" s="37" t="s">
        <v>20</v>
      </c>
      <c r="Q56" s="37">
        <v>519.79748895900002</v>
      </c>
      <c r="R56" s="37">
        <v>519.79748895900002</v>
      </c>
      <c r="S56" s="37">
        <v>519.79748895900002</v>
      </c>
      <c r="T56" s="37">
        <v>519.79748895900002</v>
      </c>
      <c r="U56" s="37">
        <v>519.79748895900002</v>
      </c>
      <c r="V56" s="37">
        <v>519.79748895900002</v>
      </c>
      <c r="W56" s="37">
        <v>519.79748895900002</v>
      </c>
      <c r="X56" s="37">
        <v>519.79748895900002</v>
      </c>
      <c r="Y56" s="37">
        <v>519.79748895900002</v>
      </c>
      <c r="Z56" s="37">
        <v>519.79748895900002</v>
      </c>
      <c r="AA56" s="37">
        <v>519.79748895900002</v>
      </c>
      <c r="AB56" s="37">
        <v>519.79748895900002</v>
      </c>
      <c r="AC56" s="37">
        <v>519.79748895900002</v>
      </c>
      <c r="AD56" s="37">
        <v>519.79748895900002</v>
      </c>
      <c r="AE56" s="37">
        <v>519.79748895900002</v>
      </c>
      <c r="AF56" s="37">
        <v>519.79748895900002</v>
      </c>
      <c r="AG56" s="37">
        <v>519.79748895900002</v>
      </c>
      <c r="AH56" s="37">
        <v>519.79748895900002</v>
      </c>
      <c r="AI56" s="37">
        <v>415.17748853199998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 t="s">
        <v>20</v>
      </c>
      <c r="AT56" s="37" t="s">
        <v>20</v>
      </c>
      <c r="AU56" s="37">
        <v>899719.01400545402</v>
      </c>
      <c r="AV56" s="37">
        <v>899719.01400545402</v>
      </c>
      <c r="AW56" s="37">
        <v>899719.01400545402</v>
      </c>
      <c r="AX56" s="37">
        <v>899719.01400545402</v>
      </c>
      <c r="AY56" s="37">
        <v>899719.01400545402</v>
      </c>
      <c r="AZ56" s="37">
        <v>899719.01400545402</v>
      </c>
      <c r="BA56" s="37">
        <v>899719.01400545402</v>
      </c>
      <c r="BB56" s="37">
        <v>899719.01400545402</v>
      </c>
      <c r="BC56" s="37">
        <v>899719.01400545402</v>
      </c>
      <c r="BD56" s="37">
        <v>899719.01400545402</v>
      </c>
      <c r="BE56" s="37">
        <v>899719.01400545402</v>
      </c>
      <c r="BF56" s="37">
        <v>899719.01400545402</v>
      </c>
      <c r="BG56" s="37">
        <v>899719.01400545402</v>
      </c>
      <c r="BH56" s="37">
        <v>899719.01400545402</v>
      </c>
      <c r="BI56" s="37">
        <v>899719.01400545402</v>
      </c>
      <c r="BJ56" s="37">
        <v>899719.01400545402</v>
      </c>
      <c r="BK56" s="37">
        <v>899719.01400545402</v>
      </c>
      <c r="BL56" s="37">
        <v>899719.01400545402</v>
      </c>
      <c r="BM56" s="37">
        <v>806162.11616968003</v>
      </c>
      <c r="BN56" s="37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37">
        <v>0</v>
      </c>
      <c r="BW56" s="37" t="str">
        <f t="shared" si="1"/>
        <v>Verified</v>
      </c>
    </row>
    <row r="57" spans="1:75" ht="15.75">
      <c r="A57">
        <v>2013</v>
      </c>
      <c r="B57" s="25" t="s">
        <v>3</v>
      </c>
      <c r="C57" s="25" t="s">
        <v>14</v>
      </c>
      <c r="D57" s="25" t="s">
        <v>77</v>
      </c>
      <c r="E57" s="2" t="str">
        <f>VLOOKUP(D57,Checking!$Q$11:$T$41,4)</f>
        <v>03 HVAC Incentives</v>
      </c>
      <c r="F57" s="25" t="s">
        <v>17</v>
      </c>
      <c r="G57" s="9" t="str">
        <f t="shared" si="2"/>
        <v xml:space="preserve"> True-up</v>
      </c>
      <c r="H57" s="25">
        <v>2012</v>
      </c>
      <c r="J57" s="25" t="s">
        <v>78</v>
      </c>
      <c r="K57" s="25" t="s">
        <v>79</v>
      </c>
      <c r="L57">
        <v>71000</v>
      </c>
      <c r="M57">
        <v>32.391428302999998</v>
      </c>
      <c r="N57">
        <v>57183.474531615997</v>
      </c>
      <c r="O57" s="37" t="s">
        <v>20</v>
      </c>
      <c r="P57" s="37">
        <v>14.197370613</v>
      </c>
      <c r="Q57" s="37">
        <v>14.197370613</v>
      </c>
      <c r="R57" s="37">
        <v>14.197370613</v>
      </c>
      <c r="S57" s="37">
        <v>14.197370613</v>
      </c>
      <c r="T57" s="37">
        <v>14.197370613</v>
      </c>
      <c r="U57" s="37">
        <v>14.197370613</v>
      </c>
      <c r="V57" s="37">
        <v>14.197370613</v>
      </c>
      <c r="W57" s="37">
        <v>14.197370613</v>
      </c>
      <c r="X57" s="37">
        <v>14.197370613</v>
      </c>
      <c r="Y57" s="37">
        <v>14.197370613</v>
      </c>
      <c r="Z57" s="37">
        <v>14.197370613</v>
      </c>
      <c r="AA57" s="37">
        <v>14.197370613</v>
      </c>
      <c r="AB57" s="37">
        <v>14.197370613</v>
      </c>
      <c r="AC57" s="37">
        <v>14.197370613</v>
      </c>
      <c r="AD57" s="37">
        <v>14.197370613</v>
      </c>
      <c r="AE57" s="37">
        <v>14.197370613</v>
      </c>
      <c r="AF57" s="37">
        <v>14.197370613</v>
      </c>
      <c r="AG57" s="37">
        <v>14.197370613</v>
      </c>
      <c r="AH57" s="37">
        <v>14.197370613</v>
      </c>
      <c r="AI57" s="37">
        <v>11.529044185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37" t="s">
        <v>20</v>
      </c>
      <c r="AT57" s="37">
        <v>28046.550026023</v>
      </c>
      <c r="AU57" s="37">
        <v>28046.550026023</v>
      </c>
      <c r="AV57" s="37">
        <v>28046.550026023</v>
      </c>
      <c r="AW57" s="37">
        <v>28046.550026023</v>
      </c>
      <c r="AX57" s="37">
        <v>28046.550026023</v>
      </c>
      <c r="AY57" s="37">
        <v>28046.550026023</v>
      </c>
      <c r="AZ57" s="37">
        <v>28046.550026023</v>
      </c>
      <c r="BA57" s="37">
        <v>28046.550026023</v>
      </c>
      <c r="BB57" s="37">
        <v>28046.550026023</v>
      </c>
      <c r="BC57" s="37">
        <v>28046.550026023</v>
      </c>
      <c r="BD57" s="37">
        <v>28046.550026023</v>
      </c>
      <c r="BE57" s="37">
        <v>28046.550026023</v>
      </c>
      <c r="BF57" s="37">
        <v>28046.550026023</v>
      </c>
      <c r="BG57" s="37">
        <v>28046.550026023</v>
      </c>
      <c r="BH57" s="37">
        <v>28046.550026023</v>
      </c>
      <c r="BI57" s="37">
        <v>28046.550026023</v>
      </c>
      <c r="BJ57" s="37">
        <v>28046.550026023</v>
      </c>
      <c r="BK57" s="37">
        <v>28046.550026023</v>
      </c>
      <c r="BL57" s="37">
        <v>25382.495229082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37">
        <v>0</v>
      </c>
      <c r="BW57" s="37" t="str">
        <f t="shared" si="1"/>
        <v>2013 True up</v>
      </c>
    </row>
    <row r="58" spans="1:75" ht="15.75">
      <c r="A58">
        <v>2013</v>
      </c>
      <c r="B58" s="25" t="s">
        <v>3</v>
      </c>
      <c r="C58" s="25" t="s">
        <v>14</v>
      </c>
      <c r="D58" s="25" t="s">
        <v>68</v>
      </c>
      <c r="E58" s="2" t="str">
        <f>VLOOKUP(D58,Checking!$Q$11:$T$41,4)</f>
        <v>07 Residential Demand Response</v>
      </c>
      <c r="F58" s="25" t="s">
        <v>17</v>
      </c>
      <c r="G58" s="9" t="str">
        <f t="shared" si="2"/>
        <v>Verified</v>
      </c>
      <c r="H58" s="25">
        <v>2013</v>
      </c>
      <c r="J58" s="25" t="s">
        <v>65</v>
      </c>
      <c r="K58" s="25" t="s">
        <v>31</v>
      </c>
      <c r="L58">
        <v>13000</v>
      </c>
      <c r="M58" t="s">
        <v>20</v>
      </c>
      <c r="N58" t="s">
        <v>20</v>
      </c>
      <c r="O58" s="37" t="s">
        <v>20</v>
      </c>
      <c r="P58" s="37" t="s">
        <v>20</v>
      </c>
      <c r="Q58" s="37">
        <v>7.3688609999999999</v>
      </c>
      <c r="R58" s="37" t="s">
        <v>20</v>
      </c>
      <c r="S58" s="37" t="s">
        <v>20</v>
      </c>
      <c r="T58" s="37" t="s">
        <v>20</v>
      </c>
      <c r="U58" s="37" t="s">
        <v>20</v>
      </c>
      <c r="V58" s="37" t="s">
        <v>20</v>
      </c>
      <c r="W58" s="37" t="s">
        <v>20</v>
      </c>
      <c r="X58" s="37" t="s">
        <v>20</v>
      </c>
      <c r="Y58" s="37" t="s">
        <v>20</v>
      </c>
      <c r="Z58" s="37" t="s">
        <v>20</v>
      </c>
      <c r="AA58" s="37" t="s">
        <v>20</v>
      </c>
      <c r="AB58" s="37" t="s">
        <v>20</v>
      </c>
      <c r="AC58" s="37" t="s">
        <v>20</v>
      </c>
      <c r="AD58" s="37" t="s">
        <v>20</v>
      </c>
      <c r="AE58" s="37" t="s">
        <v>20</v>
      </c>
      <c r="AF58" s="37" t="s">
        <v>20</v>
      </c>
      <c r="AG58" s="37" t="s">
        <v>20</v>
      </c>
      <c r="AH58" s="37" t="s">
        <v>20</v>
      </c>
      <c r="AI58" s="37" t="s">
        <v>20</v>
      </c>
      <c r="AJ58" s="37" t="s">
        <v>20</v>
      </c>
      <c r="AK58" s="37" t="s">
        <v>20</v>
      </c>
      <c r="AL58" s="37" t="s">
        <v>20</v>
      </c>
      <c r="AM58" s="37" t="s">
        <v>20</v>
      </c>
      <c r="AN58" s="37" t="s">
        <v>20</v>
      </c>
      <c r="AO58" s="37" t="s">
        <v>20</v>
      </c>
      <c r="AP58" s="37" t="s">
        <v>20</v>
      </c>
      <c r="AQ58" s="37" t="s">
        <v>20</v>
      </c>
      <c r="AR58" s="37" t="s">
        <v>20</v>
      </c>
      <c r="AS58" s="37" t="s">
        <v>20</v>
      </c>
      <c r="AT58" s="37" t="s">
        <v>20</v>
      </c>
      <c r="AU58" s="37">
        <v>38.006019999999999</v>
      </c>
      <c r="AV58" s="37" t="s">
        <v>20</v>
      </c>
      <c r="AW58" s="37" t="s">
        <v>20</v>
      </c>
      <c r="AX58" s="37" t="s">
        <v>20</v>
      </c>
      <c r="AY58" s="37" t="s">
        <v>20</v>
      </c>
      <c r="AZ58" s="37" t="s">
        <v>20</v>
      </c>
      <c r="BA58" s="37" t="s">
        <v>20</v>
      </c>
      <c r="BB58" s="37" t="s">
        <v>20</v>
      </c>
      <c r="BC58" s="37" t="s">
        <v>20</v>
      </c>
      <c r="BD58" s="37" t="s">
        <v>20</v>
      </c>
      <c r="BE58" s="37" t="s">
        <v>20</v>
      </c>
      <c r="BF58" s="37" t="s">
        <v>20</v>
      </c>
      <c r="BG58" s="37" t="s">
        <v>20</v>
      </c>
      <c r="BH58" s="37" t="s">
        <v>20</v>
      </c>
      <c r="BI58" s="37" t="s">
        <v>20</v>
      </c>
      <c r="BJ58" s="37" t="s">
        <v>20</v>
      </c>
      <c r="BK58" s="37" t="s">
        <v>20</v>
      </c>
      <c r="BL58" s="37" t="s">
        <v>20</v>
      </c>
      <c r="BM58" s="37" t="s">
        <v>20</v>
      </c>
      <c r="BN58" s="37" t="s">
        <v>20</v>
      </c>
      <c r="BO58" s="37" t="s">
        <v>20</v>
      </c>
      <c r="BP58" s="37" t="s">
        <v>20</v>
      </c>
      <c r="BQ58" s="37" t="s">
        <v>20</v>
      </c>
      <c r="BR58" s="37" t="s">
        <v>20</v>
      </c>
      <c r="BS58" s="37" t="s">
        <v>20</v>
      </c>
      <c r="BT58" s="37" t="s">
        <v>20</v>
      </c>
      <c r="BU58" s="37" t="s">
        <v>20</v>
      </c>
      <c r="BV58" s="37" t="s">
        <v>20</v>
      </c>
      <c r="BW58" s="37" t="str">
        <f t="shared" si="1"/>
        <v>Verified</v>
      </c>
    </row>
    <row r="59" spans="1:75" ht="15.75">
      <c r="A59">
        <v>2013</v>
      </c>
      <c r="B59" s="25" t="s">
        <v>3</v>
      </c>
      <c r="C59" s="25" t="s">
        <v>14</v>
      </c>
      <c r="D59" s="25" t="s">
        <v>68</v>
      </c>
      <c r="E59" s="2" t="str">
        <f>VLOOKUP(D59,Checking!$Q$11:$T$41,4)</f>
        <v>07 Residential Demand Response</v>
      </c>
      <c r="F59" s="25" t="s">
        <v>17</v>
      </c>
      <c r="G59" s="9" t="str">
        <f t="shared" si="2"/>
        <v>Verified</v>
      </c>
      <c r="H59" s="25">
        <v>2013</v>
      </c>
      <c r="J59" s="25" t="s">
        <v>65</v>
      </c>
      <c r="K59" s="25" t="s">
        <v>31</v>
      </c>
      <c r="L59">
        <v>148000</v>
      </c>
      <c r="M59" t="s">
        <v>20</v>
      </c>
      <c r="N59" t="s">
        <v>20</v>
      </c>
      <c r="O59" s="37" t="s">
        <v>20</v>
      </c>
      <c r="P59" s="37" t="s">
        <v>20</v>
      </c>
      <c r="Q59" s="37">
        <v>82.066249999999997</v>
      </c>
      <c r="R59" s="37" t="s">
        <v>20</v>
      </c>
      <c r="S59" s="37" t="s">
        <v>20</v>
      </c>
      <c r="T59" s="37" t="s">
        <v>20</v>
      </c>
      <c r="U59" s="37" t="s">
        <v>20</v>
      </c>
      <c r="V59" s="37" t="s">
        <v>20</v>
      </c>
      <c r="W59" s="37" t="s">
        <v>20</v>
      </c>
      <c r="X59" s="37" t="s">
        <v>20</v>
      </c>
      <c r="Y59" s="37" t="s">
        <v>20</v>
      </c>
      <c r="Z59" s="37" t="s">
        <v>20</v>
      </c>
      <c r="AA59" s="37" t="s">
        <v>20</v>
      </c>
      <c r="AB59" s="37" t="s">
        <v>20</v>
      </c>
      <c r="AC59" s="37" t="s">
        <v>20</v>
      </c>
      <c r="AD59" s="37" t="s">
        <v>20</v>
      </c>
      <c r="AE59" s="37" t="s">
        <v>20</v>
      </c>
      <c r="AF59" s="37" t="s">
        <v>20</v>
      </c>
      <c r="AG59" s="37" t="s">
        <v>20</v>
      </c>
      <c r="AH59" s="37" t="s">
        <v>20</v>
      </c>
      <c r="AI59" s="37" t="s">
        <v>20</v>
      </c>
      <c r="AJ59" s="37" t="s">
        <v>20</v>
      </c>
      <c r="AK59" s="37" t="s">
        <v>20</v>
      </c>
      <c r="AL59" s="37" t="s">
        <v>20</v>
      </c>
      <c r="AM59" s="37" t="s">
        <v>20</v>
      </c>
      <c r="AN59" s="37" t="s">
        <v>20</v>
      </c>
      <c r="AO59" s="37" t="s">
        <v>20</v>
      </c>
      <c r="AP59" s="37" t="s">
        <v>20</v>
      </c>
      <c r="AQ59" s="37" t="s">
        <v>20</v>
      </c>
      <c r="AR59" s="37" t="s">
        <v>20</v>
      </c>
      <c r="AS59" s="37" t="s">
        <v>20</v>
      </c>
      <c r="AT59" s="37" t="s">
        <v>20</v>
      </c>
      <c r="AU59" s="37">
        <v>443.82600000000002</v>
      </c>
      <c r="AV59" s="37" t="s">
        <v>20</v>
      </c>
      <c r="AW59" s="37" t="s">
        <v>20</v>
      </c>
      <c r="AX59" s="37" t="s">
        <v>20</v>
      </c>
      <c r="AY59" s="37" t="s">
        <v>20</v>
      </c>
      <c r="AZ59" s="37" t="s">
        <v>20</v>
      </c>
      <c r="BA59" s="37" t="s">
        <v>20</v>
      </c>
      <c r="BB59" s="37" t="s">
        <v>20</v>
      </c>
      <c r="BC59" s="37" t="s">
        <v>20</v>
      </c>
      <c r="BD59" s="37" t="s">
        <v>20</v>
      </c>
      <c r="BE59" s="37" t="s">
        <v>20</v>
      </c>
      <c r="BF59" s="37" t="s">
        <v>20</v>
      </c>
      <c r="BG59" s="37" t="s">
        <v>20</v>
      </c>
      <c r="BH59" s="37" t="s">
        <v>20</v>
      </c>
      <c r="BI59" s="37" t="s">
        <v>20</v>
      </c>
      <c r="BJ59" s="37" t="s">
        <v>20</v>
      </c>
      <c r="BK59" s="37" t="s">
        <v>20</v>
      </c>
      <c r="BL59" s="37" t="s">
        <v>20</v>
      </c>
      <c r="BM59" s="37" t="s">
        <v>20</v>
      </c>
      <c r="BN59" s="37" t="s">
        <v>20</v>
      </c>
      <c r="BO59" s="37" t="s">
        <v>20</v>
      </c>
      <c r="BP59" s="37" t="s">
        <v>20</v>
      </c>
      <c r="BQ59" s="37" t="s">
        <v>20</v>
      </c>
      <c r="BR59" s="37" t="s">
        <v>20</v>
      </c>
      <c r="BS59" s="37" t="s">
        <v>20</v>
      </c>
      <c r="BT59" s="37" t="s">
        <v>20</v>
      </c>
      <c r="BU59" s="37" t="s">
        <v>20</v>
      </c>
      <c r="BV59" s="37" t="s">
        <v>20</v>
      </c>
      <c r="BW59" s="37" t="str">
        <f t="shared" si="1"/>
        <v>Verified</v>
      </c>
    </row>
    <row r="60" spans="1:75" ht="15.75">
      <c r="A60">
        <v>2013</v>
      </c>
      <c r="B60" s="25" t="s">
        <v>3</v>
      </c>
      <c r="C60" s="25" t="s">
        <v>14</v>
      </c>
      <c r="D60" s="25" t="s">
        <v>68</v>
      </c>
      <c r="E60" s="2" t="str">
        <f>VLOOKUP(D60,Checking!$Q$11:$T$41,4)</f>
        <v>07 Residential Demand Response</v>
      </c>
      <c r="F60" s="25" t="s">
        <v>17</v>
      </c>
      <c r="G60" s="9" t="str">
        <f t="shared" si="2"/>
        <v>Verified</v>
      </c>
      <c r="H60" s="25">
        <v>2013</v>
      </c>
      <c r="J60" s="25" t="s">
        <v>65</v>
      </c>
      <c r="K60" s="25" t="s">
        <v>31</v>
      </c>
      <c r="L60">
        <v>359000</v>
      </c>
      <c r="M60" t="s">
        <v>20</v>
      </c>
      <c r="N60" t="s">
        <v>20</v>
      </c>
      <c r="O60" s="37" t="s">
        <v>20</v>
      </c>
      <c r="P60" s="37" t="s">
        <v>20</v>
      </c>
      <c r="Q60" s="37">
        <v>199.47579999999999</v>
      </c>
      <c r="R60" s="37" t="s">
        <v>20</v>
      </c>
      <c r="S60" s="37" t="s">
        <v>20</v>
      </c>
      <c r="T60" s="37" t="s">
        <v>20</v>
      </c>
      <c r="U60" s="37" t="s">
        <v>20</v>
      </c>
      <c r="V60" s="37" t="s">
        <v>20</v>
      </c>
      <c r="W60" s="37" t="s">
        <v>20</v>
      </c>
      <c r="X60" s="37" t="s">
        <v>20</v>
      </c>
      <c r="Y60" s="37" t="s">
        <v>20</v>
      </c>
      <c r="Z60" s="37" t="s">
        <v>20</v>
      </c>
      <c r="AA60" s="37" t="s">
        <v>20</v>
      </c>
      <c r="AB60" s="37" t="s">
        <v>20</v>
      </c>
      <c r="AC60" s="37" t="s">
        <v>20</v>
      </c>
      <c r="AD60" s="37" t="s">
        <v>20</v>
      </c>
      <c r="AE60" s="37" t="s">
        <v>20</v>
      </c>
      <c r="AF60" s="37" t="s">
        <v>20</v>
      </c>
      <c r="AG60" s="37" t="s">
        <v>20</v>
      </c>
      <c r="AH60" s="37" t="s">
        <v>20</v>
      </c>
      <c r="AI60" s="37" t="s">
        <v>20</v>
      </c>
      <c r="AJ60" s="37" t="s">
        <v>20</v>
      </c>
      <c r="AK60" s="37" t="s">
        <v>20</v>
      </c>
      <c r="AL60" s="37" t="s">
        <v>20</v>
      </c>
      <c r="AM60" s="37" t="s">
        <v>20</v>
      </c>
      <c r="AN60" s="37" t="s">
        <v>20</v>
      </c>
      <c r="AO60" s="37" t="s">
        <v>20</v>
      </c>
      <c r="AP60" s="37" t="s">
        <v>20</v>
      </c>
      <c r="AQ60" s="37" t="s">
        <v>20</v>
      </c>
      <c r="AR60" s="37" t="s">
        <v>20</v>
      </c>
      <c r="AS60" s="37" t="s">
        <v>20</v>
      </c>
      <c r="AT60" s="37" t="s">
        <v>20</v>
      </c>
      <c r="AU60" s="37">
        <v>989.84</v>
      </c>
      <c r="AV60" s="37" t="s">
        <v>20</v>
      </c>
      <c r="AW60" s="37" t="s">
        <v>20</v>
      </c>
      <c r="AX60" s="37" t="s">
        <v>20</v>
      </c>
      <c r="AY60" s="37" t="s">
        <v>20</v>
      </c>
      <c r="AZ60" s="37" t="s">
        <v>20</v>
      </c>
      <c r="BA60" s="37" t="s">
        <v>20</v>
      </c>
      <c r="BB60" s="37" t="s">
        <v>20</v>
      </c>
      <c r="BC60" s="37" t="s">
        <v>20</v>
      </c>
      <c r="BD60" s="37" t="s">
        <v>20</v>
      </c>
      <c r="BE60" s="37" t="s">
        <v>20</v>
      </c>
      <c r="BF60" s="37" t="s">
        <v>20</v>
      </c>
      <c r="BG60" s="37" t="s">
        <v>20</v>
      </c>
      <c r="BH60" s="37" t="s">
        <v>20</v>
      </c>
      <c r="BI60" s="37" t="s">
        <v>20</v>
      </c>
      <c r="BJ60" s="37" t="s">
        <v>20</v>
      </c>
      <c r="BK60" s="37" t="s">
        <v>20</v>
      </c>
      <c r="BL60" s="37" t="s">
        <v>20</v>
      </c>
      <c r="BM60" s="37" t="s">
        <v>20</v>
      </c>
      <c r="BN60" s="37" t="s">
        <v>20</v>
      </c>
      <c r="BO60" s="37" t="s">
        <v>20</v>
      </c>
      <c r="BP60" s="37" t="s">
        <v>20</v>
      </c>
      <c r="BQ60" s="37" t="s">
        <v>20</v>
      </c>
      <c r="BR60" s="37" t="s">
        <v>20</v>
      </c>
      <c r="BS60" s="37" t="s">
        <v>20</v>
      </c>
      <c r="BT60" s="37" t="s">
        <v>20</v>
      </c>
      <c r="BU60" s="37" t="s">
        <v>20</v>
      </c>
      <c r="BV60" s="37" t="s">
        <v>20</v>
      </c>
      <c r="BW60" s="37" t="str">
        <f t="shared" si="1"/>
        <v>Verified</v>
      </c>
    </row>
    <row r="61" spans="1:75" ht="15.75">
      <c r="A61">
        <v>2013</v>
      </c>
      <c r="B61" s="25" t="s">
        <v>3</v>
      </c>
      <c r="C61" s="25" t="s">
        <v>14</v>
      </c>
      <c r="D61" s="25" t="s">
        <v>68</v>
      </c>
      <c r="E61" s="2" t="str">
        <f>VLOOKUP(D61,Checking!$Q$11:$T$41,4)</f>
        <v>07 Residential Demand Response</v>
      </c>
      <c r="F61" s="25" t="s">
        <v>17</v>
      </c>
      <c r="G61" s="9" t="str">
        <f t="shared" si="2"/>
        <v>Verified</v>
      </c>
      <c r="H61" s="25">
        <v>2013</v>
      </c>
      <c r="J61" s="25" t="s">
        <v>65</v>
      </c>
      <c r="K61" s="25" t="s">
        <v>31</v>
      </c>
      <c r="L61">
        <v>770000</v>
      </c>
      <c r="M61" t="s">
        <v>20</v>
      </c>
      <c r="N61" t="s">
        <v>20</v>
      </c>
      <c r="O61" s="37" t="s">
        <v>20</v>
      </c>
      <c r="P61" s="37" t="s">
        <v>20</v>
      </c>
      <c r="Q61" s="37">
        <v>431.90899999999999</v>
      </c>
      <c r="R61" s="37" t="s">
        <v>20</v>
      </c>
      <c r="S61" s="37" t="s">
        <v>20</v>
      </c>
      <c r="T61" s="37" t="s">
        <v>20</v>
      </c>
      <c r="U61" s="37" t="s">
        <v>20</v>
      </c>
      <c r="V61" s="37" t="s">
        <v>20</v>
      </c>
      <c r="W61" s="37" t="s">
        <v>20</v>
      </c>
      <c r="X61" s="37" t="s">
        <v>20</v>
      </c>
      <c r="Y61" s="37" t="s">
        <v>20</v>
      </c>
      <c r="Z61" s="37" t="s">
        <v>20</v>
      </c>
      <c r="AA61" s="37" t="s">
        <v>20</v>
      </c>
      <c r="AB61" s="37" t="s">
        <v>20</v>
      </c>
      <c r="AC61" s="37" t="s">
        <v>20</v>
      </c>
      <c r="AD61" s="37" t="s">
        <v>20</v>
      </c>
      <c r="AE61" s="37" t="s">
        <v>20</v>
      </c>
      <c r="AF61" s="37" t="s">
        <v>20</v>
      </c>
      <c r="AG61" s="37" t="s">
        <v>20</v>
      </c>
      <c r="AH61" s="37" t="s">
        <v>20</v>
      </c>
      <c r="AI61" s="37" t="s">
        <v>20</v>
      </c>
      <c r="AJ61" s="37" t="s">
        <v>20</v>
      </c>
      <c r="AK61" s="37" t="s">
        <v>20</v>
      </c>
      <c r="AL61" s="37" t="s">
        <v>20</v>
      </c>
      <c r="AM61" s="37" t="s">
        <v>20</v>
      </c>
      <c r="AN61" s="37" t="s">
        <v>20</v>
      </c>
      <c r="AO61" s="37" t="s">
        <v>20</v>
      </c>
      <c r="AP61" s="37" t="s">
        <v>20</v>
      </c>
      <c r="AQ61" s="37" t="s">
        <v>20</v>
      </c>
      <c r="AR61" s="37" t="s">
        <v>20</v>
      </c>
      <c r="AS61" s="37" t="s">
        <v>20</v>
      </c>
      <c r="AT61" s="37" t="s">
        <v>20</v>
      </c>
      <c r="AU61" s="37">
        <v>2035.5709999999999</v>
      </c>
      <c r="AV61" s="37" t="s">
        <v>20</v>
      </c>
      <c r="AW61" s="37" t="s">
        <v>20</v>
      </c>
      <c r="AX61" s="37" t="s">
        <v>20</v>
      </c>
      <c r="AY61" s="37" t="s">
        <v>20</v>
      </c>
      <c r="AZ61" s="37" t="s">
        <v>20</v>
      </c>
      <c r="BA61" s="37" t="s">
        <v>20</v>
      </c>
      <c r="BB61" s="37" t="s">
        <v>20</v>
      </c>
      <c r="BC61" s="37" t="s">
        <v>20</v>
      </c>
      <c r="BD61" s="37" t="s">
        <v>20</v>
      </c>
      <c r="BE61" s="37" t="s">
        <v>20</v>
      </c>
      <c r="BF61" s="37" t="s">
        <v>20</v>
      </c>
      <c r="BG61" s="37" t="s">
        <v>20</v>
      </c>
      <c r="BH61" s="37" t="s">
        <v>20</v>
      </c>
      <c r="BI61" s="37" t="s">
        <v>20</v>
      </c>
      <c r="BJ61" s="37" t="s">
        <v>20</v>
      </c>
      <c r="BK61" s="37" t="s">
        <v>20</v>
      </c>
      <c r="BL61" s="37" t="s">
        <v>20</v>
      </c>
      <c r="BM61" s="37" t="s">
        <v>20</v>
      </c>
      <c r="BN61" s="37" t="s">
        <v>20</v>
      </c>
      <c r="BO61" s="37" t="s">
        <v>20</v>
      </c>
      <c r="BP61" s="37" t="s">
        <v>20</v>
      </c>
      <c r="BQ61" s="37" t="s">
        <v>20</v>
      </c>
      <c r="BR61" s="37" t="s">
        <v>20</v>
      </c>
      <c r="BS61" s="37" t="s">
        <v>20</v>
      </c>
      <c r="BT61" s="37" t="s">
        <v>20</v>
      </c>
      <c r="BU61" s="37" t="s">
        <v>20</v>
      </c>
      <c r="BV61" s="37" t="s">
        <v>20</v>
      </c>
      <c r="BW61" s="37" t="str">
        <f t="shared" si="1"/>
        <v>Verified</v>
      </c>
    </row>
    <row r="62" spans="1:75" ht="15.75">
      <c r="A62">
        <v>2013</v>
      </c>
      <c r="B62" s="25" t="s">
        <v>3</v>
      </c>
      <c r="C62" s="25" t="s">
        <v>14</v>
      </c>
      <c r="D62" s="25" t="s">
        <v>68</v>
      </c>
      <c r="E62" s="2" t="str">
        <f>VLOOKUP(D62,Checking!$Q$11:$T$41,4)</f>
        <v>07 Residential Demand Response</v>
      </c>
      <c r="F62" s="25" t="s">
        <v>17</v>
      </c>
      <c r="G62" s="9" t="str">
        <f t="shared" si="2"/>
        <v>Verified</v>
      </c>
      <c r="H62" s="25">
        <v>2013</v>
      </c>
      <c r="J62" s="25" t="s">
        <v>65</v>
      </c>
      <c r="K62" s="25" t="s">
        <v>31</v>
      </c>
      <c r="L62">
        <v>646000</v>
      </c>
      <c r="M62" t="s">
        <v>20</v>
      </c>
      <c r="N62" t="s">
        <v>20</v>
      </c>
      <c r="O62" s="37" t="s">
        <v>20</v>
      </c>
      <c r="P62" s="37" t="s">
        <v>20</v>
      </c>
      <c r="Q62" s="37">
        <v>363.39260000000002</v>
      </c>
      <c r="R62" s="37" t="s">
        <v>20</v>
      </c>
      <c r="S62" s="37" t="s">
        <v>20</v>
      </c>
      <c r="T62" s="37" t="s">
        <v>20</v>
      </c>
      <c r="U62" s="37" t="s">
        <v>20</v>
      </c>
      <c r="V62" s="37" t="s">
        <v>20</v>
      </c>
      <c r="W62" s="37" t="s">
        <v>20</v>
      </c>
      <c r="X62" s="37" t="s">
        <v>20</v>
      </c>
      <c r="Y62" s="37" t="s">
        <v>20</v>
      </c>
      <c r="Z62" s="37" t="s">
        <v>20</v>
      </c>
      <c r="AA62" s="37" t="s">
        <v>20</v>
      </c>
      <c r="AB62" s="37" t="s">
        <v>20</v>
      </c>
      <c r="AC62" s="37" t="s">
        <v>20</v>
      </c>
      <c r="AD62" s="37" t="s">
        <v>20</v>
      </c>
      <c r="AE62" s="37" t="s">
        <v>20</v>
      </c>
      <c r="AF62" s="37" t="s">
        <v>20</v>
      </c>
      <c r="AG62" s="37" t="s">
        <v>20</v>
      </c>
      <c r="AH62" s="37" t="s">
        <v>20</v>
      </c>
      <c r="AI62" s="37" t="s">
        <v>20</v>
      </c>
      <c r="AJ62" s="37" t="s">
        <v>20</v>
      </c>
      <c r="AK62" s="37" t="s">
        <v>20</v>
      </c>
      <c r="AL62" s="37" t="s">
        <v>20</v>
      </c>
      <c r="AM62" s="37" t="s">
        <v>20</v>
      </c>
      <c r="AN62" s="37" t="s">
        <v>20</v>
      </c>
      <c r="AO62" s="37" t="s">
        <v>20</v>
      </c>
      <c r="AP62" s="37" t="s">
        <v>20</v>
      </c>
      <c r="AQ62" s="37" t="s">
        <v>20</v>
      </c>
      <c r="AR62" s="37" t="s">
        <v>20</v>
      </c>
      <c r="AS62" s="37" t="s">
        <v>20</v>
      </c>
      <c r="AT62" s="37" t="s">
        <v>20</v>
      </c>
      <c r="AU62" s="37">
        <v>1666.039</v>
      </c>
      <c r="AV62" s="37" t="s">
        <v>20</v>
      </c>
      <c r="AW62" s="37" t="s">
        <v>20</v>
      </c>
      <c r="AX62" s="37" t="s">
        <v>20</v>
      </c>
      <c r="AY62" s="37" t="s">
        <v>20</v>
      </c>
      <c r="AZ62" s="37" t="s">
        <v>20</v>
      </c>
      <c r="BA62" s="37" t="s">
        <v>20</v>
      </c>
      <c r="BB62" s="37" t="s">
        <v>20</v>
      </c>
      <c r="BC62" s="37" t="s">
        <v>20</v>
      </c>
      <c r="BD62" s="37" t="s">
        <v>20</v>
      </c>
      <c r="BE62" s="37" t="s">
        <v>20</v>
      </c>
      <c r="BF62" s="37" t="s">
        <v>20</v>
      </c>
      <c r="BG62" s="37" t="s">
        <v>20</v>
      </c>
      <c r="BH62" s="37" t="s">
        <v>20</v>
      </c>
      <c r="BI62" s="37" t="s">
        <v>20</v>
      </c>
      <c r="BJ62" s="37" t="s">
        <v>20</v>
      </c>
      <c r="BK62" s="37" t="s">
        <v>20</v>
      </c>
      <c r="BL62" s="37" t="s">
        <v>20</v>
      </c>
      <c r="BM62" s="37" t="s">
        <v>20</v>
      </c>
      <c r="BN62" s="37" t="s">
        <v>20</v>
      </c>
      <c r="BO62" s="37" t="s">
        <v>20</v>
      </c>
      <c r="BP62" s="37" t="s">
        <v>20</v>
      </c>
      <c r="BQ62" s="37" t="s">
        <v>20</v>
      </c>
      <c r="BR62" s="37" t="s">
        <v>20</v>
      </c>
      <c r="BS62" s="37" t="s">
        <v>20</v>
      </c>
      <c r="BT62" s="37" t="s">
        <v>20</v>
      </c>
      <c r="BU62" s="37" t="s">
        <v>20</v>
      </c>
      <c r="BV62" s="37" t="s">
        <v>20</v>
      </c>
      <c r="BW62" s="37" t="str">
        <f t="shared" si="1"/>
        <v>Verified</v>
      </c>
    </row>
    <row r="63" spans="1:75" ht="15.75">
      <c r="A63">
        <v>2013</v>
      </c>
      <c r="B63" s="25" t="s">
        <v>3</v>
      </c>
      <c r="C63" s="25" t="s">
        <v>14</v>
      </c>
      <c r="D63" s="25" t="s">
        <v>68</v>
      </c>
      <c r="E63" s="2" t="str">
        <f>VLOOKUP(D63,Checking!$Q$11:$T$41,4)</f>
        <v>07 Residential Demand Response</v>
      </c>
      <c r="F63" s="25" t="s">
        <v>17</v>
      </c>
      <c r="G63" s="9" t="str">
        <f t="shared" si="2"/>
        <v>Verified</v>
      </c>
      <c r="H63" s="25">
        <v>2013</v>
      </c>
      <c r="J63" s="25" t="s">
        <v>65</v>
      </c>
      <c r="K63" s="25" t="s">
        <v>31</v>
      </c>
      <c r="L63">
        <v>935000</v>
      </c>
      <c r="M63" t="s">
        <v>20</v>
      </c>
      <c r="N63" t="s">
        <v>20</v>
      </c>
      <c r="O63" s="37" t="s">
        <v>20</v>
      </c>
      <c r="P63" s="37" t="s">
        <v>20</v>
      </c>
      <c r="Q63" s="37">
        <v>523.19320000000005</v>
      </c>
      <c r="R63" s="37" t="s">
        <v>20</v>
      </c>
      <c r="S63" s="37" t="s">
        <v>20</v>
      </c>
      <c r="T63" s="37" t="s">
        <v>20</v>
      </c>
      <c r="U63" s="37" t="s">
        <v>20</v>
      </c>
      <c r="V63" s="37" t="s">
        <v>20</v>
      </c>
      <c r="W63" s="37" t="s">
        <v>20</v>
      </c>
      <c r="X63" s="37" t="s">
        <v>20</v>
      </c>
      <c r="Y63" s="37" t="s">
        <v>20</v>
      </c>
      <c r="Z63" s="37" t="s">
        <v>20</v>
      </c>
      <c r="AA63" s="37" t="s">
        <v>20</v>
      </c>
      <c r="AB63" s="37" t="s">
        <v>20</v>
      </c>
      <c r="AC63" s="37" t="s">
        <v>20</v>
      </c>
      <c r="AD63" s="37" t="s">
        <v>20</v>
      </c>
      <c r="AE63" s="37" t="s">
        <v>20</v>
      </c>
      <c r="AF63" s="37" t="s">
        <v>20</v>
      </c>
      <c r="AG63" s="37" t="s">
        <v>20</v>
      </c>
      <c r="AH63" s="37" t="s">
        <v>20</v>
      </c>
      <c r="AI63" s="37" t="s">
        <v>20</v>
      </c>
      <c r="AJ63" s="37" t="s">
        <v>20</v>
      </c>
      <c r="AK63" s="37" t="s">
        <v>20</v>
      </c>
      <c r="AL63" s="37" t="s">
        <v>20</v>
      </c>
      <c r="AM63" s="37" t="s">
        <v>20</v>
      </c>
      <c r="AN63" s="37" t="s">
        <v>20</v>
      </c>
      <c r="AO63" s="37" t="s">
        <v>20</v>
      </c>
      <c r="AP63" s="37" t="s">
        <v>20</v>
      </c>
      <c r="AQ63" s="37" t="s">
        <v>20</v>
      </c>
      <c r="AR63" s="37" t="s">
        <v>20</v>
      </c>
      <c r="AS63" s="37" t="s">
        <v>20</v>
      </c>
      <c r="AT63" s="37" t="s">
        <v>20</v>
      </c>
      <c r="AU63" s="37">
        <v>2378.7800000000002</v>
      </c>
      <c r="AV63" s="37" t="s">
        <v>20</v>
      </c>
      <c r="AW63" s="37" t="s">
        <v>20</v>
      </c>
      <c r="AX63" s="37" t="s">
        <v>20</v>
      </c>
      <c r="AY63" s="37" t="s">
        <v>20</v>
      </c>
      <c r="AZ63" s="37" t="s">
        <v>20</v>
      </c>
      <c r="BA63" s="37" t="s">
        <v>20</v>
      </c>
      <c r="BB63" s="37" t="s">
        <v>20</v>
      </c>
      <c r="BC63" s="37" t="s">
        <v>20</v>
      </c>
      <c r="BD63" s="37" t="s">
        <v>20</v>
      </c>
      <c r="BE63" s="37" t="s">
        <v>20</v>
      </c>
      <c r="BF63" s="37" t="s">
        <v>20</v>
      </c>
      <c r="BG63" s="37" t="s">
        <v>20</v>
      </c>
      <c r="BH63" s="37" t="s">
        <v>20</v>
      </c>
      <c r="BI63" s="37" t="s">
        <v>20</v>
      </c>
      <c r="BJ63" s="37" t="s">
        <v>20</v>
      </c>
      <c r="BK63" s="37" t="s">
        <v>20</v>
      </c>
      <c r="BL63" s="37" t="s">
        <v>20</v>
      </c>
      <c r="BM63" s="37" t="s">
        <v>20</v>
      </c>
      <c r="BN63" s="37" t="s">
        <v>20</v>
      </c>
      <c r="BO63" s="37" t="s">
        <v>20</v>
      </c>
      <c r="BP63" s="37" t="s">
        <v>20</v>
      </c>
      <c r="BQ63" s="37" t="s">
        <v>20</v>
      </c>
      <c r="BR63" s="37" t="s">
        <v>20</v>
      </c>
      <c r="BS63" s="37" t="s">
        <v>20</v>
      </c>
      <c r="BT63" s="37" t="s">
        <v>20</v>
      </c>
      <c r="BU63" s="37" t="s">
        <v>20</v>
      </c>
      <c r="BV63" s="37" t="s">
        <v>20</v>
      </c>
      <c r="BW63" s="37" t="str">
        <f t="shared" si="1"/>
        <v>Verified</v>
      </c>
    </row>
    <row r="64" spans="1:75" ht="15.75">
      <c r="A64">
        <v>2013</v>
      </c>
      <c r="B64" s="25" t="s">
        <v>3</v>
      </c>
      <c r="C64" s="25" t="s">
        <v>14</v>
      </c>
      <c r="D64" s="25" t="s">
        <v>68</v>
      </c>
      <c r="E64" s="2" t="str">
        <f>VLOOKUP(D64,Checking!$Q$11:$T$41,4)</f>
        <v>07 Residential Demand Response</v>
      </c>
      <c r="F64" s="25" t="s">
        <v>17</v>
      </c>
      <c r="G64" s="9" t="str">
        <f t="shared" si="2"/>
        <v>Verified</v>
      </c>
      <c r="H64" s="25">
        <v>2013</v>
      </c>
      <c r="J64" s="25" t="s">
        <v>65</v>
      </c>
      <c r="K64" s="25" t="s">
        <v>31</v>
      </c>
      <c r="L64">
        <v>582000</v>
      </c>
      <c r="M64" t="s">
        <v>20</v>
      </c>
      <c r="N64" t="s">
        <v>20</v>
      </c>
      <c r="O64" s="37" t="s">
        <v>20</v>
      </c>
      <c r="P64" s="37" t="s">
        <v>20</v>
      </c>
      <c r="Q64" s="37">
        <v>327.73939999999999</v>
      </c>
      <c r="R64" s="37" t="s">
        <v>20</v>
      </c>
      <c r="S64" s="37" t="s">
        <v>20</v>
      </c>
      <c r="T64" s="37" t="s">
        <v>20</v>
      </c>
      <c r="U64" s="37" t="s">
        <v>20</v>
      </c>
      <c r="V64" s="37" t="s">
        <v>20</v>
      </c>
      <c r="W64" s="37" t="s">
        <v>20</v>
      </c>
      <c r="X64" s="37" t="s">
        <v>20</v>
      </c>
      <c r="Y64" s="37" t="s">
        <v>20</v>
      </c>
      <c r="Z64" s="37" t="s">
        <v>20</v>
      </c>
      <c r="AA64" s="37" t="s">
        <v>20</v>
      </c>
      <c r="AB64" s="37" t="s">
        <v>20</v>
      </c>
      <c r="AC64" s="37" t="s">
        <v>20</v>
      </c>
      <c r="AD64" s="37" t="s">
        <v>20</v>
      </c>
      <c r="AE64" s="37" t="s">
        <v>20</v>
      </c>
      <c r="AF64" s="37" t="s">
        <v>20</v>
      </c>
      <c r="AG64" s="37" t="s">
        <v>20</v>
      </c>
      <c r="AH64" s="37" t="s">
        <v>20</v>
      </c>
      <c r="AI64" s="37" t="s">
        <v>20</v>
      </c>
      <c r="AJ64" s="37" t="s">
        <v>20</v>
      </c>
      <c r="AK64" s="37" t="s">
        <v>20</v>
      </c>
      <c r="AL64" s="37" t="s">
        <v>20</v>
      </c>
      <c r="AM64" s="37" t="s">
        <v>20</v>
      </c>
      <c r="AN64" s="37" t="s">
        <v>20</v>
      </c>
      <c r="AO64" s="37" t="s">
        <v>20</v>
      </c>
      <c r="AP64" s="37" t="s">
        <v>20</v>
      </c>
      <c r="AQ64" s="37" t="s">
        <v>20</v>
      </c>
      <c r="AR64" s="37" t="s">
        <v>20</v>
      </c>
      <c r="AS64" s="37" t="s">
        <v>20</v>
      </c>
      <c r="AT64" s="37" t="s">
        <v>20</v>
      </c>
      <c r="AU64" s="37">
        <v>942.23490000000004</v>
      </c>
      <c r="AV64" s="37" t="s">
        <v>20</v>
      </c>
      <c r="AW64" s="37" t="s">
        <v>20</v>
      </c>
      <c r="AX64" s="37" t="s">
        <v>20</v>
      </c>
      <c r="AY64" s="37" t="s">
        <v>20</v>
      </c>
      <c r="AZ64" s="37" t="s">
        <v>20</v>
      </c>
      <c r="BA64" s="37" t="s">
        <v>20</v>
      </c>
      <c r="BB64" s="37" t="s">
        <v>20</v>
      </c>
      <c r="BC64" s="37" t="s">
        <v>20</v>
      </c>
      <c r="BD64" s="37" t="s">
        <v>20</v>
      </c>
      <c r="BE64" s="37" t="s">
        <v>20</v>
      </c>
      <c r="BF64" s="37" t="s">
        <v>20</v>
      </c>
      <c r="BG64" s="37" t="s">
        <v>20</v>
      </c>
      <c r="BH64" s="37" t="s">
        <v>20</v>
      </c>
      <c r="BI64" s="37" t="s">
        <v>20</v>
      </c>
      <c r="BJ64" s="37" t="s">
        <v>20</v>
      </c>
      <c r="BK64" s="37" t="s">
        <v>20</v>
      </c>
      <c r="BL64" s="37" t="s">
        <v>20</v>
      </c>
      <c r="BM64" s="37" t="s">
        <v>20</v>
      </c>
      <c r="BN64" s="37" t="s">
        <v>20</v>
      </c>
      <c r="BO64" s="37" t="s">
        <v>20</v>
      </c>
      <c r="BP64" s="37" t="s">
        <v>20</v>
      </c>
      <c r="BQ64" s="37" t="s">
        <v>20</v>
      </c>
      <c r="BR64" s="37" t="s">
        <v>20</v>
      </c>
      <c r="BS64" s="37" t="s">
        <v>20</v>
      </c>
      <c r="BT64" s="37" t="s">
        <v>20</v>
      </c>
      <c r="BU64" s="37" t="s">
        <v>20</v>
      </c>
      <c r="BV64" s="37" t="s">
        <v>20</v>
      </c>
      <c r="BW64" s="37" t="str">
        <f t="shared" si="1"/>
        <v>Verified</v>
      </c>
    </row>
    <row r="65" spans="1:75" ht="15.75">
      <c r="A65">
        <v>2013</v>
      </c>
      <c r="B65" s="25" t="s">
        <v>3</v>
      </c>
      <c r="C65" s="25" t="s">
        <v>14</v>
      </c>
      <c r="D65" s="25" t="s">
        <v>68</v>
      </c>
      <c r="E65" s="2" t="str">
        <f>VLOOKUP(D65,Checking!$Q$11:$T$41,4)</f>
        <v>07 Residential Demand Response</v>
      </c>
      <c r="F65" s="25" t="s">
        <v>17</v>
      </c>
      <c r="G65" s="9" t="str">
        <f t="shared" si="2"/>
        <v>Verified</v>
      </c>
      <c r="H65" s="25">
        <v>2013</v>
      </c>
      <c r="J65" s="25" t="s">
        <v>65</v>
      </c>
      <c r="K65" s="25" t="s">
        <v>31</v>
      </c>
      <c r="L65">
        <v>2371000</v>
      </c>
      <c r="M65" t="s">
        <v>20</v>
      </c>
      <c r="N65" t="s">
        <v>20</v>
      </c>
      <c r="O65" s="37" t="s">
        <v>20</v>
      </c>
      <c r="P65" s="37" t="s">
        <v>20</v>
      </c>
      <c r="Q65" s="37">
        <v>1327.4069999999999</v>
      </c>
      <c r="R65" s="37" t="s">
        <v>20</v>
      </c>
      <c r="S65" s="37" t="s">
        <v>20</v>
      </c>
      <c r="T65" s="37" t="s">
        <v>20</v>
      </c>
      <c r="U65" s="37" t="s">
        <v>20</v>
      </c>
      <c r="V65" s="37" t="s">
        <v>20</v>
      </c>
      <c r="W65" s="37" t="s">
        <v>20</v>
      </c>
      <c r="X65" s="37" t="s">
        <v>20</v>
      </c>
      <c r="Y65" s="37" t="s">
        <v>20</v>
      </c>
      <c r="Z65" s="37" t="s">
        <v>20</v>
      </c>
      <c r="AA65" s="37" t="s">
        <v>20</v>
      </c>
      <c r="AB65" s="37" t="s">
        <v>20</v>
      </c>
      <c r="AC65" s="37" t="s">
        <v>20</v>
      </c>
      <c r="AD65" s="37" t="s">
        <v>20</v>
      </c>
      <c r="AE65" s="37" t="s">
        <v>20</v>
      </c>
      <c r="AF65" s="37" t="s">
        <v>20</v>
      </c>
      <c r="AG65" s="37" t="s">
        <v>20</v>
      </c>
      <c r="AH65" s="37" t="s">
        <v>20</v>
      </c>
      <c r="AI65" s="37" t="s">
        <v>20</v>
      </c>
      <c r="AJ65" s="37" t="s">
        <v>20</v>
      </c>
      <c r="AK65" s="37" t="s">
        <v>20</v>
      </c>
      <c r="AL65" s="37" t="s">
        <v>20</v>
      </c>
      <c r="AM65" s="37" t="s">
        <v>20</v>
      </c>
      <c r="AN65" s="37" t="s">
        <v>20</v>
      </c>
      <c r="AO65" s="37" t="s">
        <v>20</v>
      </c>
      <c r="AP65" s="37" t="s">
        <v>20</v>
      </c>
      <c r="AQ65" s="37" t="s">
        <v>20</v>
      </c>
      <c r="AR65" s="37" t="s">
        <v>20</v>
      </c>
      <c r="AS65" s="37" t="s">
        <v>20</v>
      </c>
      <c r="AT65" s="37" t="s">
        <v>20</v>
      </c>
      <c r="AU65" s="37">
        <v>936.32349999999997</v>
      </c>
      <c r="AV65" s="37" t="s">
        <v>20</v>
      </c>
      <c r="AW65" s="37" t="s">
        <v>20</v>
      </c>
      <c r="AX65" s="37" t="s">
        <v>20</v>
      </c>
      <c r="AY65" s="37" t="s">
        <v>20</v>
      </c>
      <c r="AZ65" s="37" t="s">
        <v>20</v>
      </c>
      <c r="BA65" s="37" t="s">
        <v>20</v>
      </c>
      <c r="BB65" s="37" t="s">
        <v>20</v>
      </c>
      <c r="BC65" s="37" t="s">
        <v>20</v>
      </c>
      <c r="BD65" s="37" t="s">
        <v>20</v>
      </c>
      <c r="BE65" s="37" t="s">
        <v>20</v>
      </c>
      <c r="BF65" s="37" t="s">
        <v>20</v>
      </c>
      <c r="BG65" s="37" t="s">
        <v>20</v>
      </c>
      <c r="BH65" s="37" t="s">
        <v>20</v>
      </c>
      <c r="BI65" s="37" t="s">
        <v>20</v>
      </c>
      <c r="BJ65" s="37" t="s">
        <v>20</v>
      </c>
      <c r="BK65" s="37" t="s">
        <v>20</v>
      </c>
      <c r="BL65" s="37" t="s">
        <v>20</v>
      </c>
      <c r="BM65" s="37" t="s">
        <v>20</v>
      </c>
      <c r="BN65" s="37" t="s">
        <v>20</v>
      </c>
      <c r="BO65" s="37" t="s">
        <v>20</v>
      </c>
      <c r="BP65" s="37" t="s">
        <v>20</v>
      </c>
      <c r="BQ65" s="37" t="s">
        <v>20</v>
      </c>
      <c r="BR65" s="37" t="s">
        <v>20</v>
      </c>
      <c r="BS65" s="37" t="s">
        <v>20</v>
      </c>
      <c r="BT65" s="37" t="s">
        <v>20</v>
      </c>
      <c r="BU65" s="37" t="s">
        <v>20</v>
      </c>
      <c r="BV65" s="37" t="s">
        <v>20</v>
      </c>
      <c r="BW65" s="37" t="str">
        <f t="shared" si="1"/>
        <v>Verified</v>
      </c>
    </row>
    <row r="66" spans="1:75" ht="15.75">
      <c r="A66">
        <v>2013</v>
      </c>
      <c r="B66" s="25" t="s">
        <v>3</v>
      </c>
      <c r="C66" s="25" t="s">
        <v>14</v>
      </c>
      <c r="D66" s="25" t="s">
        <v>69</v>
      </c>
      <c r="E66" s="2" t="str">
        <f>VLOOKUP(D66,Checking!$Q$11:$T$41,4)</f>
        <v>08 Residential Demand Response (IHD)</v>
      </c>
      <c r="F66" s="25" t="s">
        <v>17</v>
      </c>
      <c r="G66" s="9" t="str">
        <f t="shared" si="2"/>
        <v>Verified</v>
      </c>
      <c r="H66" s="25">
        <v>2013</v>
      </c>
      <c r="J66" s="25" t="s">
        <v>65</v>
      </c>
      <c r="K66" s="25" t="s">
        <v>31</v>
      </c>
      <c r="L66">
        <v>1676000</v>
      </c>
      <c r="M66" t="s">
        <v>20</v>
      </c>
      <c r="N66" t="s">
        <v>20</v>
      </c>
      <c r="O66" s="37" t="s">
        <v>20</v>
      </c>
      <c r="P66" s="37" t="s">
        <v>20</v>
      </c>
      <c r="Q66" s="37">
        <v>0</v>
      </c>
      <c r="R66" s="37" t="s">
        <v>20</v>
      </c>
      <c r="S66" s="37" t="s">
        <v>20</v>
      </c>
      <c r="T66" s="37" t="s">
        <v>20</v>
      </c>
      <c r="U66" s="37" t="s">
        <v>20</v>
      </c>
      <c r="V66" s="37" t="s">
        <v>20</v>
      </c>
      <c r="W66" s="37" t="s">
        <v>20</v>
      </c>
      <c r="X66" s="37" t="s">
        <v>20</v>
      </c>
      <c r="Y66" s="37" t="s">
        <v>20</v>
      </c>
      <c r="Z66" s="37" t="s">
        <v>20</v>
      </c>
      <c r="AA66" s="37" t="s">
        <v>20</v>
      </c>
      <c r="AB66" s="37" t="s">
        <v>20</v>
      </c>
      <c r="AC66" s="37" t="s">
        <v>20</v>
      </c>
      <c r="AD66" s="37" t="s">
        <v>20</v>
      </c>
      <c r="AE66" s="37" t="s">
        <v>20</v>
      </c>
      <c r="AF66" s="37" t="s">
        <v>20</v>
      </c>
      <c r="AG66" s="37" t="s">
        <v>20</v>
      </c>
      <c r="AH66" s="37" t="s">
        <v>20</v>
      </c>
      <c r="AI66" s="37" t="s">
        <v>20</v>
      </c>
      <c r="AJ66" s="37" t="s">
        <v>20</v>
      </c>
      <c r="AK66" s="37" t="s">
        <v>20</v>
      </c>
      <c r="AL66" s="37" t="s">
        <v>20</v>
      </c>
      <c r="AM66" s="37" t="s">
        <v>20</v>
      </c>
      <c r="AN66" s="37" t="s">
        <v>20</v>
      </c>
      <c r="AO66" s="37" t="s">
        <v>20</v>
      </c>
      <c r="AP66" s="37" t="s">
        <v>20</v>
      </c>
      <c r="AQ66" s="37" t="s">
        <v>20</v>
      </c>
      <c r="AR66" s="37" t="s">
        <v>20</v>
      </c>
      <c r="AS66" s="37" t="s">
        <v>20</v>
      </c>
      <c r="AT66" s="37" t="s">
        <v>20</v>
      </c>
      <c r="AU66" s="37">
        <v>0</v>
      </c>
      <c r="AV66" s="37" t="s">
        <v>20</v>
      </c>
      <c r="AW66" s="37" t="s">
        <v>20</v>
      </c>
      <c r="AX66" s="37" t="s">
        <v>20</v>
      </c>
      <c r="AY66" s="37" t="s">
        <v>20</v>
      </c>
      <c r="AZ66" s="37" t="s">
        <v>20</v>
      </c>
      <c r="BA66" s="37" t="s">
        <v>20</v>
      </c>
      <c r="BB66" s="37" t="s">
        <v>20</v>
      </c>
      <c r="BC66" s="37" t="s">
        <v>20</v>
      </c>
      <c r="BD66" s="37" t="s">
        <v>20</v>
      </c>
      <c r="BE66" s="37" t="s">
        <v>20</v>
      </c>
      <c r="BF66" s="37" t="s">
        <v>20</v>
      </c>
      <c r="BG66" s="37" t="s">
        <v>20</v>
      </c>
      <c r="BH66" s="37" t="s">
        <v>20</v>
      </c>
      <c r="BI66" s="37" t="s">
        <v>20</v>
      </c>
      <c r="BJ66" s="37" t="s">
        <v>20</v>
      </c>
      <c r="BK66" s="37" t="s">
        <v>20</v>
      </c>
      <c r="BL66" s="37" t="s">
        <v>20</v>
      </c>
      <c r="BM66" s="37" t="s">
        <v>20</v>
      </c>
      <c r="BN66" s="37" t="s">
        <v>20</v>
      </c>
      <c r="BO66" s="37" t="s">
        <v>20</v>
      </c>
      <c r="BP66" s="37" t="s">
        <v>20</v>
      </c>
      <c r="BQ66" s="37" t="s">
        <v>20</v>
      </c>
      <c r="BR66" s="37" t="s">
        <v>20</v>
      </c>
      <c r="BS66" s="37" t="s">
        <v>20</v>
      </c>
      <c r="BT66" s="37" t="s">
        <v>20</v>
      </c>
      <c r="BU66" s="37" t="s">
        <v>20</v>
      </c>
      <c r="BV66" s="37" t="s">
        <v>20</v>
      </c>
      <c r="BW66" s="37" t="str">
        <f t="shared" si="1"/>
        <v>Verified</v>
      </c>
    </row>
    <row r="67" spans="1:75" ht="15.75">
      <c r="A67">
        <v>2013</v>
      </c>
      <c r="B67" s="25" t="s">
        <v>3</v>
      </c>
      <c r="C67" s="25" t="s">
        <v>14</v>
      </c>
      <c r="D67" s="25" t="s">
        <v>69</v>
      </c>
      <c r="E67" s="2" t="str">
        <f>VLOOKUP(D67,Checking!$Q$11:$T$41,4)</f>
        <v>08 Residential Demand Response (IHD)</v>
      </c>
      <c r="F67" s="25" t="s">
        <v>17</v>
      </c>
      <c r="G67" s="9" t="str">
        <f t="shared" si="2"/>
        <v>Verified</v>
      </c>
      <c r="H67" s="25">
        <v>2013</v>
      </c>
      <c r="J67" s="25" t="s">
        <v>65</v>
      </c>
      <c r="K67" s="25" t="s">
        <v>31</v>
      </c>
      <c r="L67">
        <v>3439000</v>
      </c>
      <c r="M67" t="s">
        <v>20</v>
      </c>
      <c r="N67" t="s">
        <v>20</v>
      </c>
      <c r="O67" s="37" t="s">
        <v>20</v>
      </c>
      <c r="P67" s="37" t="s">
        <v>20</v>
      </c>
      <c r="Q67" s="37">
        <v>0</v>
      </c>
      <c r="R67" s="37" t="s">
        <v>20</v>
      </c>
      <c r="S67" s="37" t="s">
        <v>20</v>
      </c>
      <c r="T67" s="37" t="s">
        <v>20</v>
      </c>
      <c r="U67" s="37" t="s">
        <v>20</v>
      </c>
      <c r="V67" s="37" t="s">
        <v>20</v>
      </c>
      <c r="W67" s="37" t="s">
        <v>20</v>
      </c>
      <c r="X67" s="37" t="s">
        <v>20</v>
      </c>
      <c r="Y67" s="37" t="s">
        <v>20</v>
      </c>
      <c r="Z67" s="37" t="s">
        <v>20</v>
      </c>
      <c r="AA67" s="37" t="s">
        <v>20</v>
      </c>
      <c r="AB67" s="37" t="s">
        <v>20</v>
      </c>
      <c r="AC67" s="37" t="s">
        <v>20</v>
      </c>
      <c r="AD67" s="37" t="s">
        <v>20</v>
      </c>
      <c r="AE67" s="37" t="s">
        <v>20</v>
      </c>
      <c r="AF67" s="37" t="s">
        <v>20</v>
      </c>
      <c r="AG67" s="37" t="s">
        <v>20</v>
      </c>
      <c r="AH67" s="37" t="s">
        <v>20</v>
      </c>
      <c r="AI67" s="37" t="s">
        <v>20</v>
      </c>
      <c r="AJ67" s="37" t="s">
        <v>20</v>
      </c>
      <c r="AK67" s="37" t="s">
        <v>20</v>
      </c>
      <c r="AL67" s="37" t="s">
        <v>20</v>
      </c>
      <c r="AM67" s="37" t="s">
        <v>20</v>
      </c>
      <c r="AN67" s="37" t="s">
        <v>20</v>
      </c>
      <c r="AO67" s="37" t="s">
        <v>20</v>
      </c>
      <c r="AP67" s="37" t="s">
        <v>20</v>
      </c>
      <c r="AQ67" s="37" t="s">
        <v>20</v>
      </c>
      <c r="AR67" s="37" t="s">
        <v>20</v>
      </c>
      <c r="AS67" s="37" t="s">
        <v>20</v>
      </c>
      <c r="AT67" s="37" t="s">
        <v>20</v>
      </c>
      <c r="AU67" s="37">
        <v>0</v>
      </c>
      <c r="AV67" s="37" t="s">
        <v>20</v>
      </c>
      <c r="AW67" s="37" t="s">
        <v>20</v>
      </c>
      <c r="AX67" s="37" t="s">
        <v>20</v>
      </c>
      <c r="AY67" s="37" t="s">
        <v>20</v>
      </c>
      <c r="AZ67" s="37" t="s">
        <v>20</v>
      </c>
      <c r="BA67" s="37" t="s">
        <v>20</v>
      </c>
      <c r="BB67" s="37" t="s">
        <v>20</v>
      </c>
      <c r="BC67" s="37" t="s">
        <v>20</v>
      </c>
      <c r="BD67" s="37" t="s">
        <v>20</v>
      </c>
      <c r="BE67" s="37" t="s">
        <v>20</v>
      </c>
      <c r="BF67" s="37" t="s">
        <v>20</v>
      </c>
      <c r="BG67" s="37" t="s">
        <v>20</v>
      </c>
      <c r="BH67" s="37" t="s">
        <v>20</v>
      </c>
      <c r="BI67" s="37" t="s">
        <v>20</v>
      </c>
      <c r="BJ67" s="37" t="s">
        <v>20</v>
      </c>
      <c r="BK67" s="37" t="s">
        <v>20</v>
      </c>
      <c r="BL67" s="37" t="s">
        <v>20</v>
      </c>
      <c r="BM67" s="37" t="s">
        <v>20</v>
      </c>
      <c r="BN67" s="37" t="s">
        <v>20</v>
      </c>
      <c r="BO67" s="37" t="s">
        <v>20</v>
      </c>
      <c r="BP67" s="37" t="s">
        <v>20</v>
      </c>
      <c r="BQ67" s="37" t="s">
        <v>20</v>
      </c>
      <c r="BR67" s="37" t="s">
        <v>20</v>
      </c>
      <c r="BS67" s="37" t="s">
        <v>20</v>
      </c>
      <c r="BT67" s="37" t="s">
        <v>20</v>
      </c>
      <c r="BU67" s="37" t="s">
        <v>20</v>
      </c>
      <c r="BV67" s="37" t="s">
        <v>20</v>
      </c>
      <c r="BW67" s="37" t="str">
        <f t="shared" si="1"/>
        <v>Verified</v>
      </c>
    </row>
    <row r="68" spans="1:75" ht="15.75">
      <c r="A68">
        <v>2013</v>
      </c>
      <c r="B68" s="25" t="s">
        <v>3</v>
      </c>
      <c r="C68" s="25" t="s">
        <v>46</v>
      </c>
      <c r="D68" s="25" t="s">
        <v>183</v>
      </c>
      <c r="E68" s="2" t="str">
        <f>VLOOKUP(D68,Checking!$Q$11:$T$41,4)</f>
        <v>22 Demand Response 3</v>
      </c>
      <c r="F68" s="25" t="s">
        <v>46</v>
      </c>
      <c r="G68" s="9" t="str">
        <f t="shared" si="2"/>
        <v>Verified</v>
      </c>
      <c r="H68" s="25">
        <v>2013</v>
      </c>
      <c r="J68" s="25" t="s">
        <v>65</v>
      </c>
      <c r="K68" s="25" t="s">
        <v>39</v>
      </c>
      <c r="L68">
        <v>5000</v>
      </c>
      <c r="M68" t="s">
        <v>20</v>
      </c>
      <c r="N68" t="s">
        <v>20</v>
      </c>
      <c r="O68" s="37" t="s">
        <v>20</v>
      </c>
      <c r="P68" s="37" t="s">
        <v>20</v>
      </c>
      <c r="Q68" s="37">
        <v>996.8587</v>
      </c>
      <c r="R68" s="37" t="s">
        <v>20</v>
      </c>
      <c r="S68" s="37" t="s">
        <v>20</v>
      </c>
      <c r="T68" s="37" t="s">
        <v>20</v>
      </c>
      <c r="U68" s="37" t="s">
        <v>20</v>
      </c>
      <c r="V68" s="37" t="s">
        <v>20</v>
      </c>
      <c r="W68" s="37" t="s">
        <v>20</v>
      </c>
      <c r="X68" s="37" t="s">
        <v>20</v>
      </c>
      <c r="Y68" s="37" t="s">
        <v>20</v>
      </c>
      <c r="Z68" s="37" t="s">
        <v>20</v>
      </c>
      <c r="AA68" s="37" t="s">
        <v>20</v>
      </c>
      <c r="AB68" s="37" t="s">
        <v>20</v>
      </c>
      <c r="AC68" s="37" t="s">
        <v>20</v>
      </c>
      <c r="AD68" s="37" t="s">
        <v>20</v>
      </c>
      <c r="AE68" s="37" t="s">
        <v>20</v>
      </c>
      <c r="AF68" s="37" t="s">
        <v>20</v>
      </c>
      <c r="AG68" s="37" t="s">
        <v>20</v>
      </c>
      <c r="AH68" s="37" t="s">
        <v>20</v>
      </c>
      <c r="AI68" s="37" t="s">
        <v>20</v>
      </c>
      <c r="AJ68" s="37" t="s">
        <v>20</v>
      </c>
      <c r="AK68" s="37" t="s">
        <v>20</v>
      </c>
      <c r="AL68" s="37" t="s">
        <v>20</v>
      </c>
      <c r="AM68" s="37" t="s">
        <v>20</v>
      </c>
      <c r="AN68" s="37" t="s">
        <v>20</v>
      </c>
      <c r="AO68" s="37" t="s">
        <v>20</v>
      </c>
      <c r="AP68" s="37" t="s">
        <v>20</v>
      </c>
      <c r="AQ68" s="37" t="s">
        <v>20</v>
      </c>
      <c r="AR68" s="37" t="s">
        <v>20</v>
      </c>
      <c r="AS68" s="37" t="s">
        <v>20</v>
      </c>
      <c r="AT68" s="37" t="s">
        <v>20</v>
      </c>
      <c r="AU68" s="37">
        <v>22699.09</v>
      </c>
      <c r="AV68" s="37" t="s">
        <v>20</v>
      </c>
      <c r="AW68" s="37" t="s">
        <v>20</v>
      </c>
      <c r="AX68" s="37" t="s">
        <v>20</v>
      </c>
      <c r="AY68" s="37" t="s">
        <v>20</v>
      </c>
      <c r="AZ68" s="37" t="s">
        <v>20</v>
      </c>
      <c r="BA68" s="37" t="s">
        <v>20</v>
      </c>
      <c r="BB68" s="37" t="s">
        <v>20</v>
      </c>
      <c r="BC68" s="37" t="s">
        <v>20</v>
      </c>
      <c r="BD68" s="37" t="s">
        <v>20</v>
      </c>
      <c r="BE68" s="37" t="s">
        <v>20</v>
      </c>
      <c r="BF68" s="37" t="s">
        <v>20</v>
      </c>
      <c r="BG68" s="37" t="s">
        <v>20</v>
      </c>
      <c r="BH68" s="37" t="s">
        <v>20</v>
      </c>
      <c r="BI68" s="37" t="s">
        <v>20</v>
      </c>
      <c r="BJ68" s="37" t="s">
        <v>20</v>
      </c>
      <c r="BK68" s="37" t="s">
        <v>20</v>
      </c>
      <c r="BL68" s="37" t="s">
        <v>20</v>
      </c>
      <c r="BM68" s="37" t="s">
        <v>20</v>
      </c>
      <c r="BN68" s="37" t="s">
        <v>20</v>
      </c>
      <c r="BO68" s="37" t="s">
        <v>20</v>
      </c>
      <c r="BP68" s="37" t="s">
        <v>20</v>
      </c>
      <c r="BQ68" s="37" t="s">
        <v>20</v>
      </c>
      <c r="BR68" s="37" t="s">
        <v>20</v>
      </c>
      <c r="BS68" s="37" t="s">
        <v>20</v>
      </c>
      <c r="BT68" s="37" t="s">
        <v>20</v>
      </c>
      <c r="BU68" s="37" t="s">
        <v>20</v>
      </c>
      <c r="BV68" s="37" t="s">
        <v>20</v>
      </c>
      <c r="BW68" s="37" t="str">
        <f t="shared" ref="BW68:BW120" si="3">IF(H68=A68,"Verified",TEXT(A68,0)&amp;" True up")</f>
        <v>Verified</v>
      </c>
    </row>
    <row r="69" spans="1:75" ht="15.75">
      <c r="A69">
        <v>2013</v>
      </c>
      <c r="B69" s="25" t="s">
        <v>3</v>
      </c>
      <c r="C69" s="25" t="s">
        <v>46</v>
      </c>
      <c r="D69" s="25" t="s">
        <v>80</v>
      </c>
      <c r="E69" s="2" t="str">
        <f>VLOOKUP(D69,Checking!$Q$11:$T$41,4)</f>
        <v>20 Energy Manager</v>
      </c>
      <c r="F69" s="25" t="s">
        <v>46</v>
      </c>
      <c r="G69" s="9" t="str">
        <f t="shared" si="2"/>
        <v>Verified</v>
      </c>
      <c r="H69" s="25">
        <v>2013</v>
      </c>
      <c r="J69" s="25" t="s">
        <v>65</v>
      </c>
      <c r="K69" s="25" t="s">
        <v>20</v>
      </c>
      <c r="L69">
        <v>6000</v>
      </c>
      <c r="M69">
        <v>23.756399999999999</v>
      </c>
      <c r="N69">
        <v>143426.23199999999</v>
      </c>
      <c r="O69" s="37">
        <v>0</v>
      </c>
      <c r="P69" s="37">
        <v>0</v>
      </c>
      <c r="Q69" s="37">
        <v>21.380759999999999</v>
      </c>
      <c r="R69" s="37">
        <v>5.66676</v>
      </c>
      <c r="S69" s="37">
        <v>5.66676</v>
      </c>
      <c r="T69" s="37">
        <v>5.66676</v>
      </c>
      <c r="U69" s="37">
        <v>0.80676000000000003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0</v>
      </c>
      <c r="AT69" s="37">
        <v>0</v>
      </c>
      <c r="AU69" s="37">
        <v>129083.6088</v>
      </c>
      <c r="AV69" s="37">
        <v>42413.608800000002</v>
      </c>
      <c r="AW69" s="37">
        <v>42413.608800000002</v>
      </c>
      <c r="AX69" s="37">
        <v>42413.608800000002</v>
      </c>
      <c r="AY69" s="37">
        <v>3533.6088</v>
      </c>
      <c r="AZ69" s="37">
        <v>0</v>
      </c>
      <c r="BA69" s="37">
        <v>0</v>
      </c>
      <c r="BB69" s="37">
        <v>0</v>
      </c>
      <c r="BC69" s="37">
        <v>0</v>
      </c>
      <c r="BD69" s="37">
        <v>0</v>
      </c>
      <c r="BE69" s="37">
        <v>0</v>
      </c>
      <c r="BF69" s="37">
        <v>0</v>
      </c>
      <c r="BG69" s="37">
        <v>0</v>
      </c>
      <c r="BH69" s="37">
        <v>0</v>
      </c>
      <c r="BI69" s="37">
        <v>0</v>
      </c>
      <c r="BJ69" s="37">
        <v>0</v>
      </c>
      <c r="BK69" s="37">
        <v>0</v>
      </c>
      <c r="BL69" s="37">
        <v>0</v>
      </c>
      <c r="BM69" s="37">
        <v>0</v>
      </c>
      <c r="BN69" s="37">
        <v>0</v>
      </c>
      <c r="BO69" s="37">
        <v>0</v>
      </c>
      <c r="BP69" s="37">
        <v>0</v>
      </c>
      <c r="BQ69" s="37">
        <v>0</v>
      </c>
      <c r="BR69" s="37">
        <v>0</v>
      </c>
      <c r="BS69" s="37">
        <v>0</v>
      </c>
      <c r="BT69" s="37">
        <v>0</v>
      </c>
      <c r="BU69" s="37">
        <v>0</v>
      </c>
      <c r="BV69" s="37">
        <v>0</v>
      </c>
      <c r="BW69" s="37" t="str">
        <f t="shared" si="3"/>
        <v>Verified</v>
      </c>
    </row>
    <row r="70" spans="1:75" ht="15.75">
      <c r="A70">
        <v>2013</v>
      </c>
      <c r="B70" s="25" t="s">
        <v>3</v>
      </c>
      <c r="C70" s="25" t="s">
        <v>14</v>
      </c>
      <c r="D70" s="25" t="s">
        <v>22</v>
      </c>
      <c r="E70" s="2" t="str">
        <f>VLOOKUP(D70,Checking!$Q$11:$T$41,4)</f>
        <v>01 Appliance Retirement</v>
      </c>
      <c r="F70" s="25" t="s">
        <v>17</v>
      </c>
      <c r="G70" s="9" t="str">
        <f t="shared" si="2"/>
        <v>Verified</v>
      </c>
      <c r="H70" s="25">
        <v>2013</v>
      </c>
      <c r="J70" s="25" t="s">
        <v>65</v>
      </c>
      <c r="K70" s="25" t="s">
        <v>21</v>
      </c>
      <c r="L70">
        <v>329.35026902083069</v>
      </c>
      <c r="M70">
        <v>4.339884812812151E-2</v>
      </c>
      <c r="N70">
        <v>303.52206725303296</v>
      </c>
      <c r="O70" s="37">
        <v>0</v>
      </c>
      <c r="P70" s="37">
        <v>0</v>
      </c>
      <c r="Q70" s="37">
        <v>2.0557797038353701E-2</v>
      </c>
      <c r="R70" s="37">
        <v>2.0557797038353701E-2</v>
      </c>
      <c r="S70" s="37">
        <v>2.0557797038353701E-2</v>
      </c>
      <c r="T70" s="37">
        <v>2.0557797038353701E-2</v>
      </c>
      <c r="U70" s="37">
        <v>1.1421163155242223E-2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143.86590509654127</v>
      </c>
      <c r="AV70" s="37">
        <v>143.86590509654127</v>
      </c>
      <c r="AW70" s="37">
        <v>143.86590509654127</v>
      </c>
      <c r="AX70" s="37">
        <v>143.86590509654127</v>
      </c>
      <c r="AY70" s="37">
        <v>77.71148104544848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7">
        <v>0</v>
      </c>
      <c r="BP70" s="37">
        <v>0</v>
      </c>
      <c r="BQ70" s="37">
        <v>0</v>
      </c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 t="str">
        <f t="shared" si="3"/>
        <v>Verified</v>
      </c>
    </row>
    <row r="71" spans="1:75" ht="15.75">
      <c r="A71">
        <v>2013</v>
      </c>
      <c r="B71" s="25" t="s">
        <v>3</v>
      </c>
      <c r="C71" s="25" t="s">
        <v>14</v>
      </c>
      <c r="D71" s="25" t="s">
        <v>77</v>
      </c>
      <c r="E71" s="2" t="str">
        <f>VLOOKUP(D71,Checking!$Q$11:$T$41,4)</f>
        <v>03 HVAC Incentives</v>
      </c>
      <c r="F71" s="25" t="s">
        <v>17</v>
      </c>
      <c r="G71" s="9" t="str">
        <f t="shared" si="2"/>
        <v xml:space="preserve"> True-up</v>
      </c>
      <c r="H71" s="25">
        <v>2012</v>
      </c>
      <c r="J71" s="25" t="s">
        <v>78</v>
      </c>
      <c r="K71" s="25" t="s">
        <v>79</v>
      </c>
      <c r="L71">
        <v>470.5003843154725</v>
      </c>
      <c r="M71">
        <v>0.22166611457560098</v>
      </c>
      <c r="N71">
        <v>400.2557772138955</v>
      </c>
      <c r="O71" s="37">
        <v>0</v>
      </c>
      <c r="P71" s="37">
        <v>9.6037245205592883E-2</v>
      </c>
      <c r="Q71" s="37">
        <v>9.6037245205592883E-2</v>
      </c>
      <c r="R71" s="37">
        <v>9.6037245205592883E-2</v>
      </c>
      <c r="S71" s="37">
        <v>9.6037245205592883E-2</v>
      </c>
      <c r="T71" s="37">
        <v>9.6037245205592883E-2</v>
      </c>
      <c r="U71" s="37">
        <v>9.6037245205592883E-2</v>
      </c>
      <c r="V71" s="37">
        <v>9.6037245205592883E-2</v>
      </c>
      <c r="W71" s="37">
        <v>9.6037245205592883E-2</v>
      </c>
      <c r="X71" s="37">
        <v>9.6037245205592883E-2</v>
      </c>
      <c r="Y71" s="37">
        <v>9.6037245205592883E-2</v>
      </c>
      <c r="Z71" s="37">
        <v>9.6037245205592883E-2</v>
      </c>
      <c r="AA71" s="37">
        <v>9.6037245205592883E-2</v>
      </c>
      <c r="AB71" s="37">
        <v>9.6037245205592883E-2</v>
      </c>
      <c r="AC71" s="37">
        <v>9.6037245205592883E-2</v>
      </c>
      <c r="AD71" s="37">
        <v>9.6037245205592883E-2</v>
      </c>
      <c r="AE71" s="37">
        <v>9.6037245205592883E-2</v>
      </c>
      <c r="AF71" s="37">
        <v>9.6037245205592883E-2</v>
      </c>
      <c r="AG71" s="37">
        <v>9.6037245205592883E-2</v>
      </c>
      <c r="AH71" s="37">
        <v>9.6037245205592883E-2</v>
      </c>
      <c r="AI71" s="37">
        <v>8.2545517485941175E-2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195.25636547893666</v>
      </c>
      <c r="AU71" s="37">
        <v>195.25636547893666</v>
      </c>
      <c r="AV71" s="37">
        <v>195.25636547893666</v>
      </c>
      <c r="AW71" s="37">
        <v>195.25636547893666</v>
      </c>
      <c r="AX71" s="37">
        <v>195.25636547893666</v>
      </c>
      <c r="AY71" s="37">
        <v>195.25636547893666</v>
      </c>
      <c r="AZ71" s="37">
        <v>195.25636547893666</v>
      </c>
      <c r="BA71" s="37">
        <v>195.25636547893666</v>
      </c>
      <c r="BB71" s="37">
        <v>195.25636547893666</v>
      </c>
      <c r="BC71" s="37">
        <v>195.25636547893666</v>
      </c>
      <c r="BD71" s="37">
        <v>195.25636547893666</v>
      </c>
      <c r="BE71" s="37">
        <v>195.25636547893666</v>
      </c>
      <c r="BF71" s="37">
        <v>195.25636547893666</v>
      </c>
      <c r="BG71" s="37">
        <v>195.25636547893666</v>
      </c>
      <c r="BH71" s="37">
        <v>195.25636547893666</v>
      </c>
      <c r="BI71" s="37">
        <v>195.25636547893666</v>
      </c>
      <c r="BJ71" s="37">
        <v>195.25636547893666</v>
      </c>
      <c r="BK71" s="37">
        <v>195.25636547893666</v>
      </c>
      <c r="BL71" s="37">
        <v>181.73329635040187</v>
      </c>
      <c r="BM71" s="37">
        <v>0</v>
      </c>
      <c r="BN71" s="37">
        <v>0</v>
      </c>
      <c r="BO71" s="37">
        <v>0</v>
      </c>
      <c r="BP71" s="37">
        <v>0</v>
      </c>
      <c r="BQ71" s="37">
        <v>0</v>
      </c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 t="str">
        <f t="shared" si="3"/>
        <v>2013 True up</v>
      </c>
    </row>
    <row r="72" spans="1:75" ht="15.75">
      <c r="A72">
        <v>2014</v>
      </c>
      <c r="B72" t="s">
        <v>3</v>
      </c>
      <c r="C72" t="s">
        <v>34</v>
      </c>
      <c r="D72" t="s">
        <v>40</v>
      </c>
      <c r="E72" s="2" t="str">
        <f>VLOOKUP(D72,Checking!$Q$11:$T$41,4)</f>
        <v>11 Direct Install Lighting</v>
      </c>
      <c r="F72" t="s">
        <v>82</v>
      </c>
      <c r="G72" s="9" t="str">
        <f t="shared" si="2"/>
        <v>Verified</v>
      </c>
      <c r="H72">
        <v>2014</v>
      </c>
      <c r="J72" t="s">
        <v>83</v>
      </c>
      <c r="K72" t="s">
        <v>41</v>
      </c>
      <c r="L72">
        <v>442000</v>
      </c>
      <c r="M72">
        <v>415428.5172</v>
      </c>
      <c r="N72">
        <v>1512614330</v>
      </c>
      <c r="O72" s="37">
        <v>0</v>
      </c>
      <c r="P72" s="37">
        <v>0</v>
      </c>
      <c r="Q72" s="37">
        <v>0</v>
      </c>
      <c r="R72" s="37">
        <v>415.42851719999999</v>
      </c>
      <c r="S72" s="37">
        <v>402.91324550000002</v>
      </c>
      <c r="T72" s="37">
        <v>366.00415040000001</v>
      </c>
      <c r="U72" s="37">
        <v>219.5721523</v>
      </c>
      <c r="V72" s="37">
        <v>219.5721523</v>
      </c>
      <c r="W72" s="37">
        <v>219.5721523</v>
      </c>
      <c r="X72" s="37">
        <v>219.5721523</v>
      </c>
      <c r="Y72" s="37">
        <v>219.5721523</v>
      </c>
      <c r="Z72" s="37">
        <v>219.5721523</v>
      </c>
      <c r="AA72" s="37">
        <v>219.5721523</v>
      </c>
      <c r="AB72" s="37">
        <v>215.13170500000001</v>
      </c>
      <c r="AC72" s="37">
        <v>60.498008589999998</v>
      </c>
      <c r="AD72" s="37">
        <v>0.56672607200000003</v>
      </c>
      <c r="AE72" s="37">
        <v>0.56672607200000003</v>
      </c>
      <c r="AF72" s="37">
        <v>0.56672607200000003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1512614.33</v>
      </c>
      <c r="AW72" s="37">
        <v>1462473.763</v>
      </c>
      <c r="AX72" s="37">
        <v>1323295.575</v>
      </c>
      <c r="AY72" s="37">
        <v>837493.08849999995</v>
      </c>
      <c r="AZ72" s="37">
        <v>837493.08849999995</v>
      </c>
      <c r="BA72" s="37">
        <v>837493.08849999995</v>
      </c>
      <c r="BB72" s="37">
        <v>837493.08849999995</v>
      </c>
      <c r="BC72" s="37">
        <v>837493.08849999995</v>
      </c>
      <c r="BD72" s="37">
        <v>837493.08849999995</v>
      </c>
      <c r="BE72" s="37">
        <v>837493.08849999995</v>
      </c>
      <c r="BF72" s="37">
        <v>796547.58030000003</v>
      </c>
      <c r="BG72" s="37">
        <v>198616.63519999999</v>
      </c>
      <c r="BH72" s="37">
        <v>566.32218809999995</v>
      </c>
      <c r="BI72" s="37">
        <v>566.32218809999995</v>
      </c>
      <c r="BJ72" s="37">
        <v>566.32218809999995</v>
      </c>
      <c r="BK72" s="37">
        <v>0</v>
      </c>
      <c r="BL72" s="37">
        <v>0</v>
      </c>
      <c r="BM72" s="37">
        <v>0</v>
      </c>
      <c r="BN72" s="37">
        <v>0</v>
      </c>
      <c r="BO72" s="37">
        <v>0</v>
      </c>
      <c r="BP72" s="37">
        <v>0</v>
      </c>
      <c r="BQ72" s="37">
        <v>0</v>
      </c>
      <c r="BR72" s="37">
        <v>0</v>
      </c>
      <c r="BS72" s="37">
        <v>0</v>
      </c>
      <c r="BT72" s="37">
        <v>0</v>
      </c>
      <c r="BU72" s="37">
        <v>0</v>
      </c>
      <c r="BV72" s="37">
        <v>0</v>
      </c>
      <c r="BW72" s="37" t="str">
        <f t="shared" si="3"/>
        <v>Verified</v>
      </c>
    </row>
    <row r="73" spans="1:75" ht="15.75">
      <c r="A73">
        <v>2014</v>
      </c>
      <c r="B73" t="s">
        <v>3</v>
      </c>
      <c r="C73" t="s">
        <v>34</v>
      </c>
      <c r="D73" t="s">
        <v>43</v>
      </c>
      <c r="E73" s="2" t="str">
        <f>VLOOKUP(D73,Checking!$Q$11:$T$41,4)</f>
        <v>14 Energy Audit</v>
      </c>
      <c r="F73" t="s">
        <v>82</v>
      </c>
      <c r="G73" s="9" t="str">
        <f t="shared" si="2"/>
        <v xml:space="preserve"> True-up</v>
      </c>
      <c r="H73">
        <v>2011</v>
      </c>
      <c r="J73" t="s">
        <v>83</v>
      </c>
      <c r="K73" t="s">
        <v>66</v>
      </c>
      <c r="L73">
        <v>1000</v>
      </c>
      <c r="M73">
        <v>246.77522499999998</v>
      </c>
      <c r="N73">
        <v>4888162.4760000007</v>
      </c>
      <c r="O73" s="37">
        <v>0.24677522499999999</v>
      </c>
      <c r="P73" s="37">
        <v>0.24677522499999999</v>
      </c>
      <c r="Q73" s="37">
        <v>0.24677522499999999</v>
      </c>
      <c r="R73" s="37">
        <v>0.24677522499999999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1222.0406190000001</v>
      </c>
      <c r="AT73" s="37">
        <v>1222.0406190000001</v>
      </c>
      <c r="AU73" s="37">
        <v>1222.0406190000001</v>
      </c>
      <c r="AV73" s="37">
        <v>1222.0406190000001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0</v>
      </c>
      <c r="BO73" s="37">
        <v>0</v>
      </c>
      <c r="BP73" s="37">
        <v>0</v>
      </c>
      <c r="BQ73" s="37">
        <v>0</v>
      </c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 t="str">
        <f t="shared" si="3"/>
        <v>2014 True up</v>
      </c>
    </row>
    <row r="74" spans="1:75" ht="15.75">
      <c r="A74">
        <v>2014</v>
      </c>
      <c r="B74" t="s">
        <v>3</v>
      </c>
      <c r="C74" t="s">
        <v>34</v>
      </c>
      <c r="D74" t="s">
        <v>43</v>
      </c>
      <c r="E74" s="2" t="str">
        <f>VLOOKUP(D74,Checking!$Q$11:$T$41,4)</f>
        <v>14 Energy Audit</v>
      </c>
      <c r="F74" t="s">
        <v>82</v>
      </c>
      <c r="G74" s="9" t="str">
        <f t="shared" si="2"/>
        <v xml:space="preserve"> True-up</v>
      </c>
      <c r="H74">
        <v>2012</v>
      </c>
      <c r="J74" t="s">
        <v>83</v>
      </c>
      <c r="K74" t="s">
        <v>66</v>
      </c>
      <c r="L74">
        <v>1000</v>
      </c>
      <c r="M74">
        <v>344.932545</v>
      </c>
      <c r="N74">
        <v>5124358.5759999994</v>
      </c>
      <c r="O74" s="37">
        <v>0</v>
      </c>
      <c r="P74" s="37">
        <v>0.34493254499999998</v>
      </c>
      <c r="Q74" s="37">
        <v>0.34493254499999998</v>
      </c>
      <c r="R74" s="37">
        <v>0.34493254499999998</v>
      </c>
      <c r="S74" s="37">
        <v>0.34493254499999998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1708.1195250000001</v>
      </c>
      <c r="AU74" s="37">
        <v>1708.1195250000001</v>
      </c>
      <c r="AV74" s="37">
        <v>1708.1195250000001</v>
      </c>
      <c r="AW74" s="37">
        <v>1708.1195250000001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7">
        <v>0</v>
      </c>
      <c r="BP74" s="37">
        <v>0</v>
      </c>
      <c r="BQ74" s="37">
        <v>0</v>
      </c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 t="str">
        <f t="shared" si="3"/>
        <v>2014 True up</v>
      </c>
    </row>
    <row r="75" spans="1:75" ht="15.75">
      <c r="A75">
        <v>2014</v>
      </c>
      <c r="B75" t="s">
        <v>3</v>
      </c>
      <c r="C75" t="s">
        <v>34</v>
      </c>
      <c r="D75" t="s">
        <v>43</v>
      </c>
      <c r="E75" s="2" t="str">
        <f>VLOOKUP(D75,Checking!$Q$11:$T$41,4)</f>
        <v>14 Energy Audit</v>
      </c>
      <c r="F75" t="s">
        <v>82</v>
      </c>
      <c r="G75" s="9" t="str">
        <f t="shared" si="2"/>
        <v xml:space="preserve"> True-up</v>
      </c>
      <c r="H75">
        <v>2012</v>
      </c>
      <c r="J75" t="s">
        <v>83</v>
      </c>
      <c r="K75" t="s">
        <v>66</v>
      </c>
      <c r="L75">
        <v>1000</v>
      </c>
      <c r="M75">
        <v>2242.0615439999997</v>
      </c>
      <c r="N75">
        <v>33308330.75</v>
      </c>
      <c r="O75" s="37">
        <v>0</v>
      </c>
      <c r="P75" s="37">
        <v>2.2420615439999998</v>
      </c>
      <c r="Q75" s="37">
        <v>2.2420615439999998</v>
      </c>
      <c r="R75" s="37">
        <v>2.2420615439999998</v>
      </c>
      <c r="S75" s="37">
        <v>2.2420615439999998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11102.77692</v>
      </c>
      <c r="AU75" s="37">
        <v>11102.77692</v>
      </c>
      <c r="AV75" s="37">
        <v>11102.77692</v>
      </c>
      <c r="AW75" s="37">
        <v>11102.77692</v>
      </c>
      <c r="AX75" s="37">
        <v>0</v>
      </c>
      <c r="AY75" s="37">
        <v>0</v>
      </c>
      <c r="AZ75" s="37">
        <v>0</v>
      </c>
      <c r="BA75" s="37">
        <v>0</v>
      </c>
      <c r="BB75" s="37">
        <v>0</v>
      </c>
      <c r="BC75" s="37">
        <v>0</v>
      </c>
      <c r="BD75" s="37">
        <v>0</v>
      </c>
      <c r="BE75" s="37">
        <v>0</v>
      </c>
      <c r="BF75" s="37">
        <v>0</v>
      </c>
      <c r="BG75" s="37">
        <v>0</v>
      </c>
      <c r="BH75" s="37">
        <v>0</v>
      </c>
      <c r="BI75" s="37">
        <v>0</v>
      </c>
      <c r="BJ75" s="37">
        <v>0</v>
      </c>
      <c r="BK75" s="37">
        <v>0</v>
      </c>
      <c r="BL75" s="37">
        <v>0</v>
      </c>
      <c r="BM75" s="37">
        <v>0</v>
      </c>
      <c r="BN75" s="37">
        <v>0</v>
      </c>
      <c r="BO75" s="37">
        <v>0</v>
      </c>
      <c r="BP75" s="37">
        <v>0</v>
      </c>
      <c r="BQ75" s="37">
        <v>0</v>
      </c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 t="str">
        <f t="shared" si="3"/>
        <v>2014 True up</v>
      </c>
    </row>
    <row r="76" spans="1:75" ht="15.75">
      <c r="A76">
        <v>2014</v>
      </c>
      <c r="B76" t="s">
        <v>3</v>
      </c>
      <c r="C76" t="s">
        <v>34</v>
      </c>
      <c r="D76" t="s">
        <v>43</v>
      </c>
      <c r="E76" s="2" t="str">
        <f>VLOOKUP(D76,Checking!$Q$11:$T$41,4)</f>
        <v>14 Energy Audit</v>
      </c>
      <c r="F76" t="s">
        <v>82</v>
      </c>
      <c r="G76" s="9" t="str">
        <f t="shared" si="2"/>
        <v xml:space="preserve"> True-up</v>
      </c>
      <c r="H76">
        <v>2013</v>
      </c>
      <c r="J76" t="s">
        <v>83</v>
      </c>
      <c r="K76" t="s">
        <v>66</v>
      </c>
      <c r="L76">
        <v>1000</v>
      </c>
      <c r="M76">
        <v>11.690060000000001</v>
      </c>
      <c r="N76">
        <v>128540.3796</v>
      </c>
      <c r="O76" s="37">
        <v>0</v>
      </c>
      <c r="P76" s="37">
        <v>0</v>
      </c>
      <c r="Q76" s="37">
        <v>1.169006E-2</v>
      </c>
      <c r="R76" s="37">
        <v>1.169006E-2</v>
      </c>
      <c r="S76" s="37">
        <v>1.169006E-2</v>
      </c>
      <c r="T76" s="37">
        <v>1.169006E-2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37">
        <v>0</v>
      </c>
      <c r="AT76" s="37">
        <v>0</v>
      </c>
      <c r="AU76" s="37">
        <v>64.270189810000005</v>
      </c>
      <c r="AV76" s="37">
        <v>64.270189810000005</v>
      </c>
      <c r="AW76" s="37">
        <v>64.270189810000005</v>
      </c>
      <c r="AX76" s="37">
        <v>64.270189810000005</v>
      </c>
      <c r="AY76" s="37">
        <v>0</v>
      </c>
      <c r="AZ76" s="37">
        <v>0</v>
      </c>
      <c r="BA76" s="37">
        <v>0</v>
      </c>
      <c r="BB76" s="37">
        <v>0</v>
      </c>
      <c r="BC76" s="37">
        <v>0</v>
      </c>
      <c r="BD76" s="37">
        <v>0</v>
      </c>
      <c r="BE76" s="37">
        <v>0</v>
      </c>
      <c r="BF76" s="37">
        <v>0</v>
      </c>
      <c r="BG76" s="37">
        <v>0</v>
      </c>
      <c r="BH76" s="37">
        <v>0</v>
      </c>
      <c r="BI76" s="37">
        <v>0</v>
      </c>
      <c r="BJ76" s="37">
        <v>0</v>
      </c>
      <c r="BK76" s="37">
        <v>0</v>
      </c>
      <c r="BL76" s="37">
        <v>0</v>
      </c>
      <c r="BM76" s="37">
        <v>0</v>
      </c>
      <c r="BN76" s="37">
        <v>0</v>
      </c>
      <c r="BO76" s="37">
        <v>0</v>
      </c>
      <c r="BP76" s="37">
        <v>0</v>
      </c>
      <c r="BQ76" s="37">
        <v>0</v>
      </c>
      <c r="BR76" s="37">
        <v>0</v>
      </c>
      <c r="BS76" s="37">
        <v>0</v>
      </c>
      <c r="BT76" s="37">
        <v>0</v>
      </c>
      <c r="BU76" s="37">
        <v>0</v>
      </c>
      <c r="BV76" s="37">
        <v>0</v>
      </c>
      <c r="BW76" s="37" t="str">
        <f t="shared" si="3"/>
        <v>2014 True up</v>
      </c>
    </row>
    <row r="77" spans="1:75" ht="15.75">
      <c r="A77">
        <v>2014</v>
      </c>
      <c r="B77" t="s">
        <v>3</v>
      </c>
      <c r="C77" t="s">
        <v>34</v>
      </c>
      <c r="D77" t="s">
        <v>43</v>
      </c>
      <c r="E77" s="2" t="str">
        <f>VLOOKUP(D77,Checking!$Q$11:$T$41,4)</f>
        <v>14 Energy Audit</v>
      </c>
      <c r="F77" t="s">
        <v>82</v>
      </c>
      <c r="G77" s="9" t="str">
        <f t="shared" si="2"/>
        <v>Verified</v>
      </c>
      <c r="H77">
        <v>2014</v>
      </c>
      <c r="J77" t="s">
        <v>83</v>
      </c>
      <c r="K77" t="s">
        <v>66</v>
      </c>
      <c r="L77">
        <v>9000</v>
      </c>
      <c r="M77">
        <v>120302.3746</v>
      </c>
      <c r="N77">
        <v>587462130.5</v>
      </c>
      <c r="O77" s="37">
        <v>0</v>
      </c>
      <c r="P77" s="37">
        <v>0</v>
      </c>
      <c r="Q77" s="37">
        <v>0</v>
      </c>
      <c r="R77" s="37">
        <v>120.30237459999999</v>
      </c>
      <c r="S77" s="37">
        <v>120.30237459999999</v>
      </c>
      <c r="T77" s="37">
        <v>120.30237459999999</v>
      </c>
      <c r="U77" s="37">
        <v>120.30237459999999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0</v>
      </c>
      <c r="AU77" s="37">
        <v>0</v>
      </c>
      <c r="AV77" s="37">
        <v>587462.13049999997</v>
      </c>
      <c r="AW77" s="37">
        <v>587462.13049999997</v>
      </c>
      <c r="AX77" s="37">
        <v>587462.13049999997</v>
      </c>
      <c r="AY77" s="37">
        <v>587462.13049999997</v>
      </c>
      <c r="AZ77" s="37">
        <v>0</v>
      </c>
      <c r="BA77" s="37">
        <v>0</v>
      </c>
      <c r="BB77" s="37">
        <v>0</v>
      </c>
      <c r="BC77" s="37">
        <v>0</v>
      </c>
      <c r="BD77" s="37">
        <v>0</v>
      </c>
      <c r="BE77" s="37">
        <v>0</v>
      </c>
      <c r="BF77" s="37">
        <v>0</v>
      </c>
      <c r="BG77" s="37">
        <v>0</v>
      </c>
      <c r="BH77" s="37">
        <v>0</v>
      </c>
      <c r="BI77" s="37">
        <v>0</v>
      </c>
      <c r="BJ77" s="37">
        <v>0</v>
      </c>
      <c r="BK77" s="37">
        <v>0</v>
      </c>
      <c r="BL77" s="37">
        <v>0</v>
      </c>
      <c r="BM77" s="37">
        <v>0</v>
      </c>
      <c r="BN77" s="37">
        <v>0</v>
      </c>
      <c r="BO77" s="37">
        <v>0</v>
      </c>
      <c r="BP77" s="37">
        <v>0</v>
      </c>
      <c r="BQ77" s="37">
        <v>0</v>
      </c>
      <c r="BR77" s="37">
        <v>0</v>
      </c>
      <c r="BS77" s="37">
        <v>0</v>
      </c>
      <c r="BT77" s="37">
        <v>0</v>
      </c>
      <c r="BU77" s="37">
        <v>0</v>
      </c>
      <c r="BV77" s="37">
        <v>0</v>
      </c>
      <c r="BW77" s="37" t="str">
        <f t="shared" si="3"/>
        <v>Verified</v>
      </c>
    </row>
    <row r="78" spans="1:75" ht="15.75">
      <c r="A78">
        <v>2014</v>
      </c>
      <c r="B78" t="s">
        <v>3</v>
      </c>
      <c r="C78" t="s">
        <v>34</v>
      </c>
      <c r="D78" t="s">
        <v>51</v>
      </c>
      <c r="E78" s="50" t="s">
        <v>215</v>
      </c>
      <c r="F78" t="s">
        <v>82</v>
      </c>
      <c r="G78" s="9" t="str">
        <f t="shared" si="2"/>
        <v xml:space="preserve"> True-up</v>
      </c>
      <c r="H78">
        <v>2012</v>
      </c>
      <c r="J78" t="s">
        <v>83</v>
      </c>
      <c r="K78" t="s">
        <v>20</v>
      </c>
      <c r="L78">
        <v>1000</v>
      </c>
      <c r="M78">
        <v>4342.723</v>
      </c>
      <c r="N78">
        <v>55704865.019999996</v>
      </c>
      <c r="O78" s="37">
        <v>0</v>
      </c>
      <c r="P78" s="37">
        <v>4.3427230000000003</v>
      </c>
      <c r="Q78" s="37">
        <v>4.3427230000000003</v>
      </c>
      <c r="R78" s="37">
        <v>4.3427230000000003</v>
      </c>
      <c r="S78" s="37">
        <v>4.3427230000000003</v>
      </c>
      <c r="T78" s="37">
        <v>1.528065</v>
      </c>
      <c r="U78" s="37">
        <v>1.528065</v>
      </c>
      <c r="V78" s="37">
        <v>1.528065</v>
      </c>
      <c r="W78" s="37">
        <v>1.528065</v>
      </c>
      <c r="X78" s="37">
        <v>1.528065</v>
      </c>
      <c r="Y78" s="37">
        <v>1.528065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7">
        <v>0</v>
      </c>
      <c r="AQ78" s="37">
        <v>0</v>
      </c>
      <c r="AR78" s="37">
        <v>0</v>
      </c>
      <c r="AS78" s="37">
        <v>0</v>
      </c>
      <c r="AT78" s="37">
        <v>18568.288339999999</v>
      </c>
      <c r="AU78" s="37">
        <v>18568.288339999999</v>
      </c>
      <c r="AV78" s="37">
        <v>18568.288339999999</v>
      </c>
      <c r="AW78" s="37">
        <v>18568.288339999999</v>
      </c>
      <c r="AX78" s="37">
        <v>5050.5524999999998</v>
      </c>
      <c r="AY78" s="37">
        <v>5050.5524999999998</v>
      </c>
      <c r="AZ78" s="37">
        <v>5050.5524999999998</v>
      </c>
      <c r="BA78" s="37">
        <v>5050.5524999999998</v>
      </c>
      <c r="BB78" s="37">
        <v>5050.5524999999998</v>
      </c>
      <c r="BC78" s="37">
        <v>5050.5524999999998</v>
      </c>
      <c r="BD78" s="37">
        <v>0</v>
      </c>
      <c r="BE78" s="37">
        <v>0</v>
      </c>
      <c r="BF78" s="37">
        <v>0</v>
      </c>
      <c r="BG78" s="37">
        <v>0</v>
      </c>
      <c r="BH78" s="37">
        <v>0</v>
      </c>
      <c r="BI78" s="37">
        <v>0</v>
      </c>
      <c r="BJ78" s="37">
        <v>0</v>
      </c>
      <c r="BK78" s="37">
        <v>0</v>
      </c>
      <c r="BL78" s="37">
        <v>0</v>
      </c>
      <c r="BM78" s="37">
        <v>0</v>
      </c>
      <c r="BN78" s="37">
        <v>0</v>
      </c>
      <c r="BO78" s="37">
        <v>0</v>
      </c>
      <c r="BP78" s="37">
        <v>0</v>
      </c>
      <c r="BQ78" s="37">
        <v>0</v>
      </c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 t="str">
        <f t="shared" si="3"/>
        <v>2014 True up</v>
      </c>
    </row>
    <row r="79" spans="1:75" ht="15.75">
      <c r="A79">
        <v>2014</v>
      </c>
      <c r="B79" t="s">
        <v>3</v>
      </c>
      <c r="C79" t="s">
        <v>34</v>
      </c>
      <c r="D79" t="s">
        <v>51</v>
      </c>
      <c r="E79" s="50" t="s">
        <v>215</v>
      </c>
      <c r="F79" t="s">
        <v>82</v>
      </c>
      <c r="G79" s="9" t="str">
        <f t="shared" si="2"/>
        <v xml:space="preserve"> True-up</v>
      </c>
      <c r="H79">
        <v>2013</v>
      </c>
      <c r="J79" t="s">
        <v>83</v>
      </c>
      <c r="K79" t="s">
        <v>20</v>
      </c>
      <c r="L79">
        <v>1000</v>
      </c>
      <c r="M79">
        <v>17697.18045</v>
      </c>
      <c r="N79">
        <v>144643173.40000001</v>
      </c>
      <c r="O79" s="37">
        <v>0</v>
      </c>
      <c r="P79" s="37">
        <v>0</v>
      </c>
      <c r="Q79" s="37">
        <v>17.697180450000001</v>
      </c>
      <c r="R79" s="37">
        <v>17.697180450000001</v>
      </c>
      <c r="S79" s="37">
        <v>17.697180450000001</v>
      </c>
      <c r="T79" s="37">
        <v>17.697180450000001</v>
      </c>
      <c r="U79" s="37">
        <v>17.697180450000001</v>
      </c>
      <c r="V79" s="37">
        <v>17.697180450000001</v>
      </c>
      <c r="W79" s="37">
        <v>17.697180450000001</v>
      </c>
      <c r="X79" s="37">
        <v>17.697180450000001</v>
      </c>
      <c r="Y79" s="37">
        <v>17.173272449999999</v>
      </c>
      <c r="Z79" s="37">
        <v>17.173272449999999</v>
      </c>
      <c r="AA79" s="37">
        <v>17.173272449999999</v>
      </c>
      <c r="AB79" s="37">
        <v>17.173272449999999</v>
      </c>
      <c r="AC79" s="37">
        <v>17.173272449999999</v>
      </c>
      <c r="AD79" s="37">
        <v>17.173272449999999</v>
      </c>
      <c r="AE79" s="37">
        <v>17.15871945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37">
        <v>0</v>
      </c>
      <c r="AT79" s="37">
        <v>0</v>
      </c>
      <c r="AU79" s="37">
        <v>72321.586679999993</v>
      </c>
      <c r="AV79" s="37">
        <v>72321.586679999993</v>
      </c>
      <c r="AW79" s="37">
        <v>72321.586679999993</v>
      </c>
      <c r="AX79" s="37">
        <v>72321.586679999993</v>
      </c>
      <c r="AY79" s="37">
        <v>72321.586679999993</v>
      </c>
      <c r="AZ79" s="37">
        <v>72321.586679999993</v>
      </c>
      <c r="BA79" s="37">
        <v>72321.586679999993</v>
      </c>
      <c r="BB79" s="37">
        <v>72321.586679999993</v>
      </c>
      <c r="BC79" s="37">
        <v>70589.968680000005</v>
      </c>
      <c r="BD79" s="37">
        <v>70589.968680000005</v>
      </c>
      <c r="BE79" s="37">
        <v>70589.968680000005</v>
      </c>
      <c r="BF79" s="37">
        <v>70589.968680000005</v>
      </c>
      <c r="BG79" s="37">
        <v>70589.968680000005</v>
      </c>
      <c r="BH79" s="37">
        <v>70589.968680000005</v>
      </c>
      <c r="BI79" s="37">
        <v>70541.868180000005</v>
      </c>
      <c r="BJ79" s="37">
        <v>0</v>
      </c>
      <c r="BK79" s="37">
        <v>0</v>
      </c>
      <c r="BL79" s="37">
        <v>0</v>
      </c>
      <c r="BM79" s="37">
        <v>0</v>
      </c>
      <c r="BN79" s="37">
        <v>0</v>
      </c>
      <c r="BO79" s="37">
        <v>0</v>
      </c>
      <c r="BP79" s="37">
        <v>0</v>
      </c>
      <c r="BQ79" s="37">
        <v>0</v>
      </c>
      <c r="BR79" s="37">
        <v>0</v>
      </c>
      <c r="BS79" s="37">
        <v>0</v>
      </c>
      <c r="BT79" s="37">
        <v>0</v>
      </c>
      <c r="BU79" s="37">
        <v>0</v>
      </c>
      <c r="BV79" s="37">
        <v>0</v>
      </c>
      <c r="BW79" s="37" t="str">
        <f t="shared" si="3"/>
        <v>2014 True up</v>
      </c>
    </row>
    <row r="80" spans="1:75" ht="15.75">
      <c r="A80">
        <v>2014</v>
      </c>
      <c r="B80" t="s">
        <v>3</v>
      </c>
      <c r="C80" s="40" t="s">
        <v>17</v>
      </c>
      <c r="D80" s="40" t="s">
        <v>25</v>
      </c>
      <c r="E80" s="2" t="str">
        <f>VLOOKUP(D80,Checking!$Q$11:$T$41,4)</f>
        <v>04 Conservation Instant Coupon Booklet</v>
      </c>
      <c r="F80" s="43" t="s">
        <v>17</v>
      </c>
      <c r="G80" s="9" t="str">
        <f t="shared" si="2"/>
        <v xml:space="preserve"> True-up</v>
      </c>
      <c r="H80" s="43">
        <v>2011</v>
      </c>
      <c r="I80" s="43"/>
      <c r="J80" s="43" t="s">
        <v>83</v>
      </c>
      <c r="K80" s="43" t="s">
        <v>20</v>
      </c>
      <c r="O80" s="39">
        <v>0.379</v>
      </c>
      <c r="P80" s="42">
        <f>$O$80/$O$5*P5</f>
        <v>0.379</v>
      </c>
      <c r="Q80" s="42">
        <f t="shared" ref="Q80:AR80" si="4">$O$80/$O$5*Q5</f>
        <v>0.379</v>
      </c>
      <c r="R80" s="42">
        <f t="shared" si="4"/>
        <v>0.379</v>
      </c>
      <c r="S80" s="42">
        <f t="shared" si="4"/>
        <v>0.35260090568434382</v>
      </c>
      <c r="T80" s="42">
        <f t="shared" si="4"/>
        <v>0.32376100715213374</v>
      </c>
      <c r="U80" s="42">
        <f t="shared" si="4"/>
        <v>0.26188469022479771</v>
      </c>
      <c r="V80" s="42">
        <f t="shared" si="4"/>
        <v>0.26017959462357759</v>
      </c>
      <c r="W80" s="42">
        <f t="shared" si="4"/>
        <v>0.31541858747144386</v>
      </c>
      <c r="X80" s="42">
        <f t="shared" si="4"/>
        <v>0.14962394350255118</v>
      </c>
      <c r="Y80" s="42">
        <f t="shared" si="4"/>
        <v>2.1277951383577447E-2</v>
      </c>
      <c r="Z80" s="42">
        <f t="shared" si="4"/>
        <v>2.1269100785187667E-2</v>
      </c>
      <c r="AA80" s="42">
        <f t="shared" si="4"/>
        <v>2.1269100785187667E-2</v>
      </c>
      <c r="AB80" s="42">
        <f t="shared" si="4"/>
        <v>1.9741494031064837E-2</v>
      </c>
      <c r="AC80" s="42">
        <f t="shared" si="4"/>
        <v>1.9741494031064837E-2</v>
      </c>
      <c r="AD80" s="42">
        <f t="shared" si="4"/>
        <v>1.6662552783144175E-2</v>
      </c>
      <c r="AE80" s="42">
        <f t="shared" si="4"/>
        <v>0</v>
      </c>
      <c r="AF80" s="42">
        <f t="shared" si="4"/>
        <v>0</v>
      </c>
      <c r="AG80" s="42">
        <f t="shared" si="4"/>
        <v>0</v>
      </c>
      <c r="AH80" s="42">
        <f t="shared" si="4"/>
        <v>0</v>
      </c>
      <c r="AI80" s="42">
        <f t="shared" si="4"/>
        <v>0</v>
      </c>
      <c r="AJ80" s="42">
        <f t="shared" si="4"/>
        <v>0</v>
      </c>
      <c r="AK80" s="42">
        <f t="shared" si="4"/>
        <v>0</v>
      </c>
      <c r="AL80" s="42">
        <f t="shared" si="4"/>
        <v>0</v>
      </c>
      <c r="AM80" s="42">
        <f t="shared" si="4"/>
        <v>0</v>
      </c>
      <c r="AN80" s="42">
        <f t="shared" si="4"/>
        <v>0</v>
      </c>
      <c r="AO80" s="42">
        <f t="shared" si="4"/>
        <v>0</v>
      </c>
      <c r="AP80" s="42">
        <f t="shared" si="4"/>
        <v>0</v>
      </c>
      <c r="AQ80" s="42">
        <f t="shared" si="4"/>
        <v>0</v>
      </c>
      <c r="AR80" s="42">
        <f t="shared" si="4"/>
        <v>0</v>
      </c>
      <c r="AS80" s="39">
        <v>6484.7920000000004</v>
      </c>
      <c r="AT80" s="39">
        <f>$AS$80/$AS$6*AT6</f>
        <v>6484.7920000000004</v>
      </c>
      <c r="AU80" s="39">
        <f t="shared" ref="AU80:BV80" si="5">$AS$80/$AS$6*AU6</f>
        <v>6484.7920000000004</v>
      </c>
      <c r="AV80" s="39">
        <f t="shared" si="5"/>
        <v>6484.7920000000004</v>
      </c>
      <c r="AW80" s="39">
        <f t="shared" si="5"/>
        <v>5965.9696300286896</v>
      </c>
      <c r="AX80" s="39">
        <f t="shared" si="5"/>
        <v>5399.1780451620971</v>
      </c>
      <c r="AY80" s="39">
        <f t="shared" si="5"/>
        <v>4225.4649007159824</v>
      </c>
      <c r="AZ80" s="39">
        <f t="shared" si="5"/>
        <v>4198.729105401806</v>
      </c>
      <c r="BA80" s="39">
        <f t="shared" si="5"/>
        <v>5284.3430602397093</v>
      </c>
      <c r="BB80" s="39">
        <f t="shared" si="5"/>
        <v>2025.974834270794</v>
      </c>
      <c r="BC80" s="39">
        <f t="shared" si="5"/>
        <v>657.26714110298735</v>
      </c>
      <c r="BD80" s="39">
        <f t="shared" si="5"/>
        <v>529.29285353269415</v>
      </c>
      <c r="BE80" s="39">
        <f t="shared" si="5"/>
        <v>529.29285353269415</v>
      </c>
      <c r="BF80" s="39">
        <f t="shared" si="5"/>
        <v>486.0734154802189</v>
      </c>
      <c r="BG80" s="39">
        <f t="shared" si="5"/>
        <v>486.0734154802189</v>
      </c>
      <c r="BH80" s="39">
        <f t="shared" si="5"/>
        <v>472.22905756008345</v>
      </c>
      <c r="BI80" s="39">
        <f t="shared" si="5"/>
        <v>0</v>
      </c>
      <c r="BJ80" s="39">
        <f t="shared" si="5"/>
        <v>0</v>
      </c>
      <c r="BK80" s="39">
        <f t="shared" si="5"/>
        <v>0</v>
      </c>
      <c r="BL80" s="39">
        <f t="shared" si="5"/>
        <v>0</v>
      </c>
      <c r="BM80" s="39">
        <f t="shared" si="5"/>
        <v>0</v>
      </c>
      <c r="BN80" s="39">
        <f t="shared" si="5"/>
        <v>0</v>
      </c>
      <c r="BO80" s="39">
        <f t="shared" si="5"/>
        <v>0</v>
      </c>
      <c r="BP80" s="39">
        <f t="shared" si="5"/>
        <v>0</v>
      </c>
      <c r="BQ80" s="39">
        <f t="shared" si="5"/>
        <v>0</v>
      </c>
      <c r="BR80" s="39">
        <f t="shared" si="5"/>
        <v>0</v>
      </c>
      <c r="BS80" s="39">
        <f t="shared" si="5"/>
        <v>0</v>
      </c>
      <c r="BT80" s="39">
        <f t="shared" si="5"/>
        <v>0</v>
      </c>
      <c r="BU80" s="39">
        <f t="shared" si="5"/>
        <v>0</v>
      </c>
      <c r="BV80" s="39">
        <f t="shared" si="5"/>
        <v>0</v>
      </c>
      <c r="BW80" s="37" t="str">
        <f t="shared" si="3"/>
        <v>2014 True up</v>
      </c>
    </row>
    <row r="81" spans="1:75" ht="15.75">
      <c r="A81">
        <v>2014</v>
      </c>
      <c r="B81" t="s">
        <v>3</v>
      </c>
      <c r="C81" t="s">
        <v>34</v>
      </c>
      <c r="D81" t="s">
        <v>42</v>
      </c>
      <c r="E81" s="2" t="str">
        <f>VLOOKUP(D81,Checking!$Q$11:$T$41,4)</f>
        <v>10 Retrofit</v>
      </c>
      <c r="F81" t="s">
        <v>82</v>
      </c>
      <c r="G81" s="9" t="str">
        <f t="shared" si="2"/>
        <v xml:space="preserve"> True-up</v>
      </c>
      <c r="H81">
        <v>2012</v>
      </c>
      <c r="J81" t="s">
        <v>83</v>
      </c>
      <c r="K81" t="s">
        <v>41</v>
      </c>
      <c r="L81">
        <v>12000</v>
      </c>
      <c r="M81">
        <v>67480</v>
      </c>
      <c r="N81">
        <v>3037246670</v>
      </c>
      <c r="O81" s="37">
        <v>0</v>
      </c>
      <c r="P81" s="37">
        <v>70.099999999999994</v>
      </c>
      <c r="Q81" s="37">
        <v>70.099999999999994</v>
      </c>
      <c r="R81" s="37">
        <v>67.48</v>
      </c>
      <c r="S81" s="37">
        <v>50.84</v>
      </c>
      <c r="T81" s="37">
        <v>50.84</v>
      </c>
      <c r="U81" s="37">
        <v>48.63</v>
      </c>
      <c r="V81" s="37">
        <v>47.02</v>
      </c>
      <c r="W81" s="37">
        <v>47.02</v>
      </c>
      <c r="X81" s="37">
        <v>47.02</v>
      </c>
      <c r="Y81" s="37">
        <v>37.44</v>
      </c>
      <c r="Z81" s="37">
        <v>14.94</v>
      </c>
      <c r="AA81" s="37">
        <v>14.94</v>
      </c>
      <c r="AB81" s="37">
        <v>9.1300000000000008</v>
      </c>
      <c r="AC81" s="37">
        <v>5.53</v>
      </c>
      <c r="AD81" s="37">
        <v>5.53</v>
      </c>
      <c r="AE81" s="37">
        <v>5.53</v>
      </c>
      <c r="AF81" s="37">
        <v>5.53</v>
      </c>
      <c r="AG81" s="37">
        <v>5.53</v>
      </c>
      <c r="AH81" s="37">
        <v>5.53</v>
      </c>
      <c r="AI81" s="37">
        <v>5.53</v>
      </c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37">
        <v>0</v>
      </c>
      <c r="AT81" s="37">
        <v>427909</v>
      </c>
      <c r="AU81" s="37">
        <v>427909</v>
      </c>
      <c r="AV81" s="37">
        <v>418459</v>
      </c>
      <c r="AW81" s="37">
        <v>367348</v>
      </c>
      <c r="AX81" s="37">
        <v>367348</v>
      </c>
      <c r="AY81" s="37">
        <v>359650</v>
      </c>
      <c r="AZ81" s="37">
        <v>345191</v>
      </c>
      <c r="BA81" s="37">
        <v>345191</v>
      </c>
      <c r="BB81" s="37">
        <v>345191</v>
      </c>
      <c r="BC81" s="37">
        <v>258793.99999999997</v>
      </c>
      <c r="BD81" s="37">
        <v>51857</v>
      </c>
      <c r="BE81" s="37">
        <v>51857</v>
      </c>
      <c r="BF81" s="37">
        <v>15093</v>
      </c>
      <c r="BG81" s="37">
        <v>2085</v>
      </c>
      <c r="BH81" s="37">
        <v>2085</v>
      </c>
      <c r="BI81" s="37">
        <v>2085</v>
      </c>
      <c r="BJ81" s="37">
        <v>2085</v>
      </c>
      <c r="BK81" s="37">
        <v>2085</v>
      </c>
      <c r="BL81" s="37">
        <v>2085</v>
      </c>
      <c r="BM81" s="37">
        <v>2085</v>
      </c>
      <c r="BN81" s="37">
        <v>0</v>
      </c>
      <c r="BO81" s="37">
        <v>0</v>
      </c>
      <c r="BP81" s="37">
        <v>0</v>
      </c>
      <c r="BQ81" s="37">
        <v>0</v>
      </c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 t="str">
        <f t="shared" si="3"/>
        <v>2014 True up</v>
      </c>
    </row>
    <row r="82" spans="1:75" ht="15.75">
      <c r="A82">
        <v>2014</v>
      </c>
      <c r="B82" t="s">
        <v>3</v>
      </c>
      <c r="C82" t="s">
        <v>34</v>
      </c>
      <c r="D82" t="s">
        <v>42</v>
      </c>
      <c r="E82" s="2" t="str">
        <f>VLOOKUP(D82,Checking!$Q$11:$T$41,4)</f>
        <v>10 Retrofit</v>
      </c>
      <c r="F82" t="s">
        <v>82</v>
      </c>
      <c r="G82" s="9" t="str">
        <f t="shared" si="2"/>
        <v xml:space="preserve"> True-up</v>
      </c>
      <c r="H82">
        <v>2013</v>
      </c>
      <c r="J82" t="s">
        <v>83</v>
      </c>
      <c r="K82" t="s">
        <v>41</v>
      </c>
      <c r="L82">
        <v>18000</v>
      </c>
      <c r="M82">
        <v>240173.53810000001</v>
      </c>
      <c r="N82">
        <v>3334459285</v>
      </c>
      <c r="O82" s="37">
        <v>0</v>
      </c>
      <c r="P82" s="37">
        <v>0</v>
      </c>
      <c r="Q82" s="37">
        <v>241.47011430000001</v>
      </c>
      <c r="R82" s="37">
        <v>240.1735381</v>
      </c>
      <c r="S82" s="37">
        <v>240.1735381</v>
      </c>
      <c r="T82" s="37">
        <v>240.1735381</v>
      </c>
      <c r="U82" s="37">
        <v>232.0644265</v>
      </c>
      <c r="V82" s="37">
        <v>231.24484419999999</v>
      </c>
      <c r="W82" s="37">
        <v>231.24484419999999</v>
      </c>
      <c r="X82" s="37">
        <v>226.72382690000001</v>
      </c>
      <c r="Y82" s="37">
        <v>217.47479720000001</v>
      </c>
      <c r="Z82" s="37">
        <v>211.50024250000001</v>
      </c>
      <c r="AA82" s="37">
        <v>160.2972978</v>
      </c>
      <c r="AB82" s="37">
        <v>122.8114499</v>
      </c>
      <c r="AC82" s="37">
        <v>86.050385730000002</v>
      </c>
      <c r="AD82" s="37">
        <v>82.741208189999995</v>
      </c>
      <c r="AE82" s="37">
        <v>82.741208189999995</v>
      </c>
      <c r="AF82" s="37">
        <v>68.727100120000003</v>
      </c>
      <c r="AG82" s="37">
        <v>5.705430357</v>
      </c>
      <c r="AH82" s="37">
        <v>4.3940339230000003</v>
      </c>
      <c r="AI82" s="37">
        <v>4.3940339230000003</v>
      </c>
      <c r="AJ82" s="37">
        <v>4.3940339230000003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37">
        <v>1669936.5290000001</v>
      </c>
      <c r="AV82" s="37">
        <v>1664522.7560000001</v>
      </c>
      <c r="AW82" s="37">
        <v>1664522.7560000001</v>
      </c>
      <c r="AX82" s="37">
        <v>1664522.7560000001</v>
      </c>
      <c r="AY82" s="37">
        <v>1636274.7590000001</v>
      </c>
      <c r="AZ82" s="37">
        <v>1630944.9140000001</v>
      </c>
      <c r="BA82" s="37">
        <v>1630944.9140000001</v>
      </c>
      <c r="BB82" s="37">
        <v>1608315.173</v>
      </c>
      <c r="BC82" s="37">
        <v>1568280.2290000001</v>
      </c>
      <c r="BD82" s="37">
        <v>1529426.9639999999</v>
      </c>
      <c r="BE82" s="37">
        <v>1248600.183</v>
      </c>
      <c r="BF82" s="37">
        <v>1060966.5209999999</v>
      </c>
      <c r="BG82" s="37">
        <v>823352.07499999995</v>
      </c>
      <c r="BH82" s="37">
        <v>809534.80949999997</v>
      </c>
      <c r="BI82" s="37">
        <v>809534.80949999997</v>
      </c>
      <c r="BJ82" s="37">
        <v>655492.79370000004</v>
      </c>
      <c r="BK82" s="37">
        <v>13146.43297</v>
      </c>
      <c r="BL82" s="37">
        <v>10839.19246</v>
      </c>
      <c r="BM82" s="37">
        <v>10839.19246</v>
      </c>
      <c r="BN82" s="37">
        <v>10839.19246</v>
      </c>
      <c r="BO82" s="37">
        <v>0</v>
      </c>
      <c r="BP82" s="37">
        <v>0</v>
      </c>
      <c r="BQ82" s="37">
        <v>0</v>
      </c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 t="str">
        <f t="shared" si="3"/>
        <v>2014 True up</v>
      </c>
    </row>
    <row r="83" spans="1:75" ht="15.75">
      <c r="A83">
        <v>2014</v>
      </c>
      <c r="B83" t="s">
        <v>3</v>
      </c>
      <c r="C83" t="s">
        <v>34</v>
      </c>
      <c r="D83" t="s">
        <v>42</v>
      </c>
      <c r="E83" s="2" t="str">
        <f>VLOOKUP(D83,Checking!$Q$11:$T$41,4)</f>
        <v>10 Retrofit</v>
      </c>
      <c r="F83" t="s">
        <v>82</v>
      </c>
      <c r="G83" s="9" t="str">
        <f t="shared" si="2"/>
        <v>Verified</v>
      </c>
      <c r="H83">
        <v>2014</v>
      </c>
      <c r="J83" t="s">
        <v>83</v>
      </c>
      <c r="K83" t="s">
        <v>41</v>
      </c>
      <c r="L83">
        <v>248000</v>
      </c>
      <c r="M83">
        <v>1550128.041</v>
      </c>
      <c r="N83">
        <v>11007832200</v>
      </c>
      <c r="O83" s="37">
        <v>0</v>
      </c>
      <c r="P83" s="37">
        <v>0</v>
      </c>
      <c r="Q83" s="37">
        <v>0</v>
      </c>
      <c r="R83" s="37">
        <v>1550.1280409999999</v>
      </c>
      <c r="S83" s="37">
        <v>1547.9553940000001</v>
      </c>
      <c r="T83" s="37">
        <v>1547.9553940000001</v>
      </c>
      <c r="U83" s="37">
        <v>1490.967911</v>
      </c>
      <c r="V83" s="37">
        <v>1490.967911</v>
      </c>
      <c r="W83" s="37">
        <v>1490.967911</v>
      </c>
      <c r="X83" s="37">
        <v>1415.1446120000001</v>
      </c>
      <c r="Y83" s="37">
        <v>1415.1446120000001</v>
      </c>
      <c r="Z83" s="37">
        <v>1335.811745</v>
      </c>
      <c r="AA83" s="37">
        <v>1014.5874240000002</v>
      </c>
      <c r="AB83" s="37">
        <v>683.89788299999998</v>
      </c>
      <c r="AC83" s="37">
        <v>669.38069599999994</v>
      </c>
      <c r="AD83" s="37">
        <v>317.28310210000001</v>
      </c>
      <c r="AE83" s="37">
        <v>297.79808150000002</v>
      </c>
      <c r="AF83" s="37">
        <v>297.79808150000002</v>
      </c>
      <c r="AG83" s="37">
        <v>227.64836080000001</v>
      </c>
      <c r="AH83" s="37">
        <v>64.593716499999999</v>
      </c>
      <c r="AI83" s="37">
        <v>64.593716499999999</v>
      </c>
      <c r="AJ83" s="37">
        <v>64.593716499999999</v>
      </c>
      <c r="AK83" s="37">
        <v>64.593716499999999</v>
      </c>
      <c r="AL83" s="37">
        <v>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37">
        <v>0</v>
      </c>
      <c r="AT83" s="37">
        <v>0</v>
      </c>
      <c r="AU83" s="37">
        <v>0</v>
      </c>
      <c r="AV83" s="37">
        <v>11007832.199999999</v>
      </c>
      <c r="AW83" s="37">
        <v>11000239.310000001</v>
      </c>
      <c r="AX83" s="37">
        <v>11000239.310000001</v>
      </c>
      <c r="AY83" s="37">
        <v>10801077.33</v>
      </c>
      <c r="AZ83" s="37">
        <v>10801077.33</v>
      </c>
      <c r="BA83" s="37">
        <v>10801077.33</v>
      </c>
      <c r="BB83" s="37">
        <v>10315260.720000001</v>
      </c>
      <c r="BC83" s="37">
        <v>10315260.720000001</v>
      </c>
      <c r="BD83" s="37">
        <v>9748188.9179999996</v>
      </c>
      <c r="BE83" s="37">
        <v>7598626.602</v>
      </c>
      <c r="BF83" s="37">
        <v>5279636.6639999999</v>
      </c>
      <c r="BG83" s="37">
        <v>4958798.3650000002</v>
      </c>
      <c r="BH83" s="37">
        <v>1895729.2290000001</v>
      </c>
      <c r="BI83" s="37">
        <v>1827581.703</v>
      </c>
      <c r="BJ83" s="37">
        <v>1827581.703</v>
      </c>
      <c r="BK83" s="37">
        <v>1347649.38</v>
      </c>
      <c r="BL83" s="37">
        <v>106552.4232</v>
      </c>
      <c r="BM83" s="37">
        <v>106552.4232</v>
      </c>
      <c r="BN83" s="37">
        <v>106552.4232</v>
      </c>
      <c r="BO83" s="37">
        <v>106552.4232</v>
      </c>
      <c r="BP83" s="37">
        <v>0</v>
      </c>
      <c r="BQ83" s="37">
        <v>0</v>
      </c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 t="str">
        <f t="shared" si="3"/>
        <v>Verified</v>
      </c>
    </row>
    <row r="84" spans="1:75" ht="15.75">
      <c r="A84">
        <v>2014</v>
      </c>
      <c r="B84" t="s">
        <v>3</v>
      </c>
      <c r="C84" t="s">
        <v>14</v>
      </c>
      <c r="D84" t="s">
        <v>15</v>
      </c>
      <c r="E84" s="2" t="str">
        <f>VLOOKUP(D84,Checking!$Q$11:$T$41,4)</f>
        <v>02 Appliance Exchange</v>
      </c>
      <c r="F84" t="s">
        <v>17</v>
      </c>
      <c r="G84" s="9" t="str">
        <f t="shared" si="2"/>
        <v>Verified</v>
      </c>
      <c r="H84">
        <v>2014</v>
      </c>
      <c r="J84" t="s">
        <v>74</v>
      </c>
      <c r="K84" t="s">
        <v>21</v>
      </c>
      <c r="L84">
        <v>139000</v>
      </c>
      <c r="M84">
        <v>28799.979770000002</v>
      </c>
      <c r="N84">
        <v>51352143.039999999</v>
      </c>
      <c r="O84" s="37">
        <v>0</v>
      </c>
      <c r="P84" s="37">
        <v>0</v>
      </c>
      <c r="Q84" s="37">
        <v>0</v>
      </c>
      <c r="R84" s="37">
        <v>28.79997977</v>
      </c>
      <c r="S84" s="37">
        <v>28.79997977</v>
      </c>
      <c r="T84" s="37">
        <v>28.79997977</v>
      </c>
      <c r="U84" s="37">
        <v>28.79997977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51352.143040000003</v>
      </c>
      <c r="AW84" s="37">
        <v>51352.143040000003</v>
      </c>
      <c r="AX84" s="37">
        <v>51352.143040000003</v>
      </c>
      <c r="AY84" s="37">
        <v>51352.143040000003</v>
      </c>
      <c r="AZ84" s="37">
        <v>0</v>
      </c>
      <c r="BA84" s="37">
        <v>0</v>
      </c>
      <c r="BB84" s="37">
        <v>0</v>
      </c>
      <c r="BC84" s="37">
        <v>0</v>
      </c>
      <c r="BD84" s="37">
        <v>0</v>
      </c>
      <c r="BE84" s="37">
        <v>0</v>
      </c>
      <c r="BF84" s="37">
        <v>0</v>
      </c>
      <c r="BG84" s="37">
        <v>0</v>
      </c>
      <c r="BH84" s="37">
        <v>0</v>
      </c>
      <c r="BI84" s="37">
        <v>0</v>
      </c>
      <c r="BJ84" s="37">
        <v>0</v>
      </c>
      <c r="BK84" s="37">
        <v>0</v>
      </c>
      <c r="BL84" s="37">
        <v>0</v>
      </c>
      <c r="BM84" s="37">
        <v>0</v>
      </c>
      <c r="BN84" s="37">
        <v>0</v>
      </c>
      <c r="BO84" s="37">
        <v>0</v>
      </c>
      <c r="BP84" s="37">
        <v>0</v>
      </c>
      <c r="BQ84" s="37">
        <v>0</v>
      </c>
      <c r="BR84" s="37">
        <v>0</v>
      </c>
      <c r="BS84" s="37">
        <v>0</v>
      </c>
      <c r="BT84" s="37">
        <v>0</v>
      </c>
      <c r="BU84" s="37">
        <v>0</v>
      </c>
      <c r="BV84" s="37">
        <v>0</v>
      </c>
      <c r="BW84" s="37" t="str">
        <f t="shared" si="3"/>
        <v>Verified</v>
      </c>
    </row>
    <row r="85" spans="1:75" ht="15.75">
      <c r="A85">
        <v>2014</v>
      </c>
      <c r="B85" t="s">
        <v>3</v>
      </c>
      <c r="C85" t="s">
        <v>14</v>
      </c>
      <c r="D85" t="s">
        <v>22</v>
      </c>
      <c r="E85" s="2" t="str">
        <f>VLOOKUP(D85,Checking!$Q$11:$T$41,4)</f>
        <v>01 Appliance Retirement</v>
      </c>
      <c r="F85" t="s">
        <v>17</v>
      </c>
      <c r="G85" s="9" t="str">
        <f t="shared" si="2"/>
        <v>Verified</v>
      </c>
      <c r="H85">
        <v>2014</v>
      </c>
      <c r="J85" t="s">
        <v>83</v>
      </c>
      <c r="K85" t="s">
        <v>21</v>
      </c>
      <c r="L85">
        <v>4000</v>
      </c>
      <c r="M85">
        <v>467.01719000000003</v>
      </c>
      <c r="N85">
        <v>417632.18640000001</v>
      </c>
      <c r="O85" s="37">
        <v>0</v>
      </c>
      <c r="P85" s="37">
        <v>0</v>
      </c>
      <c r="Q85" s="37">
        <v>0</v>
      </c>
      <c r="R85" s="37">
        <v>0.46701719000000003</v>
      </c>
      <c r="S85" s="37">
        <v>0.46701719000000003</v>
      </c>
      <c r="T85" s="37">
        <v>0.46701719000000003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417.63218640000002</v>
      </c>
      <c r="AW85" s="37">
        <v>417.63218640000002</v>
      </c>
      <c r="AX85" s="37">
        <v>417.63218640000002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37">
        <v>0</v>
      </c>
      <c r="BI85" s="37">
        <v>0</v>
      </c>
      <c r="BJ85" s="37">
        <v>0</v>
      </c>
      <c r="BK85" s="37">
        <v>0</v>
      </c>
      <c r="BL85" s="37">
        <v>0</v>
      </c>
      <c r="BM85" s="37">
        <v>0</v>
      </c>
      <c r="BN85" s="37">
        <v>0</v>
      </c>
      <c r="BO85" s="37">
        <v>0</v>
      </c>
      <c r="BP85" s="37">
        <v>0</v>
      </c>
      <c r="BQ85" s="37">
        <v>0</v>
      </c>
      <c r="BR85" s="37">
        <v>0</v>
      </c>
      <c r="BS85" s="37">
        <v>0</v>
      </c>
      <c r="BT85" s="37">
        <v>0</v>
      </c>
      <c r="BU85" s="37">
        <v>0</v>
      </c>
      <c r="BV85" s="37">
        <v>0</v>
      </c>
      <c r="BW85" s="37" t="str">
        <f t="shared" si="3"/>
        <v>Verified</v>
      </c>
    </row>
    <row r="86" spans="1:75" ht="15.75">
      <c r="A86">
        <v>2014</v>
      </c>
      <c r="B86" t="s">
        <v>3</v>
      </c>
      <c r="C86" t="s">
        <v>14</v>
      </c>
      <c r="D86" t="s">
        <v>22</v>
      </c>
      <c r="E86" s="2" t="str">
        <f>VLOOKUP(D86,Checking!$Q$11:$T$41,4)</f>
        <v>01 Appliance Retirement</v>
      </c>
      <c r="F86" t="s">
        <v>17</v>
      </c>
      <c r="G86" s="9" t="str">
        <f t="shared" si="2"/>
        <v>Verified</v>
      </c>
      <c r="H86">
        <v>2014</v>
      </c>
      <c r="J86" t="s">
        <v>83</v>
      </c>
      <c r="K86" t="s">
        <v>21</v>
      </c>
      <c r="L86">
        <v>1000</v>
      </c>
      <c r="M86">
        <v>176.989834</v>
      </c>
      <c r="N86">
        <v>315583.80820000003</v>
      </c>
      <c r="O86" s="37">
        <v>0</v>
      </c>
      <c r="P86" s="37">
        <v>0</v>
      </c>
      <c r="Q86" s="37">
        <v>0</v>
      </c>
      <c r="R86" s="37">
        <v>0.17698983400000001</v>
      </c>
      <c r="S86" s="37">
        <v>0.17698983400000001</v>
      </c>
      <c r="T86" s="37">
        <v>0.17698983400000001</v>
      </c>
      <c r="U86" s="37">
        <v>0.17698983400000001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37">
        <v>0</v>
      </c>
      <c r="AV86" s="37">
        <v>315.58380820000002</v>
      </c>
      <c r="AW86" s="37">
        <v>315.58380820000002</v>
      </c>
      <c r="AX86" s="37">
        <v>315.58380820000002</v>
      </c>
      <c r="AY86" s="37">
        <v>315.58380820000002</v>
      </c>
      <c r="AZ86" s="37">
        <v>0</v>
      </c>
      <c r="BA86" s="37">
        <v>0</v>
      </c>
      <c r="BB86" s="37">
        <v>0</v>
      </c>
      <c r="BC86" s="37">
        <v>0</v>
      </c>
      <c r="BD86" s="37">
        <v>0</v>
      </c>
      <c r="BE86" s="37">
        <v>0</v>
      </c>
      <c r="BF86" s="37">
        <v>0</v>
      </c>
      <c r="BG86" s="37">
        <v>0</v>
      </c>
      <c r="BH86" s="37">
        <v>0</v>
      </c>
      <c r="BI86" s="37">
        <v>0</v>
      </c>
      <c r="BJ86" s="37">
        <v>0</v>
      </c>
      <c r="BK86" s="37">
        <v>0</v>
      </c>
      <c r="BL86" s="37">
        <v>0</v>
      </c>
      <c r="BM86" s="37">
        <v>0</v>
      </c>
      <c r="BN86" s="37">
        <v>0</v>
      </c>
      <c r="BO86" s="37">
        <v>0</v>
      </c>
      <c r="BP86" s="37">
        <v>0</v>
      </c>
      <c r="BQ86" s="37">
        <v>0</v>
      </c>
      <c r="BR86" s="37">
        <v>0</v>
      </c>
      <c r="BS86" s="37">
        <v>0</v>
      </c>
      <c r="BT86" s="37">
        <v>0</v>
      </c>
      <c r="BU86" s="37">
        <v>0</v>
      </c>
      <c r="BV86" s="37">
        <v>0</v>
      </c>
      <c r="BW86" s="37" t="str">
        <f t="shared" si="3"/>
        <v>Verified</v>
      </c>
    </row>
    <row r="87" spans="1:75" ht="15.75">
      <c r="A87">
        <v>2014</v>
      </c>
      <c r="B87" t="s">
        <v>3</v>
      </c>
      <c r="C87" t="s">
        <v>14</v>
      </c>
      <c r="D87" t="s">
        <v>22</v>
      </c>
      <c r="E87" s="2" t="str">
        <f>VLOOKUP(D87,Checking!$Q$11:$T$41,4)</f>
        <v>01 Appliance Retirement</v>
      </c>
      <c r="F87" t="s">
        <v>17</v>
      </c>
      <c r="G87" s="9" t="str">
        <f t="shared" si="2"/>
        <v>Verified</v>
      </c>
      <c r="H87">
        <v>2014</v>
      </c>
      <c r="J87" t="s">
        <v>83</v>
      </c>
      <c r="K87" t="s">
        <v>21</v>
      </c>
      <c r="L87">
        <v>101094.10007686311</v>
      </c>
      <c r="M87">
        <v>7039.9270637048685</v>
      </c>
      <c r="N87">
        <v>50973074.589211829</v>
      </c>
      <c r="O87" s="37">
        <v>0</v>
      </c>
      <c r="P87" s="37">
        <v>0</v>
      </c>
      <c r="Q87" s="37">
        <v>0</v>
      </c>
      <c r="R87" s="37">
        <v>7.0399270637048685</v>
      </c>
      <c r="S87" s="37">
        <v>7.0399270637048685</v>
      </c>
      <c r="T87" s="37">
        <v>7.0399270637048685</v>
      </c>
      <c r="U87" s="37">
        <v>7.0399270637048685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37">
        <v>0</v>
      </c>
      <c r="AS87" s="37">
        <v>0</v>
      </c>
      <c r="AT87" s="37">
        <v>0</v>
      </c>
      <c r="AU87" s="37">
        <v>0</v>
      </c>
      <c r="AV87" s="37">
        <v>50973.074589211828</v>
      </c>
      <c r="AW87" s="37">
        <v>50973.074589211828</v>
      </c>
      <c r="AX87" s="37">
        <v>50973.074589211828</v>
      </c>
      <c r="AY87" s="37">
        <v>50973.074589211828</v>
      </c>
      <c r="AZ87" s="37">
        <v>0</v>
      </c>
      <c r="BA87" s="37">
        <v>0</v>
      </c>
      <c r="BB87" s="37">
        <v>0</v>
      </c>
      <c r="BC87" s="37">
        <v>0</v>
      </c>
      <c r="BD87" s="37">
        <v>0</v>
      </c>
      <c r="BE87" s="37">
        <v>0</v>
      </c>
      <c r="BF87" s="37">
        <v>0</v>
      </c>
      <c r="BG87" s="37">
        <v>0</v>
      </c>
      <c r="BH87" s="37">
        <v>0</v>
      </c>
      <c r="BI87" s="37">
        <v>0</v>
      </c>
      <c r="BJ87" s="37">
        <v>0</v>
      </c>
      <c r="BK87" s="37">
        <v>0</v>
      </c>
      <c r="BL87" s="37">
        <v>0</v>
      </c>
      <c r="BM87" s="37">
        <v>0</v>
      </c>
      <c r="BN87" s="37">
        <v>0</v>
      </c>
      <c r="BO87" s="37">
        <v>0</v>
      </c>
      <c r="BP87" s="37">
        <v>0</v>
      </c>
      <c r="BQ87" s="37">
        <v>0</v>
      </c>
      <c r="BR87" s="37">
        <v>0</v>
      </c>
      <c r="BS87" s="37">
        <v>0</v>
      </c>
      <c r="BT87" s="37">
        <v>0</v>
      </c>
      <c r="BU87" s="37">
        <v>0</v>
      </c>
      <c r="BV87" s="37">
        <v>0</v>
      </c>
      <c r="BW87" s="37" t="str">
        <f t="shared" si="3"/>
        <v>Verified</v>
      </c>
    </row>
    <row r="88" spans="1:75" ht="15.75">
      <c r="A88">
        <v>2014</v>
      </c>
      <c r="B88" t="s">
        <v>3</v>
      </c>
      <c r="C88" t="s">
        <v>14</v>
      </c>
      <c r="D88" t="s">
        <v>22</v>
      </c>
      <c r="E88" s="2" t="str">
        <f>VLOOKUP(D88,Checking!$Q$11:$T$41,4)</f>
        <v>01 Appliance Retirement</v>
      </c>
      <c r="F88" t="s">
        <v>17</v>
      </c>
      <c r="G88" s="9" t="str">
        <f t="shared" si="2"/>
        <v>Verified</v>
      </c>
      <c r="H88">
        <v>2014</v>
      </c>
      <c r="J88" t="s">
        <v>83</v>
      </c>
      <c r="K88" t="s">
        <v>21</v>
      </c>
      <c r="L88">
        <v>163235.25019215775</v>
      </c>
      <c r="M88">
        <v>9792.7344388774382</v>
      </c>
      <c r="N88">
        <v>66633490.329571739</v>
      </c>
      <c r="O88" s="37">
        <v>0</v>
      </c>
      <c r="P88" s="37">
        <v>0</v>
      </c>
      <c r="Q88" s="37">
        <v>0</v>
      </c>
      <c r="R88" s="37">
        <v>9.7927344388774387</v>
      </c>
      <c r="S88" s="37">
        <v>9.7927344388774387</v>
      </c>
      <c r="T88" s="37">
        <v>9.7927344388774387</v>
      </c>
      <c r="U88" s="37">
        <v>9.7927344388774387</v>
      </c>
      <c r="V88" s="37">
        <v>9.7927344388774387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37">
        <v>0</v>
      </c>
      <c r="AT88" s="37">
        <v>0</v>
      </c>
      <c r="AU88" s="37">
        <v>0</v>
      </c>
      <c r="AV88" s="37">
        <v>66633.490329571738</v>
      </c>
      <c r="AW88" s="37">
        <v>66633.490329571738</v>
      </c>
      <c r="AX88" s="37">
        <v>66633.490329571738</v>
      </c>
      <c r="AY88" s="37">
        <v>66633.490329571738</v>
      </c>
      <c r="AZ88" s="37">
        <v>66633.490329571738</v>
      </c>
      <c r="BA88" s="37">
        <v>0</v>
      </c>
      <c r="BB88" s="37">
        <v>0</v>
      </c>
      <c r="BC88" s="37">
        <v>0</v>
      </c>
      <c r="BD88" s="37">
        <v>0</v>
      </c>
      <c r="BE88" s="37">
        <v>0</v>
      </c>
      <c r="BF88" s="37">
        <v>0</v>
      </c>
      <c r="BG88" s="37">
        <v>0</v>
      </c>
      <c r="BH88" s="37">
        <v>0</v>
      </c>
      <c r="BI88" s="37">
        <v>0</v>
      </c>
      <c r="BJ88" s="37">
        <v>0</v>
      </c>
      <c r="BK88" s="37">
        <v>0</v>
      </c>
      <c r="BL88" s="37">
        <v>0</v>
      </c>
      <c r="BM88" s="37">
        <v>0</v>
      </c>
      <c r="BN88" s="37">
        <v>0</v>
      </c>
      <c r="BO88" s="37">
        <v>0</v>
      </c>
      <c r="BP88" s="37">
        <v>0</v>
      </c>
      <c r="BQ88" s="37">
        <v>0</v>
      </c>
      <c r="BR88" s="37">
        <v>0</v>
      </c>
      <c r="BS88" s="37">
        <v>0</v>
      </c>
      <c r="BT88" s="37">
        <v>0</v>
      </c>
      <c r="BU88" s="37">
        <v>0</v>
      </c>
      <c r="BV88" s="37">
        <v>0</v>
      </c>
      <c r="BW88" s="37" t="str">
        <f t="shared" si="3"/>
        <v>Verified</v>
      </c>
    </row>
    <row r="89" spans="1:75" ht="15.75">
      <c r="A89">
        <v>2014</v>
      </c>
      <c r="B89" t="s">
        <v>3</v>
      </c>
      <c r="C89" t="s">
        <v>14</v>
      </c>
      <c r="D89" t="s">
        <v>23</v>
      </c>
      <c r="E89" s="2" t="str">
        <f>VLOOKUP(D89,Checking!$Q$11:$T$41,4)</f>
        <v>05 Bi-Annual Retailer Event</v>
      </c>
      <c r="F89" t="s">
        <v>17</v>
      </c>
      <c r="G89" s="9" t="str">
        <f t="shared" si="2"/>
        <v>Verified</v>
      </c>
      <c r="H89">
        <v>2014</v>
      </c>
      <c r="J89" t="s">
        <v>84</v>
      </c>
      <c r="K89" t="s">
        <v>73</v>
      </c>
      <c r="L89">
        <v>113502362.2</v>
      </c>
      <c r="M89">
        <v>189221.32680000001</v>
      </c>
      <c r="N89">
        <v>2891290004</v>
      </c>
      <c r="O89" s="37">
        <v>0</v>
      </c>
      <c r="P89" s="37">
        <v>0</v>
      </c>
      <c r="Q89" s="37">
        <v>0</v>
      </c>
      <c r="R89" s="37">
        <v>189.22132680000001</v>
      </c>
      <c r="S89" s="37">
        <v>165.1696819</v>
      </c>
      <c r="T89" s="37">
        <v>152.63529639999999</v>
      </c>
      <c r="U89" s="37">
        <v>152.63529639999999</v>
      </c>
      <c r="V89" s="37">
        <v>152.63529639999999</v>
      </c>
      <c r="W89" s="37">
        <v>152.63529639999999</v>
      </c>
      <c r="X89" s="37">
        <v>152.63529639999999</v>
      </c>
      <c r="Y89" s="37">
        <v>152.52114040000001</v>
      </c>
      <c r="Z89" s="37">
        <v>152.52114040000001</v>
      </c>
      <c r="AA89" s="37">
        <v>142.38908839999999</v>
      </c>
      <c r="AB89" s="37">
        <v>129.58281479999999</v>
      </c>
      <c r="AC89" s="37">
        <v>109.76859210000001</v>
      </c>
      <c r="AD89" s="37">
        <v>109.76859210000001</v>
      </c>
      <c r="AE89" s="37">
        <v>109.2403879</v>
      </c>
      <c r="AF89" s="37">
        <v>109.2403879</v>
      </c>
      <c r="AG89" s="37">
        <v>109.01725690000001</v>
      </c>
      <c r="AH89" s="37">
        <v>88.623867579999995</v>
      </c>
      <c r="AI89" s="37">
        <v>88.623867579999995</v>
      </c>
      <c r="AJ89" s="37">
        <v>88.623867579999995</v>
      </c>
      <c r="AK89" s="37">
        <v>88.623867579999995</v>
      </c>
      <c r="AL89" s="37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37">
        <v>0</v>
      </c>
      <c r="AT89" s="37">
        <v>0</v>
      </c>
      <c r="AU89" s="37">
        <v>0</v>
      </c>
      <c r="AV89" s="37">
        <v>2891290.0040000002</v>
      </c>
      <c r="AW89" s="37">
        <v>2508163.537</v>
      </c>
      <c r="AX89" s="37">
        <v>2308499.236</v>
      </c>
      <c r="AY89" s="37">
        <v>2308499.236</v>
      </c>
      <c r="AZ89" s="37">
        <v>2308499.236</v>
      </c>
      <c r="BA89" s="37">
        <v>2308499.236</v>
      </c>
      <c r="BB89" s="37">
        <v>2308499.236</v>
      </c>
      <c r="BC89" s="37">
        <v>2307499.2289999998</v>
      </c>
      <c r="BD89" s="37">
        <v>2307499.2289999998</v>
      </c>
      <c r="BE89" s="37">
        <v>2146102.48</v>
      </c>
      <c r="BF89" s="37">
        <v>2086420.3000000003</v>
      </c>
      <c r="BG89" s="37">
        <v>1764294.45</v>
      </c>
      <c r="BH89" s="37">
        <v>1764294.45</v>
      </c>
      <c r="BI89" s="37">
        <v>1739029.905</v>
      </c>
      <c r="BJ89" s="37">
        <v>1739029.905</v>
      </c>
      <c r="BK89" s="37">
        <v>1736571.317</v>
      </c>
      <c r="BL89" s="37">
        <v>1411718.3910000001</v>
      </c>
      <c r="BM89" s="37">
        <v>1411718.3910000001</v>
      </c>
      <c r="BN89" s="37">
        <v>1411718.3910000001</v>
      </c>
      <c r="BO89" s="37">
        <v>1411718.3910000001</v>
      </c>
      <c r="BP89" s="37">
        <v>0</v>
      </c>
      <c r="BQ89" s="37">
        <v>0</v>
      </c>
      <c r="BR89" s="37">
        <v>0</v>
      </c>
      <c r="BS89" s="37">
        <v>0</v>
      </c>
      <c r="BT89" s="37">
        <v>0</v>
      </c>
      <c r="BU89" s="37">
        <v>0</v>
      </c>
      <c r="BV89" s="37">
        <v>0</v>
      </c>
      <c r="BW89" s="37" t="str">
        <f t="shared" si="3"/>
        <v>Verified</v>
      </c>
    </row>
    <row r="90" spans="1:75" ht="15.75">
      <c r="A90">
        <v>2014</v>
      </c>
      <c r="B90" t="s">
        <v>3</v>
      </c>
      <c r="C90" t="s">
        <v>14</v>
      </c>
      <c r="D90" t="s">
        <v>25</v>
      </c>
      <c r="E90" s="2" t="str">
        <f>VLOOKUP(D90,Checking!$Q$11:$T$41,4)</f>
        <v>04 Conservation Instant Coupon Booklet</v>
      </c>
      <c r="F90" t="s">
        <v>17</v>
      </c>
      <c r="G90" s="9" t="str">
        <f t="shared" si="2"/>
        <v xml:space="preserve"> True-up</v>
      </c>
      <c r="H90">
        <v>2013</v>
      </c>
      <c r="J90" t="s">
        <v>84</v>
      </c>
      <c r="K90" t="s">
        <v>73</v>
      </c>
      <c r="L90">
        <v>24704.01137</v>
      </c>
      <c r="M90">
        <v>0</v>
      </c>
      <c r="N90">
        <v>555000</v>
      </c>
      <c r="O90" s="37">
        <v>0</v>
      </c>
      <c r="P90" s="37">
        <v>0</v>
      </c>
      <c r="Q90" s="37">
        <v>3.9E-2</v>
      </c>
      <c r="R90" s="37">
        <v>3.9E-2</v>
      </c>
      <c r="S90" s="37">
        <v>3.7999999999999999E-2</v>
      </c>
      <c r="T90" s="37">
        <v>3.3000000000000002E-2</v>
      </c>
      <c r="U90" s="37">
        <v>3.3000000000000002E-2</v>
      </c>
      <c r="V90" s="37">
        <v>3.3000000000000002E-2</v>
      </c>
      <c r="W90" s="37">
        <v>3.3000000000000002E-2</v>
      </c>
      <c r="X90" s="37">
        <v>3.3000000000000002E-2</v>
      </c>
      <c r="Y90" s="37">
        <v>2.8000000000000001E-2</v>
      </c>
      <c r="Z90" s="37">
        <v>2.8000000000000001E-2</v>
      </c>
      <c r="AA90" s="37">
        <v>2.3E-2</v>
      </c>
      <c r="AB90" s="37">
        <v>2.3E-2</v>
      </c>
      <c r="AC90" s="37">
        <v>2.3E-2</v>
      </c>
      <c r="AD90" s="37">
        <v>2.3E-2</v>
      </c>
      <c r="AE90" s="37">
        <v>2.3E-2</v>
      </c>
      <c r="AF90" s="37">
        <v>2.3E-2</v>
      </c>
      <c r="AG90" s="37">
        <v>1.2E-2</v>
      </c>
      <c r="AH90" s="37">
        <v>1.2E-2</v>
      </c>
      <c r="AI90" s="37">
        <v>1.2E-2</v>
      </c>
      <c r="AJ90" s="37">
        <v>1.2E-2</v>
      </c>
      <c r="AK90" s="37">
        <v>0</v>
      </c>
      <c r="AL90" s="37">
        <v>0</v>
      </c>
      <c r="AM90" s="37">
        <v>0</v>
      </c>
      <c r="AN90" s="37">
        <v>0</v>
      </c>
      <c r="AO90" s="37">
        <v>0</v>
      </c>
      <c r="AP90" s="37">
        <v>0</v>
      </c>
      <c r="AQ90" s="37">
        <v>0</v>
      </c>
      <c r="AR90" s="37">
        <v>0</v>
      </c>
      <c r="AS90" s="37">
        <v>0</v>
      </c>
      <c r="AT90" s="37">
        <v>0</v>
      </c>
      <c r="AU90" s="37">
        <v>555</v>
      </c>
      <c r="AV90" s="37">
        <v>555</v>
      </c>
      <c r="AW90" s="37">
        <v>528</v>
      </c>
      <c r="AX90" s="37">
        <v>456</v>
      </c>
      <c r="AY90" s="37">
        <v>456</v>
      </c>
      <c r="AZ90" s="37">
        <v>456</v>
      </c>
      <c r="BA90" s="37">
        <v>456</v>
      </c>
      <c r="BB90" s="37">
        <v>456</v>
      </c>
      <c r="BC90" s="37">
        <v>383</v>
      </c>
      <c r="BD90" s="37">
        <v>383</v>
      </c>
      <c r="BE90" s="37">
        <v>363</v>
      </c>
      <c r="BF90" s="37">
        <v>363</v>
      </c>
      <c r="BG90" s="37">
        <v>363</v>
      </c>
      <c r="BH90" s="37">
        <v>363</v>
      </c>
      <c r="BI90" s="37">
        <v>363</v>
      </c>
      <c r="BJ90" s="37">
        <v>363</v>
      </c>
      <c r="BK90" s="37">
        <v>191</v>
      </c>
      <c r="BL90" s="37">
        <v>191</v>
      </c>
      <c r="BM90" s="37">
        <v>191</v>
      </c>
      <c r="BN90" s="37">
        <v>191</v>
      </c>
      <c r="BO90" s="37">
        <v>0</v>
      </c>
      <c r="BP90" s="37">
        <v>0</v>
      </c>
      <c r="BQ90" s="37">
        <v>0</v>
      </c>
      <c r="BR90" s="37">
        <v>0</v>
      </c>
      <c r="BS90" s="37">
        <v>0</v>
      </c>
      <c r="BT90" s="37">
        <v>0</v>
      </c>
      <c r="BU90" s="37">
        <v>0</v>
      </c>
      <c r="BV90" s="37">
        <v>0</v>
      </c>
      <c r="BW90" s="37" t="str">
        <f t="shared" si="3"/>
        <v>2014 True up</v>
      </c>
    </row>
    <row r="91" spans="1:75" ht="15.75">
      <c r="A91">
        <v>2014</v>
      </c>
      <c r="B91" t="s">
        <v>3</v>
      </c>
      <c r="C91" t="s">
        <v>14</v>
      </c>
      <c r="D91" t="s">
        <v>25</v>
      </c>
      <c r="E91" s="2" t="str">
        <f>VLOOKUP(D91,Checking!$Q$11:$T$41,4)</f>
        <v>04 Conservation Instant Coupon Booklet</v>
      </c>
      <c r="F91" t="s">
        <v>17</v>
      </c>
      <c r="G91" s="9" t="str">
        <f t="shared" si="2"/>
        <v>Verified</v>
      </c>
      <c r="H91">
        <v>2014</v>
      </c>
      <c r="J91" t="s">
        <v>84</v>
      </c>
      <c r="K91" t="s">
        <v>73</v>
      </c>
      <c r="L91">
        <v>25874004.93</v>
      </c>
      <c r="M91">
        <v>52278.991240000003</v>
      </c>
      <c r="N91">
        <v>708044591.60000002</v>
      </c>
      <c r="O91" s="37">
        <v>0</v>
      </c>
      <c r="P91" s="37">
        <v>0</v>
      </c>
      <c r="Q91" s="37">
        <v>0</v>
      </c>
      <c r="R91" s="37">
        <v>52.278991240000003</v>
      </c>
      <c r="S91" s="37">
        <v>49.409197319999997</v>
      </c>
      <c r="T91" s="37">
        <v>48.019700280000002</v>
      </c>
      <c r="U91" s="37">
        <v>48.019700280000002</v>
      </c>
      <c r="V91" s="37">
        <v>48.019700280000002</v>
      </c>
      <c r="W91" s="37">
        <v>48.019700280000002</v>
      </c>
      <c r="X91" s="37">
        <v>48.019700280000002</v>
      </c>
      <c r="Y91" s="37">
        <v>47.887707370000001</v>
      </c>
      <c r="Z91" s="37">
        <v>47.887707370000001</v>
      </c>
      <c r="AA91" s="37">
        <v>41.403737620000001</v>
      </c>
      <c r="AB91" s="37">
        <v>30.369126059999999</v>
      </c>
      <c r="AC91" s="37">
        <v>30.348422419999999</v>
      </c>
      <c r="AD91" s="37">
        <v>30.348422419999999</v>
      </c>
      <c r="AE91" s="37">
        <v>30.267924010000002</v>
      </c>
      <c r="AF91" s="37">
        <v>30.267924010000002</v>
      </c>
      <c r="AG91" s="37">
        <v>30.217980560000001</v>
      </c>
      <c r="AH91" s="37">
        <v>13.02250907</v>
      </c>
      <c r="AI91" s="37">
        <v>13.02250907</v>
      </c>
      <c r="AJ91" s="37">
        <v>13.02250907</v>
      </c>
      <c r="AK91" s="37">
        <v>13.02250907</v>
      </c>
      <c r="AL91" s="37">
        <v>0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37">
        <v>0</v>
      </c>
      <c r="AV91" s="37">
        <v>708044.59160000004</v>
      </c>
      <c r="AW91" s="37">
        <v>662303.56330000004</v>
      </c>
      <c r="AX91" s="37">
        <v>640142.66520000005</v>
      </c>
      <c r="AY91" s="37">
        <v>640142.66520000005</v>
      </c>
      <c r="AZ91" s="37">
        <v>640142.66520000005</v>
      </c>
      <c r="BA91" s="37">
        <v>640142.66520000005</v>
      </c>
      <c r="BB91" s="37">
        <v>640142.66520000005</v>
      </c>
      <c r="BC91" s="37">
        <v>638986.40729999996</v>
      </c>
      <c r="BD91" s="37">
        <v>638986.40729999996</v>
      </c>
      <c r="BE91" s="37">
        <v>535758.92729999998</v>
      </c>
      <c r="BF91" s="37">
        <v>495940.81339999998</v>
      </c>
      <c r="BG91" s="37">
        <v>489732.04879999999</v>
      </c>
      <c r="BH91" s="37">
        <v>489732.04879999999</v>
      </c>
      <c r="BI91" s="37">
        <v>486700.6312</v>
      </c>
      <c r="BJ91" s="37">
        <v>486700.6312</v>
      </c>
      <c r="BK91" s="37">
        <v>486150.32510000002</v>
      </c>
      <c r="BL91" s="37">
        <v>207439.7795</v>
      </c>
      <c r="BM91" s="37">
        <v>207439.7795</v>
      </c>
      <c r="BN91" s="37">
        <v>207439.7795</v>
      </c>
      <c r="BO91" s="37">
        <v>207439.7795</v>
      </c>
      <c r="BP91" s="37">
        <v>0</v>
      </c>
      <c r="BQ91" s="37">
        <v>0</v>
      </c>
      <c r="BR91" s="37">
        <v>0</v>
      </c>
      <c r="BS91" s="37">
        <v>0</v>
      </c>
      <c r="BT91" s="37">
        <v>0</v>
      </c>
      <c r="BU91" s="37">
        <v>0</v>
      </c>
      <c r="BV91" s="37">
        <v>0</v>
      </c>
      <c r="BW91" s="37" t="str">
        <f t="shared" si="3"/>
        <v>Verified</v>
      </c>
    </row>
    <row r="92" spans="1:75" ht="15.75">
      <c r="A92">
        <v>2014</v>
      </c>
      <c r="B92" t="s">
        <v>3</v>
      </c>
      <c r="C92" t="s">
        <v>56</v>
      </c>
      <c r="D92" t="s">
        <v>57</v>
      </c>
      <c r="E92" s="2" t="str">
        <f>VLOOKUP(D92,Checking!$Q$11:$T$41,4)</f>
        <v>23 Home Assistance Program</v>
      </c>
      <c r="F92" t="s">
        <v>17</v>
      </c>
      <c r="G92" s="9" t="str">
        <f t="shared" si="2"/>
        <v xml:space="preserve"> True-up</v>
      </c>
      <c r="H92">
        <v>2012</v>
      </c>
      <c r="J92" t="s">
        <v>83</v>
      </c>
      <c r="K92" t="s">
        <v>85</v>
      </c>
      <c r="L92">
        <v>1000</v>
      </c>
      <c r="M92">
        <v>44.8</v>
      </c>
      <c r="N92">
        <v>1316000</v>
      </c>
      <c r="P92" s="39">
        <v>4.48E-2</v>
      </c>
      <c r="Q92" s="39">
        <v>4.48E-2</v>
      </c>
      <c r="R92" s="39">
        <v>4.48E-2</v>
      </c>
      <c r="S92" s="39">
        <v>4.48E-2</v>
      </c>
      <c r="T92" s="39">
        <v>4.48E-2</v>
      </c>
      <c r="U92" s="39">
        <v>4.0025532000000003E-2</v>
      </c>
      <c r="V92" s="39">
        <v>3.7638297000000001E-2</v>
      </c>
      <c r="W92" s="39">
        <v>3.5251063999999999E-2</v>
      </c>
      <c r="X92" s="39">
        <v>3.5251063999999999E-2</v>
      </c>
      <c r="Y92" s="39">
        <v>3.5251063999999999E-2</v>
      </c>
      <c r="Z92" s="39">
        <v>1.84E-2</v>
      </c>
      <c r="AA92" s="39">
        <v>1.84E-2</v>
      </c>
      <c r="AB92" s="39">
        <v>1.84E-2</v>
      </c>
      <c r="AC92" s="39">
        <v>1.84E-2</v>
      </c>
      <c r="AD92" s="39">
        <v>1.84E-2</v>
      </c>
      <c r="AE92" s="39">
        <v>1.84E-2</v>
      </c>
      <c r="AF92" s="39">
        <v>1.84E-2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7">
        <v>0</v>
      </c>
      <c r="AP92" s="37">
        <v>0</v>
      </c>
      <c r="AQ92" s="37">
        <v>0</v>
      </c>
      <c r="AR92" s="37">
        <v>0</v>
      </c>
      <c r="AT92" s="39">
        <v>658</v>
      </c>
      <c r="AU92" s="39">
        <v>658</v>
      </c>
      <c r="AV92" s="39">
        <v>658</v>
      </c>
      <c r="AW92" s="39">
        <v>658</v>
      </c>
      <c r="AX92" s="39">
        <v>658</v>
      </c>
      <c r="AY92" s="39">
        <v>566.48934940000004</v>
      </c>
      <c r="AZ92" s="39">
        <v>520.73403929999995</v>
      </c>
      <c r="BA92" s="39">
        <v>474.97872919999998</v>
      </c>
      <c r="BB92" s="39">
        <v>474.97872919999998</v>
      </c>
      <c r="BC92" s="39">
        <v>474.97872919999998</v>
      </c>
      <c r="BD92" s="39">
        <v>152</v>
      </c>
      <c r="BE92" s="39">
        <v>152</v>
      </c>
      <c r="BF92" s="39">
        <v>152</v>
      </c>
      <c r="BG92" s="39">
        <v>152</v>
      </c>
      <c r="BH92" s="39">
        <v>152</v>
      </c>
      <c r="BI92" s="39">
        <v>152</v>
      </c>
      <c r="BJ92" s="39">
        <v>152</v>
      </c>
      <c r="BK92" s="39">
        <v>0</v>
      </c>
      <c r="BL92" s="39">
        <v>0</v>
      </c>
      <c r="BM92" s="39">
        <v>0</v>
      </c>
      <c r="BN92" s="37">
        <v>0</v>
      </c>
      <c r="BO92" s="37">
        <v>0</v>
      </c>
      <c r="BP92" s="37">
        <v>0</v>
      </c>
      <c r="BQ92" s="37">
        <v>0</v>
      </c>
      <c r="BR92" s="37">
        <v>0</v>
      </c>
      <c r="BS92" s="37">
        <v>0</v>
      </c>
      <c r="BT92" s="37">
        <v>0</v>
      </c>
      <c r="BU92" s="37">
        <v>0</v>
      </c>
      <c r="BV92" s="37">
        <v>0</v>
      </c>
      <c r="BW92" s="37" t="str">
        <f t="shared" si="3"/>
        <v>2014 True up</v>
      </c>
    </row>
    <row r="93" spans="1:75" ht="15.75">
      <c r="A93">
        <v>2014</v>
      </c>
      <c r="B93" t="s">
        <v>3</v>
      </c>
      <c r="C93" t="s">
        <v>56</v>
      </c>
      <c r="D93" t="s">
        <v>57</v>
      </c>
      <c r="E93" s="2" t="str">
        <f>VLOOKUP(D93,Checking!$Q$11:$T$41,4)</f>
        <v>23 Home Assistance Program</v>
      </c>
      <c r="F93" t="s">
        <v>17</v>
      </c>
      <c r="G93" s="9" t="str">
        <f t="shared" si="2"/>
        <v xml:space="preserve"> True-up</v>
      </c>
      <c r="H93">
        <v>2013</v>
      </c>
      <c r="J93" t="s">
        <v>83</v>
      </c>
      <c r="K93" t="s">
        <v>85</v>
      </c>
      <c r="L93">
        <v>16000</v>
      </c>
      <c r="M93">
        <v>6919.0394910000005</v>
      </c>
      <c r="N93">
        <v>60829350</v>
      </c>
      <c r="O93" s="37">
        <v>0</v>
      </c>
      <c r="P93" s="37">
        <v>0</v>
      </c>
      <c r="Q93" s="37">
        <v>6.9291547810000003</v>
      </c>
      <c r="R93" s="37">
        <v>6.9198824309999996</v>
      </c>
      <c r="S93" s="37">
        <v>6.9190394910000004</v>
      </c>
      <c r="T93" s="37">
        <v>6.8635850510000003</v>
      </c>
      <c r="U93" s="37">
        <v>6.8392295949999999</v>
      </c>
      <c r="V93" s="37">
        <v>6.8148741350000002</v>
      </c>
      <c r="W93" s="37">
        <v>6.7820438059999999</v>
      </c>
      <c r="X93" s="37">
        <v>6.7820438059999999</v>
      </c>
      <c r="Y93" s="37">
        <v>6.5477534620000002</v>
      </c>
      <c r="Z93" s="37">
        <v>6.3484443810000002</v>
      </c>
      <c r="AA93" s="37">
        <v>6.1184558329999996</v>
      </c>
      <c r="AB93" s="37">
        <v>6.1184558329999996</v>
      </c>
      <c r="AC93" s="37">
        <v>5.8470139559999996</v>
      </c>
      <c r="AD93" s="37">
        <v>5.8470139559999996</v>
      </c>
      <c r="AE93" s="37">
        <v>5.3598139639999998</v>
      </c>
      <c r="AF93" s="37">
        <v>5.1666139659999999</v>
      </c>
      <c r="AG93" s="37">
        <v>5.1666139659999999</v>
      </c>
      <c r="AH93" s="37">
        <v>5.1666139659999999</v>
      </c>
      <c r="AI93" s="37">
        <v>5.1666139659999999</v>
      </c>
      <c r="AJ93" s="37">
        <v>5.1666139659999999</v>
      </c>
      <c r="AK93" s="37">
        <v>0.334557891</v>
      </c>
      <c r="AL93" s="37">
        <v>0</v>
      </c>
      <c r="AM93" s="37">
        <v>0</v>
      </c>
      <c r="AN93" s="37">
        <v>0</v>
      </c>
      <c r="AO93" s="37">
        <v>0</v>
      </c>
      <c r="AP93" s="37">
        <v>0</v>
      </c>
      <c r="AQ93" s="37">
        <v>0</v>
      </c>
      <c r="AR93" s="37">
        <v>0</v>
      </c>
      <c r="AS93" s="37">
        <v>0</v>
      </c>
      <c r="AT93" s="37">
        <v>0</v>
      </c>
      <c r="AU93" s="37">
        <v>30603.450919999999</v>
      </c>
      <c r="AV93" s="37">
        <v>30422.884119999999</v>
      </c>
      <c r="AW93" s="37">
        <v>30406.468949999999</v>
      </c>
      <c r="AX93" s="37">
        <v>29341.521830000002</v>
      </c>
      <c r="AY93" s="37">
        <v>28874.70883</v>
      </c>
      <c r="AZ93" s="37">
        <v>28407.895939999999</v>
      </c>
      <c r="BA93" s="37">
        <v>27778.089609999999</v>
      </c>
      <c r="BB93" s="37">
        <v>27778.089609999999</v>
      </c>
      <c r="BC93" s="37">
        <v>23280.2775</v>
      </c>
      <c r="BD93" s="37">
        <v>23094.14114</v>
      </c>
      <c r="BE93" s="37">
        <v>21197.519840000001</v>
      </c>
      <c r="BF93" s="37">
        <v>21197.519840000001</v>
      </c>
      <c r="BG93" s="37">
        <v>20295.194210000001</v>
      </c>
      <c r="BH93" s="37">
        <v>20295.194210000001</v>
      </c>
      <c r="BI93" s="37">
        <v>16289.194209999998</v>
      </c>
      <c r="BJ93" s="37">
        <v>14693.19421</v>
      </c>
      <c r="BK93" s="37">
        <v>14693.19421</v>
      </c>
      <c r="BL93" s="37">
        <v>14693.19421</v>
      </c>
      <c r="BM93" s="37">
        <v>14693.19421</v>
      </c>
      <c r="BN93" s="37">
        <v>14693.19421</v>
      </c>
      <c r="BO93" s="37">
        <v>2465.3684079999998</v>
      </c>
      <c r="BP93" s="37">
        <v>0</v>
      </c>
      <c r="BQ93" s="37">
        <v>0</v>
      </c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 t="str">
        <f t="shared" si="3"/>
        <v>2014 True up</v>
      </c>
    </row>
    <row r="94" spans="1:75" ht="15.75">
      <c r="A94">
        <v>2014</v>
      </c>
      <c r="B94" t="s">
        <v>3</v>
      </c>
      <c r="C94" t="s">
        <v>56</v>
      </c>
      <c r="D94" t="s">
        <v>57</v>
      </c>
      <c r="E94" s="2" t="str">
        <f>VLOOKUP(D94,Checking!$Q$11:$T$41,4)</f>
        <v>23 Home Assistance Program</v>
      </c>
      <c r="F94" t="s">
        <v>17</v>
      </c>
      <c r="G94" s="9" t="str">
        <f t="shared" si="2"/>
        <v>Verified</v>
      </c>
      <c r="H94">
        <v>2014</v>
      </c>
      <c r="J94" t="s">
        <v>83</v>
      </c>
      <c r="K94" t="s">
        <v>85</v>
      </c>
      <c r="L94">
        <v>1024000</v>
      </c>
      <c r="M94">
        <v>39656.006549999998</v>
      </c>
      <c r="N94">
        <v>808760759.5</v>
      </c>
      <c r="O94" s="37">
        <v>0</v>
      </c>
      <c r="P94" s="37">
        <v>0</v>
      </c>
      <c r="Q94" s="37">
        <v>0</v>
      </c>
      <c r="R94" s="37">
        <v>39.736412960000003</v>
      </c>
      <c r="S94" s="37">
        <v>39.656006550000001</v>
      </c>
      <c r="T94" s="37">
        <v>37.86565238</v>
      </c>
      <c r="U94" s="37">
        <v>36.991382600000001</v>
      </c>
      <c r="V94" s="37">
        <v>36.142645190000003</v>
      </c>
      <c r="W94" s="37">
        <v>36.142645190000003</v>
      </c>
      <c r="X94" s="37">
        <v>35.624811630000004</v>
      </c>
      <c r="Y94" s="37">
        <v>35.624811630000004</v>
      </c>
      <c r="Z94" s="37">
        <v>28.51282522</v>
      </c>
      <c r="AA94" s="37">
        <v>27.688325200000001</v>
      </c>
      <c r="AB94" s="37">
        <v>24.83548888</v>
      </c>
      <c r="AC94" s="37">
        <v>24.83538338</v>
      </c>
      <c r="AD94" s="37">
        <v>23.061386760000001</v>
      </c>
      <c r="AE94" s="37">
        <v>23.061386760000001</v>
      </c>
      <c r="AF94" s="37">
        <v>9.9474868799999996</v>
      </c>
      <c r="AG94" s="37">
        <v>6.5480932110000003</v>
      </c>
      <c r="AH94" s="37">
        <v>6.5480932110000003</v>
      </c>
      <c r="AI94" s="37">
        <v>6.5480932110000003</v>
      </c>
      <c r="AJ94" s="37">
        <v>6.5480932110000003</v>
      </c>
      <c r="AK94" s="37">
        <v>6.5480932110000003</v>
      </c>
      <c r="AL94" s="37">
        <v>1.3744000199999999</v>
      </c>
      <c r="AM94" s="37">
        <v>0</v>
      </c>
      <c r="AN94" s="37">
        <v>0</v>
      </c>
      <c r="AO94" s="37">
        <v>0</v>
      </c>
      <c r="AP94" s="37">
        <v>0</v>
      </c>
      <c r="AQ94" s="37">
        <v>0</v>
      </c>
      <c r="AR94" s="37">
        <v>0</v>
      </c>
      <c r="AS94" s="37">
        <v>0</v>
      </c>
      <c r="AT94" s="37">
        <v>0</v>
      </c>
      <c r="AU94" s="37">
        <v>0</v>
      </c>
      <c r="AV94" s="37">
        <v>405156.69929999998</v>
      </c>
      <c r="AW94" s="37">
        <v>403604.0613</v>
      </c>
      <c r="AX94" s="37">
        <v>369261.46600000001</v>
      </c>
      <c r="AY94" s="37">
        <v>352501.15700000001</v>
      </c>
      <c r="AZ94" s="37">
        <v>336232.74739999999</v>
      </c>
      <c r="BA94" s="37">
        <v>336232.74739999999</v>
      </c>
      <c r="BB94" s="37">
        <v>326298.79739999998</v>
      </c>
      <c r="BC94" s="37">
        <v>326142.39049999998</v>
      </c>
      <c r="BD94" s="37">
        <v>189727.09169999999</v>
      </c>
      <c r="BE94" s="37">
        <v>188957.09169999999</v>
      </c>
      <c r="BF94" s="37">
        <v>165099.125</v>
      </c>
      <c r="BG94" s="37">
        <v>165032.65969999999</v>
      </c>
      <c r="BH94" s="37">
        <v>159134.04759999999</v>
      </c>
      <c r="BI94" s="37">
        <v>159134.04759999999</v>
      </c>
      <c r="BJ94" s="37">
        <v>51302.047579999999</v>
      </c>
      <c r="BK94" s="37">
        <v>23220.360079999999</v>
      </c>
      <c r="BL94" s="37">
        <v>23220.360079999999</v>
      </c>
      <c r="BM94" s="37">
        <v>23220.360079999999</v>
      </c>
      <c r="BN94" s="37">
        <v>23220.360079999999</v>
      </c>
      <c r="BO94" s="37">
        <v>23220.360079999999</v>
      </c>
      <c r="BP94" s="37">
        <v>10128</v>
      </c>
      <c r="BQ94" s="37">
        <v>0</v>
      </c>
      <c r="BR94" s="37">
        <v>0</v>
      </c>
      <c r="BS94" s="37">
        <v>0</v>
      </c>
      <c r="BT94" s="37">
        <v>0</v>
      </c>
      <c r="BU94" s="37">
        <v>0</v>
      </c>
      <c r="BV94" s="37">
        <v>0</v>
      </c>
      <c r="BW94" s="37" t="str">
        <f t="shared" si="3"/>
        <v>Verified</v>
      </c>
    </row>
    <row r="95" spans="1:75" ht="15.75">
      <c r="A95">
        <v>2014</v>
      </c>
      <c r="B95" t="s">
        <v>3</v>
      </c>
      <c r="C95" t="s">
        <v>14</v>
      </c>
      <c r="D95" t="s">
        <v>77</v>
      </c>
      <c r="E95" s="2" t="str">
        <f>VLOOKUP(D95,Checking!$Q$11:$T$41,4)</f>
        <v>03 HVAC Incentives</v>
      </c>
      <c r="F95" t="s">
        <v>17</v>
      </c>
      <c r="G95" s="9" t="str">
        <f t="shared" si="2"/>
        <v xml:space="preserve"> True-up</v>
      </c>
      <c r="H95">
        <v>2013</v>
      </c>
      <c r="J95" t="s">
        <v>78</v>
      </c>
      <c r="K95" t="s">
        <v>79</v>
      </c>
      <c r="L95">
        <v>115000</v>
      </c>
      <c r="M95">
        <v>25141.810098999998</v>
      </c>
      <c r="N95">
        <v>89033512.330899999</v>
      </c>
      <c r="O95" s="37">
        <v>0</v>
      </c>
      <c r="P95" s="37">
        <v>0</v>
      </c>
      <c r="Q95" s="37">
        <v>25.141810098999997</v>
      </c>
      <c r="R95" s="37">
        <v>25.141810098999997</v>
      </c>
      <c r="S95" s="37">
        <v>25.141810098999997</v>
      </c>
      <c r="T95" s="37">
        <v>25.141810098999997</v>
      </c>
      <c r="U95" s="37">
        <v>25.141810098999997</v>
      </c>
      <c r="V95" s="37">
        <v>25.141810098999997</v>
      </c>
      <c r="W95" s="37">
        <v>25.141810098999997</v>
      </c>
      <c r="X95" s="37">
        <v>25.141810098999997</v>
      </c>
      <c r="Y95" s="37">
        <v>25.141810098999997</v>
      </c>
      <c r="Z95" s="37">
        <v>25.141810098999997</v>
      </c>
      <c r="AA95" s="37">
        <v>25.141810098999997</v>
      </c>
      <c r="AB95" s="37">
        <v>25.141810098999997</v>
      </c>
      <c r="AC95" s="37">
        <v>25.141810098999997</v>
      </c>
      <c r="AD95" s="37">
        <v>25.141810098999997</v>
      </c>
      <c r="AE95" s="37">
        <v>25.141810098999997</v>
      </c>
      <c r="AF95" s="37">
        <v>25.141810098999997</v>
      </c>
      <c r="AG95" s="37">
        <v>25.141810098999997</v>
      </c>
      <c r="AH95" s="37">
        <v>25.141810098999997</v>
      </c>
      <c r="AI95" s="37">
        <v>21.034958249999999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37">
        <v>0</v>
      </c>
      <c r="AT95" s="37">
        <v>0</v>
      </c>
      <c r="AU95" s="37">
        <v>44516.756170399996</v>
      </c>
      <c r="AV95" s="37">
        <v>44516.756170399996</v>
      </c>
      <c r="AW95" s="37">
        <v>44516.756170399996</v>
      </c>
      <c r="AX95" s="37">
        <v>44516.756170399996</v>
      </c>
      <c r="AY95" s="37">
        <v>44516.756170399996</v>
      </c>
      <c r="AZ95" s="37">
        <v>44516.756170399996</v>
      </c>
      <c r="BA95" s="37">
        <v>44516.756170399996</v>
      </c>
      <c r="BB95" s="37">
        <v>44516.756170399996</v>
      </c>
      <c r="BC95" s="37">
        <v>44516.756170399996</v>
      </c>
      <c r="BD95" s="37">
        <v>44516.756170399996</v>
      </c>
      <c r="BE95" s="37">
        <v>44516.756170399996</v>
      </c>
      <c r="BF95" s="37">
        <v>44516.756170399996</v>
      </c>
      <c r="BG95" s="37">
        <v>44516.756170399996</v>
      </c>
      <c r="BH95" s="37">
        <v>44516.756170399996</v>
      </c>
      <c r="BI95" s="37">
        <v>44516.756170399996</v>
      </c>
      <c r="BJ95" s="37">
        <v>44516.756170399996</v>
      </c>
      <c r="BK95" s="37">
        <v>44516.756170399996</v>
      </c>
      <c r="BL95" s="37">
        <v>44516.756170399996</v>
      </c>
      <c r="BM95" s="37">
        <v>40844.185749999997</v>
      </c>
      <c r="BN95" s="37">
        <v>0</v>
      </c>
      <c r="BO95" s="37">
        <v>0</v>
      </c>
      <c r="BP95" s="37">
        <v>0</v>
      </c>
      <c r="BQ95" s="37">
        <v>0</v>
      </c>
      <c r="BR95" s="37">
        <v>0</v>
      </c>
      <c r="BS95" s="37">
        <v>0</v>
      </c>
      <c r="BT95" s="37">
        <v>0</v>
      </c>
      <c r="BU95" s="37">
        <v>0</v>
      </c>
      <c r="BV95" s="37">
        <v>0</v>
      </c>
      <c r="BW95" s="37" t="str">
        <f t="shared" si="3"/>
        <v>2014 True up</v>
      </c>
    </row>
    <row r="96" spans="1:75" ht="15.75">
      <c r="A96">
        <v>2014</v>
      </c>
      <c r="B96" t="s">
        <v>3</v>
      </c>
      <c r="C96" t="s">
        <v>14</v>
      </c>
      <c r="D96" t="s">
        <v>77</v>
      </c>
      <c r="E96" s="2" t="str">
        <f>VLOOKUP(D96,Checking!$Q$11:$T$41,4)</f>
        <v>03 HVAC Incentives</v>
      </c>
      <c r="F96" t="s">
        <v>17</v>
      </c>
      <c r="G96" s="9" t="str">
        <f t="shared" si="2"/>
        <v xml:space="preserve"> True-up</v>
      </c>
      <c r="H96">
        <v>2012</v>
      </c>
      <c r="J96" t="s">
        <v>83</v>
      </c>
      <c r="K96" t="s">
        <v>79</v>
      </c>
      <c r="L96">
        <v>5000</v>
      </c>
      <c r="M96">
        <v>1272.3165330000002</v>
      </c>
      <c r="N96">
        <v>6976064.4560000002</v>
      </c>
      <c r="O96" s="37">
        <v>0</v>
      </c>
      <c r="P96" s="37">
        <v>1.2723165330000001</v>
      </c>
      <c r="Q96" s="37">
        <v>1.2723165330000001</v>
      </c>
      <c r="R96" s="37">
        <v>1.2723165330000001</v>
      </c>
      <c r="S96" s="37">
        <v>1.2723165330000001</v>
      </c>
      <c r="T96" s="37">
        <v>1.2723165330000001</v>
      </c>
      <c r="U96" s="37">
        <v>1.2723165330000001</v>
      </c>
      <c r="V96" s="37">
        <v>1.2723165330000001</v>
      </c>
      <c r="W96" s="37">
        <v>1.2723165330000001</v>
      </c>
      <c r="X96" s="37">
        <v>1.2723165330000001</v>
      </c>
      <c r="Y96" s="37">
        <v>1.2723165330000001</v>
      </c>
      <c r="Z96" s="37">
        <v>1.2723165330000001</v>
      </c>
      <c r="AA96" s="37">
        <v>1.2723165330000001</v>
      </c>
      <c r="AB96" s="37">
        <v>1.2723165330000001</v>
      </c>
      <c r="AC96" s="37">
        <v>1.2723165330000001</v>
      </c>
      <c r="AD96" s="37">
        <v>1.2723165330000001</v>
      </c>
      <c r="AE96" s="37">
        <v>1.2723165330000001</v>
      </c>
      <c r="AF96" s="37">
        <v>1.2723165330000001</v>
      </c>
      <c r="AG96" s="37">
        <v>1.2723165330000001</v>
      </c>
      <c r="AH96" s="37">
        <v>1.137762825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37">
        <v>0</v>
      </c>
      <c r="AQ96" s="37">
        <v>0</v>
      </c>
      <c r="AR96" s="37">
        <v>0</v>
      </c>
      <c r="AS96" s="37">
        <v>0</v>
      </c>
      <c r="AT96" s="37">
        <v>2325.3548190000001</v>
      </c>
      <c r="AU96" s="37">
        <v>2325.3548190000001</v>
      </c>
      <c r="AV96" s="37">
        <v>2325.3548190000001</v>
      </c>
      <c r="AW96" s="37">
        <v>2325.3548190000001</v>
      </c>
      <c r="AX96" s="37">
        <v>2325.3548190000001</v>
      </c>
      <c r="AY96" s="37">
        <v>2325.3548190000001</v>
      </c>
      <c r="AZ96" s="37">
        <v>2325.3548190000001</v>
      </c>
      <c r="BA96" s="37">
        <v>2325.3548190000001</v>
      </c>
      <c r="BB96" s="37">
        <v>2325.3548190000001</v>
      </c>
      <c r="BC96" s="37">
        <v>2325.3548190000001</v>
      </c>
      <c r="BD96" s="37">
        <v>2325.3548190000001</v>
      </c>
      <c r="BE96" s="37">
        <v>2325.3548190000001</v>
      </c>
      <c r="BF96" s="37">
        <v>2325.3548190000001</v>
      </c>
      <c r="BG96" s="37">
        <v>2325.3548190000001</v>
      </c>
      <c r="BH96" s="37">
        <v>2325.3548190000001</v>
      </c>
      <c r="BI96" s="37">
        <v>2325.3548190000001</v>
      </c>
      <c r="BJ96" s="37">
        <v>2325.3548190000001</v>
      </c>
      <c r="BK96" s="37">
        <v>2325.3548190000001</v>
      </c>
      <c r="BL96" s="37">
        <v>2205.029571</v>
      </c>
      <c r="BM96" s="37">
        <v>0</v>
      </c>
      <c r="BN96" s="37">
        <v>0</v>
      </c>
      <c r="BO96" s="37">
        <v>0</v>
      </c>
      <c r="BP96" s="37">
        <v>0</v>
      </c>
      <c r="BQ96" s="37">
        <v>0</v>
      </c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 t="str">
        <f t="shared" si="3"/>
        <v>2014 True up</v>
      </c>
    </row>
    <row r="97" spans="1:75" ht="15.75">
      <c r="A97">
        <v>2014</v>
      </c>
      <c r="B97" t="s">
        <v>3</v>
      </c>
      <c r="C97" t="s">
        <v>14</v>
      </c>
      <c r="D97" t="s">
        <v>77</v>
      </c>
      <c r="E97" s="2" t="str">
        <f>VLOOKUP(D97,Checking!$Q$11:$T$41,4)</f>
        <v>03 HVAC Incentives</v>
      </c>
      <c r="F97" t="s">
        <v>17</v>
      </c>
      <c r="G97" s="9" t="str">
        <f t="shared" si="2"/>
        <v>Verified</v>
      </c>
      <c r="H97">
        <v>2014</v>
      </c>
      <c r="J97" t="s">
        <v>83</v>
      </c>
      <c r="K97" t="s">
        <v>79</v>
      </c>
      <c r="L97">
        <v>2984000</v>
      </c>
      <c r="M97">
        <v>604072.949945</v>
      </c>
      <c r="N97">
        <v>1119473753.1839998</v>
      </c>
      <c r="O97" s="37">
        <v>0</v>
      </c>
      <c r="P97" s="37">
        <v>0</v>
      </c>
      <c r="Q97" s="37">
        <v>0</v>
      </c>
      <c r="R97" s="37">
        <v>604.072949945</v>
      </c>
      <c r="S97" s="37">
        <v>604.072949945</v>
      </c>
      <c r="T97" s="37">
        <v>604.072949945</v>
      </c>
      <c r="U97" s="37">
        <v>604.072949945</v>
      </c>
      <c r="V97" s="37">
        <v>604.072949945</v>
      </c>
      <c r="W97" s="37">
        <v>604.072949945</v>
      </c>
      <c r="X97" s="37">
        <v>604.072949945</v>
      </c>
      <c r="Y97" s="37">
        <v>604.072949945</v>
      </c>
      <c r="Z97" s="37">
        <v>604.072949945</v>
      </c>
      <c r="AA97" s="37">
        <v>604.072949945</v>
      </c>
      <c r="AB97" s="37">
        <v>604.072949945</v>
      </c>
      <c r="AC97" s="37">
        <v>604.072949945</v>
      </c>
      <c r="AD97" s="37">
        <v>604.072949945</v>
      </c>
      <c r="AE97" s="37">
        <v>604.072949945</v>
      </c>
      <c r="AF97" s="37">
        <v>604.072949945</v>
      </c>
      <c r="AG97" s="37">
        <v>604.072949945</v>
      </c>
      <c r="AH97" s="37">
        <v>604.072949945</v>
      </c>
      <c r="AI97" s="37">
        <v>604.072949945</v>
      </c>
      <c r="AJ97" s="37">
        <v>546.08597329999998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7">
        <v>0</v>
      </c>
      <c r="AQ97" s="37">
        <v>0</v>
      </c>
      <c r="AR97" s="37">
        <v>0</v>
      </c>
      <c r="AS97" s="37">
        <v>0</v>
      </c>
      <c r="AT97" s="37">
        <v>0</v>
      </c>
      <c r="AU97" s="37">
        <v>0</v>
      </c>
      <c r="AV97" s="37">
        <v>1119473.7531839998</v>
      </c>
      <c r="AW97" s="37">
        <v>1119473.7531839998</v>
      </c>
      <c r="AX97" s="37">
        <v>1119473.7531839998</v>
      </c>
      <c r="AY97" s="37">
        <v>1119473.7531839998</v>
      </c>
      <c r="AZ97" s="37">
        <v>1119473.7531839998</v>
      </c>
      <c r="BA97" s="37">
        <v>1119473.7531839998</v>
      </c>
      <c r="BB97" s="37">
        <v>1119473.7531839998</v>
      </c>
      <c r="BC97" s="37">
        <v>1119473.7531839998</v>
      </c>
      <c r="BD97" s="37">
        <v>1119473.7531839998</v>
      </c>
      <c r="BE97" s="37">
        <v>1119473.7531839998</v>
      </c>
      <c r="BF97" s="37">
        <v>1119473.7531839998</v>
      </c>
      <c r="BG97" s="37">
        <v>1119473.7531839998</v>
      </c>
      <c r="BH97" s="37">
        <v>1119473.7531839998</v>
      </c>
      <c r="BI97" s="37">
        <v>1119473.7531839998</v>
      </c>
      <c r="BJ97" s="37">
        <v>1119473.7531839998</v>
      </c>
      <c r="BK97" s="37">
        <v>1119473.7531839998</v>
      </c>
      <c r="BL97" s="37">
        <v>1119473.7531839998</v>
      </c>
      <c r="BM97" s="37">
        <v>1119473.7531839998</v>
      </c>
      <c r="BN97" s="37">
        <v>1067618.6429999999</v>
      </c>
      <c r="BO97" s="37">
        <v>0</v>
      </c>
      <c r="BP97" s="37">
        <v>0</v>
      </c>
      <c r="BQ97" s="37">
        <v>0</v>
      </c>
      <c r="BR97" s="37">
        <v>0</v>
      </c>
      <c r="BS97" s="37">
        <v>0</v>
      </c>
      <c r="BT97" s="37">
        <v>0</v>
      </c>
      <c r="BU97" s="37">
        <v>0</v>
      </c>
      <c r="BV97" s="37">
        <v>0</v>
      </c>
      <c r="BW97" s="37" t="str">
        <f t="shared" si="3"/>
        <v>Verified</v>
      </c>
    </row>
    <row r="98" spans="1:75" ht="15.75">
      <c r="A98">
        <v>2014</v>
      </c>
      <c r="B98" t="s">
        <v>3</v>
      </c>
      <c r="C98" t="s">
        <v>14</v>
      </c>
      <c r="D98" t="s">
        <v>86</v>
      </c>
      <c r="E98" s="2" t="str">
        <f>VLOOKUP(D98,Checking!$Q$11:$T$41,4)</f>
        <v>09 Residential New Construction</v>
      </c>
      <c r="F98" t="s">
        <v>17</v>
      </c>
      <c r="G98" s="9" t="str">
        <f t="shared" si="2"/>
        <v xml:space="preserve"> True-up</v>
      </c>
      <c r="H98">
        <v>2013</v>
      </c>
      <c r="J98" t="s">
        <v>83</v>
      </c>
      <c r="K98" t="s">
        <v>85</v>
      </c>
      <c r="L98">
        <v>1000</v>
      </c>
      <c r="M98">
        <v>573.32235099999991</v>
      </c>
      <c r="N98">
        <v>6921205.2000000002</v>
      </c>
      <c r="O98" s="37">
        <v>0</v>
      </c>
      <c r="P98" s="37">
        <v>0</v>
      </c>
      <c r="Q98" s="37">
        <v>0.57332235099999995</v>
      </c>
      <c r="R98" s="37">
        <v>0.57332235099999995</v>
      </c>
      <c r="S98" s="37">
        <v>0.57332235099999995</v>
      </c>
      <c r="T98" s="37">
        <v>0.57332235099999995</v>
      </c>
      <c r="U98" s="37">
        <v>0.57332235099999995</v>
      </c>
      <c r="V98" s="37">
        <v>0.57332235099999995</v>
      </c>
      <c r="W98" s="37">
        <v>0.57332235099999995</v>
      </c>
      <c r="X98" s="37">
        <v>0.57332235099999995</v>
      </c>
      <c r="Y98" s="37">
        <v>0.57332235099999995</v>
      </c>
      <c r="Z98" s="37">
        <v>0.57332235099999995</v>
      </c>
      <c r="AA98" s="37">
        <v>0.55453291199999999</v>
      </c>
      <c r="AB98" s="37">
        <v>0.55453291199999999</v>
      </c>
      <c r="AC98" s="37">
        <v>0.27726645599999999</v>
      </c>
      <c r="AD98" s="37">
        <v>0.55453291199999999</v>
      </c>
      <c r="AE98" s="37">
        <v>0.55453291199999999</v>
      </c>
      <c r="AF98" s="37">
        <v>0.55453291199999999</v>
      </c>
      <c r="AG98" s="37">
        <v>0.55453291199999999</v>
      </c>
      <c r="AH98" s="37">
        <v>0.55453291199999999</v>
      </c>
      <c r="AI98" s="37">
        <v>6.3304447999999999E-2</v>
      </c>
      <c r="AJ98" s="37">
        <v>6.3304447999999999E-2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37">
        <v>0</v>
      </c>
      <c r="AT98" s="37">
        <v>0</v>
      </c>
      <c r="AU98" s="37">
        <v>3460.6026000000002</v>
      </c>
      <c r="AV98" s="37">
        <v>3460.6026000000002</v>
      </c>
      <c r="AW98" s="37">
        <v>3460.6026000000002</v>
      </c>
      <c r="AX98" s="37">
        <v>3460.6026000000002</v>
      </c>
      <c r="AY98" s="37">
        <v>3460.6026000000002</v>
      </c>
      <c r="AZ98" s="37">
        <v>3460.6026000000002</v>
      </c>
      <c r="BA98" s="37">
        <v>3460.6026000000002</v>
      </c>
      <c r="BB98" s="37">
        <v>3460.6026000000002</v>
      </c>
      <c r="BC98" s="37">
        <v>3460.6026000000002</v>
      </c>
      <c r="BD98" s="37">
        <v>3460.6026000000002</v>
      </c>
      <c r="BE98" s="37">
        <v>3180.24</v>
      </c>
      <c r="BF98" s="37">
        <v>3180.24</v>
      </c>
      <c r="BG98" s="37">
        <v>3180.24</v>
      </c>
      <c r="BH98" s="37">
        <v>3180.24</v>
      </c>
      <c r="BI98" s="37">
        <v>3180.24</v>
      </c>
      <c r="BJ98" s="37">
        <v>3180.24</v>
      </c>
      <c r="BK98" s="37">
        <v>3180.24</v>
      </c>
      <c r="BL98" s="37">
        <v>3180.24</v>
      </c>
      <c r="BM98" s="37">
        <v>950.04</v>
      </c>
      <c r="BN98" s="37">
        <v>950.04</v>
      </c>
      <c r="BO98" s="37">
        <v>0</v>
      </c>
      <c r="BP98" s="37">
        <v>0</v>
      </c>
      <c r="BQ98" s="37">
        <v>0</v>
      </c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 t="str">
        <f t="shared" si="3"/>
        <v>2014 True up</v>
      </c>
    </row>
    <row r="99" spans="1:75" ht="15.75">
      <c r="A99">
        <v>2014</v>
      </c>
      <c r="B99" t="s">
        <v>3</v>
      </c>
      <c r="C99" t="s">
        <v>14</v>
      </c>
      <c r="D99" t="s">
        <v>86</v>
      </c>
      <c r="E99" s="2" t="str">
        <f>VLOOKUP(D99,Checking!$Q$11:$T$41,4)</f>
        <v>09 Residential New Construction</v>
      </c>
      <c r="F99" t="s">
        <v>17</v>
      </c>
      <c r="G99" s="9" t="str">
        <f t="shared" si="2"/>
        <v>Verified</v>
      </c>
      <c r="H99">
        <v>2014</v>
      </c>
      <c r="J99" t="s">
        <v>83</v>
      </c>
      <c r="K99" t="s">
        <v>85</v>
      </c>
      <c r="L99">
        <v>3000</v>
      </c>
      <c r="M99">
        <v>1523.1500899999999</v>
      </c>
      <c r="N99">
        <v>8242280.5520000001</v>
      </c>
      <c r="O99" s="37">
        <v>0</v>
      </c>
      <c r="P99" s="37">
        <v>0</v>
      </c>
      <c r="Q99" s="37">
        <v>0</v>
      </c>
      <c r="R99" s="37">
        <v>1.5231500899999999</v>
      </c>
      <c r="S99" s="37">
        <v>1.5231500899999999</v>
      </c>
      <c r="T99" s="37">
        <v>1.5231500899999999</v>
      </c>
      <c r="U99" s="37">
        <v>1.5231500899999999</v>
      </c>
      <c r="V99" s="37">
        <v>1.5231500899999999</v>
      </c>
      <c r="W99" s="37">
        <v>1.5231500899999999</v>
      </c>
      <c r="X99" s="37">
        <v>1.5231500899999999</v>
      </c>
      <c r="Y99" s="37">
        <v>1.5231500899999999</v>
      </c>
      <c r="Z99" s="37">
        <v>1.5231500899999999</v>
      </c>
      <c r="AA99" s="37">
        <v>1.5231500899999999</v>
      </c>
      <c r="AB99" s="37">
        <v>1.513349456</v>
      </c>
      <c r="AC99" s="37">
        <v>1.513349456</v>
      </c>
      <c r="AD99" s="37">
        <v>1.350161784</v>
      </c>
      <c r="AE99" s="37">
        <v>1.1869741119999999</v>
      </c>
      <c r="AF99" s="37">
        <v>1.1869741119999999</v>
      </c>
      <c r="AG99" s="37">
        <v>1.1869741119999999</v>
      </c>
      <c r="AH99" s="37">
        <v>1.1869741119999999</v>
      </c>
      <c r="AI99" s="37">
        <v>1.1869741119999999</v>
      </c>
      <c r="AJ99" s="37">
        <v>7.2675252999999995E-2</v>
      </c>
      <c r="AK99" s="37">
        <v>7.2675252999999995E-2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7">
        <v>0</v>
      </c>
      <c r="AU99" s="37">
        <v>0</v>
      </c>
      <c r="AV99" s="37">
        <v>8242.2805520000002</v>
      </c>
      <c r="AW99" s="37">
        <v>8242.2805520000002</v>
      </c>
      <c r="AX99" s="37">
        <v>8242.2805520000002</v>
      </c>
      <c r="AY99" s="37">
        <v>8242.2805520000002</v>
      </c>
      <c r="AZ99" s="37">
        <v>8242.2805520000002</v>
      </c>
      <c r="BA99" s="37">
        <v>8242.2805520000002</v>
      </c>
      <c r="BB99" s="37">
        <v>8242.2805520000002</v>
      </c>
      <c r="BC99" s="37">
        <v>8242.2805520000002</v>
      </c>
      <c r="BD99" s="37">
        <v>8242.2805520000002</v>
      </c>
      <c r="BE99" s="37">
        <v>8242.2805520000002</v>
      </c>
      <c r="BF99" s="37">
        <v>8096.0134519999992</v>
      </c>
      <c r="BG99" s="37">
        <v>8096.0134519999992</v>
      </c>
      <c r="BH99" s="37">
        <v>5273.5407590000004</v>
      </c>
      <c r="BI99" s="37">
        <v>2451.0680670000002</v>
      </c>
      <c r="BJ99" s="37">
        <v>2451.0680670000002</v>
      </c>
      <c r="BK99" s="37">
        <v>2451.0680670000002</v>
      </c>
      <c r="BL99" s="37">
        <v>2451.0680670000002</v>
      </c>
      <c r="BM99" s="37">
        <v>2451.0680670000002</v>
      </c>
      <c r="BN99" s="37">
        <v>950.04</v>
      </c>
      <c r="BO99" s="37">
        <v>950.04</v>
      </c>
      <c r="BP99" s="37">
        <v>0</v>
      </c>
      <c r="BQ99" s="37">
        <v>0</v>
      </c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 t="str">
        <f t="shared" si="3"/>
        <v>Verified</v>
      </c>
    </row>
    <row r="100" spans="1:75" ht="15.75">
      <c r="A100">
        <v>2014</v>
      </c>
      <c r="B100" t="s">
        <v>3</v>
      </c>
      <c r="C100" t="s">
        <v>87</v>
      </c>
      <c r="D100" t="s">
        <v>88</v>
      </c>
      <c r="E100" s="2" t="str">
        <f>VLOOKUP(D100,Checking!$Q$11:$T$41,4)</f>
        <v>32 Time-of-Use Savings</v>
      </c>
      <c r="F100" t="s">
        <v>87</v>
      </c>
      <c r="G100" s="9" t="str">
        <f t="shared" si="2"/>
        <v>Verified</v>
      </c>
      <c r="H100">
        <v>2014</v>
      </c>
      <c r="J100" t="s">
        <v>83</v>
      </c>
      <c r="K100" t="s">
        <v>83</v>
      </c>
      <c r="L100">
        <v>0</v>
      </c>
      <c r="M100">
        <v>1196811.264</v>
      </c>
      <c r="N100">
        <v>0</v>
      </c>
      <c r="O100" s="37">
        <v>0</v>
      </c>
      <c r="P100" s="37">
        <v>0</v>
      </c>
      <c r="Q100" s="37">
        <v>0</v>
      </c>
      <c r="R100" s="37">
        <v>1196.8112639999999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7">
        <v>0</v>
      </c>
      <c r="AW100" s="37">
        <v>0</v>
      </c>
      <c r="AX100" s="37">
        <v>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37">
        <v>0</v>
      </c>
      <c r="BJ100" s="37">
        <v>0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 t="str">
        <f t="shared" si="3"/>
        <v>Verified</v>
      </c>
    </row>
    <row r="101" spans="1:75" ht="15.75">
      <c r="A101">
        <v>2014</v>
      </c>
      <c r="B101" t="s">
        <v>3</v>
      </c>
      <c r="C101" t="s">
        <v>48</v>
      </c>
      <c r="D101" t="s">
        <v>184</v>
      </c>
      <c r="E101" s="2" t="str">
        <f>VLOOKUP(D101,Checking!$Q$11:$T$41,4)</f>
        <v>27 High Performance New Construction</v>
      </c>
      <c r="F101" t="s">
        <v>82</v>
      </c>
      <c r="G101" s="9" t="str">
        <f t="shared" ref="G101:G120" si="6">IF(H101=A101,"Verified"," True-up")</f>
        <v xml:space="preserve"> True-up</v>
      </c>
      <c r="H101">
        <v>2013</v>
      </c>
      <c r="J101" t="s">
        <v>83</v>
      </c>
      <c r="K101" t="s">
        <v>20</v>
      </c>
      <c r="L101">
        <v>1000</v>
      </c>
      <c r="M101">
        <v>25000</v>
      </c>
      <c r="N101">
        <v>256800000</v>
      </c>
      <c r="O101" s="37">
        <v>0</v>
      </c>
      <c r="P101" s="37">
        <v>0</v>
      </c>
      <c r="Q101" s="37">
        <v>25</v>
      </c>
      <c r="R101" s="37">
        <v>25</v>
      </c>
      <c r="S101" s="37">
        <v>25</v>
      </c>
      <c r="T101" s="37">
        <v>25</v>
      </c>
      <c r="U101" s="37">
        <v>25</v>
      </c>
      <c r="V101" s="37">
        <v>25</v>
      </c>
      <c r="W101" s="37">
        <v>25</v>
      </c>
      <c r="X101" s="37">
        <v>25</v>
      </c>
      <c r="Y101" s="37">
        <v>25</v>
      </c>
      <c r="Z101" s="37">
        <v>25</v>
      </c>
      <c r="AA101" s="37">
        <v>25</v>
      </c>
      <c r="AB101" s="37">
        <v>25</v>
      </c>
      <c r="AC101" s="37">
        <v>25</v>
      </c>
      <c r="AD101" s="37">
        <v>25</v>
      </c>
      <c r="AE101" s="37">
        <v>25</v>
      </c>
      <c r="AF101" s="37">
        <v>25</v>
      </c>
      <c r="AG101" s="37">
        <v>25</v>
      </c>
      <c r="AH101" s="37">
        <v>25</v>
      </c>
      <c r="AI101" s="37">
        <v>25</v>
      </c>
      <c r="AJ101" s="37">
        <v>25</v>
      </c>
      <c r="AK101" s="37">
        <v>25</v>
      </c>
      <c r="AL101" s="37">
        <v>25</v>
      </c>
      <c r="AM101" s="37">
        <v>25</v>
      </c>
      <c r="AN101" s="37">
        <v>25</v>
      </c>
      <c r="AO101" s="37">
        <v>25</v>
      </c>
      <c r="AP101" s="37">
        <v>0</v>
      </c>
      <c r="AQ101" s="37">
        <v>0</v>
      </c>
      <c r="AR101" s="37">
        <v>0</v>
      </c>
      <c r="AS101" s="37">
        <v>0</v>
      </c>
      <c r="AT101" s="37">
        <v>0</v>
      </c>
      <c r="AU101" s="37">
        <v>128400</v>
      </c>
      <c r="AV101" s="37">
        <v>128400</v>
      </c>
      <c r="AW101" s="37">
        <v>128400</v>
      </c>
      <c r="AX101" s="37">
        <v>128400</v>
      </c>
      <c r="AY101" s="37">
        <v>128400</v>
      </c>
      <c r="AZ101" s="37">
        <v>128400</v>
      </c>
      <c r="BA101" s="37">
        <v>128400</v>
      </c>
      <c r="BB101" s="37">
        <v>128400</v>
      </c>
      <c r="BC101" s="37">
        <v>128400</v>
      </c>
      <c r="BD101" s="37">
        <v>128400</v>
      </c>
      <c r="BE101" s="37">
        <v>128400</v>
      </c>
      <c r="BF101" s="37">
        <v>128400</v>
      </c>
      <c r="BG101" s="37">
        <v>128400</v>
      </c>
      <c r="BH101" s="37">
        <v>128400</v>
      </c>
      <c r="BI101" s="37">
        <v>128400</v>
      </c>
      <c r="BJ101" s="37">
        <v>128400</v>
      </c>
      <c r="BK101" s="37">
        <v>128400</v>
      </c>
      <c r="BL101" s="37">
        <v>128400</v>
      </c>
      <c r="BM101" s="37">
        <v>128400</v>
      </c>
      <c r="BN101" s="37">
        <v>128400</v>
      </c>
      <c r="BO101" s="37">
        <v>128400</v>
      </c>
      <c r="BP101" s="37">
        <v>128400</v>
      </c>
      <c r="BQ101" s="37">
        <v>128400</v>
      </c>
      <c r="BR101" s="37">
        <v>128400</v>
      </c>
      <c r="BS101" s="37">
        <v>128400</v>
      </c>
      <c r="BT101" s="37">
        <v>0</v>
      </c>
      <c r="BU101" s="37">
        <v>0</v>
      </c>
      <c r="BV101" s="37">
        <v>0</v>
      </c>
      <c r="BW101" s="37" t="str">
        <f t="shared" si="3"/>
        <v>2014 True up</v>
      </c>
    </row>
    <row r="102" spans="1:75" ht="15.75">
      <c r="A102">
        <v>2014</v>
      </c>
      <c r="B102" t="s">
        <v>13</v>
      </c>
      <c r="C102" t="s">
        <v>34</v>
      </c>
      <c r="D102" t="s">
        <v>89</v>
      </c>
      <c r="E102" s="2" t="str">
        <f>VLOOKUP(D102,Checking!$Q$11:$T$41,4)</f>
        <v>17 Demand Response 3</v>
      </c>
      <c r="F102" t="s">
        <v>82</v>
      </c>
      <c r="G102" s="9" t="str">
        <f t="shared" si="6"/>
        <v>Verified</v>
      </c>
      <c r="H102">
        <v>2014</v>
      </c>
      <c r="J102" t="s">
        <v>83</v>
      </c>
      <c r="K102" t="s">
        <v>39</v>
      </c>
      <c r="L102">
        <v>2000</v>
      </c>
      <c r="M102">
        <v>0</v>
      </c>
      <c r="N102">
        <v>0</v>
      </c>
      <c r="O102" s="37">
        <v>0</v>
      </c>
      <c r="P102" s="37">
        <v>0</v>
      </c>
      <c r="Q102" s="37">
        <v>0</v>
      </c>
      <c r="R102" s="37">
        <v>65.576189999999997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7">
        <v>0</v>
      </c>
      <c r="AQ102" s="37">
        <v>0</v>
      </c>
      <c r="AR102" s="37">
        <v>0</v>
      </c>
      <c r="AS102" s="37">
        <v>0</v>
      </c>
      <c r="AT102" s="37">
        <v>0</v>
      </c>
      <c r="AU102" s="37">
        <v>0</v>
      </c>
      <c r="AV102" s="37">
        <v>0</v>
      </c>
      <c r="AW102" s="37">
        <v>0</v>
      </c>
      <c r="AX102" s="37">
        <v>0</v>
      </c>
      <c r="AY102" s="37">
        <v>0</v>
      </c>
      <c r="AZ102" s="37">
        <v>0</v>
      </c>
      <c r="BA102" s="37">
        <v>0</v>
      </c>
      <c r="BB102" s="37">
        <v>0</v>
      </c>
      <c r="BC102" s="37">
        <v>0</v>
      </c>
      <c r="BD102" s="37">
        <v>0</v>
      </c>
      <c r="BE102" s="37">
        <v>0</v>
      </c>
      <c r="BF102" s="37">
        <v>0</v>
      </c>
      <c r="BG102" s="37">
        <v>0</v>
      </c>
      <c r="BH102" s="37">
        <v>0</v>
      </c>
      <c r="BI102" s="37">
        <v>0</v>
      </c>
      <c r="BJ102" s="37">
        <v>0</v>
      </c>
      <c r="BK102" s="37">
        <v>0</v>
      </c>
      <c r="BL102" s="37">
        <v>0</v>
      </c>
      <c r="BM102" s="37">
        <v>0</v>
      </c>
      <c r="BN102" s="37">
        <v>0</v>
      </c>
      <c r="BO102" s="37">
        <v>0</v>
      </c>
      <c r="BP102" s="37">
        <v>0</v>
      </c>
      <c r="BQ102" s="37">
        <v>0</v>
      </c>
      <c r="BR102" s="37">
        <v>0</v>
      </c>
      <c r="BS102" s="37">
        <v>0</v>
      </c>
      <c r="BT102" s="37">
        <v>0</v>
      </c>
      <c r="BU102" s="37">
        <v>0</v>
      </c>
      <c r="BV102" s="37">
        <v>0</v>
      </c>
      <c r="BW102" s="37" t="str">
        <f t="shared" si="3"/>
        <v>Verified</v>
      </c>
    </row>
    <row r="103" spans="1:75" ht="15.75">
      <c r="A103">
        <v>2014</v>
      </c>
      <c r="B103" t="s">
        <v>13</v>
      </c>
      <c r="C103" t="s">
        <v>34</v>
      </c>
      <c r="D103" t="s">
        <v>90</v>
      </c>
      <c r="E103" s="2" t="str">
        <f>VLOOKUP(D103,Checking!$Q$11:$T$41,4)</f>
        <v>15 Small Commercial Demand Response</v>
      </c>
      <c r="F103" t="s">
        <v>82</v>
      </c>
      <c r="G103" s="9" t="str">
        <f t="shared" si="6"/>
        <v>Verified</v>
      </c>
      <c r="H103">
        <v>2014</v>
      </c>
      <c r="J103" t="s">
        <v>83</v>
      </c>
      <c r="K103" t="s">
        <v>31</v>
      </c>
      <c r="L103">
        <v>3000</v>
      </c>
      <c r="M103">
        <v>0</v>
      </c>
      <c r="N103">
        <v>0</v>
      </c>
      <c r="O103" s="37">
        <v>0</v>
      </c>
      <c r="P103" s="37">
        <v>0</v>
      </c>
      <c r="Q103" s="37">
        <v>0</v>
      </c>
      <c r="R103" s="37">
        <v>1.68415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37">
        <v>0</v>
      </c>
      <c r="AQ103" s="37">
        <v>0</v>
      </c>
      <c r="AR103" s="37">
        <v>0</v>
      </c>
      <c r="AS103" s="37">
        <v>0</v>
      </c>
      <c r="AT103" s="37">
        <v>0</v>
      </c>
      <c r="AU103" s="37">
        <v>0</v>
      </c>
      <c r="AV103" s="37">
        <v>0</v>
      </c>
      <c r="AW103" s="37">
        <v>0</v>
      </c>
      <c r="AX103" s="37">
        <v>0</v>
      </c>
      <c r="AY103" s="37">
        <v>0</v>
      </c>
      <c r="AZ103" s="37">
        <v>0</v>
      </c>
      <c r="BA103" s="37">
        <v>0</v>
      </c>
      <c r="BB103" s="37">
        <v>0</v>
      </c>
      <c r="BC103" s="37">
        <v>0</v>
      </c>
      <c r="BD103" s="37">
        <v>0</v>
      </c>
      <c r="BE103" s="37">
        <v>0</v>
      </c>
      <c r="BF103" s="37">
        <v>0</v>
      </c>
      <c r="BG103" s="37">
        <v>0</v>
      </c>
      <c r="BH103" s="37">
        <v>0</v>
      </c>
      <c r="BI103" s="37">
        <v>0</v>
      </c>
      <c r="BJ103" s="37">
        <v>0</v>
      </c>
      <c r="BK103" s="37">
        <v>0</v>
      </c>
      <c r="BL103" s="37">
        <v>0</v>
      </c>
      <c r="BM103" s="37">
        <v>0</v>
      </c>
      <c r="BN103" s="37">
        <v>0</v>
      </c>
      <c r="BO103" s="37">
        <v>0</v>
      </c>
      <c r="BP103" s="37">
        <v>0</v>
      </c>
      <c r="BQ103" s="37">
        <v>0</v>
      </c>
      <c r="BR103" s="37">
        <v>0</v>
      </c>
      <c r="BS103" s="37">
        <v>0</v>
      </c>
      <c r="BT103" s="37">
        <v>0</v>
      </c>
      <c r="BU103" s="37">
        <v>0</v>
      </c>
      <c r="BV103" s="37">
        <v>0</v>
      </c>
      <c r="BW103" s="37" t="str">
        <f t="shared" si="3"/>
        <v>Verified</v>
      </c>
    </row>
    <row r="104" spans="1:75" ht="15.75">
      <c r="A104">
        <v>2014</v>
      </c>
      <c r="B104" t="s">
        <v>13</v>
      </c>
      <c r="C104" t="s">
        <v>34</v>
      </c>
      <c r="D104" t="s">
        <v>90</v>
      </c>
      <c r="E104" s="2" t="str">
        <f>VLOOKUP(D104,Checking!$Q$11:$T$41,4)</f>
        <v>15 Small Commercial Demand Response</v>
      </c>
      <c r="F104" t="s">
        <v>82</v>
      </c>
      <c r="G104" s="9" t="str">
        <f t="shared" si="6"/>
        <v>Verified</v>
      </c>
      <c r="H104">
        <v>2014</v>
      </c>
      <c r="J104" t="s">
        <v>83</v>
      </c>
      <c r="K104" t="s">
        <v>31</v>
      </c>
      <c r="L104">
        <v>1000</v>
      </c>
      <c r="M104">
        <v>0</v>
      </c>
      <c r="N104">
        <v>0</v>
      </c>
      <c r="O104" s="37">
        <v>0</v>
      </c>
      <c r="P104" s="37">
        <v>0</v>
      </c>
      <c r="Q104" s="37">
        <v>0</v>
      </c>
      <c r="R104" s="37">
        <v>0.80331180000000002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37">
        <v>0</v>
      </c>
      <c r="AT104" s="37">
        <v>0</v>
      </c>
      <c r="AU104" s="37">
        <v>0</v>
      </c>
      <c r="AV104" s="37">
        <v>0</v>
      </c>
      <c r="AW104" s="37">
        <v>0</v>
      </c>
      <c r="AX104" s="37">
        <v>0</v>
      </c>
      <c r="AY104" s="37">
        <v>0</v>
      </c>
      <c r="AZ104" s="37">
        <v>0</v>
      </c>
      <c r="BA104" s="37">
        <v>0</v>
      </c>
      <c r="BB104" s="37">
        <v>0</v>
      </c>
      <c r="BC104" s="37">
        <v>0</v>
      </c>
      <c r="BD104" s="37">
        <v>0</v>
      </c>
      <c r="BE104" s="37">
        <v>0</v>
      </c>
      <c r="BF104" s="37">
        <v>0</v>
      </c>
      <c r="BG104" s="37">
        <v>0</v>
      </c>
      <c r="BH104" s="37">
        <v>0</v>
      </c>
      <c r="BI104" s="37">
        <v>0</v>
      </c>
      <c r="BJ104" s="37">
        <v>0</v>
      </c>
      <c r="BK104" s="37">
        <v>0</v>
      </c>
      <c r="BL104" s="37">
        <v>0</v>
      </c>
      <c r="BM104" s="37">
        <v>0</v>
      </c>
      <c r="BN104" s="37">
        <v>0</v>
      </c>
      <c r="BO104" s="37">
        <v>0</v>
      </c>
      <c r="BP104" s="37">
        <v>0</v>
      </c>
      <c r="BQ104" s="37">
        <v>0</v>
      </c>
      <c r="BR104" s="37">
        <v>0</v>
      </c>
      <c r="BS104" s="37">
        <v>0</v>
      </c>
      <c r="BT104" s="37">
        <v>0</v>
      </c>
      <c r="BU104" s="37">
        <v>0</v>
      </c>
      <c r="BV104" s="37">
        <v>0</v>
      </c>
      <c r="BW104" s="37" t="str">
        <f t="shared" si="3"/>
        <v>Verified</v>
      </c>
    </row>
    <row r="105" spans="1:75" ht="15.75">
      <c r="A105">
        <v>2014</v>
      </c>
      <c r="B105" t="s">
        <v>13</v>
      </c>
      <c r="C105" t="s">
        <v>34</v>
      </c>
      <c r="D105" t="s">
        <v>90</v>
      </c>
      <c r="E105" s="2" t="str">
        <f>VLOOKUP(D105,Checking!$Q$11:$T$41,4)</f>
        <v>15 Small Commercial Demand Response</v>
      </c>
      <c r="F105" t="s">
        <v>82</v>
      </c>
      <c r="G105" s="9" t="str">
        <f t="shared" si="6"/>
        <v>Verified</v>
      </c>
      <c r="H105">
        <v>2014</v>
      </c>
      <c r="J105" t="s">
        <v>83</v>
      </c>
      <c r="K105" t="s">
        <v>31</v>
      </c>
      <c r="L105">
        <v>4000</v>
      </c>
      <c r="M105">
        <v>0</v>
      </c>
      <c r="N105">
        <v>0</v>
      </c>
      <c r="O105" s="37">
        <v>0</v>
      </c>
      <c r="P105" s="37">
        <v>0</v>
      </c>
      <c r="Q105" s="37">
        <v>0</v>
      </c>
      <c r="R105" s="37">
        <v>2.9713180000000001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7">
        <v>0</v>
      </c>
      <c r="AP105" s="37">
        <v>0</v>
      </c>
      <c r="AQ105" s="37">
        <v>0</v>
      </c>
      <c r="AR105" s="37">
        <v>0</v>
      </c>
      <c r="AS105" s="37">
        <v>0</v>
      </c>
      <c r="AT105" s="37">
        <v>0</v>
      </c>
      <c r="AU105" s="37">
        <v>0</v>
      </c>
      <c r="AV105" s="37">
        <v>0</v>
      </c>
      <c r="AW105" s="37">
        <v>0</v>
      </c>
      <c r="AX105" s="37">
        <v>0</v>
      </c>
      <c r="AY105" s="37">
        <v>0</v>
      </c>
      <c r="AZ105" s="37">
        <v>0</v>
      </c>
      <c r="BA105" s="37">
        <v>0</v>
      </c>
      <c r="BB105" s="37">
        <v>0</v>
      </c>
      <c r="BC105" s="37">
        <v>0</v>
      </c>
      <c r="BD105" s="37">
        <v>0</v>
      </c>
      <c r="BE105" s="37">
        <v>0</v>
      </c>
      <c r="BF105" s="37">
        <v>0</v>
      </c>
      <c r="BG105" s="37">
        <v>0</v>
      </c>
      <c r="BH105" s="37">
        <v>0</v>
      </c>
      <c r="BI105" s="37">
        <v>0</v>
      </c>
      <c r="BJ105" s="37">
        <v>0</v>
      </c>
      <c r="BK105" s="37">
        <v>0</v>
      </c>
      <c r="BL105" s="37">
        <v>0</v>
      </c>
      <c r="BM105" s="37">
        <v>0</v>
      </c>
      <c r="BN105" s="37">
        <v>0</v>
      </c>
      <c r="BO105" s="37">
        <v>0</v>
      </c>
      <c r="BP105" s="37">
        <v>0</v>
      </c>
      <c r="BQ105" s="37">
        <v>0</v>
      </c>
      <c r="BR105" s="37">
        <v>0</v>
      </c>
      <c r="BS105" s="37">
        <v>0</v>
      </c>
      <c r="BT105" s="37">
        <v>0</v>
      </c>
      <c r="BU105" s="37">
        <v>0</v>
      </c>
      <c r="BV105" s="37">
        <v>0</v>
      </c>
      <c r="BW105" s="37" t="str">
        <f t="shared" si="3"/>
        <v>Verified</v>
      </c>
    </row>
    <row r="106" spans="1:75" ht="15.75">
      <c r="A106">
        <v>2014</v>
      </c>
      <c r="B106" t="s">
        <v>13</v>
      </c>
      <c r="C106" t="s">
        <v>34</v>
      </c>
      <c r="D106" t="s">
        <v>90</v>
      </c>
      <c r="E106" s="2" t="str">
        <f>VLOOKUP(D106,Checking!$Q$11:$T$41,4)</f>
        <v>15 Small Commercial Demand Response</v>
      </c>
      <c r="F106" t="s">
        <v>82</v>
      </c>
      <c r="G106" s="9" t="str">
        <f t="shared" si="6"/>
        <v>Verified</v>
      </c>
      <c r="H106">
        <v>2014</v>
      </c>
      <c r="J106" t="s">
        <v>83</v>
      </c>
      <c r="K106" t="s">
        <v>31</v>
      </c>
      <c r="L106">
        <v>25000</v>
      </c>
      <c r="M106">
        <v>0</v>
      </c>
      <c r="N106">
        <v>0</v>
      </c>
      <c r="O106" s="37">
        <v>0</v>
      </c>
      <c r="P106" s="37">
        <v>0</v>
      </c>
      <c r="Q106" s="37">
        <v>0</v>
      </c>
      <c r="R106" s="37">
        <v>15.3742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37">
        <v>0</v>
      </c>
      <c r="AT106" s="37">
        <v>0</v>
      </c>
      <c r="AU106" s="37">
        <v>0</v>
      </c>
      <c r="AV106" s="37">
        <v>0</v>
      </c>
      <c r="AW106" s="37">
        <v>0</v>
      </c>
      <c r="AX106" s="37">
        <v>0</v>
      </c>
      <c r="AY106" s="37">
        <v>0</v>
      </c>
      <c r="AZ106" s="37">
        <v>0</v>
      </c>
      <c r="BA106" s="37">
        <v>0</v>
      </c>
      <c r="BB106" s="37">
        <v>0</v>
      </c>
      <c r="BC106" s="37">
        <v>0</v>
      </c>
      <c r="BD106" s="37">
        <v>0</v>
      </c>
      <c r="BE106" s="37">
        <v>0</v>
      </c>
      <c r="BF106" s="37">
        <v>0</v>
      </c>
      <c r="BG106" s="37">
        <v>0</v>
      </c>
      <c r="BH106" s="37">
        <v>0</v>
      </c>
      <c r="BI106" s="37">
        <v>0</v>
      </c>
      <c r="BJ106" s="37">
        <v>0</v>
      </c>
      <c r="BK106" s="37">
        <v>0</v>
      </c>
      <c r="BL106" s="37">
        <v>0</v>
      </c>
      <c r="BM106" s="37">
        <v>0</v>
      </c>
      <c r="BN106" s="37">
        <v>0</v>
      </c>
      <c r="BO106" s="37">
        <v>0</v>
      </c>
      <c r="BP106" s="37">
        <v>0</v>
      </c>
      <c r="BQ106" s="37">
        <v>0</v>
      </c>
      <c r="BR106" s="37">
        <v>0</v>
      </c>
      <c r="BS106" s="37">
        <v>0</v>
      </c>
      <c r="BT106" s="37">
        <v>0</v>
      </c>
      <c r="BU106" s="37">
        <v>0</v>
      </c>
      <c r="BV106" s="37">
        <v>0</v>
      </c>
      <c r="BW106" s="37" t="str">
        <f t="shared" si="3"/>
        <v>Verified</v>
      </c>
    </row>
    <row r="107" spans="1:75" ht="15.75">
      <c r="A107">
        <v>2014</v>
      </c>
      <c r="B107" t="s">
        <v>13</v>
      </c>
      <c r="C107" t="s">
        <v>34</v>
      </c>
      <c r="D107" t="s">
        <v>90</v>
      </c>
      <c r="E107" s="2" t="str">
        <f>VLOOKUP(D107,Checking!$Q$11:$T$41,4)</f>
        <v>15 Small Commercial Demand Response</v>
      </c>
      <c r="F107" t="s">
        <v>82</v>
      </c>
      <c r="G107" s="9" t="str">
        <f t="shared" si="6"/>
        <v>Verified</v>
      </c>
      <c r="H107">
        <v>2014</v>
      </c>
      <c r="J107" t="s">
        <v>83</v>
      </c>
      <c r="K107" t="s">
        <v>31</v>
      </c>
      <c r="L107">
        <v>58000</v>
      </c>
      <c r="M107">
        <v>0</v>
      </c>
      <c r="N107">
        <v>0</v>
      </c>
      <c r="O107" s="37">
        <v>0</v>
      </c>
      <c r="P107" s="37">
        <v>0</v>
      </c>
      <c r="Q107" s="37">
        <v>0</v>
      </c>
      <c r="R107" s="37">
        <v>35.97972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37">
        <v>0</v>
      </c>
      <c r="AQ107" s="37">
        <v>0</v>
      </c>
      <c r="AR107" s="37">
        <v>0</v>
      </c>
      <c r="AS107" s="37">
        <v>0</v>
      </c>
      <c r="AT107" s="37">
        <v>0</v>
      </c>
      <c r="AU107" s="37">
        <v>0</v>
      </c>
      <c r="AV107" s="37">
        <v>0</v>
      </c>
      <c r="AW107" s="37">
        <v>0</v>
      </c>
      <c r="AX107" s="37">
        <v>0</v>
      </c>
      <c r="AY107" s="37">
        <v>0</v>
      </c>
      <c r="AZ107" s="37">
        <v>0</v>
      </c>
      <c r="BA107" s="37">
        <v>0</v>
      </c>
      <c r="BB107" s="37">
        <v>0</v>
      </c>
      <c r="BC107" s="37">
        <v>0</v>
      </c>
      <c r="BD107" s="37">
        <v>0</v>
      </c>
      <c r="BE107" s="37">
        <v>0</v>
      </c>
      <c r="BF107" s="37">
        <v>0</v>
      </c>
      <c r="BG107" s="37">
        <v>0</v>
      </c>
      <c r="BH107" s="37">
        <v>0</v>
      </c>
      <c r="BI107" s="37">
        <v>0</v>
      </c>
      <c r="BJ107" s="37">
        <v>0</v>
      </c>
      <c r="BK107" s="37">
        <v>0</v>
      </c>
      <c r="BL107" s="37">
        <v>0</v>
      </c>
      <c r="BM107" s="37">
        <v>0</v>
      </c>
      <c r="BN107" s="37">
        <v>0</v>
      </c>
      <c r="BO107" s="37">
        <v>0</v>
      </c>
      <c r="BP107" s="37">
        <v>0</v>
      </c>
      <c r="BQ107" s="37">
        <v>0</v>
      </c>
      <c r="BR107" s="37">
        <v>0</v>
      </c>
      <c r="BS107" s="37">
        <v>0</v>
      </c>
      <c r="BT107" s="37">
        <v>0</v>
      </c>
      <c r="BU107" s="37">
        <v>0</v>
      </c>
      <c r="BV107" s="37">
        <v>0</v>
      </c>
      <c r="BW107" s="37" t="str">
        <f t="shared" si="3"/>
        <v>Verified</v>
      </c>
    </row>
    <row r="108" spans="1:75" ht="15.75">
      <c r="A108">
        <v>2014</v>
      </c>
      <c r="B108" t="s">
        <v>13</v>
      </c>
      <c r="C108" t="s">
        <v>34</v>
      </c>
      <c r="D108" t="s">
        <v>90</v>
      </c>
      <c r="E108" s="2" t="str">
        <f>VLOOKUP(D108,Checking!$Q$11:$T$41,4)</f>
        <v>15 Small Commercial Demand Response</v>
      </c>
      <c r="F108" t="s">
        <v>82</v>
      </c>
      <c r="G108" s="9" t="str">
        <f t="shared" si="6"/>
        <v>Verified</v>
      </c>
      <c r="H108">
        <v>2014</v>
      </c>
      <c r="J108" t="s">
        <v>83</v>
      </c>
      <c r="K108" t="s">
        <v>31</v>
      </c>
      <c r="L108">
        <v>3000</v>
      </c>
      <c r="M108">
        <v>0</v>
      </c>
      <c r="N108">
        <v>0</v>
      </c>
      <c r="O108" s="37">
        <v>0</v>
      </c>
      <c r="P108" s="37">
        <v>0</v>
      </c>
      <c r="Q108" s="37">
        <v>0</v>
      </c>
      <c r="R108" s="37">
        <v>1.68415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7">
        <v>0</v>
      </c>
      <c r="AP108" s="37">
        <v>0</v>
      </c>
      <c r="AQ108" s="37">
        <v>0</v>
      </c>
      <c r="AR108" s="37">
        <v>0</v>
      </c>
      <c r="AS108" s="37">
        <v>0</v>
      </c>
      <c r="AT108" s="37">
        <v>0</v>
      </c>
      <c r="AU108" s="37">
        <v>0</v>
      </c>
      <c r="AV108" s="37">
        <v>0</v>
      </c>
      <c r="AW108" s="37">
        <v>0</v>
      </c>
      <c r="AX108" s="37">
        <v>0</v>
      </c>
      <c r="AY108" s="37">
        <v>0</v>
      </c>
      <c r="AZ108" s="37">
        <v>0</v>
      </c>
      <c r="BA108" s="37">
        <v>0</v>
      </c>
      <c r="BB108" s="37">
        <v>0</v>
      </c>
      <c r="BC108" s="37">
        <v>0</v>
      </c>
      <c r="BD108" s="37">
        <v>0</v>
      </c>
      <c r="BE108" s="37">
        <v>0</v>
      </c>
      <c r="BF108" s="37">
        <v>0</v>
      </c>
      <c r="BG108" s="37">
        <v>0</v>
      </c>
      <c r="BH108" s="37">
        <v>0</v>
      </c>
      <c r="BI108" s="37">
        <v>0</v>
      </c>
      <c r="BJ108" s="37">
        <v>0</v>
      </c>
      <c r="BK108" s="37">
        <v>0</v>
      </c>
      <c r="BL108" s="37">
        <v>0</v>
      </c>
      <c r="BM108" s="37">
        <v>0</v>
      </c>
      <c r="BN108" s="37">
        <v>0</v>
      </c>
      <c r="BO108" s="37">
        <v>0</v>
      </c>
      <c r="BP108" s="37">
        <v>0</v>
      </c>
      <c r="BQ108" s="37">
        <v>0</v>
      </c>
      <c r="BR108" s="37">
        <v>0</v>
      </c>
      <c r="BS108" s="37">
        <v>0</v>
      </c>
      <c r="BT108" s="37">
        <v>0</v>
      </c>
      <c r="BU108" s="37">
        <v>0</v>
      </c>
      <c r="BV108" s="37">
        <v>0</v>
      </c>
      <c r="BW108" s="37" t="str">
        <f t="shared" si="3"/>
        <v>Verified</v>
      </c>
    </row>
    <row r="109" spans="1:75" ht="15.75">
      <c r="A109">
        <v>2014</v>
      </c>
      <c r="B109" t="s">
        <v>13</v>
      </c>
      <c r="C109" t="s">
        <v>14</v>
      </c>
      <c r="D109" t="s">
        <v>28</v>
      </c>
      <c r="E109" s="2" t="str">
        <f>VLOOKUP(D109,Checking!$Q$11:$T$41,4)</f>
        <v>07 Residential Demand Response</v>
      </c>
      <c r="F109" t="s">
        <v>17</v>
      </c>
      <c r="G109" s="9" t="str">
        <f t="shared" si="6"/>
        <v>Verified</v>
      </c>
      <c r="H109">
        <v>2014</v>
      </c>
      <c r="J109" t="s">
        <v>83</v>
      </c>
      <c r="K109" t="s">
        <v>31</v>
      </c>
      <c r="L109">
        <v>8000</v>
      </c>
      <c r="M109">
        <v>0</v>
      </c>
      <c r="N109">
        <v>0</v>
      </c>
      <c r="O109" s="37">
        <v>0</v>
      </c>
      <c r="P109" s="37">
        <v>0</v>
      </c>
      <c r="Q109" s="37">
        <v>0</v>
      </c>
      <c r="R109" s="37">
        <v>4.1348089999999997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37">
        <v>0</v>
      </c>
      <c r="AT109" s="37">
        <v>0</v>
      </c>
      <c r="AU109" s="37">
        <v>0</v>
      </c>
      <c r="AV109" s="37">
        <v>1.3082849999999999</v>
      </c>
      <c r="AW109" s="37">
        <v>0</v>
      </c>
      <c r="AX109" s="37">
        <v>0</v>
      </c>
      <c r="AY109" s="37">
        <v>0</v>
      </c>
      <c r="AZ109" s="37">
        <v>0</v>
      </c>
      <c r="BA109" s="37">
        <v>0</v>
      </c>
      <c r="BB109" s="37">
        <v>0</v>
      </c>
      <c r="BC109" s="37">
        <v>0</v>
      </c>
      <c r="BD109" s="37">
        <v>0</v>
      </c>
      <c r="BE109" s="37">
        <v>0</v>
      </c>
      <c r="BF109" s="37">
        <v>0</v>
      </c>
      <c r="BG109" s="37">
        <v>0</v>
      </c>
      <c r="BH109" s="37">
        <v>0</v>
      </c>
      <c r="BI109" s="37">
        <v>0</v>
      </c>
      <c r="BJ109" s="37">
        <v>0</v>
      </c>
      <c r="BK109" s="37">
        <v>0</v>
      </c>
      <c r="BL109" s="37">
        <v>0</v>
      </c>
      <c r="BM109" s="37">
        <v>0</v>
      </c>
      <c r="BN109" s="37">
        <v>0</v>
      </c>
      <c r="BO109" s="37">
        <v>0</v>
      </c>
      <c r="BP109" s="37">
        <v>0</v>
      </c>
      <c r="BQ109" s="37">
        <v>0</v>
      </c>
      <c r="BR109" s="37">
        <v>0</v>
      </c>
      <c r="BS109" s="37">
        <v>0</v>
      </c>
      <c r="BT109" s="37">
        <v>0</v>
      </c>
      <c r="BU109" s="37">
        <v>0</v>
      </c>
      <c r="BV109" s="37">
        <v>0</v>
      </c>
      <c r="BW109" s="37" t="str">
        <f t="shared" si="3"/>
        <v>Verified</v>
      </c>
    </row>
    <row r="110" spans="1:75" ht="15.75">
      <c r="A110">
        <v>2014</v>
      </c>
      <c r="B110" t="s">
        <v>13</v>
      </c>
      <c r="C110" t="s">
        <v>14</v>
      </c>
      <c r="D110" t="s">
        <v>28</v>
      </c>
      <c r="E110" s="2" t="str">
        <f>VLOOKUP(D110,Checking!$Q$11:$T$41,4)</f>
        <v>07 Residential Demand Response</v>
      </c>
      <c r="F110" t="s">
        <v>17</v>
      </c>
      <c r="G110" s="9" t="str">
        <f t="shared" si="6"/>
        <v>Verified</v>
      </c>
      <c r="H110">
        <v>2014</v>
      </c>
      <c r="J110" t="s">
        <v>83</v>
      </c>
      <c r="K110" t="s">
        <v>31</v>
      </c>
      <c r="L110">
        <v>156000</v>
      </c>
      <c r="M110">
        <v>0</v>
      </c>
      <c r="N110">
        <v>0</v>
      </c>
      <c r="O110" s="37">
        <v>0</v>
      </c>
      <c r="P110" s="37">
        <v>0</v>
      </c>
      <c r="Q110" s="37">
        <v>0</v>
      </c>
      <c r="R110" s="37">
        <v>81.956249999999997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</v>
      </c>
      <c r="AV110" s="37">
        <v>21.21941</v>
      </c>
      <c r="AW110" s="37">
        <v>0</v>
      </c>
      <c r="AX110" s="37">
        <v>0</v>
      </c>
      <c r="AY110" s="37">
        <v>0</v>
      </c>
      <c r="AZ110" s="37">
        <v>0</v>
      </c>
      <c r="BA110" s="37">
        <v>0</v>
      </c>
      <c r="BB110" s="37">
        <v>0</v>
      </c>
      <c r="BC110" s="37">
        <v>0</v>
      </c>
      <c r="BD110" s="37">
        <v>0</v>
      </c>
      <c r="BE110" s="37">
        <v>0</v>
      </c>
      <c r="BF110" s="37">
        <v>0</v>
      </c>
      <c r="BG110" s="37">
        <v>0</v>
      </c>
      <c r="BH110" s="37">
        <v>0</v>
      </c>
      <c r="BI110" s="37">
        <v>0</v>
      </c>
      <c r="BJ110" s="37">
        <v>0</v>
      </c>
      <c r="BK110" s="37">
        <v>0</v>
      </c>
      <c r="BL110" s="37">
        <v>0</v>
      </c>
      <c r="BM110" s="37">
        <v>0</v>
      </c>
      <c r="BN110" s="37">
        <v>0</v>
      </c>
      <c r="BO110" s="37">
        <v>0</v>
      </c>
      <c r="BP110" s="37">
        <v>0</v>
      </c>
      <c r="BQ110" s="37">
        <v>0</v>
      </c>
      <c r="BR110" s="37">
        <v>0</v>
      </c>
      <c r="BS110" s="37">
        <v>0</v>
      </c>
      <c r="BT110" s="37">
        <v>0</v>
      </c>
      <c r="BU110" s="37">
        <v>0</v>
      </c>
      <c r="BV110" s="37">
        <v>0</v>
      </c>
      <c r="BW110" s="37" t="str">
        <f t="shared" si="3"/>
        <v>Verified</v>
      </c>
    </row>
    <row r="111" spans="1:75" ht="15.75">
      <c r="A111">
        <v>2014</v>
      </c>
      <c r="B111" t="s">
        <v>13</v>
      </c>
      <c r="C111" t="s">
        <v>14</v>
      </c>
      <c r="D111" t="s">
        <v>28</v>
      </c>
      <c r="E111" s="2" t="str">
        <f>VLOOKUP(D111,Checking!$Q$11:$T$41,4)</f>
        <v>07 Residential Demand Response</v>
      </c>
      <c r="F111" t="s">
        <v>17</v>
      </c>
      <c r="G111" s="9" t="str">
        <f t="shared" si="6"/>
        <v>Verified</v>
      </c>
      <c r="H111">
        <v>2014</v>
      </c>
      <c r="J111" t="s">
        <v>83</v>
      </c>
      <c r="K111" t="s">
        <v>31</v>
      </c>
      <c r="L111">
        <v>432000</v>
      </c>
      <c r="M111">
        <v>0</v>
      </c>
      <c r="N111">
        <v>0</v>
      </c>
      <c r="O111" s="37">
        <v>0</v>
      </c>
      <c r="P111" s="37">
        <v>0</v>
      </c>
      <c r="Q111" s="37">
        <v>0</v>
      </c>
      <c r="R111" s="37">
        <v>226.8228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7">
        <v>0</v>
      </c>
      <c r="AP111" s="37">
        <v>0</v>
      </c>
      <c r="AQ111" s="37">
        <v>0</v>
      </c>
      <c r="AR111" s="37">
        <v>0</v>
      </c>
      <c r="AS111" s="37">
        <v>0</v>
      </c>
      <c r="AT111" s="37">
        <v>0</v>
      </c>
      <c r="AU111" s="37">
        <v>0</v>
      </c>
      <c r="AV111" s="37">
        <v>55.48122</v>
      </c>
      <c r="AW111" s="37">
        <v>0</v>
      </c>
      <c r="AX111" s="37">
        <v>0</v>
      </c>
      <c r="AY111" s="37">
        <v>0</v>
      </c>
      <c r="AZ111" s="37">
        <v>0</v>
      </c>
      <c r="BA111" s="37">
        <v>0</v>
      </c>
      <c r="BB111" s="37">
        <v>0</v>
      </c>
      <c r="BC111" s="37">
        <v>0</v>
      </c>
      <c r="BD111" s="37">
        <v>0</v>
      </c>
      <c r="BE111" s="37">
        <v>0</v>
      </c>
      <c r="BF111" s="37">
        <v>0</v>
      </c>
      <c r="BG111" s="37">
        <v>0</v>
      </c>
      <c r="BH111" s="37">
        <v>0</v>
      </c>
      <c r="BI111" s="37">
        <v>0</v>
      </c>
      <c r="BJ111" s="37">
        <v>0</v>
      </c>
      <c r="BK111" s="37">
        <v>0</v>
      </c>
      <c r="BL111" s="37">
        <v>0</v>
      </c>
      <c r="BM111" s="37">
        <v>0</v>
      </c>
      <c r="BN111" s="37">
        <v>0</v>
      </c>
      <c r="BO111" s="37">
        <v>0</v>
      </c>
      <c r="BP111" s="37">
        <v>0</v>
      </c>
      <c r="BQ111" s="37">
        <v>0</v>
      </c>
      <c r="BR111" s="37">
        <v>0</v>
      </c>
      <c r="BS111" s="37">
        <v>0</v>
      </c>
      <c r="BT111" s="37">
        <v>0</v>
      </c>
      <c r="BU111" s="37">
        <v>0</v>
      </c>
      <c r="BV111" s="37">
        <v>0</v>
      </c>
      <c r="BW111" s="37" t="str">
        <f t="shared" si="3"/>
        <v>Verified</v>
      </c>
    </row>
    <row r="112" spans="1:75" ht="15.75">
      <c r="A112">
        <v>2014</v>
      </c>
      <c r="B112" t="s">
        <v>13</v>
      </c>
      <c r="C112" t="s">
        <v>14</v>
      </c>
      <c r="D112" t="s">
        <v>28</v>
      </c>
      <c r="E112" s="2" t="str">
        <f>VLOOKUP(D112,Checking!$Q$11:$T$41,4)</f>
        <v>07 Residential Demand Response</v>
      </c>
      <c r="F112" t="s">
        <v>17</v>
      </c>
      <c r="G112" s="9" t="str">
        <f t="shared" si="6"/>
        <v>Verified</v>
      </c>
      <c r="H112">
        <v>2014</v>
      </c>
      <c r="J112" t="s">
        <v>83</v>
      </c>
      <c r="K112" t="s">
        <v>31</v>
      </c>
      <c r="L112">
        <v>924000</v>
      </c>
      <c r="M112">
        <v>0</v>
      </c>
      <c r="N112">
        <v>0</v>
      </c>
      <c r="O112" s="37">
        <v>0</v>
      </c>
      <c r="P112" s="37">
        <v>0</v>
      </c>
      <c r="Q112" s="37">
        <v>0</v>
      </c>
      <c r="R112" s="37">
        <v>480.81979999999999</v>
      </c>
      <c r="S112" s="37">
        <v>0</v>
      </c>
      <c r="T112" s="37">
        <v>0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0</v>
      </c>
      <c r="AL112" s="37">
        <v>0</v>
      </c>
      <c r="AM112" s="37">
        <v>0</v>
      </c>
      <c r="AN112" s="37">
        <v>0</v>
      </c>
      <c r="AO112" s="37">
        <v>0</v>
      </c>
      <c r="AP112" s="37">
        <v>0</v>
      </c>
      <c r="AQ112" s="37">
        <v>0</v>
      </c>
      <c r="AR112" s="37">
        <v>0</v>
      </c>
      <c r="AS112" s="37">
        <v>0</v>
      </c>
      <c r="AT112" s="37">
        <v>0</v>
      </c>
      <c r="AU112" s="37">
        <v>0</v>
      </c>
      <c r="AV112" s="37">
        <v>158.30430000000001</v>
      </c>
      <c r="AW112" s="37">
        <v>0</v>
      </c>
      <c r="AX112" s="37">
        <v>0</v>
      </c>
      <c r="AY112" s="37">
        <v>0</v>
      </c>
      <c r="AZ112" s="37">
        <v>0</v>
      </c>
      <c r="BA112" s="37">
        <v>0</v>
      </c>
      <c r="BB112" s="37">
        <v>0</v>
      </c>
      <c r="BC112" s="37">
        <v>0</v>
      </c>
      <c r="BD112" s="37">
        <v>0</v>
      </c>
      <c r="BE112" s="37">
        <v>0</v>
      </c>
      <c r="BF112" s="37">
        <v>0</v>
      </c>
      <c r="BG112" s="37">
        <v>0</v>
      </c>
      <c r="BH112" s="37">
        <v>0</v>
      </c>
      <c r="BI112" s="37">
        <v>0</v>
      </c>
      <c r="BJ112" s="37">
        <v>0</v>
      </c>
      <c r="BK112" s="37">
        <v>0</v>
      </c>
      <c r="BL112" s="37">
        <v>0</v>
      </c>
      <c r="BM112" s="37">
        <v>0</v>
      </c>
      <c r="BN112" s="37">
        <v>0</v>
      </c>
      <c r="BO112" s="37">
        <v>0</v>
      </c>
      <c r="BP112" s="37">
        <v>0</v>
      </c>
      <c r="BQ112" s="37">
        <v>0</v>
      </c>
      <c r="BR112" s="37">
        <v>0</v>
      </c>
      <c r="BS112" s="37">
        <v>0</v>
      </c>
      <c r="BT112" s="37">
        <v>0</v>
      </c>
      <c r="BU112" s="37">
        <v>0</v>
      </c>
      <c r="BV112" s="37">
        <v>0</v>
      </c>
      <c r="BW112" s="37" t="str">
        <f t="shared" si="3"/>
        <v>Verified</v>
      </c>
    </row>
    <row r="113" spans="1:75" ht="15.75">
      <c r="A113">
        <v>2014</v>
      </c>
      <c r="B113" t="s">
        <v>13</v>
      </c>
      <c r="C113" t="s">
        <v>14</v>
      </c>
      <c r="D113" t="s">
        <v>28</v>
      </c>
      <c r="E113" s="2" t="str">
        <f>VLOOKUP(D113,Checking!$Q$11:$T$41,4)</f>
        <v>07 Residential Demand Response</v>
      </c>
      <c r="F113" t="s">
        <v>17</v>
      </c>
      <c r="G113" s="9" t="str">
        <f t="shared" si="6"/>
        <v>Verified</v>
      </c>
      <c r="H113">
        <v>2014</v>
      </c>
      <c r="J113" t="s">
        <v>83</v>
      </c>
      <c r="K113" t="s">
        <v>31</v>
      </c>
      <c r="L113">
        <v>791000</v>
      </c>
      <c r="M113">
        <v>0</v>
      </c>
      <c r="N113">
        <v>0</v>
      </c>
      <c r="O113" s="37">
        <v>0</v>
      </c>
      <c r="P113" s="37">
        <v>0</v>
      </c>
      <c r="Q113" s="37">
        <v>0</v>
      </c>
      <c r="R113" s="37">
        <v>411.54239999999999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0</v>
      </c>
      <c r="AN113" s="37">
        <v>0</v>
      </c>
      <c r="AO113" s="37">
        <v>0</v>
      </c>
      <c r="AP113" s="37">
        <v>0</v>
      </c>
      <c r="AQ113" s="37">
        <v>0</v>
      </c>
      <c r="AR113" s="37">
        <v>0</v>
      </c>
      <c r="AS113" s="37">
        <v>0</v>
      </c>
      <c r="AT113" s="37">
        <v>0</v>
      </c>
      <c r="AU113" s="37">
        <v>0</v>
      </c>
      <c r="AV113" s="37">
        <v>146.3252</v>
      </c>
      <c r="AW113" s="37">
        <v>0</v>
      </c>
      <c r="AX113" s="37">
        <v>0</v>
      </c>
      <c r="AY113" s="37">
        <v>0</v>
      </c>
      <c r="AZ113" s="37">
        <v>0</v>
      </c>
      <c r="BA113" s="37">
        <v>0</v>
      </c>
      <c r="BB113" s="37">
        <v>0</v>
      </c>
      <c r="BC113" s="37">
        <v>0</v>
      </c>
      <c r="BD113" s="37">
        <v>0</v>
      </c>
      <c r="BE113" s="37">
        <v>0</v>
      </c>
      <c r="BF113" s="37">
        <v>0</v>
      </c>
      <c r="BG113" s="37">
        <v>0</v>
      </c>
      <c r="BH113" s="37">
        <v>0</v>
      </c>
      <c r="BI113" s="37">
        <v>0</v>
      </c>
      <c r="BJ113" s="37">
        <v>0</v>
      </c>
      <c r="BK113" s="37">
        <v>0</v>
      </c>
      <c r="BL113" s="37">
        <v>0</v>
      </c>
      <c r="BM113" s="37">
        <v>0</v>
      </c>
      <c r="BN113" s="37">
        <v>0</v>
      </c>
      <c r="BO113" s="37">
        <v>0</v>
      </c>
      <c r="BP113" s="37">
        <v>0</v>
      </c>
      <c r="BQ113" s="37">
        <v>0</v>
      </c>
      <c r="BR113" s="37">
        <v>0</v>
      </c>
      <c r="BS113" s="37">
        <v>0</v>
      </c>
      <c r="BT113" s="37">
        <v>0</v>
      </c>
      <c r="BU113" s="37">
        <v>0</v>
      </c>
      <c r="BV113" s="37">
        <v>0</v>
      </c>
      <c r="BW113" s="37" t="str">
        <f t="shared" si="3"/>
        <v>Verified</v>
      </c>
    </row>
    <row r="114" spans="1:75" ht="15.75">
      <c r="A114">
        <v>2014</v>
      </c>
      <c r="B114" t="s">
        <v>13</v>
      </c>
      <c r="C114" t="s">
        <v>14</v>
      </c>
      <c r="D114" t="s">
        <v>28</v>
      </c>
      <c r="E114" s="2" t="str">
        <f>VLOOKUP(D114,Checking!$Q$11:$T$41,4)</f>
        <v>07 Residential Demand Response</v>
      </c>
      <c r="F114" t="s">
        <v>17</v>
      </c>
      <c r="G114" s="9" t="str">
        <f t="shared" si="6"/>
        <v>Verified</v>
      </c>
      <c r="H114">
        <v>2014</v>
      </c>
      <c r="J114" t="s">
        <v>83</v>
      </c>
      <c r="K114" t="s">
        <v>31</v>
      </c>
      <c r="L114">
        <v>929000</v>
      </c>
      <c r="M114">
        <v>0</v>
      </c>
      <c r="N114">
        <v>0</v>
      </c>
      <c r="O114" s="37">
        <v>0</v>
      </c>
      <c r="P114" s="37">
        <v>0</v>
      </c>
      <c r="Q114" s="37">
        <v>0</v>
      </c>
      <c r="R114" s="37">
        <v>483.9753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37">
        <v>0</v>
      </c>
      <c r="AT114" s="37">
        <v>0</v>
      </c>
      <c r="AU114" s="37">
        <v>0</v>
      </c>
      <c r="AV114" s="37">
        <v>156.34280000000001</v>
      </c>
      <c r="AW114" s="37">
        <v>0</v>
      </c>
      <c r="AX114" s="37">
        <v>0</v>
      </c>
      <c r="AY114" s="37">
        <v>0</v>
      </c>
      <c r="AZ114" s="37">
        <v>0</v>
      </c>
      <c r="BA114" s="37">
        <v>0</v>
      </c>
      <c r="BB114" s="37">
        <v>0</v>
      </c>
      <c r="BC114" s="37">
        <v>0</v>
      </c>
      <c r="BD114" s="37">
        <v>0</v>
      </c>
      <c r="BE114" s="37">
        <v>0</v>
      </c>
      <c r="BF114" s="37">
        <v>0</v>
      </c>
      <c r="BG114" s="37">
        <v>0</v>
      </c>
      <c r="BH114" s="37">
        <v>0</v>
      </c>
      <c r="BI114" s="37">
        <v>0</v>
      </c>
      <c r="BJ114" s="37">
        <v>0</v>
      </c>
      <c r="BK114" s="37">
        <v>0</v>
      </c>
      <c r="BL114" s="37">
        <v>0</v>
      </c>
      <c r="BM114" s="37">
        <v>0</v>
      </c>
      <c r="BN114" s="37">
        <v>0</v>
      </c>
      <c r="BO114" s="37">
        <v>0</v>
      </c>
      <c r="BP114" s="37">
        <v>0</v>
      </c>
      <c r="BQ114" s="37">
        <v>0</v>
      </c>
      <c r="BR114" s="37">
        <v>0</v>
      </c>
      <c r="BS114" s="37">
        <v>0</v>
      </c>
      <c r="BT114" s="37">
        <v>0</v>
      </c>
      <c r="BU114" s="37">
        <v>0</v>
      </c>
      <c r="BV114" s="37">
        <v>0</v>
      </c>
      <c r="BW114" s="37" t="str">
        <f t="shared" si="3"/>
        <v>Verified</v>
      </c>
    </row>
    <row r="115" spans="1:75" ht="15.75">
      <c r="A115">
        <v>2014</v>
      </c>
      <c r="B115" t="s">
        <v>13</v>
      </c>
      <c r="C115" t="s">
        <v>14</v>
      </c>
      <c r="D115" t="s">
        <v>28</v>
      </c>
      <c r="E115" s="2" t="str">
        <f>VLOOKUP(D115,Checking!$Q$11:$T$41,4)</f>
        <v>07 Residential Demand Response</v>
      </c>
      <c r="F115" t="s">
        <v>17</v>
      </c>
      <c r="G115" s="9" t="str">
        <f t="shared" si="6"/>
        <v>Verified</v>
      </c>
      <c r="H115">
        <v>2014</v>
      </c>
      <c r="J115" t="s">
        <v>83</v>
      </c>
      <c r="K115" t="s">
        <v>31</v>
      </c>
      <c r="L115">
        <v>577000</v>
      </c>
      <c r="M115">
        <v>0</v>
      </c>
      <c r="N115">
        <v>0</v>
      </c>
      <c r="O115" s="37">
        <v>0</v>
      </c>
      <c r="P115" s="37">
        <v>0</v>
      </c>
      <c r="Q115" s="37">
        <v>0</v>
      </c>
      <c r="R115" s="37">
        <v>299.56490000000002</v>
      </c>
      <c r="S115" s="37">
        <v>0</v>
      </c>
      <c r="T115" s="37">
        <v>0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37">
        <v>0</v>
      </c>
      <c r="AD115" s="37">
        <v>0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0</v>
      </c>
      <c r="AK115" s="37">
        <v>0</v>
      </c>
      <c r="AL115" s="37">
        <v>0</v>
      </c>
      <c r="AM115" s="37">
        <v>0</v>
      </c>
      <c r="AN115" s="37">
        <v>0</v>
      </c>
      <c r="AO115" s="37">
        <v>0</v>
      </c>
      <c r="AP115" s="37">
        <v>0</v>
      </c>
      <c r="AQ115" s="37">
        <v>0</v>
      </c>
      <c r="AR115" s="37">
        <v>0</v>
      </c>
      <c r="AS115" s="37">
        <v>0</v>
      </c>
      <c r="AT115" s="37">
        <v>0</v>
      </c>
      <c r="AU115" s="37">
        <v>0</v>
      </c>
      <c r="AV115" s="37">
        <v>112.4725</v>
      </c>
      <c r="AW115" s="37">
        <v>0</v>
      </c>
      <c r="AX115" s="37">
        <v>0</v>
      </c>
      <c r="AY115" s="37">
        <v>0</v>
      </c>
      <c r="AZ115" s="37">
        <v>0</v>
      </c>
      <c r="BA115" s="37">
        <v>0</v>
      </c>
      <c r="BB115" s="37">
        <v>0</v>
      </c>
      <c r="BC115" s="37">
        <v>0</v>
      </c>
      <c r="BD115" s="37">
        <v>0</v>
      </c>
      <c r="BE115" s="37">
        <v>0</v>
      </c>
      <c r="BF115" s="37">
        <v>0</v>
      </c>
      <c r="BG115" s="37">
        <v>0</v>
      </c>
      <c r="BH115" s="37">
        <v>0</v>
      </c>
      <c r="BI115" s="37">
        <v>0</v>
      </c>
      <c r="BJ115" s="37">
        <v>0</v>
      </c>
      <c r="BK115" s="37">
        <v>0</v>
      </c>
      <c r="BL115" s="37">
        <v>0</v>
      </c>
      <c r="BM115" s="37">
        <v>0</v>
      </c>
      <c r="BN115" s="37">
        <v>0</v>
      </c>
      <c r="BO115" s="37">
        <v>0</v>
      </c>
      <c r="BP115" s="37">
        <v>0</v>
      </c>
      <c r="BQ115" s="37">
        <v>0</v>
      </c>
      <c r="BR115" s="37">
        <v>0</v>
      </c>
      <c r="BS115" s="37">
        <v>0</v>
      </c>
      <c r="BT115" s="37">
        <v>0</v>
      </c>
      <c r="BU115" s="37">
        <v>0</v>
      </c>
      <c r="BV115" s="37">
        <v>0</v>
      </c>
      <c r="BW115" s="37" t="str">
        <f t="shared" si="3"/>
        <v>Verified</v>
      </c>
    </row>
    <row r="116" spans="1:75" ht="15.75">
      <c r="A116">
        <v>2014</v>
      </c>
      <c r="B116" t="s">
        <v>13</v>
      </c>
      <c r="C116" t="s">
        <v>14</v>
      </c>
      <c r="D116" t="s">
        <v>28</v>
      </c>
      <c r="E116" s="2" t="str">
        <f>VLOOKUP(D116,Checking!$Q$11:$T$41,4)</f>
        <v>07 Residential Demand Response</v>
      </c>
      <c r="F116" t="s">
        <v>17</v>
      </c>
      <c r="G116" s="9" t="str">
        <f t="shared" si="6"/>
        <v>Verified</v>
      </c>
      <c r="H116">
        <v>2014</v>
      </c>
      <c r="J116" t="s">
        <v>83</v>
      </c>
      <c r="K116" t="s">
        <v>31</v>
      </c>
      <c r="L116">
        <v>2456000</v>
      </c>
      <c r="M116">
        <v>0</v>
      </c>
      <c r="N116">
        <v>0</v>
      </c>
      <c r="O116" s="37">
        <v>0</v>
      </c>
      <c r="P116" s="37">
        <v>0</v>
      </c>
      <c r="Q116" s="37">
        <v>0</v>
      </c>
      <c r="R116" s="37">
        <v>1277.9090000000001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7">
        <v>0</v>
      </c>
      <c r="AP116" s="37">
        <v>0</v>
      </c>
      <c r="AQ116" s="37">
        <v>0</v>
      </c>
      <c r="AR116" s="37">
        <v>0</v>
      </c>
      <c r="AS116" s="37">
        <v>0</v>
      </c>
      <c r="AT116" s="37">
        <v>0</v>
      </c>
      <c r="AU116" s="37">
        <v>0</v>
      </c>
      <c r="AV116" s="37">
        <v>413.13810000000001</v>
      </c>
      <c r="AW116" s="37">
        <v>0</v>
      </c>
      <c r="AX116" s="37">
        <v>0</v>
      </c>
      <c r="AY116" s="37">
        <v>0</v>
      </c>
      <c r="AZ116" s="37">
        <v>0</v>
      </c>
      <c r="BA116" s="37">
        <v>0</v>
      </c>
      <c r="BB116" s="37">
        <v>0</v>
      </c>
      <c r="BC116" s="37">
        <v>0</v>
      </c>
      <c r="BD116" s="37">
        <v>0</v>
      </c>
      <c r="BE116" s="37">
        <v>0</v>
      </c>
      <c r="BF116" s="37">
        <v>0</v>
      </c>
      <c r="BG116" s="37">
        <v>0</v>
      </c>
      <c r="BH116" s="37">
        <v>0</v>
      </c>
      <c r="BI116" s="37">
        <v>0</v>
      </c>
      <c r="BJ116" s="37">
        <v>0</v>
      </c>
      <c r="BK116" s="37">
        <v>0</v>
      </c>
      <c r="BL116" s="37">
        <v>0</v>
      </c>
      <c r="BM116" s="37">
        <v>0</v>
      </c>
      <c r="BN116" s="37">
        <v>0</v>
      </c>
      <c r="BO116" s="37">
        <v>0</v>
      </c>
      <c r="BP116" s="37">
        <v>0</v>
      </c>
      <c r="BQ116" s="37">
        <v>0</v>
      </c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 t="str">
        <f t="shared" si="3"/>
        <v>Verified</v>
      </c>
    </row>
    <row r="117" spans="1:75" ht="15.75">
      <c r="A117">
        <v>2014</v>
      </c>
      <c r="B117" t="s">
        <v>13</v>
      </c>
      <c r="C117" t="s">
        <v>14</v>
      </c>
      <c r="D117" t="s">
        <v>28</v>
      </c>
      <c r="E117" s="2" t="str">
        <f>VLOOKUP(D117,Checking!$Q$11:$T$41,4)</f>
        <v>07 Residential Demand Response</v>
      </c>
      <c r="F117" t="s">
        <v>17</v>
      </c>
      <c r="G117" s="9" t="str">
        <f t="shared" si="6"/>
        <v>Verified</v>
      </c>
      <c r="H117">
        <v>2014</v>
      </c>
      <c r="J117" t="s">
        <v>83</v>
      </c>
      <c r="K117" t="s">
        <v>31</v>
      </c>
      <c r="L117">
        <v>1291000</v>
      </c>
      <c r="M117">
        <v>0</v>
      </c>
      <c r="N117">
        <v>0</v>
      </c>
      <c r="O117" s="37">
        <v>0</v>
      </c>
      <c r="P117" s="37">
        <v>0</v>
      </c>
      <c r="Q117" s="37">
        <v>0</v>
      </c>
      <c r="R117" s="37">
        <v>669.21169999999995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37">
        <v>0</v>
      </c>
      <c r="AQ117" s="37">
        <v>0</v>
      </c>
      <c r="AR117" s="37">
        <v>0</v>
      </c>
      <c r="AS117" s="37">
        <v>0</v>
      </c>
      <c r="AT117" s="37">
        <v>0</v>
      </c>
      <c r="AU117" s="37">
        <v>0</v>
      </c>
      <c r="AV117" s="37">
        <v>0</v>
      </c>
      <c r="AW117" s="37">
        <v>0</v>
      </c>
      <c r="AX117" s="37">
        <v>0</v>
      </c>
      <c r="AY117" s="37">
        <v>0</v>
      </c>
      <c r="AZ117" s="37">
        <v>0</v>
      </c>
      <c r="BA117" s="37">
        <v>0</v>
      </c>
      <c r="BB117" s="37">
        <v>0</v>
      </c>
      <c r="BC117" s="37">
        <v>0</v>
      </c>
      <c r="BD117" s="37">
        <v>0</v>
      </c>
      <c r="BE117" s="37">
        <v>0</v>
      </c>
      <c r="BF117" s="37">
        <v>0</v>
      </c>
      <c r="BG117" s="37">
        <v>0</v>
      </c>
      <c r="BH117" s="37">
        <v>0</v>
      </c>
      <c r="BI117" s="37">
        <v>0</v>
      </c>
      <c r="BJ117" s="37">
        <v>0</v>
      </c>
      <c r="BK117" s="37">
        <v>0</v>
      </c>
      <c r="BL117" s="37">
        <v>0</v>
      </c>
      <c r="BM117" s="37">
        <v>0</v>
      </c>
      <c r="BN117" s="37">
        <v>0</v>
      </c>
      <c r="BO117" s="37">
        <v>0</v>
      </c>
      <c r="BP117" s="37">
        <v>0</v>
      </c>
      <c r="BQ117" s="37">
        <v>0</v>
      </c>
      <c r="BR117" s="37">
        <v>0</v>
      </c>
      <c r="BS117" s="37">
        <v>0</v>
      </c>
      <c r="BT117" s="37">
        <v>0</v>
      </c>
      <c r="BU117" s="37">
        <v>0</v>
      </c>
      <c r="BV117" s="37">
        <v>0</v>
      </c>
      <c r="BW117" s="37" t="str">
        <f t="shared" si="3"/>
        <v>Verified</v>
      </c>
    </row>
    <row r="118" spans="1:75" ht="15.75">
      <c r="A118">
        <v>2014</v>
      </c>
      <c r="B118" t="s">
        <v>13</v>
      </c>
      <c r="C118" t="s">
        <v>46</v>
      </c>
      <c r="D118" t="s">
        <v>47</v>
      </c>
      <c r="E118" s="2" t="str">
        <f>Checking!T22</f>
        <v>22 Demand Response 3</v>
      </c>
      <c r="F118" t="s">
        <v>46</v>
      </c>
      <c r="G118" s="9" t="str">
        <f t="shared" si="6"/>
        <v>Verified</v>
      </c>
      <c r="H118">
        <v>2014</v>
      </c>
      <c r="J118" t="s">
        <v>83</v>
      </c>
      <c r="K118" t="s">
        <v>39</v>
      </c>
      <c r="L118">
        <v>6000</v>
      </c>
      <c r="M118">
        <v>0</v>
      </c>
      <c r="N118">
        <v>0</v>
      </c>
      <c r="O118" s="37">
        <v>0</v>
      </c>
      <c r="P118" s="37">
        <v>0</v>
      </c>
      <c r="Q118" s="37">
        <v>0</v>
      </c>
      <c r="R118" s="37">
        <v>884.7885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0</v>
      </c>
      <c r="AU118" s="37">
        <v>0</v>
      </c>
      <c r="AV118" s="37">
        <v>0</v>
      </c>
      <c r="AW118" s="37">
        <v>0</v>
      </c>
      <c r="AX118" s="37">
        <v>0</v>
      </c>
      <c r="AY118" s="37">
        <v>0</v>
      </c>
      <c r="AZ118" s="37">
        <v>0</v>
      </c>
      <c r="BA118" s="37">
        <v>0</v>
      </c>
      <c r="BB118" s="37">
        <v>0</v>
      </c>
      <c r="BC118" s="37">
        <v>0</v>
      </c>
      <c r="BD118" s="37">
        <v>0</v>
      </c>
      <c r="BE118" s="37">
        <v>0</v>
      </c>
      <c r="BF118" s="37">
        <v>0</v>
      </c>
      <c r="BG118" s="37">
        <v>0</v>
      </c>
      <c r="BH118" s="37">
        <v>0</v>
      </c>
      <c r="BI118" s="37">
        <v>0</v>
      </c>
      <c r="BJ118" s="37">
        <v>0</v>
      </c>
      <c r="BK118" s="37">
        <v>0</v>
      </c>
      <c r="BL118" s="37">
        <v>0</v>
      </c>
      <c r="BM118" s="37">
        <v>0</v>
      </c>
      <c r="BN118" s="37">
        <v>0</v>
      </c>
      <c r="BO118" s="37">
        <v>0</v>
      </c>
      <c r="BP118" s="37">
        <v>0</v>
      </c>
      <c r="BQ118" s="37">
        <v>0</v>
      </c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 t="str">
        <f t="shared" si="3"/>
        <v>Verified</v>
      </c>
    </row>
    <row r="119" spans="1:75" ht="15.75">
      <c r="A119">
        <v>2014</v>
      </c>
      <c r="B119" t="s">
        <v>13</v>
      </c>
      <c r="C119" t="s">
        <v>46</v>
      </c>
      <c r="D119" t="s">
        <v>91</v>
      </c>
      <c r="E119" s="2" t="str">
        <f>VLOOKUP(D119,Checking!$Q$11:$T$41,4)</f>
        <v>20 Energy Manager</v>
      </c>
      <c r="F119" t="s">
        <v>46</v>
      </c>
      <c r="G119" s="9" t="str">
        <f t="shared" si="6"/>
        <v xml:space="preserve"> True-up</v>
      </c>
      <c r="H119">
        <v>2012</v>
      </c>
      <c r="J119" t="s">
        <v>83</v>
      </c>
      <c r="K119" t="s">
        <v>20</v>
      </c>
      <c r="L119">
        <v>0</v>
      </c>
      <c r="M119">
        <v>0</v>
      </c>
      <c r="N119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0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37">
        <v>0</v>
      </c>
      <c r="AQ119" s="37">
        <v>0</v>
      </c>
      <c r="AR119" s="37">
        <v>0</v>
      </c>
      <c r="AS119" s="37">
        <v>0</v>
      </c>
      <c r="AT119" s="37">
        <v>0</v>
      </c>
      <c r="AU119" s="37">
        <v>0</v>
      </c>
      <c r="AV119" s="37">
        <v>0</v>
      </c>
      <c r="AW119" s="37">
        <v>0</v>
      </c>
      <c r="AX119" s="37">
        <v>0</v>
      </c>
      <c r="AY119" s="37">
        <v>0</v>
      </c>
      <c r="AZ119" s="37">
        <v>0</v>
      </c>
      <c r="BA119" s="37">
        <v>0</v>
      </c>
      <c r="BB119" s="37">
        <v>0</v>
      </c>
      <c r="BC119" s="37">
        <v>0</v>
      </c>
      <c r="BD119" s="37">
        <v>0</v>
      </c>
      <c r="BE119" s="37">
        <v>0</v>
      </c>
      <c r="BF119" s="37">
        <v>0</v>
      </c>
      <c r="BG119" s="37">
        <v>0</v>
      </c>
      <c r="BH119" s="37">
        <v>0</v>
      </c>
      <c r="BI119" s="37">
        <v>0</v>
      </c>
      <c r="BJ119" s="37">
        <v>0</v>
      </c>
      <c r="BK119" s="37">
        <v>0</v>
      </c>
      <c r="BL119" s="37">
        <v>0</v>
      </c>
      <c r="BM119" s="37">
        <v>0</v>
      </c>
      <c r="BN119" s="37">
        <v>0</v>
      </c>
      <c r="BO119" s="37">
        <v>0</v>
      </c>
      <c r="BP119" s="37">
        <v>0</v>
      </c>
      <c r="BQ119" s="37">
        <v>0</v>
      </c>
      <c r="BR119" s="37">
        <v>0</v>
      </c>
      <c r="BS119" s="37">
        <v>0</v>
      </c>
      <c r="BT119" s="37">
        <v>0</v>
      </c>
      <c r="BU119" s="37">
        <v>0</v>
      </c>
      <c r="BV119" s="37">
        <v>0</v>
      </c>
      <c r="BW119" s="37" t="str">
        <f t="shared" si="3"/>
        <v>2014 True up</v>
      </c>
    </row>
    <row r="120" spans="1:75" ht="15.75">
      <c r="A120">
        <v>2014</v>
      </c>
      <c r="B120" t="s">
        <v>13</v>
      </c>
      <c r="C120" t="s">
        <v>46</v>
      </c>
      <c r="D120" t="s">
        <v>91</v>
      </c>
      <c r="E120" s="2" t="str">
        <f>VLOOKUP(D120,Checking!$Q$11:$T$41,4)</f>
        <v>20 Energy Manager</v>
      </c>
      <c r="F120" t="s">
        <v>46</v>
      </c>
      <c r="G120" s="9" t="str">
        <f t="shared" si="6"/>
        <v xml:space="preserve"> True-up</v>
      </c>
      <c r="H120">
        <v>2013</v>
      </c>
      <c r="J120" t="s">
        <v>83</v>
      </c>
      <c r="K120" t="s">
        <v>20</v>
      </c>
      <c r="L120">
        <v>4000</v>
      </c>
      <c r="M120">
        <v>40331.897999999994</v>
      </c>
      <c r="N120">
        <v>1008323095</v>
      </c>
      <c r="O120" s="37">
        <v>0</v>
      </c>
      <c r="P120" s="37">
        <v>0</v>
      </c>
      <c r="Q120" s="37">
        <v>24.617898</v>
      </c>
      <c r="R120" s="37">
        <v>40.331897999999995</v>
      </c>
      <c r="S120" s="37">
        <v>18.956897999999999</v>
      </c>
      <c r="T120" s="37">
        <v>18.779399999999999</v>
      </c>
      <c r="U120" s="37">
        <v>23.639399999999998</v>
      </c>
      <c r="V120" s="37">
        <v>24.446159999999999</v>
      </c>
      <c r="W120" s="37">
        <v>19.31616</v>
      </c>
      <c r="X120" s="37">
        <v>19.31616</v>
      </c>
      <c r="Y120" s="37">
        <v>19.31616</v>
      </c>
      <c r="Z120" s="37">
        <v>19.31616</v>
      </c>
      <c r="AA120" s="37">
        <v>19.31616</v>
      </c>
      <c r="AB120" s="37">
        <v>4.2750000000000004</v>
      </c>
      <c r="AC120" s="37">
        <v>4.2750000000000004</v>
      </c>
      <c r="AD120" s="37">
        <v>4.2750000000000004</v>
      </c>
      <c r="AE120" s="37">
        <v>4.2750000000000004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0</v>
      </c>
      <c r="AL120" s="37">
        <v>0</v>
      </c>
      <c r="AM120" s="37">
        <v>0</v>
      </c>
      <c r="AN120" s="37">
        <v>0</v>
      </c>
      <c r="AO120" s="37">
        <v>0</v>
      </c>
      <c r="AP120" s="37">
        <v>0</v>
      </c>
      <c r="AQ120" s="37">
        <v>0</v>
      </c>
      <c r="AR120" s="37">
        <v>0</v>
      </c>
      <c r="AS120" s="37">
        <v>0</v>
      </c>
      <c r="AT120" s="37">
        <v>0</v>
      </c>
      <c r="AU120" s="37">
        <v>460826.54749999999</v>
      </c>
      <c r="AV120" s="37">
        <v>547496.54749999999</v>
      </c>
      <c r="AW120" s="37">
        <v>111896.54751</v>
      </c>
      <c r="AX120" s="37">
        <v>101428.85520000001</v>
      </c>
      <c r="AY120" s="37">
        <v>140308.85519999999</v>
      </c>
      <c r="AZ120" s="37">
        <v>143842.46400000001</v>
      </c>
      <c r="BA120" s="37">
        <v>99742.464000000007</v>
      </c>
      <c r="BB120" s="37">
        <v>99742.464000000007</v>
      </c>
      <c r="BC120" s="37">
        <v>99742.464000000007</v>
      </c>
      <c r="BD120" s="37">
        <v>99742.464000000007</v>
      </c>
      <c r="BE120" s="37">
        <v>99742.464000000007</v>
      </c>
      <c r="BF120" s="37">
        <v>3600</v>
      </c>
      <c r="BG120" s="37">
        <v>3600</v>
      </c>
      <c r="BH120" s="37">
        <v>3600</v>
      </c>
      <c r="BI120" s="37">
        <v>3600</v>
      </c>
      <c r="BJ120" s="37">
        <v>0</v>
      </c>
      <c r="BK120" s="37">
        <v>0</v>
      </c>
      <c r="BL120" s="37">
        <v>0</v>
      </c>
      <c r="BM120" s="37">
        <v>0</v>
      </c>
      <c r="BN120" s="37">
        <v>0</v>
      </c>
      <c r="BO120" s="37">
        <v>0</v>
      </c>
      <c r="BP120" s="37">
        <v>0</v>
      </c>
      <c r="BQ120" s="37">
        <v>0</v>
      </c>
      <c r="BR120" s="37">
        <v>0</v>
      </c>
      <c r="BS120" s="37">
        <v>0</v>
      </c>
      <c r="BT120" s="37">
        <v>0</v>
      </c>
      <c r="BU120" s="37">
        <v>0</v>
      </c>
      <c r="BV120" s="37">
        <v>0</v>
      </c>
      <c r="BW120" s="37" t="str">
        <f t="shared" si="3"/>
        <v>2014 True up</v>
      </c>
    </row>
    <row r="121" spans="1:75" s="43" customFormat="1" ht="15.75">
      <c r="A121" s="43">
        <v>2014</v>
      </c>
      <c r="B121" s="43" t="s">
        <v>3</v>
      </c>
      <c r="C121" s="43" t="s">
        <v>34</v>
      </c>
      <c r="D121" s="43" t="s">
        <v>80</v>
      </c>
      <c r="E121" s="2" t="str">
        <f>VLOOKUP(D121,Checking!$Q$11:$T$41,4)</f>
        <v>20 Energy Manager</v>
      </c>
      <c r="F121" s="43" t="s">
        <v>46</v>
      </c>
      <c r="G121" s="44" t="s">
        <v>166</v>
      </c>
      <c r="H121" s="43">
        <v>2014</v>
      </c>
      <c r="J121" s="43" t="s">
        <v>83</v>
      </c>
      <c r="K121" s="43" t="s">
        <v>41</v>
      </c>
      <c r="O121" s="45"/>
      <c r="P121" s="45"/>
      <c r="Q121" s="45"/>
      <c r="R121" s="45">
        <v>430.505</v>
      </c>
      <c r="S121" s="46">
        <f>$R$121/$Q$69*R69</f>
        <v>114.10111304743143</v>
      </c>
      <c r="T121" s="46">
        <f t="shared" ref="T121:AB121" si="7">$R$121/$Q$69*S69</f>
        <v>114.10111304743143</v>
      </c>
      <c r="U121" s="46">
        <f t="shared" si="7"/>
        <v>114.10111304743143</v>
      </c>
      <c r="V121" s="46">
        <f t="shared" si="7"/>
        <v>16.244240794059706</v>
      </c>
      <c r="W121" s="46">
        <f t="shared" si="7"/>
        <v>0</v>
      </c>
      <c r="X121" s="46">
        <f t="shared" si="7"/>
        <v>0</v>
      </c>
      <c r="Y121" s="46">
        <f t="shared" si="7"/>
        <v>0</v>
      </c>
      <c r="Z121" s="46">
        <f t="shared" si="7"/>
        <v>0</v>
      </c>
      <c r="AA121" s="46">
        <f t="shared" si="7"/>
        <v>0</v>
      </c>
      <c r="AB121" s="46">
        <f t="shared" si="7"/>
        <v>0</v>
      </c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>
        <v>1829891.568</v>
      </c>
      <c r="AW121" s="46">
        <f>$AV$121/$AU$69*AV69</f>
        <v>601256.08381325798</v>
      </c>
      <c r="AX121" s="46">
        <f t="shared" ref="AX121:BV121" si="8">$AV$121/$AU$69*AW69</f>
        <v>601256.08381325798</v>
      </c>
      <c r="AY121" s="46">
        <f t="shared" si="8"/>
        <v>601256.08381325798</v>
      </c>
      <c r="AZ121" s="46">
        <f t="shared" si="8"/>
        <v>50092.502122009144</v>
      </c>
      <c r="BA121" s="46">
        <f t="shared" si="8"/>
        <v>0</v>
      </c>
      <c r="BB121" s="46">
        <f t="shared" si="8"/>
        <v>0</v>
      </c>
      <c r="BC121" s="46">
        <f t="shared" si="8"/>
        <v>0</v>
      </c>
      <c r="BD121" s="46">
        <f t="shared" si="8"/>
        <v>0</v>
      </c>
      <c r="BE121" s="46">
        <f t="shared" si="8"/>
        <v>0</v>
      </c>
      <c r="BF121" s="46">
        <f t="shared" si="8"/>
        <v>0</v>
      </c>
      <c r="BG121" s="46">
        <f t="shared" si="8"/>
        <v>0</v>
      </c>
      <c r="BH121" s="46">
        <f t="shared" si="8"/>
        <v>0</v>
      </c>
      <c r="BI121" s="46">
        <f t="shared" si="8"/>
        <v>0</v>
      </c>
      <c r="BJ121" s="46">
        <f t="shared" si="8"/>
        <v>0</v>
      </c>
      <c r="BK121" s="46">
        <f t="shared" si="8"/>
        <v>0</v>
      </c>
      <c r="BL121" s="46">
        <f t="shared" si="8"/>
        <v>0</v>
      </c>
      <c r="BM121" s="46">
        <f t="shared" si="8"/>
        <v>0</v>
      </c>
      <c r="BN121" s="46">
        <f t="shared" si="8"/>
        <v>0</v>
      </c>
      <c r="BO121" s="46">
        <f t="shared" si="8"/>
        <v>0</v>
      </c>
      <c r="BP121" s="46">
        <f t="shared" si="8"/>
        <v>0</v>
      </c>
      <c r="BQ121" s="46">
        <f t="shared" si="8"/>
        <v>0</v>
      </c>
      <c r="BR121" s="46">
        <f t="shared" si="8"/>
        <v>0</v>
      </c>
      <c r="BS121" s="46">
        <f t="shared" si="8"/>
        <v>0</v>
      </c>
      <c r="BT121" s="46">
        <f t="shared" si="8"/>
        <v>0</v>
      </c>
      <c r="BU121" s="46">
        <f t="shared" si="8"/>
        <v>0</v>
      </c>
      <c r="BV121" s="46">
        <f t="shared" si="8"/>
        <v>0</v>
      </c>
      <c r="BW121" s="46" t="s">
        <v>166</v>
      </c>
    </row>
    <row r="126" spans="1:75">
      <c r="L126">
        <v>1000</v>
      </c>
    </row>
  </sheetData>
  <pageMargins left="0.7" right="0.7" top="0.75" bottom="0.75" header="0.3" footer="0.3"/>
  <pageSetup orientation="portrait" horizontalDpi="0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5622-12C5-B144-8FD5-2D1B2835F44D}">
  <dimension ref="B2:P119"/>
  <sheetViews>
    <sheetView tabSelected="1" workbookViewId="0">
      <selection activeCell="B32" sqref="B32"/>
    </sheetView>
  </sheetViews>
  <sheetFormatPr defaultColWidth="11.42578125" defaultRowHeight="15"/>
  <cols>
    <col min="2" max="2" width="63.140625" bestFit="1" customWidth="1"/>
    <col min="3" max="9" width="16" bestFit="1" customWidth="1"/>
    <col min="10" max="16" width="15" bestFit="1" customWidth="1"/>
  </cols>
  <sheetData>
    <row r="2" spans="2:16">
      <c r="B2" s="51" t="s">
        <v>162</v>
      </c>
      <c r="C2" s="38" t="s">
        <v>171</v>
      </c>
      <c r="D2" s="38" t="s">
        <v>170</v>
      </c>
      <c r="E2" s="38" t="s">
        <v>216</v>
      </c>
      <c r="F2" s="38" t="s">
        <v>217</v>
      </c>
      <c r="G2" s="38" t="s">
        <v>218</v>
      </c>
      <c r="H2" s="38" t="s">
        <v>219</v>
      </c>
      <c r="I2" s="38" t="s">
        <v>220</v>
      </c>
      <c r="J2" s="38" t="s">
        <v>175</v>
      </c>
      <c r="K2" s="38" t="s">
        <v>176</v>
      </c>
      <c r="L2" s="38" t="s">
        <v>221</v>
      </c>
      <c r="M2" s="38" t="s">
        <v>222</v>
      </c>
      <c r="N2" s="38" t="s">
        <v>223</v>
      </c>
      <c r="O2" s="38" t="s">
        <v>224</v>
      </c>
      <c r="P2" s="38" t="s">
        <v>225</v>
      </c>
    </row>
    <row r="3" spans="2:16">
      <c r="B3" s="49">
        <v>2012</v>
      </c>
      <c r="C3" s="38">
        <v>5600693.3176230742</v>
      </c>
      <c r="D3" s="38">
        <v>5545730.5301455427</v>
      </c>
      <c r="E3" s="38">
        <v>1814671.7408701647</v>
      </c>
      <c r="F3" s="38">
        <v>1781987.1561588757</v>
      </c>
      <c r="G3" s="38">
        <v>1780637.1561588757</v>
      </c>
      <c r="H3" s="38">
        <v>1359702.1695971224</v>
      </c>
      <c r="I3" s="38">
        <v>1068336.4464814847</v>
      </c>
      <c r="J3" s="38">
        <v>1434.9105313504206</v>
      </c>
      <c r="K3" s="38">
        <v>1434.9100275349367</v>
      </c>
      <c r="L3" s="38">
        <v>800.03260004246863</v>
      </c>
      <c r="M3" s="38">
        <v>792.92762466965132</v>
      </c>
      <c r="N3" s="38">
        <v>792.75520407853537</v>
      </c>
      <c r="O3" s="38">
        <v>696.006034585772</v>
      </c>
      <c r="P3" s="38">
        <v>637.53404679312314</v>
      </c>
    </row>
    <row r="4" spans="2:16">
      <c r="B4" s="53" t="s">
        <v>15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38">
        <v>0</v>
      </c>
    </row>
    <row r="5" spans="2:16">
      <c r="B5" s="54" t="s">
        <v>166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</row>
    <row r="6" spans="2:16">
      <c r="B6" s="53" t="s">
        <v>22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</row>
    <row r="7" spans="2:16">
      <c r="B7" s="54" t="s">
        <v>166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</row>
    <row r="8" spans="2:16">
      <c r="B8" s="53" t="s">
        <v>23</v>
      </c>
      <c r="C8" s="38">
        <v>118164.87064474353</v>
      </c>
      <c r="D8" s="38">
        <v>114492.50030810888</v>
      </c>
      <c r="E8" s="38">
        <v>114492.50030810888</v>
      </c>
      <c r="F8" s="38">
        <v>106499.21928252885</v>
      </c>
      <c r="G8" s="38">
        <v>106499.21928252885</v>
      </c>
      <c r="H8" s="38">
        <v>105042.36241410271</v>
      </c>
      <c r="I8" s="38">
        <v>29472.860760602365</v>
      </c>
      <c r="J8" s="38">
        <v>5.0752263326032558</v>
      </c>
      <c r="K8" s="38">
        <v>5.0747807184564131</v>
      </c>
      <c r="L8" s="38">
        <v>5.0747807184564131</v>
      </c>
      <c r="M8" s="38">
        <v>4.9876937328976023</v>
      </c>
      <c r="N8" s="38">
        <v>4.9876937328976023</v>
      </c>
      <c r="O8" s="38">
        <v>4.8637712655598317</v>
      </c>
      <c r="P8" s="38">
        <v>1.3646804011903864</v>
      </c>
    </row>
    <row r="9" spans="2:16">
      <c r="B9" s="54" t="s">
        <v>166</v>
      </c>
      <c r="C9" s="38">
        <v>118164.87064474353</v>
      </c>
      <c r="D9" s="38">
        <v>114492.50030810888</v>
      </c>
      <c r="E9" s="38">
        <v>114492.50030810888</v>
      </c>
      <c r="F9" s="38">
        <v>106499.21928252885</v>
      </c>
      <c r="G9" s="38">
        <v>106499.21928252885</v>
      </c>
      <c r="H9" s="38">
        <v>105042.36241410271</v>
      </c>
      <c r="I9" s="38">
        <v>29472.860760602365</v>
      </c>
      <c r="J9" s="38">
        <v>5.0752263326032558</v>
      </c>
      <c r="K9" s="38">
        <v>5.0747807184564131</v>
      </c>
      <c r="L9" s="38">
        <v>5.0747807184564131</v>
      </c>
      <c r="M9" s="38">
        <v>4.9876937328976023</v>
      </c>
      <c r="N9" s="38">
        <v>4.9876937328976023</v>
      </c>
      <c r="O9" s="38">
        <v>4.8637712655598317</v>
      </c>
      <c r="P9" s="38">
        <v>1.3646804011903864</v>
      </c>
    </row>
    <row r="10" spans="2:16">
      <c r="B10" s="53" t="s">
        <v>35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</row>
    <row r="11" spans="2:16">
      <c r="B11" s="54" t="s">
        <v>166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</row>
    <row r="12" spans="2:16">
      <c r="B12" s="53" t="s">
        <v>25</v>
      </c>
      <c r="C12" s="38">
        <v>2464.1933515015276</v>
      </c>
      <c r="D12" s="38">
        <v>1984.5477548159354</v>
      </c>
      <c r="E12" s="38">
        <v>1984.5477548159354</v>
      </c>
      <c r="F12" s="38">
        <v>1705.4238182509623</v>
      </c>
      <c r="G12" s="38">
        <v>1705.4238182509623</v>
      </c>
      <c r="H12" s="38">
        <v>1642.3315916655788</v>
      </c>
      <c r="I12" s="38">
        <v>0</v>
      </c>
      <c r="J12" s="38">
        <v>8.4510781986049555E-2</v>
      </c>
      <c r="K12" s="38">
        <v>8.445258064910327E-2</v>
      </c>
      <c r="L12" s="38">
        <v>8.445258064910327E-2</v>
      </c>
      <c r="M12" s="38">
        <v>8.1411518767885563E-2</v>
      </c>
      <c r="N12" s="38">
        <v>8.1411518767885563E-2</v>
      </c>
      <c r="O12" s="38">
        <v>7.6044797741446707E-2</v>
      </c>
      <c r="P12" s="38">
        <v>0</v>
      </c>
    </row>
    <row r="13" spans="2:16">
      <c r="B13" s="54" t="s">
        <v>166</v>
      </c>
      <c r="C13" s="38">
        <v>2464.1933515015276</v>
      </c>
      <c r="D13" s="38">
        <v>1984.5477548159354</v>
      </c>
      <c r="E13" s="38">
        <v>1984.5477548159354</v>
      </c>
      <c r="F13" s="38">
        <v>1705.4238182509623</v>
      </c>
      <c r="G13" s="38">
        <v>1705.4238182509623</v>
      </c>
      <c r="H13" s="38">
        <v>1642.3315916655788</v>
      </c>
      <c r="I13" s="38">
        <v>0</v>
      </c>
      <c r="J13" s="38">
        <v>8.4510781986049555E-2</v>
      </c>
      <c r="K13" s="38">
        <v>8.445258064910327E-2</v>
      </c>
      <c r="L13" s="38">
        <v>8.445258064910327E-2</v>
      </c>
      <c r="M13" s="38">
        <v>8.1411518767885563E-2</v>
      </c>
      <c r="N13" s="38">
        <v>8.1411518767885563E-2</v>
      </c>
      <c r="O13" s="38">
        <v>7.6044797741446707E-2</v>
      </c>
      <c r="P13" s="38">
        <v>0</v>
      </c>
    </row>
    <row r="14" spans="2:16">
      <c r="B14" s="53" t="s">
        <v>47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</row>
    <row r="15" spans="2:16">
      <c r="B15" s="54" t="s">
        <v>166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</row>
    <row r="16" spans="2:16">
      <c r="B16" s="53" t="s">
        <v>37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</row>
    <row r="17" spans="2:16">
      <c r="B17" s="54" t="s">
        <v>166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</row>
    <row r="18" spans="2:16">
      <c r="B18" s="53" t="s">
        <v>40</v>
      </c>
      <c r="C18" s="38">
        <v>84496.733148756233</v>
      </c>
      <c r="D18" s="38">
        <v>84496.733148756233</v>
      </c>
      <c r="E18" s="38">
        <v>1130.4466009688715</v>
      </c>
      <c r="F18" s="38">
        <v>1130.4466009688715</v>
      </c>
      <c r="G18" s="38">
        <v>1130.4466009688715</v>
      </c>
      <c r="H18" s="38">
        <v>0</v>
      </c>
      <c r="I18" s="38">
        <v>0</v>
      </c>
      <c r="J18" s="38">
        <v>24.148578915609676</v>
      </c>
      <c r="K18" s="38">
        <v>24.148578915609676</v>
      </c>
      <c r="L18" s="38">
        <v>1.1320085077128477</v>
      </c>
      <c r="M18" s="38">
        <v>1.1320085077128477</v>
      </c>
      <c r="N18" s="38">
        <v>1.1320085077128477</v>
      </c>
      <c r="O18" s="38">
        <v>0</v>
      </c>
      <c r="P18" s="38">
        <v>0</v>
      </c>
    </row>
    <row r="19" spans="2:16">
      <c r="B19" s="54" t="s">
        <v>166</v>
      </c>
      <c r="C19" s="38">
        <v>84496.733148756233</v>
      </c>
      <c r="D19" s="38">
        <v>84496.733148756233</v>
      </c>
      <c r="E19" s="38">
        <v>1130.4466009688715</v>
      </c>
      <c r="F19" s="38">
        <v>1130.4466009688715</v>
      </c>
      <c r="G19" s="38">
        <v>1130.4466009688715</v>
      </c>
      <c r="H19" s="38">
        <v>0</v>
      </c>
      <c r="I19" s="38">
        <v>0</v>
      </c>
      <c r="J19" s="38">
        <v>24.148578915609676</v>
      </c>
      <c r="K19" s="38">
        <v>24.148578915609676</v>
      </c>
      <c r="L19" s="38">
        <v>1.1320085077128477</v>
      </c>
      <c r="M19" s="38">
        <v>1.1320085077128477</v>
      </c>
      <c r="N19" s="38">
        <v>1.1320085077128477</v>
      </c>
      <c r="O19" s="38">
        <v>0</v>
      </c>
      <c r="P19" s="38">
        <v>0</v>
      </c>
    </row>
    <row r="20" spans="2:16">
      <c r="B20" s="53" t="s">
        <v>43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</row>
    <row r="21" spans="2:16">
      <c r="B21" s="54" t="s">
        <v>166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</row>
    <row r="22" spans="2:16">
      <c r="B22" s="54" t="s">
        <v>179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</row>
    <row r="23" spans="2:16">
      <c r="B23" s="53" t="s">
        <v>91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</row>
    <row r="24" spans="2:16">
      <c r="B24" s="54" t="s">
        <v>179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</row>
    <row r="25" spans="2:16">
      <c r="B25" s="53" t="s">
        <v>51</v>
      </c>
      <c r="C25" s="38">
        <v>2575.4838162140727</v>
      </c>
      <c r="D25" s="38">
        <v>2575.4838162140727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2.6583271713824193</v>
      </c>
      <c r="K25" s="38">
        <v>2.6583271713824193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</row>
    <row r="26" spans="2:16">
      <c r="B26" s="54" t="s">
        <v>166</v>
      </c>
      <c r="C26" s="38">
        <v>2575.4838162140727</v>
      </c>
      <c r="D26" s="38">
        <v>2575.4838162140727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2.6583271713824193</v>
      </c>
      <c r="K26" s="38">
        <v>2.6583271713824193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</row>
    <row r="27" spans="2:16">
      <c r="B27" s="54" t="s">
        <v>179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</row>
    <row r="28" spans="2:16">
      <c r="B28" s="53" t="s">
        <v>57</v>
      </c>
      <c r="C28" s="38">
        <v>2135</v>
      </c>
      <c r="D28" s="38">
        <v>2135</v>
      </c>
      <c r="E28" s="38">
        <v>2135</v>
      </c>
      <c r="F28" s="38">
        <v>2135</v>
      </c>
      <c r="G28" s="38">
        <v>785</v>
      </c>
      <c r="H28" s="38">
        <v>785</v>
      </c>
      <c r="I28" s="38">
        <v>785</v>
      </c>
      <c r="J28" s="38">
        <v>0.27668170031309136</v>
      </c>
      <c r="K28" s="38">
        <v>0.27668170031309136</v>
      </c>
      <c r="L28" s="38">
        <v>0.27668170031309136</v>
      </c>
      <c r="M28" s="38">
        <v>0.27668170031309136</v>
      </c>
      <c r="N28" s="38">
        <v>0.10426110919713974</v>
      </c>
      <c r="O28" s="38">
        <v>0.10426110919713974</v>
      </c>
      <c r="P28" s="38">
        <v>0.10426110919713974</v>
      </c>
    </row>
    <row r="29" spans="2:16">
      <c r="B29" s="54" t="s">
        <v>166</v>
      </c>
      <c r="C29" s="38">
        <v>1983</v>
      </c>
      <c r="D29" s="38">
        <v>1983</v>
      </c>
      <c r="E29" s="38">
        <v>1983</v>
      </c>
      <c r="F29" s="38">
        <v>1983</v>
      </c>
      <c r="G29" s="38">
        <v>633</v>
      </c>
      <c r="H29" s="38">
        <v>633</v>
      </c>
      <c r="I29" s="38">
        <v>633</v>
      </c>
      <c r="J29" s="38">
        <v>0.25828170031309133</v>
      </c>
      <c r="K29" s="38">
        <v>0.25828170031309133</v>
      </c>
      <c r="L29" s="38">
        <v>0.25828170031309133</v>
      </c>
      <c r="M29" s="38">
        <v>0.25828170031309133</v>
      </c>
      <c r="N29" s="38">
        <v>8.586110919713974E-2</v>
      </c>
      <c r="O29" s="38">
        <v>8.586110919713974E-2</v>
      </c>
      <c r="P29" s="38">
        <v>8.586110919713974E-2</v>
      </c>
    </row>
    <row r="30" spans="2:16">
      <c r="B30" s="54" t="s">
        <v>179</v>
      </c>
      <c r="C30" s="38">
        <v>152</v>
      </c>
      <c r="D30" s="38">
        <v>152</v>
      </c>
      <c r="E30" s="38">
        <v>152</v>
      </c>
      <c r="F30" s="38">
        <v>152</v>
      </c>
      <c r="G30" s="38">
        <v>152</v>
      </c>
      <c r="H30" s="38">
        <v>152</v>
      </c>
      <c r="I30" s="38">
        <v>152</v>
      </c>
      <c r="J30" s="38">
        <v>1.84E-2</v>
      </c>
      <c r="K30" s="38">
        <v>1.84E-2</v>
      </c>
      <c r="L30" s="38">
        <v>1.84E-2</v>
      </c>
      <c r="M30" s="38">
        <v>1.84E-2</v>
      </c>
      <c r="N30" s="38">
        <v>1.84E-2</v>
      </c>
      <c r="O30" s="38">
        <v>1.84E-2</v>
      </c>
      <c r="P30" s="38">
        <v>1.84E-2</v>
      </c>
    </row>
    <row r="31" spans="2:16">
      <c r="B31" s="53" t="s">
        <v>77</v>
      </c>
      <c r="C31" s="38">
        <v>964690.85028006823</v>
      </c>
      <c r="D31" s="38">
        <v>964690.85028006823</v>
      </c>
      <c r="E31" s="38">
        <v>964690.85028006823</v>
      </c>
      <c r="F31" s="38">
        <v>964690.85028006823</v>
      </c>
      <c r="G31" s="38">
        <v>964690.85028006823</v>
      </c>
      <c r="H31" s="38">
        <v>964690.85028006823</v>
      </c>
      <c r="I31" s="38">
        <v>964690.85028006823</v>
      </c>
      <c r="J31" s="38">
        <v>558.04165657704743</v>
      </c>
      <c r="K31" s="38">
        <v>558.04165657704743</v>
      </c>
      <c r="L31" s="38">
        <v>558.04165657704743</v>
      </c>
      <c r="M31" s="38">
        <v>558.04165657704743</v>
      </c>
      <c r="N31" s="38">
        <v>558.04165657704743</v>
      </c>
      <c r="O31" s="38">
        <v>558.04165657704743</v>
      </c>
      <c r="P31" s="38">
        <v>558.04165657704743</v>
      </c>
    </row>
    <row r="32" spans="2:16">
      <c r="B32" s="54" t="s">
        <v>166</v>
      </c>
      <c r="C32" s="38">
        <v>934123.68906956632</v>
      </c>
      <c r="D32" s="38">
        <v>934123.68906956632</v>
      </c>
      <c r="E32" s="38">
        <v>934123.68906956632</v>
      </c>
      <c r="F32" s="38">
        <v>934123.68906956632</v>
      </c>
      <c r="G32" s="38">
        <v>934123.68906956632</v>
      </c>
      <c r="H32" s="38">
        <v>934123.68906956632</v>
      </c>
      <c r="I32" s="38">
        <v>934123.68906956632</v>
      </c>
      <c r="J32" s="38">
        <v>542.47593218584188</v>
      </c>
      <c r="K32" s="38">
        <v>542.47593218584188</v>
      </c>
      <c r="L32" s="38">
        <v>542.47593218584188</v>
      </c>
      <c r="M32" s="38">
        <v>542.47593218584188</v>
      </c>
      <c r="N32" s="38">
        <v>542.47593218584188</v>
      </c>
      <c r="O32" s="38">
        <v>542.47593218584188</v>
      </c>
      <c r="P32" s="38">
        <v>542.47593218584188</v>
      </c>
    </row>
    <row r="33" spans="2:16">
      <c r="B33" s="54" t="s">
        <v>179</v>
      </c>
      <c r="C33" s="38">
        <v>30567.161210501938</v>
      </c>
      <c r="D33" s="38">
        <v>30567.161210501938</v>
      </c>
      <c r="E33" s="38">
        <v>30567.161210501938</v>
      </c>
      <c r="F33" s="38">
        <v>30567.161210501938</v>
      </c>
      <c r="G33" s="38">
        <v>30567.161210501938</v>
      </c>
      <c r="H33" s="38">
        <v>30567.161210501938</v>
      </c>
      <c r="I33" s="38">
        <v>30567.161210501938</v>
      </c>
      <c r="J33" s="38">
        <v>15.565724391205594</v>
      </c>
      <c r="K33" s="38">
        <v>15.565724391205594</v>
      </c>
      <c r="L33" s="38">
        <v>15.565724391205594</v>
      </c>
      <c r="M33" s="38">
        <v>15.565724391205594</v>
      </c>
      <c r="N33" s="38">
        <v>15.565724391205594</v>
      </c>
      <c r="O33" s="38">
        <v>15.565724391205594</v>
      </c>
      <c r="P33" s="38">
        <v>15.565724391205594</v>
      </c>
    </row>
    <row r="34" spans="2:16">
      <c r="B34" s="53" t="s">
        <v>28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</row>
    <row r="35" spans="2:16">
      <c r="B35" s="54" t="s">
        <v>166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</row>
    <row r="36" spans="2:16">
      <c r="B36" s="53" t="s">
        <v>42</v>
      </c>
      <c r="C36" s="38">
        <v>4426166.1863817908</v>
      </c>
      <c r="D36" s="38">
        <v>4375355.4148375802</v>
      </c>
      <c r="E36" s="38">
        <v>730238.39592620276</v>
      </c>
      <c r="F36" s="38">
        <v>705826.21617705864</v>
      </c>
      <c r="G36" s="38">
        <v>705826.21617705864</v>
      </c>
      <c r="H36" s="38">
        <v>287541.62531128578</v>
      </c>
      <c r="I36" s="38">
        <v>73387.735440813922</v>
      </c>
      <c r="J36" s="38">
        <v>844.6255498714786</v>
      </c>
      <c r="K36" s="38">
        <v>844.6255498714786</v>
      </c>
      <c r="L36" s="38">
        <v>235.4230199582897</v>
      </c>
      <c r="M36" s="38">
        <v>228.40817263291251</v>
      </c>
      <c r="N36" s="38">
        <v>228.40817263291251</v>
      </c>
      <c r="O36" s="38">
        <v>132.92030083622615</v>
      </c>
      <c r="P36" s="38">
        <v>78.023448705688196</v>
      </c>
    </row>
    <row r="37" spans="2:16">
      <c r="B37" s="54" t="s">
        <v>166</v>
      </c>
      <c r="C37" s="38">
        <v>3605799.4161882112</v>
      </c>
      <c r="D37" s="38">
        <v>3586766.1869046628</v>
      </c>
      <c r="E37" s="38">
        <v>422043.90417094977</v>
      </c>
      <c r="F37" s="38">
        <v>412255.44592427666</v>
      </c>
      <c r="G37" s="38">
        <v>412255.44592427666</v>
      </c>
      <c r="H37" s="38">
        <v>76973.785253774782</v>
      </c>
      <c r="I37" s="38">
        <v>71250.563359747917</v>
      </c>
      <c r="J37" s="38">
        <v>688.08029492047854</v>
      </c>
      <c r="K37" s="38">
        <v>688.08029492047854</v>
      </c>
      <c r="L37" s="38">
        <v>153.6469391242897</v>
      </c>
      <c r="M37" s="38">
        <v>150.67930893191252</v>
      </c>
      <c r="N37" s="38">
        <v>150.67930893191252</v>
      </c>
      <c r="O37" s="38">
        <v>75.698476138226155</v>
      </c>
      <c r="P37" s="38">
        <v>72.43041351268819</v>
      </c>
    </row>
    <row r="38" spans="2:16">
      <c r="B38" s="54" t="s">
        <v>179</v>
      </c>
      <c r="C38" s="38">
        <v>820366.77019357996</v>
      </c>
      <c r="D38" s="38">
        <v>788589.22793291695</v>
      </c>
      <c r="E38" s="38">
        <v>308194.491755253</v>
      </c>
      <c r="F38" s="38">
        <v>293570.77025278198</v>
      </c>
      <c r="G38" s="38">
        <v>293570.77025278198</v>
      </c>
      <c r="H38" s="38">
        <v>210567.840057511</v>
      </c>
      <c r="I38" s="38">
        <v>2137.1720810659999</v>
      </c>
      <c r="J38" s="38">
        <v>156.545254951</v>
      </c>
      <c r="K38" s="38">
        <v>156.545254951</v>
      </c>
      <c r="L38" s="38">
        <v>81.776080833999998</v>
      </c>
      <c r="M38" s="38">
        <v>77.728863700999995</v>
      </c>
      <c r="N38" s="38">
        <v>77.728863700999995</v>
      </c>
      <c r="O38" s="38">
        <v>57.221824697999999</v>
      </c>
      <c r="P38" s="38">
        <v>5.5930351930000004</v>
      </c>
    </row>
    <row r="39" spans="2:16">
      <c r="B39" s="49">
        <v>2013</v>
      </c>
      <c r="C39" s="38">
        <v>7406992.2856972925</v>
      </c>
      <c r="D39" s="38">
        <v>6236877.0842490792</v>
      </c>
      <c r="E39" s="38">
        <v>5647972.8866016036</v>
      </c>
      <c r="F39" s="38">
        <v>3995606.098837113</v>
      </c>
      <c r="G39" s="38">
        <v>3888594.4803224839</v>
      </c>
      <c r="H39" s="38">
        <v>3806441.1920783441</v>
      </c>
      <c r="I39" s="38">
        <v>3308758.7296254421</v>
      </c>
      <c r="J39" s="38">
        <v>1615.303119634</v>
      </c>
      <c r="K39" s="38">
        <v>1438.9511783410003</v>
      </c>
      <c r="L39" s="38">
        <v>1342.2907058789999</v>
      </c>
      <c r="M39" s="38">
        <v>1043.3306201539999</v>
      </c>
      <c r="N39" s="38">
        <v>1012.6332514169999</v>
      </c>
      <c r="O39" s="38">
        <v>1002.156752138</v>
      </c>
      <c r="P39" s="38">
        <v>931.71366361100002</v>
      </c>
    </row>
    <row r="40" spans="2:16">
      <c r="B40" s="53" t="s">
        <v>71</v>
      </c>
      <c r="C40" s="38">
        <v>107310.60404112301</v>
      </c>
      <c r="D40" s="38">
        <v>97571.750928349997</v>
      </c>
      <c r="E40" s="38">
        <v>96182.286279284002</v>
      </c>
      <c r="F40" s="38">
        <v>96182.286279284002</v>
      </c>
      <c r="G40" s="38">
        <v>95786.895476698002</v>
      </c>
      <c r="H40" s="38">
        <v>95786.895476698002</v>
      </c>
      <c r="I40" s="38">
        <v>95705.826817579</v>
      </c>
      <c r="J40" s="38">
        <v>7.5002072770000003</v>
      </c>
      <c r="K40" s="38">
        <v>6.0246607150000004</v>
      </c>
      <c r="L40" s="38">
        <v>6.0244921140000001</v>
      </c>
      <c r="M40" s="38">
        <v>6.0244921140000001</v>
      </c>
      <c r="N40" s="38">
        <v>6.0155107579999996</v>
      </c>
      <c r="O40" s="38">
        <v>6.0155107579999996</v>
      </c>
      <c r="P40" s="38">
        <v>6.0081533110000001</v>
      </c>
    </row>
    <row r="41" spans="2:16">
      <c r="B41" s="54" t="s">
        <v>166</v>
      </c>
      <c r="C41" s="38">
        <v>107310.60404112301</v>
      </c>
      <c r="D41" s="38">
        <v>97571.750928349997</v>
      </c>
      <c r="E41" s="38">
        <v>96182.286279284002</v>
      </c>
      <c r="F41" s="38">
        <v>96182.286279284002</v>
      </c>
      <c r="G41" s="38">
        <v>95786.895476698002</v>
      </c>
      <c r="H41" s="38">
        <v>95786.895476698002</v>
      </c>
      <c r="I41" s="38">
        <v>95705.826817579</v>
      </c>
      <c r="J41" s="38">
        <v>7.5002072770000003</v>
      </c>
      <c r="K41" s="38">
        <v>6.0246607150000004</v>
      </c>
      <c r="L41" s="38">
        <v>6.0244921140000001</v>
      </c>
      <c r="M41" s="38">
        <v>6.0244921140000001</v>
      </c>
      <c r="N41" s="38">
        <v>6.0155107579999996</v>
      </c>
      <c r="O41" s="38">
        <v>6.0155107579999996</v>
      </c>
      <c r="P41" s="38">
        <v>6.0081533110000001</v>
      </c>
    </row>
    <row r="42" spans="2:16">
      <c r="B42" s="53" t="s">
        <v>15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</row>
    <row r="43" spans="2:16">
      <c r="B43" s="54" t="s">
        <v>166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</row>
    <row r="44" spans="2:16">
      <c r="B44" s="53" t="s">
        <v>22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</row>
    <row r="45" spans="2:16">
      <c r="B45" s="54" t="s">
        <v>166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</row>
    <row r="46" spans="2:16">
      <c r="B46" s="53" t="s">
        <v>75</v>
      </c>
      <c r="C46" s="38">
        <v>249213.12860243401</v>
      </c>
      <c r="D46" s="38">
        <v>216855.624332748</v>
      </c>
      <c r="E46" s="38">
        <v>139417.208186798</v>
      </c>
      <c r="F46" s="38">
        <v>139417.208186798</v>
      </c>
      <c r="G46" s="38">
        <v>132059.69012673499</v>
      </c>
      <c r="H46" s="38">
        <v>132059.69012673499</v>
      </c>
      <c r="I46" s="38">
        <v>131114.948824722</v>
      </c>
      <c r="J46" s="38">
        <v>18.100796470999999</v>
      </c>
      <c r="K46" s="38">
        <v>13.134460156999999</v>
      </c>
      <c r="L46" s="38">
        <v>8.4839100829999996</v>
      </c>
      <c r="M46" s="38">
        <v>8.4839100829999996</v>
      </c>
      <c r="N46" s="38">
        <v>8.3167830639999991</v>
      </c>
      <c r="O46" s="38">
        <v>8.3167830639999991</v>
      </c>
      <c r="P46" s="38">
        <v>8.2310423519999993</v>
      </c>
    </row>
    <row r="47" spans="2:16">
      <c r="B47" s="54" t="s">
        <v>166</v>
      </c>
      <c r="C47" s="38">
        <v>249213.12860243401</v>
      </c>
      <c r="D47" s="38">
        <v>216855.624332748</v>
      </c>
      <c r="E47" s="38">
        <v>139417.208186798</v>
      </c>
      <c r="F47" s="38">
        <v>139417.208186798</v>
      </c>
      <c r="G47" s="38">
        <v>132059.69012673499</v>
      </c>
      <c r="H47" s="38">
        <v>132059.69012673499</v>
      </c>
      <c r="I47" s="38">
        <v>131114.948824722</v>
      </c>
      <c r="J47" s="38">
        <v>18.100796470999999</v>
      </c>
      <c r="K47" s="38">
        <v>13.134460156999999</v>
      </c>
      <c r="L47" s="38">
        <v>8.4839100829999996</v>
      </c>
      <c r="M47" s="38">
        <v>8.4839100829999996</v>
      </c>
      <c r="N47" s="38">
        <v>8.3167830639999991</v>
      </c>
      <c r="O47" s="38">
        <v>8.3167830639999991</v>
      </c>
      <c r="P47" s="38">
        <v>8.2310423519999993</v>
      </c>
    </row>
    <row r="48" spans="2:16">
      <c r="B48" s="53" t="s">
        <v>25</v>
      </c>
      <c r="C48" s="38">
        <v>383</v>
      </c>
      <c r="D48" s="38">
        <v>363</v>
      </c>
      <c r="E48" s="38">
        <v>363</v>
      </c>
      <c r="F48" s="38">
        <v>363</v>
      </c>
      <c r="G48" s="38">
        <v>363</v>
      </c>
      <c r="H48" s="38">
        <v>363</v>
      </c>
      <c r="I48" s="38">
        <v>363</v>
      </c>
      <c r="J48" s="38">
        <v>2.8000000000000001E-2</v>
      </c>
      <c r="K48" s="38">
        <v>2.3E-2</v>
      </c>
      <c r="L48" s="38">
        <v>2.3E-2</v>
      </c>
      <c r="M48" s="38">
        <v>2.3E-2</v>
      </c>
      <c r="N48" s="38">
        <v>2.3E-2</v>
      </c>
      <c r="O48" s="38">
        <v>2.3E-2</v>
      </c>
      <c r="P48" s="38">
        <v>2.3E-2</v>
      </c>
    </row>
    <row r="49" spans="2:16">
      <c r="B49" s="54" t="s">
        <v>179</v>
      </c>
      <c r="C49" s="38">
        <v>383</v>
      </c>
      <c r="D49" s="38">
        <v>363</v>
      </c>
      <c r="E49" s="38">
        <v>363</v>
      </c>
      <c r="F49" s="38">
        <v>363</v>
      </c>
      <c r="G49" s="38">
        <v>363</v>
      </c>
      <c r="H49" s="38">
        <v>363</v>
      </c>
      <c r="I49" s="38">
        <v>363</v>
      </c>
      <c r="J49" s="38">
        <v>2.8000000000000001E-2</v>
      </c>
      <c r="K49" s="38">
        <v>2.3E-2</v>
      </c>
      <c r="L49" s="38">
        <v>2.3E-2</v>
      </c>
      <c r="M49" s="38">
        <v>2.3E-2</v>
      </c>
      <c r="N49" s="38">
        <v>2.3E-2</v>
      </c>
      <c r="O49" s="38">
        <v>2.3E-2</v>
      </c>
      <c r="P49" s="38">
        <v>2.3E-2</v>
      </c>
    </row>
    <row r="50" spans="2:16">
      <c r="B50" s="53" t="s">
        <v>67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</row>
    <row r="51" spans="2:16">
      <c r="B51" s="54" t="s">
        <v>166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</row>
    <row r="52" spans="2:16">
      <c r="B52" s="53" t="s">
        <v>183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</row>
    <row r="53" spans="2:16">
      <c r="B53" s="54" t="s">
        <v>166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</row>
    <row r="54" spans="2:16">
      <c r="B54" s="53" t="s">
        <v>43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</row>
    <row r="55" spans="2:16">
      <c r="B55" s="54" t="s">
        <v>166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</row>
    <row r="56" spans="2:16">
      <c r="B56" s="54" t="s">
        <v>179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</row>
    <row r="57" spans="2:16">
      <c r="B57" s="53" t="s">
        <v>80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</row>
    <row r="58" spans="2:16">
      <c r="B58" s="54" t="s">
        <v>166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</row>
    <row r="59" spans="2:16">
      <c r="B59" s="53" t="s">
        <v>91</v>
      </c>
      <c r="C59" s="38">
        <v>99742.464000000007</v>
      </c>
      <c r="D59" s="38">
        <v>99742.464000000007</v>
      </c>
      <c r="E59" s="38">
        <v>3600</v>
      </c>
      <c r="F59" s="38">
        <v>3600</v>
      </c>
      <c r="G59" s="38">
        <v>3600</v>
      </c>
      <c r="H59" s="38">
        <v>3600</v>
      </c>
      <c r="I59" s="38">
        <v>0</v>
      </c>
      <c r="J59" s="38">
        <v>19.31616</v>
      </c>
      <c r="K59" s="38">
        <v>19.31616</v>
      </c>
      <c r="L59" s="38">
        <v>4.2750000000000004</v>
      </c>
      <c r="M59" s="38">
        <v>4.2750000000000004</v>
      </c>
      <c r="N59" s="38">
        <v>4.2750000000000004</v>
      </c>
      <c r="O59" s="38">
        <v>4.2750000000000004</v>
      </c>
      <c r="P59" s="38">
        <v>0</v>
      </c>
    </row>
    <row r="60" spans="2:16">
      <c r="B60" s="54" t="s">
        <v>179</v>
      </c>
      <c r="C60" s="38">
        <v>99742.464000000007</v>
      </c>
      <c r="D60" s="38">
        <v>99742.464000000007</v>
      </c>
      <c r="E60" s="38">
        <v>3600</v>
      </c>
      <c r="F60" s="38">
        <v>3600</v>
      </c>
      <c r="G60" s="38">
        <v>3600</v>
      </c>
      <c r="H60" s="38">
        <v>3600</v>
      </c>
      <c r="I60" s="38">
        <v>0</v>
      </c>
      <c r="J60" s="38">
        <v>19.31616</v>
      </c>
      <c r="K60" s="38">
        <v>19.31616</v>
      </c>
      <c r="L60" s="38">
        <v>4.2750000000000004</v>
      </c>
      <c r="M60" s="38">
        <v>4.2750000000000004</v>
      </c>
      <c r="N60" s="38">
        <v>4.2750000000000004</v>
      </c>
      <c r="O60" s="38">
        <v>4.2750000000000004</v>
      </c>
      <c r="P60" s="38">
        <v>0</v>
      </c>
    </row>
    <row r="61" spans="2:16">
      <c r="B61" s="53" t="s">
        <v>51</v>
      </c>
      <c r="C61" s="38">
        <v>70589.968680000005</v>
      </c>
      <c r="D61" s="38">
        <v>70589.968680000005</v>
      </c>
      <c r="E61" s="38">
        <v>70589.968680000005</v>
      </c>
      <c r="F61" s="38">
        <v>70589.968680000005</v>
      </c>
      <c r="G61" s="38">
        <v>70589.968680000005</v>
      </c>
      <c r="H61" s="38">
        <v>70541.868180000005</v>
      </c>
      <c r="I61" s="38">
        <v>0</v>
      </c>
      <c r="J61" s="38">
        <v>17.173272449999999</v>
      </c>
      <c r="K61" s="38">
        <v>17.173272449999999</v>
      </c>
      <c r="L61" s="38">
        <v>17.173272449999999</v>
      </c>
      <c r="M61" s="38">
        <v>17.173272449999999</v>
      </c>
      <c r="N61" s="38">
        <v>17.173272449999999</v>
      </c>
      <c r="O61" s="38">
        <v>17.15871945</v>
      </c>
      <c r="P61" s="38">
        <v>0</v>
      </c>
    </row>
    <row r="62" spans="2:16">
      <c r="B62" s="54" t="s">
        <v>179</v>
      </c>
      <c r="C62" s="38">
        <v>70589.968680000005</v>
      </c>
      <c r="D62" s="38">
        <v>70589.968680000005</v>
      </c>
      <c r="E62" s="38">
        <v>70589.968680000005</v>
      </c>
      <c r="F62" s="38">
        <v>70589.968680000005</v>
      </c>
      <c r="G62" s="38">
        <v>70589.968680000005</v>
      </c>
      <c r="H62" s="38">
        <v>70541.868180000005</v>
      </c>
      <c r="I62" s="38">
        <v>0</v>
      </c>
      <c r="J62" s="38">
        <v>17.173272449999999</v>
      </c>
      <c r="K62" s="38">
        <v>17.173272449999999</v>
      </c>
      <c r="L62" s="38">
        <v>17.173272449999999</v>
      </c>
      <c r="M62" s="38">
        <v>17.173272449999999</v>
      </c>
      <c r="N62" s="38">
        <v>17.173272449999999</v>
      </c>
      <c r="O62" s="38">
        <v>17.15871945</v>
      </c>
      <c r="P62" s="38">
        <v>0</v>
      </c>
    </row>
    <row r="63" spans="2:16">
      <c r="B63" s="53" t="s">
        <v>57</v>
      </c>
      <c r="C63" s="38">
        <v>151881.10189725598</v>
      </c>
      <c r="D63" s="38">
        <v>136012.60579562001</v>
      </c>
      <c r="E63" s="38">
        <v>136012.60579562001</v>
      </c>
      <c r="F63" s="38">
        <v>130632.882765717</v>
      </c>
      <c r="G63" s="38">
        <v>130632.882765717</v>
      </c>
      <c r="H63" s="38">
        <v>48527.69502157699</v>
      </c>
      <c r="I63" s="38">
        <v>33808.844466157003</v>
      </c>
      <c r="J63" s="38">
        <v>25.535233777999998</v>
      </c>
      <c r="K63" s="38">
        <v>23.635730001999999</v>
      </c>
      <c r="L63" s="38">
        <v>23.635730001999999</v>
      </c>
      <c r="M63" s="38">
        <v>22.017562810000001</v>
      </c>
      <c r="N63" s="38">
        <v>22.017562810000001</v>
      </c>
      <c r="O63" s="38">
        <v>11.555616531</v>
      </c>
      <c r="P63" s="38">
        <v>9.7710534229999997</v>
      </c>
    </row>
    <row r="64" spans="2:16">
      <c r="B64" s="54" t="s">
        <v>166</v>
      </c>
      <c r="C64" s="38">
        <v>128786.96075725599</v>
      </c>
      <c r="D64" s="38">
        <v>114815.08595562</v>
      </c>
      <c r="E64" s="38">
        <v>114815.08595562</v>
      </c>
      <c r="F64" s="38">
        <v>110337.688555717</v>
      </c>
      <c r="G64" s="38">
        <v>110337.688555717</v>
      </c>
      <c r="H64" s="38">
        <v>32238.500811576996</v>
      </c>
      <c r="I64" s="38">
        <v>19115.650256157001</v>
      </c>
      <c r="J64" s="38">
        <v>19.186789396999998</v>
      </c>
      <c r="K64" s="38">
        <v>17.517274169</v>
      </c>
      <c r="L64" s="38">
        <v>17.517274169</v>
      </c>
      <c r="M64" s="38">
        <v>16.170548854</v>
      </c>
      <c r="N64" s="38">
        <v>16.170548854</v>
      </c>
      <c r="O64" s="38">
        <v>6.1958025670000003</v>
      </c>
      <c r="P64" s="38">
        <v>4.6044394569999998</v>
      </c>
    </row>
    <row r="65" spans="2:16">
      <c r="B65" s="54" t="s">
        <v>179</v>
      </c>
      <c r="C65" s="38">
        <v>23094.14114</v>
      </c>
      <c r="D65" s="38">
        <v>21197.519840000001</v>
      </c>
      <c r="E65" s="38">
        <v>21197.519840000001</v>
      </c>
      <c r="F65" s="38">
        <v>20295.194210000001</v>
      </c>
      <c r="G65" s="38">
        <v>20295.194210000001</v>
      </c>
      <c r="H65" s="38">
        <v>16289.194209999998</v>
      </c>
      <c r="I65" s="38">
        <v>14693.19421</v>
      </c>
      <c r="J65" s="38">
        <v>6.3484443810000002</v>
      </c>
      <c r="K65" s="38">
        <v>6.1184558329999996</v>
      </c>
      <c r="L65" s="38">
        <v>6.1184558329999996</v>
      </c>
      <c r="M65" s="38">
        <v>5.8470139559999996</v>
      </c>
      <c r="N65" s="38">
        <v>5.8470139559999996</v>
      </c>
      <c r="O65" s="38">
        <v>5.3598139639999998</v>
      </c>
      <c r="P65" s="38">
        <v>5.1666139659999999</v>
      </c>
    </row>
    <row r="66" spans="2:16">
      <c r="B66" s="53" t="s">
        <v>77</v>
      </c>
      <c r="C66" s="38">
        <v>944235.77017585398</v>
      </c>
      <c r="D66" s="38">
        <v>944235.77017585398</v>
      </c>
      <c r="E66" s="38">
        <v>944235.77017585398</v>
      </c>
      <c r="F66" s="38">
        <v>944235.77017585398</v>
      </c>
      <c r="G66" s="38">
        <v>944235.77017585398</v>
      </c>
      <c r="H66" s="38">
        <v>944235.77017585398</v>
      </c>
      <c r="I66" s="38">
        <v>944235.77017585398</v>
      </c>
      <c r="J66" s="38">
        <v>544.93929905799996</v>
      </c>
      <c r="K66" s="38">
        <v>544.93929905799996</v>
      </c>
      <c r="L66" s="38">
        <v>544.93929905799996</v>
      </c>
      <c r="M66" s="38">
        <v>544.93929905799996</v>
      </c>
      <c r="N66" s="38">
        <v>544.93929905799996</v>
      </c>
      <c r="O66" s="38">
        <v>544.93929905799996</v>
      </c>
      <c r="P66" s="38">
        <v>544.93929905799996</v>
      </c>
    </row>
    <row r="67" spans="2:16">
      <c r="B67" s="54" t="s">
        <v>166</v>
      </c>
      <c r="C67" s="38">
        <v>899719.01400545402</v>
      </c>
      <c r="D67" s="38">
        <v>899719.01400545402</v>
      </c>
      <c r="E67" s="38">
        <v>899719.01400545402</v>
      </c>
      <c r="F67" s="38">
        <v>899719.01400545402</v>
      </c>
      <c r="G67" s="38">
        <v>899719.01400545402</v>
      </c>
      <c r="H67" s="38">
        <v>899719.01400545402</v>
      </c>
      <c r="I67" s="38">
        <v>899719.01400545402</v>
      </c>
      <c r="J67" s="38">
        <v>519.79748895900002</v>
      </c>
      <c r="K67" s="38">
        <v>519.79748895900002</v>
      </c>
      <c r="L67" s="38">
        <v>519.79748895900002</v>
      </c>
      <c r="M67" s="38">
        <v>519.79748895900002</v>
      </c>
      <c r="N67" s="38">
        <v>519.79748895900002</v>
      </c>
      <c r="O67" s="38">
        <v>519.79748895900002</v>
      </c>
      <c r="P67" s="38">
        <v>519.79748895900002</v>
      </c>
    </row>
    <row r="68" spans="2:16">
      <c r="B68" s="54" t="s">
        <v>179</v>
      </c>
      <c r="C68" s="38">
        <v>44516.756170399996</v>
      </c>
      <c r="D68" s="38">
        <v>44516.756170399996</v>
      </c>
      <c r="E68" s="38">
        <v>44516.756170399996</v>
      </c>
      <c r="F68" s="38">
        <v>44516.756170399996</v>
      </c>
      <c r="G68" s="38">
        <v>44516.756170399996</v>
      </c>
      <c r="H68" s="38">
        <v>44516.756170399996</v>
      </c>
      <c r="I68" s="38">
        <v>44516.756170399996</v>
      </c>
      <c r="J68" s="38">
        <v>25.141810098999997</v>
      </c>
      <c r="K68" s="38">
        <v>25.141810098999997</v>
      </c>
      <c r="L68" s="38">
        <v>25.141810098999997</v>
      </c>
      <c r="M68" s="38">
        <v>25.141810098999997</v>
      </c>
      <c r="N68" s="38">
        <v>25.141810098999997</v>
      </c>
      <c r="O68" s="38">
        <v>25.141810098999997</v>
      </c>
      <c r="P68" s="38">
        <v>25.141810098999997</v>
      </c>
    </row>
    <row r="69" spans="2:16">
      <c r="B69" s="53" t="s">
        <v>68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</row>
    <row r="70" spans="2:16">
      <c r="B70" s="54" t="s">
        <v>166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</row>
    <row r="71" spans="2:16">
      <c r="B71" s="53" t="s">
        <v>69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</row>
    <row r="72" spans="2:16">
      <c r="B72" s="54" t="s">
        <v>166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</row>
    <row r="73" spans="2:16">
      <c r="B73" s="53" t="s">
        <v>182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</row>
    <row r="74" spans="2:16">
      <c r="B74" s="54" t="s">
        <v>166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</row>
    <row r="75" spans="2:16">
      <c r="B75" s="53" t="s">
        <v>180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</row>
    <row r="76" spans="2:16">
      <c r="B76" s="54" t="s">
        <v>166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</row>
    <row r="77" spans="2:16">
      <c r="B77" s="53" t="s">
        <v>184</v>
      </c>
      <c r="C77" s="38">
        <v>128400</v>
      </c>
      <c r="D77" s="38">
        <v>128400</v>
      </c>
      <c r="E77" s="38">
        <v>128400</v>
      </c>
      <c r="F77" s="38">
        <v>128400</v>
      </c>
      <c r="G77" s="38">
        <v>128400</v>
      </c>
      <c r="H77" s="38">
        <v>128400</v>
      </c>
      <c r="I77" s="38">
        <v>128400</v>
      </c>
      <c r="J77" s="38">
        <v>25</v>
      </c>
      <c r="K77" s="38">
        <v>25</v>
      </c>
      <c r="L77" s="38">
        <v>25</v>
      </c>
      <c r="M77" s="38">
        <v>25</v>
      </c>
      <c r="N77" s="38">
        <v>25</v>
      </c>
      <c r="O77" s="38">
        <v>25</v>
      </c>
      <c r="P77" s="38">
        <v>25</v>
      </c>
    </row>
    <row r="78" spans="2:16">
      <c r="B78" s="54" t="s">
        <v>179</v>
      </c>
      <c r="C78" s="38">
        <v>128400</v>
      </c>
      <c r="D78" s="38">
        <v>128400</v>
      </c>
      <c r="E78" s="38">
        <v>128400</v>
      </c>
      <c r="F78" s="38">
        <v>128400</v>
      </c>
      <c r="G78" s="38">
        <v>128400</v>
      </c>
      <c r="H78" s="38">
        <v>128400</v>
      </c>
      <c r="I78" s="38">
        <v>128400</v>
      </c>
      <c r="J78" s="38">
        <v>25</v>
      </c>
      <c r="K78" s="38">
        <v>25</v>
      </c>
      <c r="L78" s="38">
        <v>25</v>
      </c>
      <c r="M78" s="38">
        <v>25</v>
      </c>
      <c r="N78" s="38">
        <v>25</v>
      </c>
      <c r="O78" s="38">
        <v>25</v>
      </c>
      <c r="P78" s="38">
        <v>25</v>
      </c>
    </row>
    <row r="79" spans="2:16">
      <c r="B79" s="53" t="s">
        <v>86</v>
      </c>
      <c r="C79" s="38">
        <v>3460.6026000000002</v>
      </c>
      <c r="D79" s="38">
        <v>3180.24</v>
      </c>
      <c r="E79" s="38">
        <v>3180.24</v>
      </c>
      <c r="F79" s="38">
        <v>3180.24</v>
      </c>
      <c r="G79" s="38">
        <v>3180.24</v>
      </c>
      <c r="H79" s="38">
        <v>3180.24</v>
      </c>
      <c r="I79" s="38">
        <v>3180.24</v>
      </c>
      <c r="J79" s="38">
        <v>0.57332235099999995</v>
      </c>
      <c r="K79" s="38">
        <v>0.55453291199999999</v>
      </c>
      <c r="L79" s="38">
        <v>0.55453291199999999</v>
      </c>
      <c r="M79" s="38">
        <v>0.27726645599999999</v>
      </c>
      <c r="N79" s="38">
        <v>0.55453291199999999</v>
      </c>
      <c r="O79" s="38">
        <v>0.55453291199999999</v>
      </c>
      <c r="P79" s="38">
        <v>0.55453291199999999</v>
      </c>
    </row>
    <row r="80" spans="2:16">
      <c r="B80" s="54" t="s">
        <v>179</v>
      </c>
      <c r="C80" s="38">
        <v>3460.6026000000002</v>
      </c>
      <c r="D80" s="38">
        <v>3180.24</v>
      </c>
      <c r="E80" s="38">
        <v>3180.24</v>
      </c>
      <c r="F80" s="38">
        <v>3180.24</v>
      </c>
      <c r="G80" s="38">
        <v>3180.24</v>
      </c>
      <c r="H80" s="38">
        <v>3180.24</v>
      </c>
      <c r="I80" s="38">
        <v>3180.24</v>
      </c>
      <c r="J80" s="38">
        <v>0.57332235099999995</v>
      </c>
      <c r="K80" s="38">
        <v>0.55453291199999999</v>
      </c>
      <c r="L80" s="38">
        <v>0.55453291199999999</v>
      </c>
      <c r="M80" s="38">
        <v>0.27726645599999999</v>
      </c>
      <c r="N80" s="38">
        <v>0.55453291199999999</v>
      </c>
      <c r="O80" s="38">
        <v>0.55453291199999999</v>
      </c>
      <c r="P80" s="38">
        <v>0.55453291199999999</v>
      </c>
    </row>
    <row r="81" spans="2:16">
      <c r="B81" s="53" t="s">
        <v>42</v>
      </c>
      <c r="C81" s="38">
        <v>5409581.9246184798</v>
      </c>
      <c r="D81" s="38">
        <v>4332005.0080595203</v>
      </c>
      <c r="E81" s="38">
        <v>4040208.6537988195</v>
      </c>
      <c r="F81" s="38">
        <v>2479004.74274946</v>
      </c>
      <c r="G81" s="38">
        <v>2379746.03309748</v>
      </c>
      <c r="H81" s="38">
        <v>2379746.03309748</v>
      </c>
      <c r="I81" s="38">
        <v>1971950.0993411301</v>
      </c>
      <c r="J81" s="38">
        <v>891.88625426500005</v>
      </c>
      <c r="K81" s="38">
        <v>727.67743675500003</v>
      </c>
      <c r="L81" s="38">
        <v>685.00008125499994</v>
      </c>
      <c r="M81" s="38">
        <v>415.11681718300002</v>
      </c>
      <c r="N81" s="38">
        <v>384.318290365</v>
      </c>
      <c r="O81" s="38">
        <v>384.318290365</v>
      </c>
      <c r="P81" s="38">
        <v>337.18658255499997</v>
      </c>
    </row>
    <row r="82" spans="2:16">
      <c r="B82" s="54" t="s">
        <v>166</v>
      </c>
      <c r="C82" s="38">
        <v>3880154.9606184801</v>
      </c>
      <c r="D82" s="38">
        <v>3083404.8250595201</v>
      </c>
      <c r="E82" s="38">
        <v>2979242.1327988198</v>
      </c>
      <c r="F82" s="38">
        <v>1655652.6677494601</v>
      </c>
      <c r="G82" s="38">
        <v>1570211.22359748</v>
      </c>
      <c r="H82" s="38">
        <v>1570211.22359748</v>
      </c>
      <c r="I82" s="38">
        <v>1316457.3056411301</v>
      </c>
      <c r="J82" s="38">
        <v>680.38601176500003</v>
      </c>
      <c r="K82" s="38">
        <v>567.38013895500001</v>
      </c>
      <c r="L82" s="38">
        <v>562.18863135499998</v>
      </c>
      <c r="M82" s="38">
        <v>329.06643145300001</v>
      </c>
      <c r="N82" s="38">
        <v>301.57708217499999</v>
      </c>
      <c r="O82" s="38">
        <v>301.57708217499999</v>
      </c>
      <c r="P82" s="38">
        <v>268.45948243499998</v>
      </c>
    </row>
    <row r="83" spans="2:16">
      <c r="B83" s="54" t="s">
        <v>179</v>
      </c>
      <c r="C83" s="38">
        <v>1529426.9639999999</v>
      </c>
      <c r="D83" s="38">
        <v>1248600.183</v>
      </c>
      <c r="E83" s="38">
        <v>1060966.5209999999</v>
      </c>
      <c r="F83" s="38">
        <v>823352.07499999995</v>
      </c>
      <c r="G83" s="38">
        <v>809534.80949999997</v>
      </c>
      <c r="H83" s="38">
        <v>809534.80949999997</v>
      </c>
      <c r="I83" s="38">
        <v>655492.79370000004</v>
      </c>
      <c r="J83" s="38">
        <v>211.50024250000001</v>
      </c>
      <c r="K83" s="38">
        <v>160.2972978</v>
      </c>
      <c r="L83" s="38">
        <v>122.8114499</v>
      </c>
      <c r="M83" s="38">
        <v>86.050385730000002</v>
      </c>
      <c r="N83" s="38">
        <v>82.741208189999995</v>
      </c>
      <c r="O83" s="38">
        <v>82.741208189999995</v>
      </c>
      <c r="P83" s="38">
        <v>68.727100120000003</v>
      </c>
    </row>
    <row r="84" spans="2:16">
      <c r="B84" s="53" t="s">
        <v>70</v>
      </c>
      <c r="C84" s="38">
        <v>242193.721082145</v>
      </c>
      <c r="D84" s="38">
        <v>207920.65227698701</v>
      </c>
      <c r="E84" s="38">
        <v>85783.153685227997</v>
      </c>
      <c r="F84" s="38">
        <v>0</v>
      </c>
      <c r="G84" s="38">
        <v>0</v>
      </c>
      <c r="H84" s="38">
        <v>0</v>
      </c>
      <c r="I84" s="38">
        <v>0</v>
      </c>
      <c r="J84" s="38">
        <v>65.250573983999999</v>
      </c>
      <c r="K84" s="38">
        <v>61.472626292000001</v>
      </c>
      <c r="L84" s="38">
        <v>27.181388004999999</v>
      </c>
      <c r="M84" s="38">
        <v>0</v>
      </c>
      <c r="N84" s="38">
        <v>0</v>
      </c>
      <c r="O84" s="38">
        <v>0</v>
      </c>
      <c r="P84" s="38">
        <v>0</v>
      </c>
    </row>
    <row r="85" spans="2:16">
      <c r="B85" s="54" t="s">
        <v>166</v>
      </c>
      <c r="C85" s="38">
        <v>242193.721082145</v>
      </c>
      <c r="D85" s="38">
        <v>207920.65227698701</v>
      </c>
      <c r="E85" s="38">
        <v>85783.153685227997</v>
      </c>
      <c r="F85" s="38">
        <v>0</v>
      </c>
      <c r="G85" s="38">
        <v>0</v>
      </c>
      <c r="H85" s="38">
        <v>0</v>
      </c>
      <c r="I85" s="38">
        <v>0</v>
      </c>
      <c r="J85" s="38">
        <v>65.250573983999999</v>
      </c>
      <c r="K85" s="38">
        <v>61.472626292000001</v>
      </c>
      <c r="L85" s="38">
        <v>27.181388004999999</v>
      </c>
      <c r="M85" s="38">
        <v>0</v>
      </c>
      <c r="N85" s="38">
        <v>0</v>
      </c>
      <c r="O85" s="38">
        <v>0</v>
      </c>
      <c r="P85" s="38">
        <v>0</v>
      </c>
    </row>
    <row r="86" spans="2:16">
      <c r="B86" s="49">
        <v>2014</v>
      </c>
      <c r="C86" s="38">
        <v>14849610.768236</v>
      </c>
      <c r="D86" s="38">
        <v>12434654.223236</v>
      </c>
      <c r="E86" s="38">
        <v>9951214.2493360005</v>
      </c>
      <c r="F86" s="38">
        <v>8704043.9253359996</v>
      </c>
      <c r="G86" s="38">
        <v>5434203.3915311005</v>
      </c>
      <c r="H86" s="38">
        <v>5334937.4302391</v>
      </c>
      <c r="I86" s="38">
        <v>5227105.4302190999</v>
      </c>
      <c r="J86" s="38">
        <v>2389.9016703249999</v>
      </c>
      <c r="K86" s="38">
        <v>2051.2368275550002</v>
      </c>
      <c r="L86" s="38">
        <v>1689.4033171410001</v>
      </c>
      <c r="M86" s="38">
        <v>1500.4174018909998</v>
      </c>
      <c r="N86" s="38">
        <v>1086.4513411809999</v>
      </c>
      <c r="O86" s="38">
        <v>1066.194430299</v>
      </c>
      <c r="P86" s="38">
        <v>1053.0805304190001</v>
      </c>
    </row>
    <row r="87" spans="2:16">
      <c r="B87" s="53" t="s">
        <v>15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</row>
    <row r="88" spans="2:16">
      <c r="B88" s="54" t="s">
        <v>166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</row>
    <row r="89" spans="2:16">
      <c r="B89" s="53" t="s">
        <v>22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</row>
    <row r="90" spans="2:16">
      <c r="B90" s="54" t="s">
        <v>166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</row>
    <row r="91" spans="2:16">
      <c r="B91" s="53" t="s">
        <v>23</v>
      </c>
      <c r="C91" s="38">
        <v>2307499.2289999998</v>
      </c>
      <c r="D91" s="38">
        <v>2146102.48</v>
      </c>
      <c r="E91" s="38">
        <v>2086420.3000000003</v>
      </c>
      <c r="F91" s="38">
        <v>1764294.45</v>
      </c>
      <c r="G91" s="38">
        <v>1764294.45</v>
      </c>
      <c r="H91" s="38">
        <v>1739029.905</v>
      </c>
      <c r="I91" s="38">
        <v>1739029.905</v>
      </c>
      <c r="J91" s="38">
        <v>152.52114040000001</v>
      </c>
      <c r="K91" s="38">
        <v>142.38908839999999</v>
      </c>
      <c r="L91" s="38">
        <v>129.58281479999999</v>
      </c>
      <c r="M91" s="38">
        <v>109.76859210000001</v>
      </c>
      <c r="N91" s="38">
        <v>109.76859210000001</v>
      </c>
      <c r="O91" s="38">
        <v>109.2403879</v>
      </c>
      <c r="P91" s="38">
        <v>109.2403879</v>
      </c>
    </row>
    <row r="92" spans="2:16">
      <c r="B92" s="54" t="s">
        <v>166</v>
      </c>
      <c r="C92" s="38">
        <v>2307499.2289999998</v>
      </c>
      <c r="D92" s="38">
        <v>2146102.48</v>
      </c>
      <c r="E92" s="38">
        <v>2086420.3000000003</v>
      </c>
      <c r="F92" s="38">
        <v>1764294.45</v>
      </c>
      <c r="G92" s="38">
        <v>1764294.45</v>
      </c>
      <c r="H92" s="38">
        <v>1739029.905</v>
      </c>
      <c r="I92" s="38">
        <v>1739029.905</v>
      </c>
      <c r="J92" s="38">
        <v>152.52114040000001</v>
      </c>
      <c r="K92" s="38">
        <v>142.38908839999999</v>
      </c>
      <c r="L92" s="38">
        <v>129.58281479999999</v>
      </c>
      <c r="M92" s="38">
        <v>109.76859210000001</v>
      </c>
      <c r="N92" s="38">
        <v>109.76859210000001</v>
      </c>
      <c r="O92" s="38">
        <v>109.2403879</v>
      </c>
      <c r="P92" s="38">
        <v>109.2403879</v>
      </c>
    </row>
    <row r="93" spans="2:16">
      <c r="B93" s="53" t="s">
        <v>90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</row>
    <row r="94" spans="2:16">
      <c r="B94" s="54" t="s">
        <v>166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</row>
    <row r="95" spans="2:16">
      <c r="B95" s="53" t="s">
        <v>25</v>
      </c>
      <c r="C95" s="38">
        <v>638986.40729999996</v>
      </c>
      <c r="D95" s="38">
        <v>535758.92729999998</v>
      </c>
      <c r="E95" s="38">
        <v>495940.81339999998</v>
      </c>
      <c r="F95" s="38">
        <v>489732.04879999999</v>
      </c>
      <c r="G95" s="38">
        <v>489732.04879999999</v>
      </c>
      <c r="H95" s="38">
        <v>486700.6312</v>
      </c>
      <c r="I95" s="38">
        <v>486700.6312</v>
      </c>
      <c r="J95" s="38">
        <v>47.887707370000001</v>
      </c>
      <c r="K95" s="38">
        <v>41.403737620000001</v>
      </c>
      <c r="L95" s="38">
        <v>30.369126059999999</v>
      </c>
      <c r="M95" s="38">
        <v>30.348422419999999</v>
      </c>
      <c r="N95" s="38">
        <v>30.348422419999999</v>
      </c>
      <c r="O95" s="38">
        <v>30.267924010000002</v>
      </c>
      <c r="P95" s="38">
        <v>30.267924010000002</v>
      </c>
    </row>
    <row r="96" spans="2:16">
      <c r="B96" s="54" t="s">
        <v>166</v>
      </c>
      <c r="C96" s="38">
        <v>638986.40729999996</v>
      </c>
      <c r="D96" s="38">
        <v>535758.92729999998</v>
      </c>
      <c r="E96" s="38">
        <v>495940.81339999998</v>
      </c>
      <c r="F96" s="38">
        <v>489732.04879999999</v>
      </c>
      <c r="G96" s="38">
        <v>489732.04879999999</v>
      </c>
      <c r="H96" s="38">
        <v>486700.6312</v>
      </c>
      <c r="I96" s="38">
        <v>486700.6312</v>
      </c>
      <c r="J96" s="38">
        <v>47.887707370000001</v>
      </c>
      <c r="K96" s="38">
        <v>41.403737620000001</v>
      </c>
      <c r="L96" s="38">
        <v>30.369126059999999</v>
      </c>
      <c r="M96" s="38">
        <v>30.348422419999999</v>
      </c>
      <c r="N96" s="38">
        <v>30.348422419999999</v>
      </c>
      <c r="O96" s="38">
        <v>30.267924010000002</v>
      </c>
      <c r="P96" s="38">
        <v>30.267924010000002</v>
      </c>
    </row>
    <row r="97" spans="2:16">
      <c r="B97" s="53" t="s">
        <v>47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</row>
    <row r="98" spans="2:16">
      <c r="B98" s="54" t="s">
        <v>166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</row>
    <row r="99" spans="2:16">
      <c r="B99" s="53" t="s">
        <v>89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</row>
    <row r="100" spans="2:16">
      <c r="B100" s="54" t="s">
        <v>166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</row>
    <row r="101" spans="2:16">
      <c r="B101" s="53" t="s">
        <v>40</v>
      </c>
      <c r="C101" s="38">
        <v>837493.08849999995</v>
      </c>
      <c r="D101" s="38">
        <v>837493.08849999995</v>
      </c>
      <c r="E101" s="38">
        <v>796547.58030000003</v>
      </c>
      <c r="F101" s="38">
        <v>198616.63519999999</v>
      </c>
      <c r="G101" s="38">
        <v>566.32218809999995</v>
      </c>
      <c r="H101" s="38">
        <v>566.32218809999995</v>
      </c>
      <c r="I101" s="38">
        <v>566.32218809999995</v>
      </c>
      <c r="J101" s="38">
        <v>219.5721523</v>
      </c>
      <c r="K101" s="38">
        <v>219.5721523</v>
      </c>
      <c r="L101" s="38">
        <v>215.13170500000001</v>
      </c>
      <c r="M101" s="38">
        <v>60.498008589999998</v>
      </c>
      <c r="N101" s="38">
        <v>0.56672607200000003</v>
      </c>
      <c r="O101" s="38">
        <v>0.56672607200000003</v>
      </c>
      <c r="P101" s="38">
        <v>0.56672607200000003</v>
      </c>
    </row>
    <row r="102" spans="2:16">
      <c r="B102" s="54" t="s">
        <v>166</v>
      </c>
      <c r="C102" s="38">
        <v>837493.08849999995</v>
      </c>
      <c r="D102" s="38">
        <v>837493.08849999995</v>
      </c>
      <c r="E102" s="38">
        <v>796547.58030000003</v>
      </c>
      <c r="F102" s="38">
        <v>198616.63519999999</v>
      </c>
      <c r="G102" s="38">
        <v>566.32218809999995</v>
      </c>
      <c r="H102" s="38">
        <v>566.32218809999995</v>
      </c>
      <c r="I102" s="38">
        <v>566.32218809999995</v>
      </c>
      <c r="J102" s="38">
        <v>219.5721523</v>
      </c>
      <c r="K102" s="38">
        <v>219.5721523</v>
      </c>
      <c r="L102" s="38">
        <v>215.13170500000001</v>
      </c>
      <c r="M102" s="38">
        <v>60.498008589999998</v>
      </c>
      <c r="N102" s="38">
        <v>0.56672607200000003</v>
      </c>
      <c r="O102" s="38">
        <v>0.56672607200000003</v>
      </c>
      <c r="P102" s="38">
        <v>0.56672607200000003</v>
      </c>
    </row>
    <row r="103" spans="2:16">
      <c r="B103" s="53" t="s">
        <v>43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</row>
    <row r="104" spans="2:16">
      <c r="B104" s="54" t="s">
        <v>166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</row>
    <row r="105" spans="2:16">
      <c r="B105" s="53" t="s">
        <v>80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/>
      <c r="N105" s="38"/>
      <c r="O105" s="38"/>
      <c r="P105" s="38"/>
    </row>
    <row r="106" spans="2:16">
      <c r="B106" s="54" t="s">
        <v>166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/>
      <c r="N106" s="38"/>
      <c r="O106" s="38"/>
      <c r="P106" s="38"/>
    </row>
    <row r="107" spans="2:16">
      <c r="B107" s="53" t="s">
        <v>57</v>
      </c>
      <c r="C107" s="38">
        <v>189727.09169999999</v>
      </c>
      <c r="D107" s="38">
        <v>188957.09169999999</v>
      </c>
      <c r="E107" s="38">
        <v>165099.125</v>
      </c>
      <c r="F107" s="38">
        <v>165032.65969999999</v>
      </c>
      <c r="G107" s="38">
        <v>159134.04759999999</v>
      </c>
      <c r="H107" s="38">
        <v>159134.04759999999</v>
      </c>
      <c r="I107" s="38">
        <v>51302.047579999999</v>
      </c>
      <c r="J107" s="38">
        <v>28.51282522</v>
      </c>
      <c r="K107" s="38">
        <v>27.688325200000001</v>
      </c>
      <c r="L107" s="38">
        <v>24.83548888</v>
      </c>
      <c r="M107" s="38">
        <v>24.83538338</v>
      </c>
      <c r="N107" s="38">
        <v>23.061386760000001</v>
      </c>
      <c r="O107" s="38">
        <v>23.061386760000001</v>
      </c>
      <c r="P107" s="38">
        <v>9.9474868799999996</v>
      </c>
    </row>
    <row r="108" spans="2:16">
      <c r="B108" s="54" t="s">
        <v>166</v>
      </c>
      <c r="C108" s="38">
        <v>189727.09169999999</v>
      </c>
      <c r="D108" s="38">
        <v>188957.09169999999</v>
      </c>
      <c r="E108" s="38">
        <v>165099.125</v>
      </c>
      <c r="F108" s="38">
        <v>165032.65969999999</v>
      </c>
      <c r="G108" s="38">
        <v>159134.04759999999</v>
      </c>
      <c r="H108" s="38">
        <v>159134.04759999999</v>
      </c>
      <c r="I108" s="38">
        <v>51302.047579999999</v>
      </c>
      <c r="J108" s="38">
        <v>28.51282522</v>
      </c>
      <c r="K108" s="38">
        <v>27.688325200000001</v>
      </c>
      <c r="L108" s="38">
        <v>24.83548888</v>
      </c>
      <c r="M108" s="38">
        <v>24.83538338</v>
      </c>
      <c r="N108" s="38">
        <v>23.061386760000001</v>
      </c>
      <c r="O108" s="38">
        <v>23.061386760000001</v>
      </c>
      <c r="P108" s="38">
        <v>9.9474868799999996</v>
      </c>
    </row>
    <row r="109" spans="2:16">
      <c r="B109" s="53" t="s">
        <v>77</v>
      </c>
      <c r="C109" s="38">
        <v>1119473.7531839998</v>
      </c>
      <c r="D109" s="38">
        <v>1119473.7531839998</v>
      </c>
      <c r="E109" s="38">
        <v>1119473.7531839998</v>
      </c>
      <c r="F109" s="38">
        <v>1119473.7531839998</v>
      </c>
      <c r="G109" s="38">
        <v>1119473.7531839998</v>
      </c>
      <c r="H109" s="38">
        <v>1119473.7531839998</v>
      </c>
      <c r="I109" s="38">
        <v>1119473.7531839998</v>
      </c>
      <c r="J109" s="38">
        <v>604.072949945</v>
      </c>
      <c r="K109" s="38">
        <v>604.072949945</v>
      </c>
      <c r="L109" s="38">
        <v>604.072949945</v>
      </c>
      <c r="M109" s="38">
        <v>604.072949945</v>
      </c>
      <c r="N109" s="38">
        <v>604.072949945</v>
      </c>
      <c r="O109" s="38">
        <v>604.072949945</v>
      </c>
      <c r="P109" s="38">
        <v>604.072949945</v>
      </c>
    </row>
    <row r="110" spans="2:16">
      <c r="B110" s="54" t="s">
        <v>166</v>
      </c>
      <c r="C110" s="38">
        <v>1119473.7531839998</v>
      </c>
      <c r="D110" s="38">
        <v>1119473.7531839998</v>
      </c>
      <c r="E110" s="38">
        <v>1119473.7531839998</v>
      </c>
      <c r="F110" s="38">
        <v>1119473.7531839998</v>
      </c>
      <c r="G110" s="38">
        <v>1119473.7531839998</v>
      </c>
      <c r="H110" s="38">
        <v>1119473.7531839998</v>
      </c>
      <c r="I110" s="38">
        <v>1119473.7531839998</v>
      </c>
      <c r="J110" s="38">
        <v>604.072949945</v>
      </c>
      <c r="K110" s="38">
        <v>604.072949945</v>
      </c>
      <c r="L110" s="38">
        <v>604.072949945</v>
      </c>
      <c r="M110" s="38">
        <v>604.072949945</v>
      </c>
      <c r="N110" s="38">
        <v>604.072949945</v>
      </c>
      <c r="O110" s="38">
        <v>604.072949945</v>
      </c>
      <c r="P110" s="38">
        <v>604.072949945</v>
      </c>
    </row>
    <row r="111" spans="2:16">
      <c r="B111" s="53" t="s">
        <v>28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</row>
    <row r="112" spans="2:16">
      <c r="B112" s="54" t="s">
        <v>166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</row>
    <row r="113" spans="2:16">
      <c r="B113" s="53" t="s">
        <v>86</v>
      </c>
      <c r="C113" s="38">
        <v>8242.2805520000002</v>
      </c>
      <c r="D113" s="38">
        <v>8242.2805520000002</v>
      </c>
      <c r="E113" s="38">
        <v>8096.0134519999992</v>
      </c>
      <c r="F113" s="38">
        <v>8096.0134519999992</v>
      </c>
      <c r="G113" s="38">
        <v>5273.5407590000004</v>
      </c>
      <c r="H113" s="38">
        <v>2451.0680670000002</v>
      </c>
      <c r="I113" s="38">
        <v>2451.0680670000002</v>
      </c>
      <c r="J113" s="38">
        <v>1.5231500899999999</v>
      </c>
      <c r="K113" s="38">
        <v>1.5231500899999999</v>
      </c>
      <c r="L113" s="38">
        <v>1.513349456</v>
      </c>
      <c r="M113" s="38">
        <v>1.513349456</v>
      </c>
      <c r="N113" s="38">
        <v>1.350161784</v>
      </c>
      <c r="O113" s="38">
        <v>1.1869741119999999</v>
      </c>
      <c r="P113" s="38">
        <v>1.1869741119999999</v>
      </c>
    </row>
    <row r="114" spans="2:16">
      <c r="B114" s="54" t="s">
        <v>166</v>
      </c>
      <c r="C114" s="38">
        <v>8242.2805520000002</v>
      </c>
      <c r="D114" s="38">
        <v>8242.2805520000002</v>
      </c>
      <c r="E114" s="38">
        <v>8096.0134519999992</v>
      </c>
      <c r="F114" s="38">
        <v>8096.0134519999992</v>
      </c>
      <c r="G114" s="38">
        <v>5273.5407590000004</v>
      </c>
      <c r="H114" s="38">
        <v>2451.0680670000002</v>
      </c>
      <c r="I114" s="38">
        <v>2451.0680670000002</v>
      </c>
      <c r="J114" s="38">
        <v>1.5231500899999999</v>
      </c>
      <c r="K114" s="38">
        <v>1.5231500899999999</v>
      </c>
      <c r="L114" s="38">
        <v>1.513349456</v>
      </c>
      <c r="M114" s="38">
        <v>1.513349456</v>
      </c>
      <c r="N114" s="38">
        <v>1.350161784</v>
      </c>
      <c r="O114" s="38">
        <v>1.1869741119999999</v>
      </c>
      <c r="P114" s="38">
        <v>1.1869741119999999</v>
      </c>
    </row>
    <row r="115" spans="2:16">
      <c r="B115" s="53" t="s">
        <v>42</v>
      </c>
      <c r="C115" s="38">
        <v>9748188.9179999996</v>
      </c>
      <c r="D115" s="38">
        <v>7598626.602</v>
      </c>
      <c r="E115" s="38">
        <v>5279636.6639999999</v>
      </c>
      <c r="F115" s="38">
        <v>4958798.3650000002</v>
      </c>
      <c r="G115" s="38">
        <v>1895729.2290000001</v>
      </c>
      <c r="H115" s="38">
        <v>1827581.703</v>
      </c>
      <c r="I115" s="38">
        <v>1827581.703</v>
      </c>
      <c r="J115" s="38">
        <v>1335.811745</v>
      </c>
      <c r="K115" s="38">
        <v>1014.5874240000002</v>
      </c>
      <c r="L115" s="38">
        <v>683.89788299999998</v>
      </c>
      <c r="M115" s="38">
        <v>669.38069599999994</v>
      </c>
      <c r="N115" s="38">
        <v>317.28310210000001</v>
      </c>
      <c r="O115" s="38">
        <v>297.79808150000002</v>
      </c>
      <c r="P115" s="38">
        <v>297.79808150000002</v>
      </c>
    </row>
    <row r="116" spans="2:16">
      <c r="B116" s="54" t="s">
        <v>166</v>
      </c>
      <c r="C116" s="38">
        <v>9748188.9179999996</v>
      </c>
      <c r="D116" s="38">
        <v>7598626.602</v>
      </c>
      <c r="E116" s="38">
        <v>5279636.6639999999</v>
      </c>
      <c r="F116" s="38">
        <v>4958798.3650000002</v>
      </c>
      <c r="G116" s="38">
        <v>1895729.2290000001</v>
      </c>
      <c r="H116" s="38">
        <v>1827581.703</v>
      </c>
      <c r="I116" s="38">
        <v>1827581.703</v>
      </c>
      <c r="J116" s="38">
        <v>1335.811745</v>
      </c>
      <c r="K116" s="38">
        <v>1014.5874240000002</v>
      </c>
      <c r="L116" s="38">
        <v>683.89788299999998</v>
      </c>
      <c r="M116" s="38">
        <v>669.38069599999994</v>
      </c>
      <c r="N116" s="38">
        <v>317.28310210000001</v>
      </c>
      <c r="O116" s="38">
        <v>297.79808150000002</v>
      </c>
      <c r="P116" s="38">
        <v>297.79808150000002</v>
      </c>
    </row>
    <row r="117" spans="2:16">
      <c r="B117" s="53" t="s">
        <v>88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</row>
    <row r="118" spans="2:16">
      <c r="B118" s="54" t="s">
        <v>166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</row>
    <row r="119" spans="2:16">
      <c r="B119" s="52" t="s">
        <v>163</v>
      </c>
      <c r="C119" s="38">
        <v>27857296.371556364</v>
      </c>
      <c r="D119" s="38">
        <v>24217261.837630626</v>
      </c>
      <c r="E119" s="38">
        <v>17413858.876807768</v>
      </c>
      <c r="F119" s="38">
        <v>14481637.18033199</v>
      </c>
      <c r="G119" s="38">
        <v>11103435.02801246</v>
      </c>
      <c r="H119" s="38">
        <v>10501080.791914564</v>
      </c>
      <c r="I119" s="38">
        <v>9604200.6063260268</v>
      </c>
      <c r="J119" s="38">
        <v>5440.1153213094221</v>
      </c>
      <c r="K119" s="38">
        <v>4925.0980334309361</v>
      </c>
      <c r="L119" s="38">
        <v>3831.7266230624678</v>
      </c>
      <c r="M119" s="38">
        <v>3336.6756467146506</v>
      </c>
      <c r="N119" s="38">
        <v>2891.8397966765356</v>
      </c>
      <c r="O119" s="38">
        <v>2764.3572170227721</v>
      </c>
      <c r="P119" s="38">
        <v>2622.328240823123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BE2E-FABD-9447-B708-5829EF1B0D8C}">
  <sheetPr codeName="Sheet7"/>
  <dimension ref="A2:T101"/>
  <sheetViews>
    <sheetView topLeftCell="A36" workbookViewId="0">
      <selection activeCell="T37" sqref="T37"/>
    </sheetView>
  </sheetViews>
  <sheetFormatPr defaultColWidth="11.42578125" defaultRowHeight="15"/>
  <cols>
    <col min="2" max="2" width="33.42578125" customWidth="1"/>
    <col min="3" max="6" width="11" bestFit="1" customWidth="1"/>
    <col min="7" max="7" width="12.7109375" bestFit="1" customWidth="1"/>
    <col min="8" max="10" width="13.7109375" bestFit="1" customWidth="1"/>
    <col min="13" max="13" width="35" customWidth="1"/>
    <col min="18" max="18" width="47.140625" customWidth="1"/>
  </cols>
  <sheetData>
    <row r="2" spans="1:20">
      <c r="B2" t="s">
        <v>162</v>
      </c>
      <c r="C2" t="s">
        <v>173</v>
      </c>
      <c r="D2" t="s">
        <v>169</v>
      </c>
      <c r="E2" t="s">
        <v>167</v>
      </c>
      <c r="F2" t="s">
        <v>174</v>
      </c>
      <c r="G2" t="s">
        <v>177</v>
      </c>
      <c r="H2" t="s">
        <v>178</v>
      </c>
      <c r="I2" t="s">
        <v>168</v>
      </c>
      <c r="J2" t="s">
        <v>172</v>
      </c>
    </row>
    <row r="3" spans="1:20">
      <c r="B3">
        <v>2011</v>
      </c>
      <c r="C3" s="37">
        <v>3016.6754002116318</v>
      </c>
      <c r="D3" s="37"/>
      <c r="E3" s="37"/>
      <c r="F3" s="37"/>
      <c r="G3" s="37">
        <v>8412715.0777171832</v>
      </c>
      <c r="H3" s="37"/>
      <c r="I3" s="37"/>
      <c r="J3" s="37"/>
    </row>
    <row r="4" spans="1:20">
      <c r="B4" t="s">
        <v>166</v>
      </c>
      <c r="C4" s="37">
        <v>3142.265804106305</v>
      </c>
      <c r="D4" s="37"/>
      <c r="E4" s="37"/>
      <c r="F4" s="37"/>
      <c r="G4" s="37">
        <v>9339069.2609954868</v>
      </c>
      <c r="H4" s="37"/>
      <c r="I4" s="37"/>
      <c r="J4" s="37"/>
    </row>
    <row r="5" spans="1:20">
      <c r="A5">
        <f>VLOOKUP(B5,$M$5:$N$39,2)</f>
        <v>1</v>
      </c>
      <c r="B5" t="s">
        <v>22</v>
      </c>
      <c r="C5" s="47">
        <v>52.703324249840485</v>
      </c>
      <c r="D5" s="37"/>
      <c r="E5" s="37"/>
      <c r="F5" s="37"/>
      <c r="G5" s="37">
        <v>373331.18027714774</v>
      </c>
      <c r="H5" s="37"/>
      <c r="I5" s="37"/>
      <c r="J5" s="37"/>
      <c r="L5">
        <v>24</v>
      </c>
      <c r="M5" t="s">
        <v>195</v>
      </c>
      <c r="N5">
        <f>L5</f>
        <v>24</v>
      </c>
    </row>
    <row r="6" spans="1:20">
      <c r="A6">
        <f>VLOOKUP(B6,$M$5:$N$39,2)</f>
        <v>2</v>
      </c>
      <c r="B6" t="s">
        <v>15</v>
      </c>
      <c r="C6" s="47">
        <v>6.5260389818815971</v>
      </c>
      <c r="D6" s="37"/>
      <c r="E6" s="37"/>
      <c r="F6" s="37"/>
      <c r="G6" s="37">
        <v>8087.9390319860904</v>
      </c>
      <c r="H6" s="37"/>
      <c r="I6" s="37"/>
      <c r="J6" s="37"/>
      <c r="L6">
        <v>2</v>
      </c>
      <c r="M6" t="s">
        <v>15</v>
      </c>
      <c r="N6">
        <f t="shared" ref="N6:N21" si="0">L6</f>
        <v>2</v>
      </c>
    </row>
    <row r="7" spans="1:20">
      <c r="A7">
        <v>3</v>
      </c>
      <c r="B7" t="s">
        <v>77</v>
      </c>
      <c r="C7" s="47">
        <v>808.90931340067607</v>
      </c>
      <c r="D7" s="37"/>
      <c r="E7" s="37"/>
      <c r="F7" s="37"/>
      <c r="G7" s="37">
        <v>1507824.8022143363</v>
      </c>
      <c r="H7" s="37"/>
      <c r="I7" s="37"/>
      <c r="J7" s="37"/>
      <c r="L7">
        <v>1</v>
      </c>
      <c r="M7" t="s">
        <v>22</v>
      </c>
      <c r="N7">
        <f t="shared" si="0"/>
        <v>1</v>
      </c>
    </row>
    <row r="8" spans="1:20">
      <c r="A8">
        <f t="shared" ref="A8:A39" si="1">VLOOKUP(B8,$M$5:$N$39,2)</f>
        <v>4</v>
      </c>
      <c r="B8" t="s">
        <v>25</v>
      </c>
      <c r="C8" s="47">
        <v>27.642859908823073</v>
      </c>
      <c r="D8" s="37"/>
      <c r="E8" s="37"/>
      <c r="F8" s="37"/>
      <c r="G8" s="37">
        <v>447750.47229644883</v>
      </c>
      <c r="H8" s="37"/>
      <c r="I8" s="37"/>
      <c r="J8" s="37"/>
      <c r="L8">
        <v>5</v>
      </c>
      <c r="M8" t="s">
        <v>23</v>
      </c>
      <c r="N8">
        <f t="shared" si="0"/>
        <v>5</v>
      </c>
    </row>
    <row r="9" spans="1:20">
      <c r="A9">
        <f t="shared" si="1"/>
        <v>5</v>
      </c>
      <c r="B9" t="s">
        <v>23</v>
      </c>
      <c r="C9" s="47">
        <v>39.556804545620622</v>
      </c>
      <c r="D9" s="37"/>
      <c r="E9" s="37"/>
      <c r="F9" s="37"/>
      <c r="G9" s="37">
        <v>691340.76082784345</v>
      </c>
      <c r="H9" s="37"/>
      <c r="I9" s="37"/>
      <c r="J9" s="37"/>
      <c r="L9">
        <v>12</v>
      </c>
      <c r="M9" t="s">
        <v>189</v>
      </c>
      <c r="N9">
        <f t="shared" si="0"/>
        <v>12</v>
      </c>
    </row>
    <row r="10" spans="1:20">
      <c r="A10">
        <f t="shared" si="1"/>
        <v>6</v>
      </c>
      <c r="B10" t="s">
        <v>32</v>
      </c>
      <c r="C10" s="47">
        <v>0</v>
      </c>
      <c r="D10" s="37"/>
      <c r="E10" s="37"/>
      <c r="F10" s="37"/>
      <c r="G10" s="37">
        <v>0</v>
      </c>
      <c r="H10" s="37"/>
      <c r="I10" s="37"/>
      <c r="J10" s="37"/>
      <c r="L10">
        <v>4</v>
      </c>
      <c r="M10" t="s">
        <v>25</v>
      </c>
      <c r="N10">
        <f t="shared" si="0"/>
        <v>4</v>
      </c>
    </row>
    <row r="11" spans="1:20">
      <c r="A11">
        <f t="shared" si="1"/>
        <v>7</v>
      </c>
      <c r="B11" t="s">
        <v>28</v>
      </c>
      <c r="C11" s="47">
        <v>565.6</v>
      </c>
      <c r="D11" s="37"/>
      <c r="E11" s="37"/>
      <c r="F11" s="37"/>
      <c r="G11" s="37">
        <v>1464.5</v>
      </c>
      <c r="H11" s="37"/>
      <c r="I11" s="37"/>
      <c r="J11" s="37"/>
      <c r="L11">
        <v>17</v>
      </c>
      <c r="M11" t="s">
        <v>47</v>
      </c>
      <c r="N11">
        <f t="shared" si="0"/>
        <v>17</v>
      </c>
      <c r="Q11" t="s">
        <v>71</v>
      </c>
      <c r="S11">
        <v>4</v>
      </c>
      <c r="T11" t="str">
        <f>TEXT(S11,"00")&amp;" "&amp;"Conservation Instant Coupon Booklet"</f>
        <v>04 Conservation Instant Coupon Booklet</v>
      </c>
    </row>
    <row r="12" spans="1:20">
      <c r="A12">
        <f t="shared" si="1"/>
        <v>12</v>
      </c>
      <c r="B12" t="s">
        <v>35</v>
      </c>
      <c r="C12" s="47">
        <v>0</v>
      </c>
      <c r="D12" s="37"/>
      <c r="E12" s="37"/>
      <c r="F12" s="37"/>
      <c r="G12" s="37">
        <v>0</v>
      </c>
      <c r="H12" s="37"/>
      <c r="I12" s="37"/>
      <c r="J12" s="37"/>
      <c r="L12">
        <v>22</v>
      </c>
      <c r="M12" t="s">
        <v>47</v>
      </c>
      <c r="N12">
        <f t="shared" si="0"/>
        <v>22</v>
      </c>
      <c r="Q12" t="s">
        <v>15</v>
      </c>
      <c r="S12">
        <v>2</v>
      </c>
      <c r="T12" t="str">
        <f>TEXT(S12,"00")&amp;" "&amp;Q12</f>
        <v>02 Appliance Exchange</v>
      </c>
    </row>
    <row r="13" spans="1:20">
      <c r="A13">
        <f t="shared" si="1"/>
        <v>14</v>
      </c>
      <c r="B13" t="s">
        <v>43</v>
      </c>
      <c r="C13" s="47">
        <v>0</v>
      </c>
      <c r="D13" s="37"/>
      <c r="E13" s="37"/>
      <c r="F13" s="37"/>
      <c r="G13" s="37">
        <v>0</v>
      </c>
      <c r="H13" s="37"/>
      <c r="I13" s="37"/>
      <c r="J13" s="37"/>
      <c r="L13">
        <v>11</v>
      </c>
      <c r="M13" t="s">
        <v>40</v>
      </c>
      <c r="N13">
        <f t="shared" si="0"/>
        <v>11</v>
      </c>
      <c r="Q13" t="s">
        <v>22</v>
      </c>
      <c r="S13">
        <v>1</v>
      </c>
      <c r="T13" t="str">
        <f>TEXT(S13,"00")&amp;" "&amp;Q13</f>
        <v>01 Appliance Retirement</v>
      </c>
    </row>
    <row r="14" spans="1:20">
      <c r="A14">
        <f t="shared" si="1"/>
        <v>21</v>
      </c>
      <c r="B14" t="s">
        <v>164</v>
      </c>
      <c r="C14" s="47">
        <v>456.7572047335259</v>
      </c>
      <c r="D14" s="37"/>
      <c r="E14" s="37"/>
      <c r="F14" s="37"/>
      <c r="G14" s="37">
        <v>2463617.5660634409</v>
      </c>
      <c r="H14" s="37"/>
      <c r="I14" s="37"/>
      <c r="J14" s="37"/>
      <c r="L14">
        <v>26</v>
      </c>
      <c r="M14" t="s">
        <v>40</v>
      </c>
      <c r="N14">
        <f t="shared" si="0"/>
        <v>26</v>
      </c>
      <c r="Q14" t="s">
        <v>23</v>
      </c>
      <c r="S14">
        <v>5</v>
      </c>
      <c r="T14" t="str">
        <f>TEXT(S14,"00")&amp;" "&amp;Q14</f>
        <v>05 Bi-Annual Retailer Event</v>
      </c>
    </row>
    <row r="15" spans="1:20">
      <c r="A15">
        <f t="shared" si="1"/>
        <v>21</v>
      </c>
      <c r="B15" t="s">
        <v>165</v>
      </c>
      <c r="C15" s="47">
        <v>58.411909299784291</v>
      </c>
      <c r="D15" s="37"/>
      <c r="E15" s="37"/>
      <c r="F15" s="37"/>
      <c r="G15" s="37">
        <v>381325.03263411968</v>
      </c>
      <c r="H15" s="37"/>
      <c r="I15" s="37"/>
      <c r="J15" s="37"/>
      <c r="L15">
        <v>27</v>
      </c>
      <c r="M15" t="s">
        <v>49</v>
      </c>
      <c r="N15">
        <f t="shared" si="0"/>
        <v>27</v>
      </c>
      <c r="Q15" t="s">
        <v>90</v>
      </c>
      <c r="S15">
        <v>15</v>
      </c>
      <c r="T15" t="s">
        <v>206</v>
      </c>
    </row>
    <row r="16" spans="1:20">
      <c r="A16">
        <f t="shared" si="1"/>
        <v>22</v>
      </c>
      <c r="B16" t="s">
        <v>47</v>
      </c>
      <c r="C16" s="47">
        <v>313.5068</v>
      </c>
      <c r="D16" s="37"/>
      <c r="E16" s="37"/>
      <c r="F16" s="37"/>
      <c r="G16" s="37">
        <v>18402.509999999998</v>
      </c>
      <c r="H16" s="37"/>
      <c r="I16" s="37"/>
      <c r="J16" s="37"/>
      <c r="L16">
        <v>14</v>
      </c>
      <c r="M16" t="s">
        <v>43</v>
      </c>
      <c r="N16">
        <f t="shared" si="0"/>
        <v>14</v>
      </c>
      <c r="Q16" t="s">
        <v>35</v>
      </c>
      <c r="S16">
        <v>15</v>
      </c>
      <c r="T16" t="s">
        <v>206</v>
      </c>
    </row>
    <row r="17" spans="1:20">
      <c r="A17">
        <f t="shared" si="1"/>
        <v>22</v>
      </c>
      <c r="B17" t="s">
        <v>37</v>
      </c>
      <c r="C17" s="47">
        <v>108.46119999999999</v>
      </c>
      <c r="D17" s="37"/>
      <c r="E17" s="37"/>
      <c r="F17" s="37"/>
      <c r="G17" s="37">
        <v>4234.6490000000003</v>
      </c>
      <c r="H17" s="37"/>
      <c r="I17" s="37"/>
      <c r="J17" s="37"/>
      <c r="L17">
        <v>20</v>
      </c>
      <c r="M17" t="s">
        <v>80</v>
      </c>
      <c r="N17">
        <f t="shared" si="0"/>
        <v>20</v>
      </c>
      <c r="Q17" t="s">
        <v>25</v>
      </c>
      <c r="S17">
        <v>4</v>
      </c>
      <c r="T17" t="str">
        <f>TEXT(S17,"00")&amp;" "&amp;Q17</f>
        <v>04 Conservation Instant Coupon Booklet</v>
      </c>
    </row>
    <row r="18" spans="1:20">
      <c r="A18">
        <f t="shared" si="1"/>
        <v>26</v>
      </c>
      <c r="B18" t="s">
        <v>40</v>
      </c>
      <c r="C18" s="47">
        <v>84.977268843499616</v>
      </c>
      <c r="D18" s="37"/>
      <c r="E18" s="37"/>
      <c r="F18" s="37"/>
      <c r="G18" s="37">
        <v>212589.88640463815</v>
      </c>
      <c r="H18" s="37"/>
      <c r="I18" s="37"/>
      <c r="J18" s="37"/>
      <c r="L18">
        <v>28</v>
      </c>
      <c r="M18" t="s">
        <v>51</v>
      </c>
      <c r="N18">
        <f t="shared" si="0"/>
        <v>28</v>
      </c>
      <c r="Q18" t="s">
        <v>47</v>
      </c>
      <c r="S18">
        <v>17</v>
      </c>
      <c r="T18" t="str">
        <f>TEXT(S18,0)&amp;" "&amp;Q18</f>
        <v>17 Demand Response 3</v>
      </c>
    </row>
    <row r="19" spans="1:20">
      <c r="A19">
        <f t="shared" si="1"/>
        <v>27</v>
      </c>
      <c r="B19" t="s">
        <v>49</v>
      </c>
      <c r="C19" s="47">
        <v>340.95133059988012</v>
      </c>
      <c r="D19" s="37"/>
      <c r="E19" s="37"/>
      <c r="F19" s="37"/>
      <c r="G19" s="37">
        <v>1799947.6165938426</v>
      </c>
      <c r="H19" s="37"/>
      <c r="I19" s="37"/>
      <c r="J19" s="37"/>
      <c r="L19">
        <v>23</v>
      </c>
      <c r="M19" t="s">
        <v>57</v>
      </c>
      <c r="N19">
        <f t="shared" si="0"/>
        <v>23</v>
      </c>
      <c r="Q19" t="s">
        <v>37</v>
      </c>
      <c r="S19">
        <v>22</v>
      </c>
      <c r="T19" t="s">
        <v>207</v>
      </c>
    </row>
    <row r="20" spans="1:20">
      <c r="A20">
        <f t="shared" si="1"/>
        <v>28</v>
      </c>
      <c r="B20" t="s">
        <v>51</v>
      </c>
      <c r="C20" s="47">
        <v>278.26174954277303</v>
      </c>
      <c r="D20" s="37"/>
      <c r="E20" s="37"/>
      <c r="F20" s="37"/>
      <c r="G20" s="37">
        <v>1429152.3456516827</v>
      </c>
      <c r="H20" s="37"/>
      <c r="I20" s="37"/>
      <c r="J20" s="37"/>
      <c r="L20">
        <v>25</v>
      </c>
      <c r="M20" t="s">
        <v>57</v>
      </c>
      <c r="N20">
        <f t="shared" si="0"/>
        <v>25</v>
      </c>
      <c r="Q20" t="s">
        <v>40</v>
      </c>
      <c r="S20">
        <v>11</v>
      </c>
      <c r="T20" s="48" t="s">
        <v>205</v>
      </c>
    </row>
    <row r="21" spans="1:20">
      <c r="A21" t="e">
        <f t="shared" si="1"/>
        <v>#N/A</v>
      </c>
      <c r="B21" t="s">
        <v>179</v>
      </c>
      <c r="C21" s="37">
        <v>-125.96940389467338</v>
      </c>
      <c r="D21" s="37"/>
      <c r="E21" s="37"/>
      <c r="F21" s="37"/>
      <c r="G21" s="37">
        <v>-932838.97527830268</v>
      </c>
      <c r="H21" s="37"/>
      <c r="I21" s="37"/>
      <c r="J21" s="37"/>
      <c r="L21">
        <v>3</v>
      </c>
      <c r="M21" t="s">
        <v>77</v>
      </c>
      <c r="N21">
        <f t="shared" si="0"/>
        <v>3</v>
      </c>
      <c r="Q21" t="s">
        <v>67</v>
      </c>
      <c r="S21">
        <v>17</v>
      </c>
      <c r="T21" t="s">
        <v>208</v>
      </c>
    </row>
    <row r="22" spans="1:20">
      <c r="A22">
        <f t="shared" si="1"/>
        <v>5</v>
      </c>
      <c r="B22" t="s">
        <v>23</v>
      </c>
      <c r="C22" s="47">
        <v>2.5375043515478404</v>
      </c>
      <c r="D22" s="37"/>
      <c r="E22" s="37"/>
      <c r="F22" s="37"/>
      <c r="G22" s="37">
        <v>51364.30991960298</v>
      </c>
      <c r="H22" s="37"/>
      <c r="I22" s="37"/>
      <c r="J22" s="37"/>
      <c r="L22">
        <v>3</v>
      </c>
      <c r="M22" t="s">
        <v>26</v>
      </c>
      <c r="N22">
        <f t="shared" ref="N22:N39" si="2">L22</f>
        <v>3</v>
      </c>
      <c r="Q22" t="s">
        <v>183</v>
      </c>
      <c r="S22">
        <v>22</v>
      </c>
      <c r="T22" t="s">
        <v>207</v>
      </c>
    </row>
    <row r="23" spans="1:20">
      <c r="A23">
        <f t="shared" si="1"/>
        <v>26</v>
      </c>
      <c r="B23" t="s">
        <v>40</v>
      </c>
      <c r="C23" s="37">
        <v>-17.058159225329902</v>
      </c>
      <c r="D23" s="39" t="s">
        <v>201</v>
      </c>
      <c r="E23" s="37"/>
      <c r="F23" s="37"/>
      <c r="G23" s="37">
        <v>-142906.67409096801</v>
      </c>
      <c r="H23" s="37"/>
      <c r="I23" s="37"/>
      <c r="J23" s="37"/>
      <c r="L23">
        <v>31</v>
      </c>
      <c r="M23" t="s">
        <v>198</v>
      </c>
      <c r="N23">
        <f t="shared" si="2"/>
        <v>31</v>
      </c>
      <c r="Q23" t="s">
        <v>49</v>
      </c>
      <c r="S23">
        <v>26</v>
      </c>
      <c r="T23" t="str">
        <f>TEXT(S23,0)&amp;" "&amp;Q23</f>
        <v>26 Electricity Retrofit Incentive Program</v>
      </c>
    </row>
    <row r="24" spans="1:20">
      <c r="A24">
        <f t="shared" si="1"/>
        <v>14</v>
      </c>
      <c r="B24" t="s">
        <v>43</v>
      </c>
      <c r="C24" s="47">
        <v>5.4239498545647828</v>
      </c>
      <c r="D24" s="37"/>
      <c r="E24" s="37"/>
      <c r="F24" s="37"/>
      <c r="G24" s="37">
        <v>26398.295081563076</v>
      </c>
      <c r="H24" s="37"/>
      <c r="I24" s="37"/>
      <c r="J24" s="37"/>
      <c r="L24">
        <v>34</v>
      </c>
      <c r="M24" t="s">
        <v>200</v>
      </c>
      <c r="N24">
        <f t="shared" si="2"/>
        <v>34</v>
      </c>
      <c r="Q24" t="s">
        <v>43</v>
      </c>
      <c r="S24">
        <v>14</v>
      </c>
      <c r="T24" t="str">
        <f>TEXT(S24,0)&amp;" "&amp;Q24</f>
        <v>14 Energy Audit</v>
      </c>
    </row>
    <row r="25" spans="1:20">
      <c r="A25">
        <f t="shared" si="1"/>
        <v>28</v>
      </c>
      <c r="B25" t="s">
        <v>51</v>
      </c>
      <c r="C25" s="47">
        <v>21.14275045722691</v>
      </c>
      <c r="D25" s="37"/>
      <c r="E25" s="37"/>
      <c r="F25" s="37"/>
      <c r="G25" s="37">
        <v>-603133.33365168271</v>
      </c>
      <c r="H25" s="37"/>
      <c r="I25" s="37"/>
      <c r="J25" s="37"/>
      <c r="L25">
        <v>19</v>
      </c>
      <c r="M25" t="s">
        <v>194</v>
      </c>
      <c r="N25">
        <f t="shared" si="2"/>
        <v>19</v>
      </c>
      <c r="Q25" t="s">
        <v>80</v>
      </c>
      <c r="S25">
        <v>20</v>
      </c>
      <c r="T25" t="str">
        <f>TEXT(S25,0)&amp;" "&amp;Q25</f>
        <v>20 Energy Manager</v>
      </c>
    </row>
    <row r="26" spans="1:20">
      <c r="A26">
        <f t="shared" si="1"/>
        <v>3</v>
      </c>
      <c r="B26" t="s">
        <v>77</v>
      </c>
      <c r="C26" s="47">
        <v>-149.78104086804686</v>
      </c>
      <c r="D26" s="37"/>
      <c r="E26" s="37"/>
      <c r="F26" s="37"/>
      <c r="G26" s="37">
        <v>-280270.8385240286</v>
      </c>
      <c r="H26" s="37"/>
      <c r="I26" s="37"/>
      <c r="J26" s="37"/>
      <c r="L26">
        <v>30</v>
      </c>
      <c r="M26" t="s">
        <v>197</v>
      </c>
      <c r="N26">
        <f t="shared" si="2"/>
        <v>30</v>
      </c>
      <c r="Q26" t="s">
        <v>51</v>
      </c>
      <c r="S26">
        <v>27</v>
      </c>
      <c r="T26" t="str">
        <f>TEXT(S26,0)&amp;" "&amp;Q26</f>
        <v>27 High Performance New Construction</v>
      </c>
    </row>
    <row r="27" spans="1:20">
      <c r="A27">
        <f t="shared" si="1"/>
        <v>21</v>
      </c>
      <c r="B27" t="s">
        <v>42</v>
      </c>
      <c r="C27" s="47">
        <v>11.76559153536385</v>
      </c>
      <c r="D27" s="37"/>
      <c r="E27" s="37"/>
      <c r="F27" s="37"/>
      <c r="G27" s="37">
        <v>15709.265987210607</v>
      </c>
      <c r="H27" s="37"/>
      <c r="I27" s="37"/>
      <c r="J27" s="37"/>
      <c r="L27">
        <v>13</v>
      </c>
      <c r="M27" t="s">
        <v>190</v>
      </c>
      <c r="N27">
        <f t="shared" si="2"/>
        <v>13</v>
      </c>
      <c r="Q27" t="s">
        <v>57</v>
      </c>
      <c r="S27">
        <v>23</v>
      </c>
      <c r="T27" t="str">
        <f>TEXT(S27,0)&amp;" "&amp;Q27</f>
        <v>23 Home Assistance Program</v>
      </c>
    </row>
    <row r="28" spans="1:20">
      <c r="A28">
        <f t="shared" si="1"/>
        <v>29</v>
      </c>
      <c r="B28" t="s">
        <v>187</v>
      </c>
      <c r="C28" s="37">
        <v>0.379</v>
      </c>
      <c r="D28" s="37"/>
      <c r="E28" s="37"/>
      <c r="F28" s="37"/>
      <c r="G28" s="37">
        <v>6484.7920000000004</v>
      </c>
      <c r="H28" s="37"/>
      <c r="I28" s="37"/>
      <c r="J28" s="37"/>
      <c r="L28">
        <v>18</v>
      </c>
      <c r="M28" t="s">
        <v>193</v>
      </c>
      <c r="N28">
        <f t="shared" si="2"/>
        <v>18</v>
      </c>
      <c r="Q28" t="s">
        <v>77</v>
      </c>
      <c r="S28">
        <v>3</v>
      </c>
      <c r="T28" t="s">
        <v>212</v>
      </c>
    </row>
    <row r="29" spans="1:20">
      <c r="A29">
        <f t="shared" si="1"/>
        <v>4</v>
      </c>
      <c r="B29" t="s">
        <v>25</v>
      </c>
      <c r="C29" s="37">
        <v>0.379</v>
      </c>
      <c r="D29" s="37"/>
      <c r="E29" s="37"/>
      <c r="F29" s="37"/>
      <c r="G29" s="37">
        <v>6484.7920000000004</v>
      </c>
      <c r="H29" s="37"/>
      <c r="I29" s="37"/>
      <c r="J29" s="37"/>
      <c r="L29">
        <v>32</v>
      </c>
      <c r="M29" t="s">
        <v>199</v>
      </c>
      <c r="N29">
        <f t="shared" si="2"/>
        <v>32</v>
      </c>
      <c r="Q29" t="s">
        <v>68</v>
      </c>
      <c r="S29">
        <v>7</v>
      </c>
      <c r="T29" t="s">
        <v>213</v>
      </c>
    </row>
    <row r="30" spans="1:20">
      <c r="A30" t="e">
        <f t="shared" si="1"/>
        <v>#N/A</v>
      </c>
      <c r="B30">
        <v>2012</v>
      </c>
      <c r="C30" s="37">
        <v>0</v>
      </c>
      <c r="D30" s="37">
        <v>4833.5962500600654</v>
      </c>
      <c r="E30" s="37"/>
      <c r="F30" s="37"/>
      <c r="G30" s="37"/>
      <c r="H30" s="37">
        <v>10684933.2073502</v>
      </c>
      <c r="I30" s="37"/>
      <c r="J30" s="37"/>
      <c r="L30">
        <v>7</v>
      </c>
      <c r="M30" t="s">
        <v>28</v>
      </c>
      <c r="N30">
        <f t="shared" si="2"/>
        <v>7</v>
      </c>
      <c r="Q30" t="s">
        <v>69</v>
      </c>
      <c r="S30">
        <v>8</v>
      </c>
      <c r="T30" t="s">
        <v>214</v>
      </c>
    </row>
    <row r="31" spans="1:20">
      <c r="A31">
        <f t="shared" si="1"/>
        <v>29</v>
      </c>
      <c r="B31" t="s">
        <v>166</v>
      </c>
      <c r="C31" s="37"/>
      <c r="D31" s="37">
        <v>4572.7481360248603</v>
      </c>
      <c r="E31" s="37"/>
      <c r="F31" s="37"/>
      <c r="G31" s="37"/>
      <c r="H31" s="37">
        <v>9243410.155365102</v>
      </c>
      <c r="I31" s="37"/>
      <c r="J31" s="37"/>
      <c r="L31">
        <v>8</v>
      </c>
      <c r="M31" t="s">
        <v>188</v>
      </c>
      <c r="N31">
        <f t="shared" si="2"/>
        <v>8</v>
      </c>
      <c r="Q31" t="s">
        <v>182</v>
      </c>
      <c r="S31">
        <v>16</v>
      </c>
      <c r="T31" t="s">
        <v>209</v>
      </c>
    </row>
    <row r="32" spans="1:20">
      <c r="A32">
        <f t="shared" si="1"/>
        <v>2</v>
      </c>
      <c r="B32" t="s">
        <v>15</v>
      </c>
      <c r="C32" s="37"/>
      <c r="D32" s="47">
        <v>11.87216788916243</v>
      </c>
      <c r="E32" s="37"/>
      <c r="F32" s="37"/>
      <c r="G32" s="37"/>
      <c r="H32" s="37">
        <v>20973.196773955562</v>
      </c>
      <c r="I32" s="37"/>
      <c r="J32" s="37"/>
      <c r="L32">
        <v>9</v>
      </c>
      <c r="M32" t="s">
        <v>86</v>
      </c>
      <c r="N32">
        <f t="shared" si="2"/>
        <v>9</v>
      </c>
      <c r="Q32" t="s">
        <v>180</v>
      </c>
      <c r="S32">
        <v>15</v>
      </c>
      <c r="T32" t="s">
        <v>206</v>
      </c>
    </row>
    <row r="33" spans="1:20">
      <c r="A33">
        <f t="shared" si="1"/>
        <v>1</v>
      </c>
      <c r="B33" t="s">
        <v>22</v>
      </c>
      <c r="C33" s="37"/>
      <c r="D33" s="47">
        <v>27.005154097124198</v>
      </c>
      <c r="E33" s="37"/>
      <c r="F33" s="37"/>
      <c r="G33" s="37"/>
      <c r="H33" s="37">
        <v>177849.65903419684</v>
      </c>
      <c r="I33" s="37"/>
      <c r="J33" s="37"/>
      <c r="L33">
        <v>6</v>
      </c>
      <c r="M33" t="s">
        <v>32</v>
      </c>
      <c r="N33">
        <f t="shared" si="2"/>
        <v>6</v>
      </c>
      <c r="Q33" t="s">
        <v>184</v>
      </c>
      <c r="S33">
        <v>27</v>
      </c>
      <c r="T33" t="s">
        <v>210</v>
      </c>
    </row>
    <row r="34" spans="1:20">
      <c r="A34">
        <f t="shared" si="1"/>
        <v>5</v>
      </c>
      <c r="B34" t="s">
        <v>23</v>
      </c>
      <c r="C34" s="37"/>
      <c r="D34" s="47">
        <v>34.816637352685902</v>
      </c>
      <c r="E34" s="37"/>
      <c r="F34" s="37"/>
      <c r="G34" s="37"/>
      <c r="H34" s="37">
        <v>630039.40231917438</v>
      </c>
      <c r="I34" s="37"/>
      <c r="J34" s="37"/>
      <c r="L34">
        <v>10</v>
      </c>
      <c r="M34" t="s">
        <v>42</v>
      </c>
      <c r="N34">
        <f t="shared" si="2"/>
        <v>10</v>
      </c>
      <c r="Q34" t="s">
        <v>28</v>
      </c>
      <c r="S34">
        <v>7</v>
      </c>
      <c r="T34" t="str">
        <f>TEXT(S34,"00")&amp;" "&amp;Q34</f>
        <v>07 Residential Demand Response</v>
      </c>
    </row>
    <row r="35" spans="1:20">
      <c r="A35">
        <f t="shared" si="1"/>
        <v>12</v>
      </c>
      <c r="B35" t="s">
        <v>35</v>
      </c>
      <c r="C35" s="37"/>
      <c r="D35" s="47">
        <v>51.84</v>
      </c>
      <c r="E35" s="37"/>
      <c r="F35" s="37"/>
      <c r="G35" s="37"/>
      <c r="H35" s="37">
        <v>294.83999999999997</v>
      </c>
      <c r="I35" s="37"/>
      <c r="J35" s="37"/>
      <c r="L35">
        <v>21</v>
      </c>
      <c r="M35" t="s">
        <v>42</v>
      </c>
      <c r="N35">
        <f t="shared" si="2"/>
        <v>21</v>
      </c>
      <c r="Q35" t="s">
        <v>86</v>
      </c>
      <c r="S35">
        <v>9</v>
      </c>
      <c r="T35" t="str">
        <f>TEXT(S35,"00")&amp;" "&amp;Q35</f>
        <v>09 Residential New Construction</v>
      </c>
    </row>
    <row r="36" spans="1:20">
      <c r="A36">
        <f t="shared" si="1"/>
        <v>4</v>
      </c>
      <c r="B36" t="s">
        <v>25</v>
      </c>
      <c r="C36" s="37"/>
      <c r="D36" s="47">
        <v>5.4205306151762436</v>
      </c>
      <c r="E36" s="37"/>
      <c r="F36" s="37"/>
      <c r="G36" s="37"/>
      <c r="H36" s="37">
        <v>32892.725502515925</v>
      </c>
      <c r="I36" s="37"/>
      <c r="J36" s="37"/>
      <c r="L36">
        <v>15</v>
      </c>
      <c r="M36" t="s">
        <v>191</v>
      </c>
      <c r="N36">
        <f t="shared" si="2"/>
        <v>15</v>
      </c>
      <c r="Q36" t="s">
        <v>32</v>
      </c>
      <c r="S36">
        <v>6</v>
      </c>
      <c r="T36" t="str">
        <f>TEXT(S36,"00")&amp;" "&amp;Q36</f>
        <v>06 Retailer Co-op</v>
      </c>
    </row>
    <row r="37" spans="1:20">
      <c r="A37">
        <f t="shared" si="1"/>
        <v>22</v>
      </c>
      <c r="B37" t="s">
        <v>47</v>
      </c>
      <c r="C37" s="37"/>
      <c r="D37" s="37">
        <v>717.61495980000007</v>
      </c>
      <c r="E37" s="45" t="s">
        <v>202</v>
      </c>
      <c r="F37" s="37"/>
      <c r="G37" s="37"/>
      <c r="H37" s="37">
        <v>17294.21</v>
      </c>
      <c r="I37" s="37"/>
      <c r="J37" s="37"/>
      <c r="L37">
        <v>16</v>
      </c>
      <c r="M37" t="s">
        <v>192</v>
      </c>
      <c r="N37">
        <f t="shared" si="2"/>
        <v>16</v>
      </c>
      <c r="Q37" t="s">
        <v>42</v>
      </c>
      <c r="S37">
        <v>10</v>
      </c>
      <c r="T37" t="str">
        <f>TEXT(S37,0)&amp;" "&amp;Q37</f>
        <v>10 Retrofit</v>
      </c>
    </row>
    <row r="38" spans="1:20">
      <c r="A38">
        <f t="shared" si="1"/>
        <v>22</v>
      </c>
      <c r="B38" t="s">
        <v>37</v>
      </c>
      <c r="C38" s="37"/>
      <c r="D38" s="47">
        <v>108.78088650000001</v>
      </c>
      <c r="E38" s="37"/>
      <c r="F38" s="37"/>
      <c r="G38" s="37"/>
      <c r="H38" s="37">
        <v>1581.165</v>
      </c>
      <c r="I38" s="37"/>
      <c r="J38" s="37"/>
      <c r="L38">
        <v>33</v>
      </c>
      <c r="M38" t="s">
        <v>88</v>
      </c>
      <c r="N38">
        <f t="shared" si="2"/>
        <v>33</v>
      </c>
      <c r="Q38" t="s">
        <v>164</v>
      </c>
      <c r="S38">
        <v>10</v>
      </c>
      <c r="T38" t="str">
        <f>T37</f>
        <v>10 Retrofit</v>
      </c>
    </row>
    <row r="39" spans="1:20">
      <c r="A39">
        <f t="shared" si="1"/>
        <v>26</v>
      </c>
      <c r="B39" t="s">
        <v>40</v>
      </c>
      <c r="C39" s="37"/>
      <c r="D39" s="47">
        <v>158.68216611816632</v>
      </c>
      <c r="E39" s="37"/>
      <c r="F39" s="37"/>
      <c r="G39" s="37"/>
      <c r="H39" s="37">
        <v>606683.33181316836</v>
      </c>
      <c r="I39" s="37"/>
      <c r="J39" s="37"/>
      <c r="L39">
        <v>29</v>
      </c>
      <c r="M39" t="s">
        <v>196</v>
      </c>
      <c r="N39">
        <f t="shared" si="2"/>
        <v>29</v>
      </c>
      <c r="Q39" t="s">
        <v>165</v>
      </c>
      <c r="S39">
        <v>21</v>
      </c>
      <c r="T39" t="str">
        <f>TEXT(S39,0)&amp;" "&amp;Q39</f>
        <v>21 Retrofit Industrial</v>
      </c>
    </row>
    <row r="40" spans="1:20">
      <c r="A40">
        <f t="shared" ref="A40:A71" si="3">VLOOKUP(B40,$M$5:$N$39,2)</f>
        <v>14</v>
      </c>
      <c r="B40" t="s">
        <v>43</v>
      </c>
      <c r="C40" s="37"/>
      <c r="D40" s="47">
        <v>67.303270184342168</v>
      </c>
      <c r="E40" s="37"/>
      <c r="F40" s="37"/>
      <c r="G40" s="37"/>
      <c r="H40" s="37">
        <v>327291.30801332003</v>
      </c>
      <c r="I40" s="37"/>
      <c r="J40" s="37"/>
      <c r="Q40" t="s">
        <v>70</v>
      </c>
      <c r="S40">
        <v>11</v>
      </c>
      <c r="T40" s="48" t="s">
        <v>205</v>
      </c>
    </row>
    <row r="41" spans="1:20">
      <c r="A41">
        <f t="shared" si="3"/>
        <v>28</v>
      </c>
      <c r="B41" t="s">
        <v>51</v>
      </c>
      <c r="C41" s="37"/>
      <c r="D41" s="47">
        <v>2.6583271713824193</v>
      </c>
      <c r="E41" s="37"/>
      <c r="F41" s="37"/>
      <c r="G41" s="37"/>
      <c r="H41" s="37">
        <v>2575.4838162140727</v>
      </c>
      <c r="I41" s="37"/>
      <c r="J41" s="37"/>
      <c r="Q41" t="s">
        <v>88</v>
      </c>
      <c r="S41">
        <v>32</v>
      </c>
      <c r="T41" t="str">
        <f>TEXT(S41,0)&amp;" "&amp;Q41</f>
        <v>32 Time-of-Use Savings</v>
      </c>
    </row>
    <row r="42" spans="1:20">
      <c r="A42">
        <f t="shared" si="3"/>
        <v>25</v>
      </c>
      <c r="B42" t="s">
        <v>57</v>
      </c>
      <c r="C42" s="37"/>
      <c r="D42" s="37">
        <v>0.42221021722070878</v>
      </c>
      <c r="E42" s="37"/>
      <c r="F42" s="37"/>
      <c r="G42" s="37"/>
      <c r="H42" s="37">
        <v>5138.731201171875</v>
      </c>
      <c r="I42" s="37"/>
      <c r="J42" s="37"/>
    </row>
    <row r="43" spans="1:20">
      <c r="A43">
        <f t="shared" si="3"/>
        <v>3</v>
      </c>
      <c r="B43" t="s">
        <v>77</v>
      </c>
      <c r="C43" s="37"/>
      <c r="D43" s="47">
        <v>542.47593218584188</v>
      </c>
      <c r="E43" s="37"/>
      <c r="F43" s="37"/>
      <c r="G43" s="37"/>
      <c r="H43" s="37">
        <v>934123.68906956632</v>
      </c>
      <c r="I43" s="37"/>
      <c r="J43" s="37"/>
    </row>
    <row r="44" spans="1:20">
      <c r="A44">
        <f t="shared" si="3"/>
        <v>7</v>
      </c>
      <c r="B44" t="s">
        <v>28</v>
      </c>
      <c r="C44" s="37"/>
      <c r="D44" s="47">
        <v>1630.6641646</v>
      </c>
      <c r="E44" s="37"/>
      <c r="F44" s="37"/>
      <c r="G44" s="37"/>
      <c r="H44" s="37">
        <v>14113.374835999999</v>
      </c>
      <c r="I44" s="37"/>
      <c r="J44" s="37"/>
    </row>
    <row r="45" spans="1:20">
      <c r="A45">
        <f t="shared" si="3"/>
        <v>21</v>
      </c>
      <c r="B45" t="s">
        <v>42</v>
      </c>
      <c r="C45" s="37"/>
      <c r="D45" s="47">
        <v>1213.1917292937576</v>
      </c>
      <c r="E45" s="37"/>
      <c r="F45" s="37"/>
      <c r="G45" s="37"/>
      <c r="H45" s="37">
        <v>6472559.0379858185</v>
      </c>
      <c r="I45" s="37"/>
      <c r="J45" s="37"/>
    </row>
    <row r="46" spans="1:20">
      <c r="A46" t="e">
        <f t="shared" si="3"/>
        <v>#N/A</v>
      </c>
      <c r="B46" t="s">
        <v>179</v>
      </c>
      <c r="C46" s="37">
        <v>0</v>
      </c>
      <c r="D46" s="37">
        <v>260.84811403520558</v>
      </c>
      <c r="E46" s="37"/>
      <c r="F46" s="37"/>
      <c r="G46" s="37"/>
      <c r="H46" s="37">
        <v>1441523.051985099</v>
      </c>
      <c r="I46" s="37"/>
      <c r="J46" s="37"/>
    </row>
    <row r="47" spans="1:20">
      <c r="A47">
        <f t="shared" si="3"/>
        <v>14</v>
      </c>
      <c r="B47" t="s">
        <v>43</v>
      </c>
      <c r="C47" s="37">
        <v>0</v>
      </c>
      <c r="D47" s="47">
        <v>12.941343348</v>
      </c>
      <c r="E47" s="37"/>
      <c r="F47" s="37"/>
      <c r="G47" s="37"/>
      <c r="H47" s="37">
        <v>63163.405370125998</v>
      </c>
      <c r="I47" s="37"/>
      <c r="J47" s="37"/>
    </row>
    <row r="48" spans="1:20">
      <c r="A48">
        <f t="shared" si="3"/>
        <v>20</v>
      </c>
      <c r="B48" t="s">
        <v>91</v>
      </c>
      <c r="C48" s="37">
        <v>0</v>
      </c>
      <c r="D48" s="37">
        <v>0</v>
      </c>
      <c r="E48" s="37"/>
      <c r="F48" s="37"/>
      <c r="G48" s="37"/>
      <c r="H48" s="37">
        <v>0</v>
      </c>
      <c r="I48" s="37"/>
      <c r="J48" s="37"/>
    </row>
    <row r="49" spans="1:10">
      <c r="A49">
        <f t="shared" si="3"/>
        <v>28</v>
      </c>
      <c r="B49" t="s">
        <v>51</v>
      </c>
      <c r="C49" s="37">
        <v>0</v>
      </c>
      <c r="D49" s="47">
        <v>4.3427230000000003</v>
      </c>
      <c r="E49" s="37"/>
      <c r="F49" s="37"/>
      <c r="G49" s="37"/>
      <c r="H49" s="37">
        <v>18568.288339999999</v>
      </c>
      <c r="I49" s="37"/>
      <c r="J49" s="37"/>
    </row>
    <row r="50" spans="1:10">
      <c r="A50">
        <f t="shared" si="3"/>
        <v>25</v>
      </c>
      <c r="B50" t="s">
        <v>57</v>
      </c>
      <c r="C50" s="37"/>
      <c r="D50" s="37">
        <v>4.48E-2</v>
      </c>
      <c r="E50" s="37"/>
      <c r="F50" s="37"/>
      <c r="G50" s="37"/>
      <c r="H50" s="37">
        <v>658</v>
      </c>
      <c r="I50" s="37"/>
      <c r="J50" s="37"/>
    </row>
    <row r="51" spans="1:10">
      <c r="A51">
        <f t="shared" si="3"/>
        <v>3</v>
      </c>
      <c r="B51" t="s">
        <v>77</v>
      </c>
      <c r="C51" s="37">
        <v>0</v>
      </c>
      <c r="D51" s="47">
        <v>15.565724391205594</v>
      </c>
      <c r="E51" s="37"/>
      <c r="F51" s="37"/>
      <c r="G51" s="37"/>
      <c r="H51" s="37">
        <v>30567.161210501938</v>
      </c>
      <c r="I51" s="37"/>
      <c r="J51" s="37"/>
    </row>
    <row r="52" spans="1:10">
      <c r="A52">
        <f t="shared" si="3"/>
        <v>21</v>
      </c>
      <c r="B52" t="s">
        <v>42</v>
      </c>
      <c r="C52" s="37">
        <v>0</v>
      </c>
      <c r="D52" s="47">
        <v>227.95352329599999</v>
      </c>
      <c r="E52" s="37"/>
      <c r="F52" s="37"/>
      <c r="G52" s="37"/>
      <c r="H52" s="37">
        <v>1328566.197064471</v>
      </c>
      <c r="I52" s="37"/>
      <c r="J52" s="37"/>
    </row>
    <row r="53" spans="1:10">
      <c r="A53" t="e">
        <f t="shared" si="3"/>
        <v>#N/A</v>
      </c>
      <c r="B53">
        <v>2013</v>
      </c>
      <c r="C53" s="37">
        <v>0</v>
      </c>
      <c r="D53" s="37">
        <v>0</v>
      </c>
      <c r="E53" s="37">
        <v>6501.1897205730384</v>
      </c>
      <c r="F53" s="37"/>
      <c r="G53" s="37"/>
      <c r="H53" s="37"/>
      <c r="I53" s="37">
        <v>10097759.511442427</v>
      </c>
      <c r="J53" s="37"/>
    </row>
    <row r="54" spans="1:10">
      <c r="A54">
        <f t="shared" si="3"/>
        <v>29</v>
      </c>
      <c r="B54" t="s">
        <v>166</v>
      </c>
      <c r="C54" s="37">
        <v>0</v>
      </c>
      <c r="D54" s="37">
        <v>0</v>
      </c>
      <c r="E54" s="37">
        <v>6159.7095505320385</v>
      </c>
      <c r="F54" s="37"/>
      <c r="G54" s="37"/>
      <c r="H54" s="37"/>
      <c r="I54" s="37">
        <v>7687074.7683822177</v>
      </c>
      <c r="J54" s="37"/>
    </row>
    <row r="55" spans="1:10">
      <c r="A55">
        <f t="shared" si="3"/>
        <v>24</v>
      </c>
      <c r="B55" t="s">
        <v>71</v>
      </c>
      <c r="C55" s="37">
        <v>0</v>
      </c>
      <c r="D55" s="37">
        <v>0</v>
      </c>
      <c r="E55" s="47">
        <v>12.152691670999999</v>
      </c>
      <c r="F55" s="37"/>
      <c r="G55" s="37"/>
      <c r="H55" s="37"/>
      <c r="I55" s="37">
        <v>181320.80167439699</v>
      </c>
      <c r="J55" s="37"/>
    </row>
    <row r="56" spans="1:10">
      <c r="A56">
        <f t="shared" si="3"/>
        <v>2</v>
      </c>
      <c r="B56" t="s">
        <v>15</v>
      </c>
      <c r="C56" s="37">
        <v>0</v>
      </c>
      <c r="D56" s="37">
        <v>0</v>
      </c>
      <c r="E56" s="47">
        <v>30.250338459999998</v>
      </c>
      <c r="F56" s="37"/>
      <c r="G56" s="37"/>
      <c r="H56" s="37"/>
      <c r="I56" s="37">
        <v>53938.222179999997</v>
      </c>
      <c r="J56" s="37"/>
    </row>
    <row r="57" spans="1:10">
      <c r="A57">
        <f t="shared" si="3"/>
        <v>1</v>
      </c>
      <c r="B57" t="s">
        <v>22</v>
      </c>
      <c r="C57" s="37">
        <v>0</v>
      </c>
      <c r="D57" s="37">
        <v>0</v>
      </c>
      <c r="E57" s="47">
        <v>17.768261317038355</v>
      </c>
      <c r="F57" s="37"/>
      <c r="G57" s="37"/>
      <c r="H57" s="37"/>
      <c r="I57" s="37">
        <v>110847.75399914754</v>
      </c>
      <c r="J57" s="37"/>
    </row>
    <row r="58" spans="1:10">
      <c r="A58">
        <f t="shared" si="3"/>
        <v>5</v>
      </c>
      <c r="B58" t="s">
        <v>75</v>
      </c>
      <c r="C58" s="37">
        <v>0</v>
      </c>
      <c r="D58" s="37">
        <v>0</v>
      </c>
      <c r="E58" s="47">
        <v>27.845661070999999</v>
      </c>
      <c r="F58" s="37"/>
      <c r="G58" s="37"/>
      <c r="H58" s="37"/>
      <c r="I58" s="37">
        <v>404156.08860724402</v>
      </c>
      <c r="J58" s="37"/>
    </row>
    <row r="59" spans="1:10">
      <c r="A59">
        <f t="shared" si="3"/>
        <v>26</v>
      </c>
      <c r="B59" t="s">
        <v>67</v>
      </c>
      <c r="C59" s="37">
        <v>0</v>
      </c>
      <c r="D59" s="37">
        <v>0</v>
      </c>
      <c r="E59" s="47">
        <v>110.3223</v>
      </c>
      <c r="F59" s="37"/>
      <c r="G59" s="37"/>
      <c r="H59" s="37"/>
      <c r="I59" s="37">
        <v>1473.1110000000001</v>
      </c>
      <c r="J59" s="37"/>
    </row>
    <row r="60" spans="1:10">
      <c r="A60">
        <f t="shared" si="3"/>
        <v>14</v>
      </c>
      <c r="B60" t="s">
        <v>43</v>
      </c>
      <c r="C60" s="37">
        <v>0</v>
      </c>
      <c r="D60" s="37">
        <v>0</v>
      </c>
      <c r="E60" s="47">
        <v>17.625353246</v>
      </c>
      <c r="F60" s="37"/>
      <c r="G60" s="37"/>
      <c r="H60" s="37"/>
      <c r="I60" s="37">
        <v>96901.535593948996</v>
      </c>
      <c r="J60" s="37"/>
    </row>
    <row r="61" spans="1:10">
      <c r="A61">
        <f t="shared" si="3"/>
        <v>20</v>
      </c>
      <c r="B61" t="s">
        <v>80</v>
      </c>
      <c r="C61" s="37">
        <v>0</v>
      </c>
      <c r="D61" s="37">
        <v>0</v>
      </c>
      <c r="E61" s="47">
        <v>21.380759999999999</v>
      </c>
      <c r="F61" s="37"/>
      <c r="G61" s="37"/>
      <c r="H61" s="37"/>
      <c r="I61" s="37">
        <v>129083.6088</v>
      </c>
      <c r="J61" s="37"/>
    </row>
    <row r="62" spans="1:10">
      <c r="A62">
        <f t="shared" si="3"/>
        <v>25</v>
      </c>
      <c r="B62" t="s">
        <v>57</v>
      </c>
      <c r="C62" s="37">
        <v>0</v>
      </c>
      <c r="D62" s="37">
        <v>0</v>
      </c>
      <c r="E62" s="47">
        <v>30.028296136000002</v>
      </c>
      <c r="F62" s="37"/>
      <c r="G62" s="37"/>
      <c r="H62" s="37"/>
      <c r="I62" s="37">
        <v>326588.472147942</v>
      </c>
      <c r="J62" s="37"/>
    </row>
    <row r="63" spans="1:10">
      <c r="A63">
        <f t="shared" si="3"/>
        <v>3</v>
      </c>
      <c r="B63" t="s">
        <v>77</v>
      </c>
      <c r="C63" s="37">
        <v>0</v>
      </c>
      <c r="D63" s="37">
        <v>0</v>
      </c>
      <c r="E63" s="47">
        <v>519.79748895900002</v>
      </c>
      <c r="F63" s="37"/>
      <c r="G63" s="37"/>
      <c r="H63" s="37"/>
      <c r="I63" s="37">
        <v>899719.01400545402</v>
      </c>
      <c r="J63" s="37"/>
    </row>
    <row r="64" spans="1:10">
      <c r="A64">
        <f t="shared" si="3"/>
        <v>13</v>
      </c>
      <c r="B64" t="s">
        <v>68</v>
      </c>
      <c r="C64" s="37">
        <v>0</v>
      </c>
      <c r="D64" s="37">
        <v>0</v>
      </c>
      <c r="E64" s="47">
        <v>3262.552111</v>
      </c>
      <c r="F64" s="37"/>
      <c r="G64" s="37"/>
      <c r="H64" s="37"/>
      <c r="I64" s="37">
        <v>9430.6204199999993</v>
      </c>
      <c r="J64" s="37"/>
    </row>
    <row r="65" spans="1:10">
      <c r="A65">
        <f t="shared" si="3"/>
        <v>13</v>
      </c>
      <c r="B65" t="s">
        <v>69</v>
      </c>
      <c r="C65" s="37">
        <v>0</v>
      </c>
      <c r="D65" s="37">
        <v>0</v>
      </c>
      <c r="E65" s="37">
        <v>0</v>
      </c>
      <c r="F65" s="37"/>
      <c r="G65" s="37"/>
      <c r="H65" s="37"/>
      <c r="I65" s="37">
        <v>0</v>
      </c>
      <c r="J65" s="37"/>
    </row>
    <row r="66" spans="1:10">
      <c r="A66">
        <f t="shared" si="3"/>
        <v>21</v>
      </c>
      <c r="B66" t="s">
        <v>42</v>
      </c>
      <c r="C66" s="37">
        <v>0</v>
      </c>
      <c r="D66" s="37">
        <v>0</v>
      </c>
      <c r="E66" s="47">
        <v>878.25289932199996</v>
      </c>
      <c r="F66" s="37"/>
      <c r="G66" s="37"/>
      <c r="H66" s="37"/>
      <c r="I66" s="37">
        <v>4822005.0255298195</v>
      </c>
      <c r="J66" s="37"/>
    </row>
    <row r="67" spans="1:10">
      <c r="A67">
        <f t="shared" si="3"/>
        <v>21</v>
      </c>
      <c r="B67" t="s">
        <v>70</v>
      </c>
      <c r="C67" s="37">
        <v>0</v>
      </c>
      <c r="D67" s="37">
        <v>0</v>
      </c>
      <c r="E67" s="47">
        <v>181.11468934999999</v>
      </c>
      <c r="F67" s="37"/>
      <c r="G67" s="37"/>
      <c r="H67" s="37"/>
      <c r="I67" s="37">
        <v>628825.66501826397</v>
      </c>
      <c r="J67" s="37"/>
    </row>
    <row r="68" spans="1:10">
      <c r="A68">
        <f t="shared" si="3"/>
        <v>13</v>
      </c>
      <c r="B68" t="s">
        <v>180</v>
      </c>
      <c r="C68" s="37">
        <v>0</v>
      </c>
      <c r="D68" s="37">
        <v>0</v>
      </c>
      <c r="E68" s="47">
        <v>53.76</v>
      </c>
      <c r="F68" s="37"/>
      <c r="G68" s="37"/>
      <c r="H68" s="37"/>
      <c r="I68" s="37">
        <v>85.759405999999998</v>
      </c>
      <c r="J68" s="37"/>
    </row>
    <row r="69" spans="1:10">
      <c r="A69">
        <f t="shared" si="3"/>
        <v>13</v>
      </c>
      <c r="B69" t="s">
        <v>182</v>
      </c>
      <c r="C69" s="37">
        <v>0</v>
      </c>
      <c r="D69" s="37">
        <v>0</v>
      </c>
      <c r="E69" s="37">
        <v>0</v>
      </c>
      <c r="F69" s="37"/>
      <c r="G69" s="37"/>
      <c r="H69" s="37"/>
      <c r="I69" s="37">
        <v>0</v>
      </c>
      <c r="J69" s="37"/>
    </row>
    <row r="70" spans="1:10">
      <c r="A70">
        <f t="shared" si="3"/>
        <v>26</v>
      </c>
      <c r="B70" t="s">
        <v>183</v>
      </c>
      <c r="C70" s="37">
        <v>0</v>
      </c>
      <c r="D70" s="37">
        <v>0</v>
      </c>
      <c r="E70" s="47">
        <v>996.8587</v>
      </c>
      <c r="F70" s="37"/>
      <c r="G70" s="37"/>
      <c r="H70" s="37"/>
      <c r="I70" s="37">
        <v>22699.09</v>
      </c>
      <c r="J70" s="37"/>
    </row>
    <row r="71" spans="1:10">
      <c r="A71" t="e">
        <f t="shared" si="3"/>
        <v>#N/A</v>
      </c>
      <c r="B71" t="s">
        <v>179</v>
      </c>
      <c r="C71" s="37">
        <v>0</v>
      </c>
      <c r="D71" s="37">
        <v>0</v>
      </c>
      <c r="E71" s="37">
        <v>341.48017004100001</v>
      </c>
      <c r="F71" s="37"/>
      <c r="G71" s="37"/>
      <c r="H71" s="37"/>
      <c r="I71" s="37">
        <v>2410684.7430602098</v>
      </c>
      <c r="J71" s="37"/>
    </row>
    <row r="72" spans="1:10">
      <c r="A72">
        <f t="shared" ref="A72:A99" si="4">VLOOKUP(B72,$M$5:$N$39,2)</f>
        <v>4</v>
      </c>
      <c r="B72" t="s">
        <v>25</v>
      </c>
      <c r="C72" s="37">
        <v>0</v>
      </c>
      <c r="D72" s="37">
        <v>0</v>
      </c>
      <c r="E72" s="37">
        <v>3.9E-2</v>
      </c>
      <c r="F72" s="37"/>
      <c r="G72" s="37"/>
      <c r="H72" s="37"/>
      <c r="I72" s="37">
        <v>555</v>
      </c>
      <c r="J72" s="37"/>
    </row>
    <row r="73" spans="1:10">
      <c r="A73">
        <f t="shared" si="4"/>
        <v>14</v>
      </c>
      <c r="B73" t="s">
        <v>43</v>
      </c>
      <c r="C73" s="37">
        <v>0</v>
      </c>
      <c r="D73" s="37">
        <v>0</v>
      </c>
      <c r="E73" s="37">
        <v>1.169006E-2</v>
      </c>
      <c r="F73" s="37"/>
      <c r="G73" s="37"/>
      <c r="H73" s="37"/>
      <c r="I73" s="37">
        <v>64.270189810000005</v>
      </c>
      <c r="J73" s="37"/>
    </row>
    <row r="74" spans="1:10">
      <c r="A74">
        <f t="shared" si="4"/>
        <v>20</v>
      </c>
      <c r="B74" t="s">
        <v>91</v>
      </c>
      <c r="C74" s="37">
        <v>0</v>
      </c>
      <c r="D74" s="37">
        <v>0</v>
      </c>
      <c r="E74" s="47">
        <v>24.617898</v>
      </c>
      <c r="F74" s="37"/>
      <c r="G74" s="37"/>
      <c r="H74" s="37"/>
      <c r="I74" s="37">
        <v>460826.54749999999</v>
      </c>
      <c r="J74" s="37"/>
    </row>
    <row r="75" spans="1:10">
      <c r="A75">
        <f t="shared" si="4"/>
        <v>28</v>
      </c>
      <c r="B75" t="s">
        <v>51</v>
      </c>
      <c r="C75" s="37">
        <v>0</v>
      </c>
      <c r="D75" s="37">
        <v>0</v>
      </c>
      <c r="E75" s="47">
        <v>17.697180450000001</v>
      </c>
      <c r="F75" s="37"/>
      <c r="G75" s="37"/>
      <c r="H75" s="37"/>
      <c r="I75" s="37">
        <v>72321.586679999993</v>
      </c>
      <c r="J75" s="37"/>
    </row>
    <row r="76" spans="1:10">
      <c r="A76">
        <f t="shared" si="4"/>
        <v>25</v>
      </c>
      <c r="B76" t="s">
        <v>57</v>
      </c>
      <c r="C76" s="37">
        <v>0</v>
      </c>
      <c r="D76" s="37">
        <v>0</v>
      </c>
      <c r="E76" s="47">
        <v>6.9291547810000003</v>
      </c>
      <c r="F76" s="37"/>
      <c r="G76" s="37"/>
      <c r="H76" s="37"/>
      <c r="I76" s="37">
        <v>30603.450919999999</v>
      </c>
      <c r="J76" s="37"/>
    </row>
    <row r="77" spans="1:10">
      <c r="A77">
        <f t="shared" si="4"/>
        <v>3</v>
      </c>
      <c r="B77" t="s">
        <v>77</v>
      </c>
      <c r="C77" s="37">
        <v>0</v>
      </c>
      <c r="D77" s="37">
        <v>0</v>
      </c>
      <c r="E77" s="47">
        <v>25.141810098999997</v>
      </c>
      <c r="F77" s="37"/>
      <c r="G77" s="37"/>
      <c r="H77" s="37"/>
      <c r="I77" s="37">
        <v>44516.756170399996</v>
      </c>
      <c r="J77" s="37"/>
    </row>
    <row r="78" spans="1:10">
      <c r="A78">
        <f t="shared" si="4"/>
        <v>9</v>
      </c>
      <c r="B78" t="s">
        <v>86</v>
      </c>
      <c r="C78" s="37">
        <v>0</v>
      </c>
      <c r="D78" s="37">
        <v>0</v>
      </c>
      <c r="E78" s="47">
        <v>0.57332235099999995</v>
      </c>
      <c r="F78" s="37"/>
      <c r="G78" s="37"/>
      <c r="H78" s="37"/>
      <c r="I78" s="37">
        <v>3460.6026000000002</v>
      </c>
      <c r="J78" s="37"/>
    </row>
    <row r="79" spans="1:10">
      <c r="A79">
        <f t="shared" si="4"/>
        <v>21</v>
      </c>
      <c r="B79" t="s">
        <v>42</v>
      </c>
      <c r="C79" s="37">
        <v>0</v>
      </c>
      <c r="D79" s="37">
        <v>0</v>
      </c>
      <c r="E79" s="47">
        <v>241.47011430000001</v>
      </c>
      <c r="F79" s="37"/>
      <c r="G79" s="37"/>
      <c r="H79" s="37"/>
      <c r="I79" s="37">
        <v>1669936.5290000001</v>
      </c>
      <c r="J79" s="37"/>
    </row>
    <row r="80" spans="1:10">
      <c r="A80">
        <f t="shared" si="4"/>
        <v>13</v>
      </c>
      <c r="B80" t="s">
        <v>184</v>
      </c>
      <c r="C80" s="37">
        <v>0</v>
      </c>
      <c r="D80" s="37">
        <v>0</v>
      </c>
      <c r="E80" s="47">
        <v>25</v>
      </c>
      <c r="F80" s="37"/>
      <c r="G80" s="37"/>
      <c r="H80" s="37"/>
      <c r="I80" s="37">
        <v>128400</v>
      </c>
      <c r="J80" s="37"/>
    </row>
    <row r="81" spans="1:10">
      <c r="A81" t="e">
        <f t="shared" si="4"/>
        <v>#N/A</v>
      </c>
      <c r="B81">
        <v>2014</v>
      </c>
      <c r="C81" s="37">
        <v>0</v>
      </c>
      <c r="D81" s="37">
        <v>0</v>
      </c>
      <c r="E81" s="37">
        <v>0</v>
      </c>
      <c r="F81" s="37">
        <v>9591.0831749315821</v>
      </c>
      <c r="G81" s="37"/>
      <c r="H81" s="37"/>
      <c r="I81" s="37"/>
      <c r="J81" s="37">
        <v>20240764.072904386</v>
      </c>
    </row>
    <row r="82" spans="1:10">
      <c r="A82">
        <f t="shared" si="4"/>
        <v>29</v>
      </c>
      <c r="B82" t="s">
        <v>166</v>
      </c>
      <c r="C82" s="37">
        <v>0</v>
      </c>
      <c r="D82" s="37">
        <v>0</v>
      </c>
      <c r="E82" s="37">
        <v>0</v>
      </c>
      <c r="F82" s="37">
        <v>9591.0831749315821</v>
      </c>
      <c r="G82" s="37"/>
      <c r="H82" s="37"/>
      <c r="I82" s="37"/>
      <c r="J82" s="37">
        <v>20240764.072904386</v>
      </c>
    </row>
    <row r="83" spans="1:10">
      <c r="A83">
        <f t="shared" si="4"/>
        <v>2</v>
      </c>
      <c r="B83" t="s">
        <v>15</v>
      </c>
      <c r="C83" s="37">
        <v>0</v>
      </c>
      <c r="D83" s="37">
        <v>0</v>
      </c>
      <c r="E83" s="37">
        <v>0</v>
      </c>
      <c r="F83" s="47">
        <v>28.79997977</v>
      </c>
      <c r="G83" s="37"/>
      <c r="H83" s="37"/>
      <c r="I83" s="37"/>
      <c r="J83" s="47">
        <v>51352.143040000003</v>
      </c>
    </row>
    <row r="84" spans="1:10">
      <c r="A84">
        <f t="shared" si="4"/>
        <v>1</v>
      </c>
      <c r="B84" t="s">
        <v>22</v>
      </c>
      <c r="C84" s="37">
        <v>0</v>
      </c>
      <c r="D84" s="37">
        <v>0</v>
      </c>
      <c r="E84" s="37">
        <v>0</v>
      </c>
      <c r="F84" s="47">
        <v>17.476668526582309</v>
      </c>
      <c r="G84" s="37"/>
      <c r="H84" s="37"/>
      <c r="I84" s="37"/>
      <c r="J84" s="47">
        <v>118339.78091338357</v>
      </c>
    </row>
    <row r="85" spans="1:10">
      <c r="A85">
        <f t="shared" si="4"/>
        <v>5</v>
      </c>
      <c r="B85" t="s">
        <v>23</v>
      </c>
      <c r="C85" s="37">
        <v>0</v>
      </c>
      <c r="D85" s="37">
        <v>0</v>
      </c>
      <c r="E85" s="37">
        <v>0</v>
      </c>
      <c r="F85" s="47">
        <v>189.22132680000001</v>
      </c>
      <c r="G85" s="37"/>
      <c r="H85" s="37"/>
      <c r="I85" s="37"/>
      <c r="J85" s="47">
        <v>2891290.0040000002</v>
      </c>
    </row>
    <row r="86" spans="1:10">
      <c r="A86">
        <f t="shared" si="4"/>
        <v>12</v>
      </c>
      <c r="B86" t="s">
        <v>90</v>
      </c>
      <c r="C86" s="37">
        <v>0</v>
      </c>
      <c r="D86" s="37">
        <v>0</v>
      </c>
      <c r="E86" s="37">
        <v>0</v>
      </c>
      <c r="F86" s="47">
        <v>58.496849800000007</v>
      </c>
      <c r="G86" s="37"/>
      <c r="H86" s="37"/>
      <c r="I86" s="37"/>
      <c r="J86" s="37">
        <v>0</v>
      </c>
    </row>
    <row r="87" spans="1:10">
      <c r="A87">
        <f t="shared" si="4"/>
        <v>4</v>
      </c>
      <c r="B87" t="s">
        <v>25</v>
      </c>
      <c r="C87" s="37">
        <v>0</v>
      </c>
      <c r="D87" s="37">
        <v>0</v>
      </c>
      <c r="E87" s="37">
        <v>0</v>
      </c>
      <c r="F87" s="47">
        <v>52.278991240000003</v>
      </c>
      <c r="G87" s="37"/>
      <c r="H87" s="37"/>
      <c r="I87" s="37"/>
      <c r="J87" s="47">
        <v>708044.59160000004</v>
      </c>
    </row>
    <row r="88" spans="1:10">
      <c r="A88">
        <f t="shared" si="4"/>
        <v>22</v>
      </c>
      <c r="B88" t="s">
        <v>47</v>
      </c>
      <c r="C88" s="37">
        <v>0</v>
      </c>
      <c r="D88" s="37">
        <v>0</v>
      </c>
      <c r="E88" s="37">
        <v>0</v>
      </c>
      <c r="F88" s="47">
        <v>884.7885</v>
      </c>
      <c r="G88" s="37"/>
      <c r="H88" s="37"/>
      <c r="I88" s="37"/>
      <c r="J88" s="37">
        <v>0</v>
      </c>
    </row>
    <row r="89" spans="1:10">
      <c r="A89">
        <f t="shared" si="4"/>
        <v>22</v>
      </c>
      <c r="B89" t="s">
        <v>89</v>
      </c>
      <c r="C89" s="37">
        <v>0</v>
      </c>
      <c r="D89" s="37">
        <v>0</v>
      </c>
      <c r="E89" s="37">
        <v>0</v>
      </c>
      <c r="F89" s="47">
        <v>65.576189999999997</v>
      </c>
      <c r="G89" s="37"/>
      <c r="H89" s="37"/>
      <c r="I89" s="37"/>
      <c r="J89" s="37">
        <v>0</v>
      </c>
    </row>
    <row r="90" spans="1:10">
      <c r="A90">
        <f t="shared" si="4"/>
        <v>26</v>
      </c>
      <c r="B90" t="s">
        <v>40</v>
      </c>
      <c r="C90" s="37">
        <v>0</v>
      </c>
      <c r="D90" s="37">
        <v>0</v>
      </c>
      <c r="E90" s="37">
        <v>0</v>
      </c>
      <c r="F90" s="47">
        <v>415.42851719999999</v>
      </c>
      <c r="G90" s="37"/>
      <c r="H90" s="37"/>
      <c r="I90" s="37"/>
      <c r="J90" s="47">
        <v>1512614.33</v>
      </c>
    </row>
    <row r="91" spans="1:10">
      <c r="A91">
        <f t="shared" si="4"/>
        <v>14</v>
      </c>
      <c r="B91" t="s">
        <v>43</v>
      </c>
      <c r="C91" s="37">
        <v>0</v>
      </c>
      <c r="D91" s="37">
        <v>0</v>
      </c>
      <c r="E91" s="37">
        <v>0</v>
      </c>
      <c r="F91" s="47">
        <v>120.30237459999999</v>
      </c>
      <c r="G91" s="37"/>
      <c r="H91" s="37"/>
      <c r="I91" s="37"/>
      <c r="J91" s="47">
        <v>587462.13049999997</v>
      </c>
    </row>
    <row r="92" spans="1:10">
      <c r="A92">
        <f t="shared" si="4"/>
        <v>20</v>
      </c>
      <c r="B92" t="s">
        <v>80</v>
      </c>
      <c r="C92" s="37"/>
      <c r="D92" s="37"/>
      <c r="E92" s="37"/>
      <c r="F92" s="47">
        <v>430.505</v>
      </c>
      <c r="G92" s="37"/>
      <c r="H92" s="37"/>
      <c r="I92" s="37"/>
      <c r="J92" s="47">
        <v>1829891.568</v>
      </c>
    </row>
    <row r="93" spans="1:10">
      <c r="A93">
        <f t="shared" si="4"/>
        <v>25</v>
      </c>
      <c r="B93" t="s">
        <v>57</v>
      </c>
      <c r="C93" s="37">
        <v>0</v>
      </c>
      <c r="D93" s="37">
        <v>0</v>
      </c>
      <c r="E93" s="37">
        <v>0</v>
      </c>
      <c r="F93" s="47">
        <v>39.736412960000003</v>
      </c>
      <c r="G93" s="37"/>
      <c r="H93" s="37"/>
      <c r="I93" s="37"/>
      <c r="J93" s="47">
        <v>405156.69929999998</v>
      </c>
    </row>
    <row r="94" spans="1:10">
      <c r="A94">
        <f t="shared" si="4"/>
        <v>3</v>
      </c>
      <c r="B94" t="s">
        <v>77</v>
      </c>
      <c r="C94" s="37">
        <v>0</v>
      </c>
      <c r="D94" s="37">
        <v>0</v>
      </c>
      <c r="E94" s="37">
        <v>0</v>
      </c>
      <c r="F94" s="47">
        <v>604.072949945</v>
      </c>
      <c r="G94" s="37"/>
      <c r="H94" s="37"/>
      <c r="I94" s="37"/>
      <c r="J94" s="47">
        <v>1119473.7531839998</v>
      </c>
    </row>
    <row r="95" spans="1:10">
      <c r="A95">
        <f t="shared" si="4"/>
        <v>7</v>
      </c>
      <c r="B95" t="s">
        <v>28</v>
      </c>
      <c r="C95" s="37">
        <v>0</v>
      </c>
      <c r="D95" s="37">
        <v>0</v>
      </c>
      <c r="E95" s="37">
        <v>0</v>
      </c>
      <c r="F95" s="47">
        <v>3935.9369590000001</v>
      </c>
      <c r="G95" s="37"/>
      <c r="H95" s="37"/>
      <c r="I95" s="37"/>
      <c r="J95" s="47">
        <v>1064.591815</v>
      </c>
    </row>
    <row r="96" spans="1:10">
      <c r="A96">
        <f t="shared" si="4"/>
        <v>9</v>
      </c>
      <c r="B96" t="s">
        <v>86</v>
      </c>
      <c r="C96" s="37">
        <v>0</v>
      </c>
      <c r="D96" s="37">
        <v>0</v>
      </c>
      <c r="E96" s="37">
        <v>0</v>
      </c>
      <c r="F96" s="47">
        <v>1.5231500899999999</v>
      </c>
      <c r="G96" s="37"/>
      <c r="H96" s="37"/>
      <c r="I96" s="37"/>
      <c r="J96" s="47">
        <v>8242.2805520000002</v>
      </c>
    </row>
    <row r="97" spans="1:13">
      <c r="A97">
        <f t="shared" si="4"/>
        <v>21</v>
      </c>
      <c r="B97" t="s">
        <v>42</v>
      </c>
      <c r="C97" s="37">
        <v>0</v>
      </c>
      <c r="D97" s="37">
        <v>0</v>
      </c>
      <c r="E97" s="37">
        <v>0</v>
      </c>
      <c r="F97" s="47">
        <v>1550.1280409999999</v>
      </c>
      <c r="G97" s="37"/>
      <c r="H97" s="37"/>
      <c r="I97" s="37"/>
      <c r="J97" s="47">
        <v>11007832.199999999</v>
      </c>
    </row>
    <row r="98" spans="1:13">
      <c r="A98">
        <f t="shared" si="4"/>
        <v>33</v>
      </c>
      <c r="B98" t="s">
        <v>88</v>
      </c>
      <c r="C98" s="37">
        <v>0</v>
      </c>
      <c r="D98" s="37">
        <v>0</v>
      </c>
      <c r="E98" s="37">
        <v>0</v>
      </c>
      <c r="F98" s="47">
        <v>1196.8112639999999</v>
      </c>
      <c r="G98" s="37"/>
      <c r="H98" s="37"/>
      <c r="I98" s="37"/>
      <c r="J98" s="37">
        <v>0</v>
      </c>
    </row>
    <row r="99" spans="1:13">
      <c r="A99">
        <f t="shared" si="4"/>
        <v>20</v>
      </c>
      <c r="B99" t="s">
        <v>163</v>
      </c>
      <c r="C99" s="37">
        <v>3016.6754002116318</v>
      </c>
      <c r="D99" s="37">
        <v>6737.3113635294112</v>
      </c>
      <c r="E99" s="37">
        <v>10724.536652743869</v>
      </c>
      <c r="F99" s="37">
        <v>15847.025388204762</v>
      </c>
      <c r="G99" s="37"/>
      <c r="H99" s="37"/>
      <c r="I99" s="37"/>
      <c r="J99" s="37">
        <v>48532648.562298283</v>
      </c>
    </row>
    <row r="101" spans="1:13">
      <c r="J101" s="40">
        <v>16510</v>
      </c>
      <c r="K101" s="40" t="s">
        <v>203</v>
      </c>
      <c r="M101" t="s">
        <v>204</v>
      </c>
    </row>
  </sheetData>
  <sortState xmlns:xlrd2="http://schemas.microsoft.com/office/spreadsheetml/2017/richdata2" ref="Q5:Q98">
    <sortCondition ref="Q5:Q98"/>
  </sortState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95225a42-b345-496c-a17f-47da2dc886a5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21D164EBDFC4D8D151E64B8B89595" ma:contentTypeVersion="1" ma:contentTypeDescription="Create a new document." ma:contentTypeScope="" ma:versionID="c19dcb92065ff762933bc0d7de3e07c0">
  <xsd:schema xmlns:xsd="http://www.w3.org/2001/XMLSchema" xmlns:xs="http://www.w3.org/2001/XMLSchema" xmlns:p="http://schemas.microsoft.com/office/2006/metadata/properties" xmlns:ns2="ed9a430b-6efa-494f-8dc8-7c964a78d707" xmlns:ns3="d587891e-4d23-49d2-9dee-6ed43095fa87" targetNamespace="http://schemas.microsoft.com/office/2006/metadata/properties" ma:root="true" ma:fieldsID="ec304fa1a3457d6fe43122526bbf2dc9" ns2:_="" ns3:_="">
    <xsd:import namespace="ed9a430b-6efa-494f-8dc8-7c964a78d707"/>
    <xsd:import namespace="d587891e-4d23-49d2-9dee-6ed43095fa8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ction_x0020_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a430b-6efa-494f-8dc8-7c964a78d70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beb70b44-a6d8-4d6c-ad71-786e6571decb}" ma:internalName="TaxCatchAll" ma:showField="CatchAllData" ma:web="d587891e-4d23-49d2-9dee-6ed43095f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eb70b44-a6d8-4d6c-ad71-786e6571decb}" ma:internalName="TaxCatchAllLabel" ma:readOnly="true" ma:showField="CatchAllDataLabel" ma:web="d587891e-4d23-49d2-9dee-6ed43095f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on_x0020_Date" ma:index="13" nillable="true" ma:displayName="Action Date" ma:format="DateOnly" ma:internalName="Ac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7891e-4d23-49d2-9dee-6ed43095f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_x0020_Date xmlns="ed9a430b-6efa-494f-8dc8-7c964a78d707" xsi:nil="true"/>
    <TaxCatchAll xmlns="ed9a430b-6efa-494f-8dc8-7c964a78d707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5601B-F544-4CFB-90BC-C95AB967B4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161CEF-EFF1-4516-8CEF-D47EDCA37BF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608E0E6-0568-4058-A2F8-EE9E1C99C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9a430b-6efa-494f-8dc8-7c964a78d707"/>
    <ds:schemaRef ds:uri="d587891e-4d23-49d2-9dee-6ed43095f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90F623-2A6C-4CA1-9F7E-766E5C9A5117}">
  <ds:schemaRefs>
    <ds:schemaRef ds:uri="http://schemas.microsoft.com/office/2006/metadata/properties"/>
    <ds:schemaRef ds:uri="http://schemas.microsoft.com/office/infopath/2007/PartnerControls"/>
    <ds:schemaRef ds:uri="ed9a430b-6efa-494f-8dc8-7c964a78d707"/>
  </ds:schemaRefs>
</ds:datastoreItem>
</file>

<file path=customXml/itemProps5.xml><?xml version="1.0" encoding="utf-8"?>
<ds:datastoreItem xmlns:ds="http://schemas.openxmlformats.org/officeDocument/2006/customXml" ds:itemID="{3DE4F323-4A30-4842-91A3-08C2072713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2011</vt:lpstr>
      <vt:lpstr>2012</vt:lpstr>
      <vt:lpstr>2013</vt:lpstr>
      <vt:lpstr>2014</vt:lpstr>
      <vt:lpstr>All</vt:lpstr>
      <vt:lpstr>1-Staff-35</vt:lpstr>
      <vt:lpstr>Checking</vt:lpstr>
    </vt:vector>
  </TitlesOfParts>
  <Company>Ontario Power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haneef.ansari</dc:creator>
  <cp:lastModifiedBy>Cindy Perrin</cp:lastModifiedBy>
  <dcterms:created xsi:type="dcterms:W3CDTF">2015-12-22T20:07:22Z</dcterms:created>
  <dcterms:modified xsi:type="dcterms:W3CDTF">2022-10-18T23:36:52Z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0x010100DFB21D164EBDFC4D8D151E64B8B89595</vt:lpwstr>
  </property>
</Properties>
</file>