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B931CAD1-DC50-402C-8A1D-C23A00A892BE}" xr6:coauthVersionLast="47" xr6:coauthVersionMax="47" xr10:uidLastSave="{7E8BA707-DB0B-4175-B25E-A3DF10C984D4}"/>
  <bookViews>
    <workbookView xWindow="30" yWindow="30" windowWidth="28770" windowHeight="15570" xr2:uid="{C592716E-D94F-43CF-AAC4-CC72B3EFF040}"/>
  </bookViews>
  <sheets>
    <sheet name="Sheet1" sheetId="1" r:id="rId1"/>
  </sheets>
  <definedNames>
    <definedName name="_xlnm.Print_Area" localSheetId="0">Sheet1!$A$1:$H$81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1" l="1"/>
  <c r="C73" i="1"/>
  <c r="C67" i="1"/>
  <c r="C63" i="1"/>
  <c r="C52" i="1"/>
  <c r="C47" i="1"/>
  <c r="C46" i="1"/>
  <c r="G37" i="1"/>
  <c r="G35" i="1"/>
  <c r="G33" i="1"/>
  <c r="G31" i="1"/>
  <c r="G29" i="1"/>
  <c r="C27" i="1"/>
  <c r="G27" i="1" s="1"/>
  <c r="G26" i="1"/>
  <c r="G25" i="1"/>
  <c r="G24" i="1"/>
  <c r="G23" i="1"/>
  <c r="G22" i="1"/>
  <c r="C19" i="1"/>
  <c r="G19" i="1" s="1"/>
</calcChain>
</file>

<file path=xl/sharedStrings.xml><?xml version="1.0" encoding="utf-8"?>
<sst xmlns="http://schemas.openxmlformats.org/spreadsheetml/2006/main" count="80" uniqueCount="69">
  <si>
    <t>Storage</t>
  </si>
  <si>
    <t>Particulars ($ millions)</t>
  </si>
  <si>
    <t>(b)</t>
  </si>
  <si>
    <t>(c)</t>
  </si>
  <si>
    <t>Transportation</t>
  </si>
  <si>
    <t>Other operating revenue</t>
  </si>
  <si>
    <t>Other income</t>
  </si>
  <si>
    <t>Total operating revenue</t>
  </si>
  <si>
    <t>Depreciation and amortization expense</t>
  </si>
  <si>
    <t>Fixed financing costs</t>
  </si>
  <si>
    <t>Municipal and other taxes</t>
  </si>
  <si>
    <t>(a)</t>
  </si>
  <si>
    <t>2020 ACTUAL</t>
  </si>
  <si>
    <t>Line No.</t>
  </si>
  <si>
    <t>Audited Income (as per Financial Statements)</t>
  </si>
  <si>
    <t>Corporate Income as per Utility Income Schedule</t>
  </si>
  <si>
    <t>Variance</t>
  </si>
  <si>
    <t>Reference</t>
  </si>
  <si>
    <t>(d)</t>
  </si>
  <si>
    <t>Operating Revenues</t>
  </si>
  <si>
    <t>Gas sales (commodity) and distribution</t>
  </si>
  <si>
    <t>Storage, transportation and other</t>
  </si>
  <si>
    <t>Operating Expenses</t>
  </si>
  <si>
    <t>Gas (commodity and distribution) costs</t>
  </si>
  <si>
    <t>Operation and maintenance (administrative)</t>
  </si>
  <si>
    <t>(e)</t>
  </si>
  <si>
    <t>Total operating expenses</t>
  </si>
  <si>
    <t>Income before income taxes</t>
  </si>
  <si>
    <t>Interest and financing expenses</t>
  </si>
  <si>
    <t>(f)</t>
  </si>
  <si>
    <t>Income taxes</t>
  </si>
  <si>
    <t>(g)</t>
  </si>
  <si>
    <t>Net Income</t>
  </si>
  <si>
    <t>Note:</t>
  </si>
  <si>
    <t>Col. b - Corporate income as reported in Exhibit 1, Tab 8, Schedule 1, Attachment 6, Column 1</t>
  </si>
  <si>
    <t>a)</t>
  </si>
  <si>
    <t>Audited Total Operating Revenue</t>
  </si>
  <si>
    <t>Reclassify pension related other revenue to O&amp;M</t>
  </si>
  <si>
    <t>Reclassify EGD rate zone Open Bill and ABC T-service O&amp;M against program revenues in other revenue</t>
  </si>
  <si>
    <t>Eliminate 2019 adjustment for GSPCCDA (recorded in 2020 corporate earnings)</t>
  </si>
  <si>
    <t>Reclassify other expenses out of other income to O&amp;M</t>
  </si>
  <si>
    <t>Eliminate correction of 2019 LBA fees (recorded in 2020 corporate earnings)</t>
  </si>
  <si>
    <t>Corporate Total Operating Revenue</t>
  </si>
  <si>
    <t>b)</t>
  </si>
  <si>
    <t>Audited Gas Costs</t>
  </si>
  <si>
    <t>Corporate Gas Costs</t>
  </si>
  <si>
    <t>c)</t>
  </si>
  <si>
    <t>Audited Operation and Maintenance</t>
  </si>
  <si>
    <t>Reclassify Municipal &amp; Property Taxes out of O&amp;M</t>
  </si>
  <si>
    <t>Corporate Operation and Maintenance</t>
  </si>
  <si>
    <t>d)</t>
  </si>
  <si>
    <t>Audited Fixed Financing Costs</t>
  </si>
  <si>
    <t>Reclassify fixed financing costs from interest and financing expenses</t>
  </si>
  <si>
    <t>Corporate Fixed Financing Costs</t>
  </si>
  <si>
    <t>e)</t>
  </si>
  <si>
    <t>Audited Municipal and Other Taxes</t>
  </si>
  <si>
    <t>Reclassify Municipal and other taxes included within O&amp;M costs</t>
  </si>
  <si>
    <t>Corporate Municipal and Other Taxes</t>
  </si>
  <si>
    <t>f)</t>
  </si>
  <si>
    <t>Audited Interest and Financing expenses</t>
  </si>
  <si>
    <t>Elimination of interest expense and the amortization of debt issue and discount costs</t>
  </si>
  <si>
    <t xml:space="preserve">  which are determined through the regulated capital structure</t>
  </si>
  <si>
    <t>Corporate Interest and Financing expenses</t>
  </si>
  <si>
    <t>g)</t>
  </si>
  <si>
    <t>Audited Income Taxes</t>
  </si>
  <si>
    <t>Elimination of corporate income taxes which will be calculated on a utility stand-alone basis</t>
  </si>
  <si>
    <t>Corporate Income Taxes</t>
  </si>
  <si>
    <t>RECONCILIATION OF AUDITED EGI INCOME (PER FINANCIAL STATEMENTS)</t>
  </si>
  <si>
    <t>TO CORPORATE INCOME FOR UTILITY INCOME DETERMINATION PURPOSES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</si>
</sst>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_);_(@_)"/>
    <numFmt numFmtId="165" formatCode="#,##0.0_);\(#,##0.0\)"/>
    <numFmt numFmtId="166" formatCode="#,##0.0_);\(#,##0.0\);\-"/>
    <numFmt numFmtId="167" formatCode="0.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u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</cellStyleXfs>
  <cellXfs count="41">
    <xf numFmtId="0" fontId="0" fillId="0" borderId="0" xfId="0"/>
    <xf numFmtId="0" fontId="1" fillId="0" borderId="0" xfId="2" applyFont="1" applyAlignment="1">
      <alignment horizontal="center"/>
    </xf>
    <xf numFmtId="0" fontId="1" fillId="0" borderId="0" xfId="2" quotePrefix="1" applyFont="1" applyAlignment="1">
      <alignment horizontal="center"/>
    </xf>
    <xf numFmtId="0" fontId="1" fillId="0" borderId="0" xfId="0" applyFont="1"/>
    <xf numFmtId="164" fontId="1" fillId="0" borderId="1" xfId="0" applyNumberFormat="1" applyFont="1" applyBorder="1" applyAlignment="1">
      <alignment horizontal="left"/>
    </xf>
    <xf numFmtId="49" fontId="3" fillId="0" borderId="0" xfId="4" applyNumberFormat="1" applyFont="1"/>
    <xf numFmtId="164" fontId="1" fillId="0" borderId="0" xfId="0" applyNumberFormat="1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167" fontId="1" fillId="0" borderId="0" xfId="0" applyNumberFormat="1" applyFont="1" applyAlignment="1">
      <alignment horizontal="right" vertical="top"/>
    </xf>
    <xf numFmtId="49" fontId="4" fillId="0" borderId="0" xfId="4" applyNumberFormat="1" applyFont="1"/>
    <xf numFmtId="0" fontId="1" fillId="0" borderId="0" xfId="0" applyFont="1" applyAlignment="1">
      <alignment horizontal="left"/>
    </xf>
    <xf numFmtId="49" fontId="1" fillId="0" borderId="0" xfId="4" applyNumberFormat="1" applyFont="1"/>
    <xf numFmtId="164" fontId="1" fillId="0" borderId="0" xfId="0" applyNumberFormat="1" applyFont="1"/>
    <xf numFmtId="0" fontId="3" fillId="0" borderId="0" xfId="4" applyFont="1" applyAlignment="1">
      <alignment horizontal="left"/>
    </xf>
    <xf numFmtId="0" fontId="4" fillId="0" borderId="0" xfId="4" applyFont="1" applyAlignment="1">
      <alignment horizontal="left"/>
    </xf>
    <xf numFmtId="0" fontId="1" fillId="0" borderId="0" xfId="4" applyFont="1" applyAlignment="1">
      <alignment horizontal="left"/>
    </xf>
    <xf numFmtId="49" fontId="1" fillId="0" borderId="0" xfId="0" applyNumberFormat="1" applyFont="1" applyAlignment="1">
      <alignment horizontal="center" wrapText="1"/>
    </xf>
    <xf numFmtId="0" fontId="3" fillId="0" borderId="0" xfId="0" applyFont="1"/>
    <xf numFmtId="0" fontId="4" fillId="0" borderId="0" xfId="0" applyFont="1"/>
    <xf numFmtId="167" fontId="1" fillId="0" borderId="0" xfId="0" applyNumberFormat="1" applyFont="1" applyAlignment="1">
      <alignment horizontal="center" vertical="top"/>
    </xf>
    <xf numFmtId="0" fontId="1" fillId="0" borderId="0" xfId="5" applyFont="1"/>
    <xf numFmtId="164" fontId="5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5" fillId="0" borderId="0" xfId="0" quotePrefix="1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164" fontId="5" fillId="0" borderId="0" xfId="0" quotePrefix="1" applyNumberFormat="1" applyFont="1" applyAlignment="1">
      <alignment horizontal="left"/>
    </xf>
    <xf numFmtId="165" fontId="5" fillId="0" borderId="2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left" vertical="top"/>
    </xf>
    <xf numFmtId="166" fontId="5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6">
    <cellStyle name="Comma 2" xfId="3" xr:uid="{B353D3F7-41B1-480F-BAA9-233C8E6A2A35}"/>
    <cellStyle name="Normal" xfId="0" builtinId="0"/>
    <cellStyle name="Normal 2" xfId="1" xr:uid="{C754B857-4BDD-4AC0-BC63-BA74AEE81072}"/>
    <cellStyle name="Normal 5" xfId="5" xr:uid="{781F6B28-7A2B-4F09-9A3B-DDAE27B2A825}"/>
    <cellStyle name="Normal 6" xfId="2" xr:uid="{582FCEC4-BE67-4ACA-BBC4-926ED10CF74A}"/>
    <cellStyle name="Normal_DRAFTIS" xfId="4" xr:uid="{5DAC04B5-0E7B-4710-BD58-7F97B6ABF0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283E8-1F9A-4E81-B3BE-CB78DC28A299}">
  <sheetPr>
    <pageSetUpPr fitToPage="1"/>
  </sheetPr>
  <dimension ref="A1:I78"/>
  <sheetViews>
    <sheetView tabSelected="1" view="pageLayout" zoomScaleNormal="100" workbookViewId="0">
      <selection activeCell="B5" sqref="B5"/>
    </sheetView>
  </sheetViews>
  <sheetFormatPr defaultColWidth="9.140625" defaultRowHeight="12.75" x14ac:dyDescent="0.2"/>
  <cols>
    <col min="1" max="1" width="5.7109375" style="21" customWidth="1"/>
    <col min="2" max="2" width="91.28515625" style="22" customWidth="1"/>
    <col min="3" max="3" width="14.85546875" style="21" customWidth="1"/>
    <col min="4" max="4" width="2.7109375" style="21" customWidth="1"/>
    <col min="5" max="5" width="12.7109375" style="21" customWidth="1"/>
    <col min="6" max="6" width="2.7109375" style="21" customWidth="1"/>
    <col min="7" max="7" width="12.7109375" style="21" customWidth="1"/>
    <col min="8" max="8" width="2.7109375" style="21" customWidth="1"/>
    <col min="9" max="9" width="9.42578125" style="24" customWidth="1"/>
    <col min="10" max="16384" width="9.140625" style="23"/>
  </cols>
  <sheetData>
    <row r="1" spans="1:9" x14ac:dyDescent="0.2">
      <c r="I1" s="1"/>
    </row>
    <row r="2" spans="1:9" x14ac:dyDescent="0.2">
      <c r="I2" s="1"/>
    </row>
    <row r="3" spans="1:9" x14ac:dyDescent="0.2">
      <c r="I3" s="2"/>
    </row>
    <row r="4" spans="1:9" x14ac:dyDescent="0.2">
      <c r="I4" s="1"/>
    </row>
    <row r="5" spans="1:9" x14ac:dyDescent="0.2">
      <c r="I5" s="1"/>
    </row>
    <row r="6" spans="1:9" x14ac:dyDescent="0.2">
      <c r="A6" s="40" t="s">
        <v>67</v>
      </c>
      <c r="B6" s="40"/>
      <c r="C6" s="40"/>
      <c r="D6" s="40"/>
      <c r="E6" s="40"/>
      <c r="F6" s="40"/>
      <c r="G6" s="40"/>
      <c r="H6" s="40"/>
      <c r="I6" s="40"/>
    </row>
    <row r="7" spans="1:9" x14ac:dyDescent="0.2">
      <c r="A7" s="40" t="s">
        <v>68</v>
      </c>
      <c r="B7" s="40"/>
      <c r="C7" s="40"/>
      <c r="D7" s="40"/>
      <c r="E7" s="40"/>
      <c r="F7" s="40"/>
      <c r="G7" s="40"/>
      <c r="H7" s="40"/>
      <c r="I7" s="40"/>
    </row>
    <row r="8" spans="1:9" x14ac:dyDescent="0.2">
      <c r="A8" s="40" t="s">
        <v>12</v>
      </c>
      <c r="B8" s="40"/>
      <c r="C8" s="40"/>
      <c r="D8" s="40"/>
      <c r="E8" s="40"/>
      <c r="F8" s="40"/>
      <c r="G8" s="40"/>
      <c r="H8" s="40"/>
      <c r="I8" s="40"/>
    </row>
    <row r="10" spans="1:9" ht="51" x14ac:dyDescent="0.2">
      <c r="A10" s="25" t="s">
        <v>13</v>
      </c>
      <c r="B10" s="4" t="s">
        <v>1</v>
      </c>
      <c r="C10" s="25" t="s">
        <v>14</v>
      </c>
      <c r="D10" s="26"/>
      <c r="E10" s="25" t="s">
        <v>15</v>
      </c>
      <c r="F10" s="26"/>
      <c r="G10" s="27" t="s">
        <v>16</v>
      </c>
      <c r="H10" s="26"/>
      <c r="I10" s="27" t="s">
        <v>17</v>
      </c>
    </row>
    <row r="11" spans="1:9" x14ac:dyDescent="0.2">
      <c r="C11" s="24" t="s">
        <v>11</v>
      </c>
      <c r="D11" s="24"/>
      <c r="E11" s="24" t="s">
        <v>2</v>
      </c>
      <c r="F11" s="26"/>
      <c r="G11" s="24" t="s">
        <v>3</v>
      </c>
      <c r="H11" s="26"/>
      <c r="I11" s="24" t="s">
        <v>18</v>
      </c>
    </row>
    <row r="12" spans="1:9" x14ac:dyDescent="0.2">
      <c r="A12" s="28"/>
      <c r="B12" s="5" t="s">
        <v>19</v>
      </c>
    </row>
    <row r="13" spans="1:9" x14ac:dyDescent="0.2">
      <c r="A13" s="29">
        <v>1</v>
      </c>
      <c r="B13" s="6" t="s">
        <v>20</v>
      </c>
      <c r="C13" s="30">
        <v>3630.7</v>
      </c>
      <c r="E13" s="30">
        <v>4152.3638476599999</v>
      </c>
      <c r="I13" s="19"/>
    </row>
    <row r="14" spans="1:9" x14ac:dyDescent="0.2">
      <c r="A14" s="29">
        <v>2</v>
      </c>
      <c r="B14" s="6" t="s">
        <v>21</v>
      </c>
      <c r="C14" s="30">
        <v>884</v>
      </c>
      <c r="E14" s="31">
        <v>0</v>
      </c>
      <c r="I14" s="19"/>
    </row>
    <row r="15" spans="1:9" x14ac:dyDescent="0.2">
      <c r="A15" s="29">
        <v>3</v>
      </c>
      <c r="B15" s="6" t="s">
        <v>4</v>
      </c>
      <c r="C15" s="31">
        <v>0</v>
      </c>
      <c r="E15" s="30">
        <v>142.37101769</v>
      </c>
      <c r="I15" s="19"/>
    </row>
    <row r="16" spans="1:9" x14ac:dyDescent="0.2">
      <c r="A16" s="29">
        <v>4</v>
      </c>
      <c r="B16" s="6" t="s">
        <v>0</v>
      </c>
      <c r="C16" s="31">
        <v>0</v>
      </c>
      <c r="E16" s="30">
        <v>145.74861459000005</v>
      </c>
      <c r="I16" s="19"/>
    </row>
    <row r="17" spans="1:9" x14ac:dyDescent="0.2">
      <c r="A17" s="29">
        <v>5</v>
      </c>
      <c r="B17" s="6" t="s">
        <v>5</v>
      </c>
      <c r="C17" s="31">
        <v>0</v>
      </c>
      <c r="E17" s="30">
        <v>63.584917850000011</v>
      </c>
      <c r="I17" s="19"/>
    </row>
    <row r="18" spans="1:9" x14ac:dyDescent="0.2">
      <c r="A18" s="29">
        <v>6</v>
      </c>
      <c r="B18" s="6" t="s">
        <v>6</v>
      </c>
      <c r="C18" s="32">
        <v>56.3</v>
      </c>
      <c r="E18" s="32">
        <v>24.202532910000002</v>
      </c>
      <c r="G18" s="33"/>
      <c r="I18" s="19"/>
    </row>
    <row r="19" spans="1:9" x14ac:dyDescent="0.2">
      <c r="A19" s="29">
        <v>7</v>
      </c>
      <c r="B19" s="22" t="s">
        <v>7</v>
      </c>
      <c r="C19" s="32">
        <f>SUM(C13:C18)</f>
        <v>4571</v>
      </c>
      <c r="E19" s="32">
        <v>4528.2709307000005</v>
      </c>
      <c r="G19" s="32">
        <f>E19-C19</f>
        <v>-42.729069299999537</v>
      </c>
      <c r="I19" s="24" t="s">
        <v>11</v>
      </c>
    </row>
    <row r="20" spans="1:9" x14ac:dyDescent="0.2">
      <c r="A20" s="29"/>
    </row>
    <row r="21" spans="1:9" x14ac:dyDescent="0.2">
      <c r="A21" s="29"/>
      <c r="B21" s="5" t="s">
        <v>22</v>
      </c>
    </row>
    <row r="22" spans="1:9" x14ac:dyDescent="0.2">
      <c r="A22" s="29">
        <v>8</v>
      </c>
      <c r="B22" s="6" t="s">
        <v>23</v>
      </c>
      <c r="C22" s="30">
        <v>1811.7</v>
      </c>
      <c r="E22" s="30">
        <v>1815.9828021000001</v>
      </c>
      <c r="G22" s="30">
        <f>E22-C22</f>
        <v>4.2828021000000263</v>
      </c>
      <c r="I22" s="24" t="s">
        <v>2</v>
      </c>
    </row>
    <row r="23" spans="1:9" x14ac:dyDescent="0.2">
      <c r="A23" s="29">
        <v>9</v>
      </c>
      <c r="B23" s="6" t="s">
        <v>24</v>
      </c>
      <c r="C23" s="30">
        <v>1136.9000000000001</v>
      </c>
      <c r="E23" s="30">
        <v>965.73190822999936</v>
      </c>
      <c r="G23" s="30">
        <f t="shared" ref="G23:G26" si="0">E23-C23</f>
        <v>-171.16809177000073</v>
      </c>
      <c r="I23" s="24" t="s">
        <v>3</v>
      </c>
    </row>
    <row r="24" spans="1:9" x14ac:dyDescent="0.2">
      <c r="A24" s="29">
        <v>10</v>
      </c>
      <c r="B24" s="6" t="s">
        <v>8</v>
      </c>
      <c r="C24" s="30">
        <v>655.5</v>
      </c>
      <c r="E24" s="30">
        <v>655.47333142000002</v>
      </c>
      <c r="G24" s="30">
        <f t="shared" si="0"/>
        <v>-2.6668579999977737E-2</v>
      </c>
    </row>
    <row r="25" spans="1:9" x14ac:dyDescent="0.2">
      <c r="A25" s="29">
        <v>11</v>
      </c>
      <c r="B25" s="6" t="s">
        <v>9</v>
      </c>
      <c r="C25" s="31">
        <v>0</v>
      </c>
      <c r="E25" s="30">
        <v>4.4159515599999999</v>
      </c>
      <c r="G25" s="30">
        <f t="shared" si="0"/>
        <v>4.4159515599999999</v>
      </c>
      <c r="I25" s="24" t="s">
        <v>18</v>
      </c>
    </row>
    <row r="26" spans="1:9" x14ac:dyDescent="0.2">
      <c r="A26" s="29">
        <v>12</v>
      </c>
      <c r="B26" s="6" t="s">
        <v>10</v>
      </c>
      <c r="C26" s="31">
        <v>0</v>
      </c>
      <c r="E26" s="32">
        <v>126.21968709000001</v>
      </c>
      <c r="G26" s="32">
        <f t="shared" si="0"/>
        <v>126.21968709000001</v>
      </c>
      <c r="I26" s="24" t="s">
        <v>25</v>
      </c>
    </row>
    <row r="27" spans="1:9" x14ac:dyDescent="0.2">
      <c r="A27" s="29">
        <v>13</v>
      </c>
      <c r="B27" s="34" t="s">
        <v>26</v>
      </c>
      <c r="C27" s="35">
        <f>SUM(C22:C26)</f>
        <v>3604.1000000000004</v>
      </c>
      <c r="E27" s="35">
        <v>3567.8236803999998</v>
      </c>
      <c r="G27" s="35">
        <f>E27-C27</f>
        <v>-36.276319600000534</v>
      </c>
    </row>
    <row r="28" spans="1:9" x14ac:dyDescent="0.2">
      <c r="A28" s="29"/>
      <c r="B28" s="34"/>
    </row>
    <row r="29" spans="1:9" x14ac:dyDescent="0.2">
      <c r="A29" s="29">
        <v>14</v>
      </c>
      <c r="B29" s="22" t="s">
        <v>27</v>
      </c>
      <c r="C29" s="30">
        <v>966.9</v>
      </c>
      <c r="E29" s="30">
        <v>960.44725030000063</v>
      </c>
      <c r="G29" s="30">
        <f>E29-C29</f>
        <v>-6.4527496999993446</v>
      </c>
    </row>
    <row r="30" spans="1:9" x14ac:dyDescent="0.2">
      <c r="A30" s="23"/>
    </row>
    <row r="31" spans="1:9" x14ac:dyDescent="0.2">
      <c r="A31" s="29">
        <v>15</v>
      </c>
      <c r="B31" s="7" t="s">
        <v>28</v>
      </c>
      <c r="C31" s="32">
        <v>411.9</v>
      </c>
      <c r="E31" s="36">
        <v>0</v>
      </c>
      <c r="G31" s="32">
        <f>E31-C31</f>
        <v>-411.9</v>
      </c>
      <c r="I31" s="24" t="s">
        <v>29</v>
      </c>
    </row>
    <row r="32" spans="1:9" x14ac:dyDescent="0.2">
      <c r="A32" s="23"/>
    </row>
    <row r="33" spans="1:9" x14ac:dyDescent="0.2">
      <c r="A33" s="29">
        <v>16</v>
      </c>
      <c r="B33" s="7" t="s">
        <v>27</v>
      </c>
      <c r="C33" s="30">
        <v>555</v>
      </c>
      <c r="E33" s="30">
        <v>960.44725030000063</v>
      </c>
      <c r="G33" s="30">
        <f>E33-C33</f>
        <v>405.44725030000063</v>
      </c>
    </row>
    <row r="34" spans="1:9" x14ac:dyDescent="0.2">
      <c r="A34" s="29"/>
      <c r="B34" s="7"/>
      <c r="C34" s="30"/>
    </row>
    <row r="35" spans="1:9" x14ac:dyDescent="0.2">
      <c r="A35" s="29">
        <v>17</v>
      </c>
      <c r="B35" s="22" t="s">
        <v>30</v>
      </c>
      <c r="C35" s="30">
        <v>57.7</v>
      </c>
      <c r="E35" s="31">
        <v>0</v>
      </c>
      <c r="G35" s="30">
        <f>E35-C35</f>
        <v>-57.7</v>
      </c>
      <c r="I35" s="24" t="s">
        <v>31</v>
      </c>
    </row>
    <row r="36" spans="1:9" x14ac:dyDescent="0.2">
      <c r="A36" s="23"/>
    </row>
    <row r="37" spans="1:9" ht="13.5" thickBot="1" x14ac:dyDescent="0.25">
      <c r="A37" s="29">
        <v>18</v>
      </c>
      <c r="B37" s="7" t="s">
        <v>32</v>
      </c>
      <c r="C37" s="37">
        <v>497.3</v>
      </c>
      <c r="E37" s="37">
        <v>960.44725030000063</v>
      </c>
      <c r="G37" s="37">
        <f>E37-C37</f>
        <v>463.14725030000062</v>
      </c>
    </row>
    <row r="38" spans="1:9" ht="13.5" thickTop="1" x14ac:dyDescent="0.2">
      <c r="A38" s="29"/>
      <c r="B38" s="7"/>
    </row>
    <row r="39" spans="1:9" x14ac:dyDescent="0.2">
      <c r="A39" s="38" t="s">
        <v>33</v>
      </c>
      <c r="B39" s="7" t="s">
        <v>34</v>
      </c>
    </row>
    <row r="41" spans="1:9" x14ac:dyDescent="0.2">
      <c r="A41" s="8" t="s">
        <v>35</v>
      </c>
      <c r="B41" s="5" t="s">
        <v>36</v>
      </c>
      <c r="C41" s="30">
        <v>4571</v>
      </c>
      <c r="D41" s="9"/>
    </row>
    <row r="42" spans="1:9" x14ac:dyDescent="0.2">
      <c r="A42" s="8"/>
      <c r="B42" s="10" t="s">
        <v>37</v>
      </c>
      <c r="C42" s="30">
        <v>-32.329260959999999</v>
      </c>
      <c r="D42" s="10"/>
    </row>
    <row r="43" spans="1:9" x14ac:dyDescent="0.2">
      <c r="A43" s="8"/>
      <c r="B43" s="10" t="s">
        <v>38</v>
      </c>
      <c r="C43" s="30">
        <v>-12.874000000000001</v>
      </c>
      <c r="D43" s="10"/>
    </row>
    <row r="44" spans="1:9" x14ac:dyDescent="0.2">
      <c r="A44" s="8"/>
      <c r="B44" s="10" t="s">
        <v>39</v>
      </c>
      <c r="C44" s="30">
        <v>3.8633000000000002</v>
      </c>
      <c r="D44" s="10"/>
    </row>
    <row r="45" spans="1:9" x14ac:dyDescent="0.2">
      <c r="A45" s="8"/>
      <c r="B45" s="10" t="s">
        <v>40</v>
      </c>
      <c r="C45" s="30">
        <v>0.23499999999999999</v>
      </c>
      <c r="D45" s="10"/>
    </row>
    <row r="46" spans="1:9" x14ac:dyDescent="0.2">
      <c r="A46" s="8"/>
      <c r="B46" s="10" t="s">
        <v>41</v>
      </c>
      <c r="C46" s="32">
        <f>0.18-1.809</f>
        <v>-1.629</v>
      </c>
      <c r="D46" s="10"/>
    </row>
    <row r="47" spans="1:9" x14ac:dyDescent="0.2">
      <c r="A47" s="8"/>
      <c r="B47" s="11" t="s">
        <v>42</v>
      </c>
      <c r="C47" s="32">
        <f>SUM(C41:C46)</f>
        <v>4528.2660390399997</v>
      </c>
      <c r="D47" s="9"/>
    </row>
    <row r="48" spans="1:9" x14ac:dyDescent="0.2">
      <c r="A48" s="8"/>
      <c r="B48" s="9"/>
      <c r="C48" s="12"/>
      <c r="D48" s="9"/>
    </row>
    <row r="49" spans="1:4" x14ac:dyDescent="0.2">
      <c r="A49" s="8" t="s">
        <v>43</v>
      </c>
      <c r="B49" s="13" t="s">
        <v>44</v>
      </c>
      <c r="C49" s="30">
        <v>1811.7</v>
      </c>
      <c r="D49" s="14"/>
    </row>
    <row r="50" spans="1:4" x14ac:dyDescent="0.2">
      <c r="A50" s="8"/>
      <c r="B50" s="10" t="s">
        <v>39</v>
      </c>
      <c r="C50" s="30">
        <v>6.0990000000000002</v>
      </c>
      <c r="D50" s="10"/>
    </row>
    <row r="51" spans="1:4" x14ac:dyDescent="0.2">
      <c r="A51" s="8"/>
      <c r="B51" s="10" t="s">
        <v>41</v>
      </c>
      <c r="C51" s="32">
        <v>-1.8089999999999999</v>
      </c>
      <c r="D51" s="10"/>
    </row>
    <row r="52" spans="1:4" x14ac:dyDescent="0.2">
      <c r="A52" s="3"/>
      <c r="B52" s="15" t="s">
        <v>45</v>
      </c>
      <c r="C52" s="32">
        <f>SUM(C49:C51)</f>
        <v>1815.99</v>
      </c>
      <c r="D52" s="14"/>
    </row>
    <row r="53" spans="1:4" x14ac:dyDescent="0.2">
      <c r="A53" s="3"/>
      <c r="B53" s="16"/>
      <c r="C53" s="30"/>
      <c r="D53" s="16"/>
    </row>
    <row r="54" spans="1:4" ht="15" customHeight="1" x14ac:dyDescent="0.2">
      <c r="A54" s="8" t="s">
        <v>46</v>
      </c>
      <c r="B54" s="13" t="s">
        <v>47</v>
      </c>
      <c r="C54" s="30">
        <v>1136.9000000000001</v>
      </c>
      <c r="D54" s="14"/>
    </row>
    <row r="55" spans="1:4" x14ac:dyDescent="0.2">
      <c r="A55" s="8"/>
      <c r="B55" s="10" t="s">
        <v>37</v>
      </c>
      <c r="C55" s="30">
        <v>-32.329260959999999</v>
      </c>
      <c r="D55" s="10"/>
    </row>
    <row r="56" spans="1:4" x14ac:dyDescent="0.2">
      <c r="A56" s="8"/>
      <c r="B56" s="20" t="s">
        <v>48</v>
      </c>
      <c r="C56" s="30">
        <v>-126.21968709000001</v>
      </c>
      <c r="D56" s="20"/>
    </row>
    <row r="57" spans="1:4" x14ac:dyDescent="0.2">
      <c r="A57" s="3"/>
      <c r="B57" s="10" t="s">
        <v>38</v>
      </c>
      <c r="C57" s="30">
        <v>-12.874000000000001</v>
      </c>
      <c r="D57" s="10"/>
    </row>
    <row r="58" spans="1:4" ht="15" customHeight="1" x14ac:dyDescent="0.2">
      <c r="A58" s="3"/>
      <c r="B58" s="10" t="s">
        <v>40</v>
      </c>
      <c r="C58" s="32">
        <v>0.23499999999999999</v>
      </c>
      <c r="D58" s="10"/>
    </row>
    <row r="59" spans="1:4" x14ac:dyDescent="0.2">
      <c r="A59" s="8"/>
      <c r="B59" s="15" t="s">
        <v>49</v>
      </c>
      <c r="C59" s="32">
        <v>965.73190822999936</v>
      </c>
      <c r="D59" s="14"/>
    </row>
    <row r="60" spans="1:4" x14ac:dyDescent="0.2">
      <c r="A60" s="8"/>
      <c r="B60" s="14"/>
      <c r="C60" s="12"/>
      <c r="D60" s="14"/>
    </row>
    <row r="61" spans="1:4" x14ac:dyDescent="0.2">
      <c r="A61" s="8" t="s">
        <v>50</v>
      </c>
      <c r="B61" s="17" t="s">
        <v>51</v>
      </c>
      <c r="C61" s="31">
        <v>0</v>
      </c>
      <c r="D61" s="18"/>
    </row>
    <row r="62" spans="1:4" x14ac:dyDescent="0.2">
      <c r="A62" s="8"/>
      <c r="B62" s="10" t="s">
        <v>52</v>
      </c>
      <c r="C62" s="30">
        <v>4.4159515599999999</v>
      </c>
      <c r="D62" s="10"/>
    </row>
    <row r="63" spans="1:4" x14ac:dyDescent="0.2">
      <c r="A63" s="3"/>
      <c r="B63" s="23" t="s">
        <v>53</v>
      </c>
      <c r="C63" s="32">
        <f>SUM(C61:C62)</f>
        <v>4.4159515599999999</v>
      </c>
      <c r="D63" s="18"/>
    </row>
    <row r="64" spans="1:4" x14ac:dyDescent="0.2">
      <c r="A64" s="3"/>
      <c r="B64" s="3"/>
      <c r="C64" s="3"/>
      <c r="D64" s="3"/>
    </row>
    <row r="65" spans="1:4" x14ac:dyDescent="0.2">
      <c r="A65" s="8" t="s">
        <v>54</v>
      </c>
      <c r="B65" s="17" t="s">
        <v>55</v>
      </c>
      <c r="C65" s="31">
        <v>0</v>
      </c>
      <c r="D65" s="18"/>
    </row>
    <row r="66" spans="1:4" x14ac:dyDescent="0.2">
      <c r="A66" s="8"/>
      <c r="B66" s="3" t="s">
        <v>56</v>
      </c>
      <c r="C66" s="32">
        <v>126.21968709000001</v>
      </c>
      <c r="D66" s="3"/>
    </row>
    <row r="67" spans="1:4" x14ac:dyDescent="0.2">
      <c r="A67" s="3"/>
      <c r="B67" s="23" t="s">
        <v>57</v>
      </c>
      <c r="C67" s="32">
        <f>SUM(C65:C66)</f>
        <v>126.21968709000001</v>
      </c>
      <c r="D67" s="18"/>
    </row>
    <row r="68" spans="1:4" x14ac:dyDescent="0.2">
      <c r="A68" s="3"/>
      <c r="B68" s="18"/>
      <c r="C68" s="12"/>
      <c r="D68" s="18"/>
    </row>
    <row r="69" spans="1:4" x14ac:dyDescent="0.2">
      <c r="A69" s="8" t="s">
        <v>58</v>
      </c>
      <c r="B69" s="17" t="s">
        <v>59</v>
      </c>
      <c r="C69" s="30">
        <v>411.9</v>
      </c>
      <c r="D69" s="18"/>
    </row>
    <row r="70" spans="1:4" x14ac:dyDescent="0.2">
      <c r="A70" s="8"/>
      <c r="B70" s="10" t="s">
        <v>52</v>
      </c>
      <c r="C70" s="30">
        <v>-4.4159515599999999</v>
      </c>
      <c r="D70" s="10"/>
    </row>
    <row r="71" spans="1:4" x14ac:dyDescent="0.2">
      <c r="A71" s="3"/>
      <c r="B71" s="10" t="s">
        <v>60</v>
      </c>
      <c r="C71" s="30">
        <v>-407.5</v>
      </c>
      <c r="D71" s="10"/>
    </row>
    <row r="72" spans="1:4" x14ac:dyDescent="0.2">
      <c r="A72" s="3"/>
      <c r="B72" s="10" t="s">
        <v>61</v>
      </c>
      <c r="C72" s="12"/>
      <c r="D72" s="10"/>
    </row>
    <row r="73" spans="1:4" x14ac:dyDescent="0.2">
      <c r="A73" s="3"/>
      <c r="B73" s="23" t="s">
        <v>62</v>
      </c>
      <c r="C73" s="35">
        <f>SUM(C69:C72)</f>
        <v>-1.5951560000019072E-2</v>
      </c>
      <c r="D73" s="18"/>
    </row>
    <row r="74" spans="1:4" ht="15" customHeight="1" x14ac:dyDescent="0.2">
      <c r="A74" s="3"/>
      <c r="B74" s="18"/>
      <c r="C74" s="12"/>
      <c r="D74" s="18"/>
    </row>
    <row r="75" spans="1:4" x14ac:dyDescent="0.2">
      <c r="A75" s="8" t="s">
        <v>63</v>
      </c>
      <c r="B75" s="17" t="s">
        <v>64</v>
      </c>
      <c r="C75" s="30">
        <v>57.7</v>
      </c>
      <c r="D75" s="18"/>
    </row>
    <row r="76" spans="1:4" x14ac:dyDescent="0.2">
      <c r="A76" s="3"/>
      <c r="B76" s="3" t="s">
        <v>65</v>
      </c>
      <c r="C76" s="30">
        <v>-57.7</v>
      </c>
      <c r="D76" s="3"/>
    </row>
    <row r="77" spans="1:4" ht="15" customHeight="1" x14ac:dyDescent="0.2">
      <c r="A77" s="3"/>
      <c r="B77" s="23" t="s">
        <v>66</v>
      </c>
      <c r="C77" s="39">
        <f>SUM(C75:C76)</f>
        <v>0</v>
      </c>
      <c r="D77" s="18"/>
    </row>
    <row r="78" spans="1:4" ht="15" customHeight="1" x14ac:dyDescent="0.2"/>
  </sheetData>
  <mergeCells count="3">
    <mergeCell ref="A8:I8"/>
    <mergeCell ref="A6:I6"/>
    <mergeCell ref="A7:I7"/>
  </mergeCells>
  <pageMargins left="0.7" right="0.7" top="0.75" bottom="0.75" header="0.3" footer="0.3"/>
  <pageSetup scale="55" orientation="portrait" r:id="rId1"/>
  <headerFooter>
    <oddHeader>&amp;R&amp;"Arial,Regular"&amp;10
Filed: 2022-10-31
EB-2022-0200
Exhibit 1
Tab 8
Schedule 1
Attachment 5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2022-11-01T20:47:39Z</dcterms:created>
  <dcterms:modified xsi:type="dcterms:W3CDTF">2022-11-01T20:47:50Z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2022-11-01T20:47:49Z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9a850fdd-082d-4f35-9031-a24d690d1d42</vt:lpwstr>
  </property>
  <property fmtid="{D5CDD505-2E9C-101B-9397-08002B2CF9AE}" pid="8" name="MSIP_Label_b1a6f161-e42b-4c47-8f69-f6a81e023e2d_ContentBits">
    <vt:lpwstr>0</vt:lpwstr>
  </property>
</Properties>
</file>