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3" documentId="6_{C125615E-C45F-4408-ACA6-06E01B80761B}" xr6:coauthVersionLast="47" xr6:coauthVersionMax="48" xr10:uidLastSave="{1F3FE345-C38E-4DEC-9E52-1798D708A345}"/>
  <bookViews>
    <workbookView xWindow="30" yWindow="30" windowWidth="28770" windowHeight="15570" tabRatio="943" xr2:uid="{E573F6FE-5D83-4C19-B481-7F249D4A043F}"/>
  </bookViews>
  <sheets>
    <sheet name="Sheet1" sheetId="1" r:id="rId1"/>
    <sheet name="Sheet2" sheetId="4" r:id="rId2"/>
    <sheet name="Sheet3" sheetId="10" r:id="rId3"/>
    <sheet name="Sheet4" sheetId="6" r:id="rId4"/>
    <sheet name="Sheet5" sheetId="8" r:id="rId5"/>
    <sheet name="Sheet6" sheetId="2" r:id="rId6"/>
    <sheet name="Sheet7" sheetId="5" r:id="rId7"/>
    <sheet name="Sheet8" sheetId="3" r:id="rId8"/>
    <sheet name="Sheet9" sheetId="7" r:id="rId9"/>
    <sheet name="Sheet10" sheetId="9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2" l="1"/>
  <c r="K44" i="2" s="1"/>
  <c r="I45" i="2"/>
  <c r="K45" i="2" s="1"/>
  <c r="A16" i="10"/>
  <c r="A17" i="10" s="1"/>
  <c r="A18" i="10" s="1"/>
  <c r="A19" i="10" s="1"/>
  <c r="A20" i="10" s="1"/>
  <c r="A21" i="10" s="1"/>
  <c r="A22" i="10" s="1"/>
  <c r="A23" i="10" s="1"/>
  <c r="A25" i="10" s="1"/>
  <c r="A29" i="10" s="1"/>
  <c r="A30" i="10" s="1"/>
  <c r="A31" i="10" s="1"/>
  <c r="A32" i="10" s="1"/>
  <c r="A33" i="10" s="1"/>
  <c r="A35" i="10" s="1"/>
  <c r="A59" i="10" s="1"/>
  <c r="A60" i="10" s="1"/>
  <c r="A61" i="10" s="1"/>
  <c r="A62" i="10" s="1"/>
  <c r="A63" i="10" s="1"/>
  <c r="A64" i="10" s="1"/>
  <c r="A65" i="10" s="1"/>
  <c r="A66" i="10" s="1"/>
  <c r="A67" i="10" s="1"/>
  <c r="A69" i="10" s="1"/>
  <c r="A71" i="10" s="1"/>
  <c r="A19" i="9"/>
  <c r="A20" i="9" s="1"/>
  <c r="A22" i="9" s="1"/>
  <c r="A24" i="9" s="1"/>
  <c r="I19" i="9"/>
  <c r="G22" i="9"/>
  <c r="G24" i="9" s="1"/>
  <c r="J22" i="9"/>
  <c r="A19" i="8"/>
  <c r="G22" i="8"/>
  <c r="G24" i="8" s="1"/>
  <c r="I22" i="8"/>
  <c r="I24" i="8" s="1"/>
  <c r="A20" i="8"/>
  <c r="A22" i="8" s="1"/>
  <c r="A24" i="8" s="1"/>
  <c r="H20" i="8"/>
  <c r="K22" i="8"/>
  <c r="K24" i="8" s="1"/>
  <c r="F22" i="8"/>
  <c r="F24" i="8" s="1"/>
  <c r="A16" i="7"/>
  <c r="A17" i="7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30" i="7" s="1"/>
  <c r="A34" i="7" s="1"/>
  <c r="A35" i="7" s="1"/>
  <c r="A36" i="7" s="1"/>
  <c r="A37" i="7" s="1"/>
  <c r="A38" i="7" s="1"/>
  <c r="A39" i="7" s="1"/>
  <c r="A40" i="7" s="1"/>
  <c r="A41" i="7" s="1"/>
  <c r="A42" i="7" s="1"/>
  <c r="A44" i="7" s="1"/>
  <c r="A46" i="7" s="1"/>
  <c r="A16" i="6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30" i="6" s="1"/>
  <c r="A34" i="6" s="1"/>
  <c r="A35" i="6" s="1"/>
  <c r="A36" i="6" s="1"/>
  <c r="A37" i="6" s="1"/>
  <c r="A38" i="6" s="1"/>
  <c r="A58" i="6" s="1"/>
  <c r="A59" i="6" s="1"/>
  <c r="A60" i="6" s="1"/>
  <c r="A61" i="6" s="1"/>
  <c r="A62" i="6" s="1"/>
  <c r="A64" i="6" s="1"/>
  <c r="A66" i="6" s="1"/>
  <c r="H15" i="4"/>
  <c r="A16" i="4"/>
  <c r="A17" i="4" s="1"/>
  <c r="A18" i="4" s="1"/>
  <c r="A19" i="4" s="1"/>
  <c r="A20" i="4" s="1"/>
  <c r="A21" i="4" s="1"/>
  <c r="A22" i="4" s="1"/>
  <c r="A24" i="4" s="1"/>
  <c r="A16" i="3"/>
  <c r="A17" i="3" s="1"/>
  <c r="A18" i="3" s="1"/>
  <c r="A19" i="3" s="1"/>
  <c r="A20" i="3" s="1"/>
  <c r="A21" i="3" s="1"/>
  <c r="A22" i="3" s="1"/>
  <c r="A24" i="3" s="1"/>
  <c r="A28" i="3" s="1"/>
  <c r="A29" i="3" s="1"/>
  <c r="A30" i="3" s="1"/>
  <c r="A31" i="3" s="1"/>
  <c r="A33" i="3" s="1"/>
  <c r="A37" i="3" s="1"/>
  <c r="A38" i="3" s="1"/>
  <c r="A39" i="3" s="1"/>
  <c r="A40" i="3" s="1"/>
  <c r="A41" i="3" s="1"/>
  <c r="A42" i="3" s="1"/>
  <c r="A43" i="3" s="1"/>
  <c r="A45" i="3" s="1"/>
  <c r="A47" i="3" s="1"/>
  <c r="A16" i="2"/>
  <c r="A17" i="2" s="1"/>
  <c r="A18" i="2" s="1"/>
  <c r="A19" i="2" s="1"/>
  <c r="A20" i="2" s="1"/>
  <c r="A21" i="2" s="1"/>
  <c r="A22" i="2" s="1"/>
  <c r="A24" i="2" s="1"/>
  <c r="A28" i="2" s="1"/>
  <c r="A29" i="2" s="1"/>
  <c r="A30" i="2" s="1"/>
  <c r="A31" i="2" s="1"/>
  <c r="A32" i="2" s="1"/>
  <c r="A33" i="2" s="1"/>
  <c r="A34" i="2" s="1"/>
  <c r="A35" i="2" s="1"/>
  <c r="A36" i="2" s="1"/>
  <c r="A16" i="1"/>
  <c r="A17" i="1" s="1"/>
  <c r="A18" i="1" s="1"/>
  <c r="A19" i="1" s="1"/>
  <c r="A20" i="1" s="1"/>
  <c r="A21" i="1" s="1"/>
  <c r="A22" i="1" s="1"/>
  <c r="A23" i="1" s="1"/>
  <c r="A24" i="1" s="1"/>
  <c r="A26" i="1" s="1"/>
  <c r="A30" i="1" s="1"/>
  <c r="A31" i="1" s="1"/>
  <c r="A32" i="1" s="1"/>
  <c r="A33" i="1" s="1"/>
  <c r="A34" i="1" s="1"/>
  <c r="A35" i="1" s="1"/>
  <c r="A36" i="1" s="1"/>
  <c r="A37" i="1" s="1"/>
  <c r="A38" i="1" s="1"/>
  <c r="H19" i="4" l="1"/>
  <c r="J19" i="4" s="1"/>
  <c r="H15" i="8"/>
  <c r="J20" i="8"/>
  <c r="I18" i="5"/>
  <c r="K18" i="5" s="1"/>
  <c r="L22" i="5"/>
  <c r="H22" i="5"/>
  <c r="F22" i="5"/>
  <c r="I20" i="7"/>
  <c r="I18" i="7"/>
  <c r="H22" i="9"/>
  <c r="H24" i="9" s="1"/>
  <c r="F22" i="9"/>
  <c r="F24" i="9" s="1"/>
  <c r="I15" i="9"/>
  <c r="H20" i="4"/>
  <c r="J20" i="4" s="1"/>
  <c r="K24" i="4"/>
  <c r="F24" i="4"/>
  <c r="I24" i="4"/>
  <c r="H16" i="4"/>
  <c r="J16" i="4" s="1"/>
  <c r="H70" i="1"/>
  <c r="J70" i="1" s="1"/>
  <c r="H51" i="1"/>
  <c r="J51" i="1" s="1"/>
  <c r="I15" i="5"/>
  <c r="I19" i="5"/>
  <c r="K19" i="5" s="1"/>
  <c r="J22" i="5"/>
  <c r="E22" i="8"/>
  <c r="E24" i="8" s="1"/>
  <c r="L22" i="9"/>
  <c r="L24" i="9" s="1"/>
  <c r="E22" i="9"/>
  <c r="E24" i="9" s="1"/>
  <c r="J24" i="9"/>
  <c r="I38" i="7"/>
  <c r="K38" i="7" s="1"/>
  <c r="I40" i="7"/>
  <c r="I39" i="7"/>
  <c r="K39" i="7" s="1"/>
  <c r="I21" i="7"/>
  <c r="K21" i="7" s="1"/>
  <c r="K18" i="7"/>
  <c r="I26" i="7"/>
  <c r="K26" i="7" s="1"/>
  <c r="I41" i="7"/>
  <c r="K41" i="7" s="1"/>
  <c r="I28" i="7"/>
  <c r="K28" i="7" s="1"/>
  <c r="I20" i="3"/>
  <c r="K20" i="3" s="1"/>
  <c r="H33" i="3"/>
  <c r="I19" i="3"/>
  <c r="K19" i="3" s="1"/>
  <c r="I22" i="3"/>
  <c r="K22" i="3" s="1"/>
  <c r="J45" i="3"/>
  <c r="I31" i="3"/>
  <c r="K31" i="3" s="1"/>
  <c r="G33" i="3"/>
  <c r="I43" i="3"/>
  <c r="K43" i="3" s="1"/>
  <c r="H45" i="3"/>
  <c r="F33" i="3"/>
  <c r="I38" i="3"/>
  <c r="K38" i="3" s="1"/>
  <c r="H24" i="3"/>
  <c r="G24" i="3"/>
  <c r="I50" i="2"/>
  <c r="K50" i="2" s="1"/>
  <c r="I48" i="2"/>
  <c r="K48" i="2" s="1"/>
  <c r="I22" i="2"/>
  <c r="K22" i="2" s="1"/>
  <c r="J24" i="2"/>
  <c r="I16" i="2"/>
  <c r="K16" i="2" s="1"/>
  <c r="I47" i="2"/>
  <c r="K47" i="2" s="1"/>
  <c r="I28" i="2"/>
  <c r="K28" i="2" s="1"/>
  <c r="J68" i="2"/>
  <c r="I21" i="2"/>
  <c r="K21" i="2" s="1"/>
  <c r="I65" i="2"/>
  <c r="K65" i="2" s="1"/>
  <c r="I66" i="2"/>
  <c r="K66" i="2" s="1"/>
  <c r="A37" i="2"/>
  <c r="A38" i="2" s="1"/>
  <c r="A40" i="2" s="1"/>
  <c r="I36" i="2"/>
  <c r="K36" i="2" s="1"/>
  <c r="I33" i="2"/>
  <c r="K33" i="2" s="1"/>
  <c r="F40" i="2"/>
  <c r="I34" i="2"/>
  <c r="K34" i="2" s="1"/>
  <c r="I31" i="2"/>
  <c r="K31" i="2" s="1"/>
  <c r="I20" i="2"/>
  <c r="K20" i="2" s="1"/>
  <c r="F24" i="2"/>
  <c r="H24" i="2"/>
  <c r="H68" i="2"/>
  <c r="I64" i="2"/>
  <c r="K64" i="2" s="1"/>
  <c r="I32" i="2"/>
  <c r="K32" i="2" s="1"/>
  <c r="G24" i="2"/>
  <c r="E24" i="2"/>
  <c r="G68" i="2"/>
  <c r="I49" i="2"/>
  <c r="K49" i="2" s="1"/>
  <c r="E40" i="2"/>
  <c r="I46" i="2"/>
  <c r="K46" i="2" s="1"/>
  <c r="I35" i="2"/>
  <c r="K35" i="2" s="1"/>
  <c r="L40" i="2"/>
  <c r="I15" i="2"/>
  <c r="K15" i="2" s="1"/>
  <c r="I42" i="7"/>
  <c r="K42" i="7" s="1"/>
  <c r="I23" i="7"/>
  <c r="K23" i="7" s="1"/>
  <c r="K20" i="7"/>
  <c r="J44" i="7"/>
  <c r="I19" i="7"/>
  <c r="K19" i="7" s="1"/>
  <c r="I25" i="7"/>
  <c r="K25" i="7" s="1"/>
  <c r="L30" i="7"/>
  <c r="L44" i="7"/>
  <c r="G30" i="7"/>
  <c r="G46" i="7" s="1"/>
  <c r="G44" i="7"/>
  <c r="H30" i="7"/>
  <c r="F44" i="7"/>
  <c r="I27" i="7"/>
  <c r="K27" i="7" s="1"/>
  <c r="I42" i="3"/>
  <c r="K42" i="3" s="1"/>
  <c r="F45" i="3"/>
  <c r="I15" i="3"/>
  <c r="K15" i="3" s="1"/>
  <c r="J33" i="3"/>
  <c r="I28" i="3"/>
  <c r="K28" i="3" s="1"/>
  <c r="F24" i="3"/>
  <c r="I39" i="3"/>
  <c r="K39" i="3" s="1"/>
  <c r="I30" i="3"/>
  <c r="K30" i="3" s="1"/>
  <c r="I21" i="3"/>
  <c r="K21" i="3" s="1"/>
  <c r="J24" i="3"/>
  <c r="H17" i="6"/>
  <c r="J17" i="6" s="1"/>
  <c r="H21" i="6"/>
  <c r="J21" i="6" s="1"/>
  <c r="K64" i="6"/>
  <c r="G30" i="6"/>
  <c r="E30" i="6"/>
  <c r="I64" i="6"/>
  <c r="E64" i="6"/>
  <c r="I30" i="6"/>
  <c r="K30" i="6"/>
  <c r="G64" i="6"/>
  <c r="H25" i="6"/>
  <c r="J25" i="6" s="1"/>
  <c r="F30" i="6"/>
  <c r="F64" i="6"/>
  <c r="H60" i="6"/>
  <c r="J60" i="6" s="1"/>
  <c r="H37" i="6"/>
  <c r="J37" i="6" s="1"/>
  <c r="I69" i="10"/>
  <c r="H20" i="10"/>
  <c r="J20" i="10" s="1"/>
  <c r="H32" i="10"/>
  <c r="J32" i="10" s="1"/>
  <c r="I25" i="10"/>
  <c r="H64" i="10"/>
  <c r="J64" i="10" s="1"/>
  <c r="H23" i="10"/>
  <c r="J23" i="10" s="1"/>
  <c r="G25" i="10"/>
  <c r="H67" i="10"/>
  <c r="J67" i="10" s="1"/>
  <c r="G69" i="10"/>
  <c r="K69" i="10"/>
  <c r="F69" i="10"/>
  <c r="H59" i="10"/>
  <c r="J59" i="10" s="1"/>
  <c r="K25" i="10"/>
  <c r="H29" i="10"/>
  <c r="J29" i="10" s="1"/>
  <c r="F25" i="10"/>
  <c r="I35" i="10"/>
  <c r="G35" i="10"/>
  <c r="K35" i="10"/>
  <c r="F35" i="10"/>
  <c r="E25" i="10"/>
  <c r="H63" i="10"/>
  <c r="J63" i="10" s="1"/>
  <c r="H62" i="10"/>
  <c r="J62" i="10" s="1"/>
  <c r="H30" i="10"/>
  <c r="J30" i="10" s="1"/>
  <c r="H18" i="10"/>
  <c r="J18" i="10" s="1"/>
  <c r="H65" i="10"/>
  <c r="J65" i="10" s="1"/>
  <c r="H33" i="10"/>
  <c r="J33" i="10" s="1"/>
  <c r="H21" i="10"/>
  <c r="J21" i="10" s="1"/>
  <c r="H15" i="10"/>
  <c r="E69" i="10"/>
  <c r="H60" i="10"/>
  <c r="J60" i="10" s="1"/>
  <c r="H31" i="10"/>
  <c r="J31" i="10" s="1"/>
  <c r="H19" i="10"/>
  <c r="J19" i="10" s="1"/>
  <c r="H16" i="10"/>
  <c r="J16" i="10" s="1"/>
  <c r="H66" i="10"/>
  <c r="J66" i="10" s="1"/>
  <c r="E35" i="10"/>
  <c r="H22" i="10"/>
  <c r="J22" i="10" s="1"/>
  <c r="H61" i="10"/>
  <c r="J61" i="10" s="1"/>
  <c r="H17" i="10"/>
  <c r="J17" i="10" s="1"/>
  <c r="A51" i="1"/>
  <c r="A52" i="1" s="1"/>
  <c r="A53" i="1" s="1"/>
  <c r="A55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2" i="1" s="1"/>
  <c r="A74" i="1" s="1"/>
  <c r="H33" i="1"/>
  <c r="J33" i="1" s="1"/>
  <c r="H53" i="1"/>
  <c r="J53" i="1" s="1"/>
  <c r="K26" i="1"/>
  <c r="H61" i="1"/>
  <c r="J61" i="1" s="1"/>
  <c r="H69" i="1"/>
  <c r="J69" i="1" s="1"/>
  <c r="G26" i="1"/>
  <c r="E26" i="1"/>
  <c r="H37" i="1"/>
  <c r="J37" i="1" s="1"/>
  <c r="H67" i="1"/>
  <c r="J67" i="1" s="1"/>
  <c r="H59" i="1"/>
  <c r="J59" i="1" s="1"/>
  <c r="K55" i="1"/>
  <c r="H21" i="1"/>
  <c r="J21" i="1" s="1"/>
  <c r="H68" i="1"/>
  <c r="J68" i="1" s="1"/>
  <c r="E55" i="1"/>
  <c r="H63" i="1"/>
  <c r="J63" i="1" s="1"/>
  <c r="H60" i="1"/>
  <c r="J60" i="1" s="1"/>
  <c r="F72" i="1"/>
  <c r="H22" i="1"/>
  <c r="J22" i="1" s="1"/>
  <c r="H18" i="1"/>
  <c r="J18" i="1" s="1"/>
  <c r="I26" i="1"/>
  <c r="H65" i="1"/>
  <c r="J65" i="1" s="1"/>
  <c r="H62" i="1"/>
  <c r="J62" i="1" s="1"/>
  <c r="F26" i="1"/>
  <c r="F55" i="1"/>
  <c r="H38" i="1"/>
  <c r="J38" i="1" s="1"/>
  <c r="H34" i="1"/>
  <c r="J34" i="1" s="1"/>
  <c r="I55" i="1"/>
  <c r="H30" i="1"/>
  <c r="J30" i="1" s="1"/>
  <c r="G55" i="1"/>
  <c r="I72" i="1"/>
  <c r="K72" i="1"/>
  <c r="H66" i="1"/>
  <c r="J66" i="1" s="1"/>
  <c r="H64" i="1"/>
  <c r="J64" i="1" s="1"/>
  <c r="G72" i="1"/>
  <c r="G22" i="5"/>
  <c r="E22" i="5"/>
  <c r="E24" i="4"/>
  <c r="G24" i="4"/>
  <c r="H35" i="1"/>
  <c r="J35" i="1" s="1"/>
  <c r="L68" i="2"/>
  <c r="I30" i="2"/>
  <c r="K30" i="2" s="1"/>
  <c r="H52" i="1"/>
  <c r="J52" i="1" s="1"/>
  <c r="H36" i="1"/>
  <c r="J36" i="1" s="1"/>
  <c r="H32" i="1"/>
  <c r="J32" i="1" s="1"/>
  <c r="H24" i="1"/>
  <c r="J24" i="1" s="1"/>
  <c r="H20" i="1"/>
  <c r="J20" i="1" s="1"/>
  <c r="H16" i="1"/>
  <c r="J16" i="1" s="1"/>
  <c r="I19" i="2"/>
  <c r="K19" i="2" s="1"/>
  <c r="I41" i="3"/>
  <c r="K41" i="3" s="1"/>
  <c r="L33" i="3"/>
  <c r="H22" i="4"/>
  <c r="J22" i="4" s="1"/>
  <c r="H18" i="4"/>
  <c r="J18" i="4" s="1"/>
  <c r="I17" i="5"/>
  <c r="K17" i="5" s="1"/>
  <c r="K40" i="7"/>
  <c r="J30" i="7"/>
  <c r="I16" i="7"/>
  <c r="K16" i="7" s="1"/>
  <c r="F30" i="7"/>
  <c r="I15" i="7"/>
  <c r="E72" i="1"/>
  <c r="I37" i="2"/>
  <c r="K37" i="2" s="1"/>
  <c r="H40" i="2"/>
  <c r="L45" i="3"/>
  <c r="E45" i="3"/>
  <c r="I18" i="3"/>
  <c r="K18" i="3" s="1"/>
  <c r="E24" i="3"/>
  <c r="L24" i="3"/>
  <c r="I34" i="7"/>
  <c r="I20" i="9"/>
  <c r="K20" i="9" s="1"/>
  <c r="G40" i="2"/>
  <c r="J15" i="4"/>
  <c r="I17" i="7"/>
  <c r="K17" i="7" s="1"/>
  <c r="E30" i="7"/>
  <c r="H17" i="1"/>
  <c r="J17" i="1" s="1"/>
  <c r="F68" i="2"/>
  <c r="I38" i="2"/>
  <c r="K38" i="2" s="1"/>
  <c r="H61" i="6"/>
  <c r="J61" i="6" s="1"/>
  <c r="H38" i="6"/>
  <c r="J38" i="6" s="1"/>
  <c r="H34" i="6"/>
  <c r="H26" i="6"/>
  <c r="J26" i="6" s="1"/>
  <c r="H22" i="6"/>
  <c r="J22" i="6" s="1"/>
  <c r="H18" i="6"/>
  <c r="J18" i="6" s="1"/>
  <c r="I35" i="7"/>
  <c r="K35" i="7" s="1"/>
  <c r="I24" i="7"/>
  <c r="K24" i="7" s="1"/>
  <c r="E68" i="2"/>
  <c r="K15" i="5"/>
  <c r="K19" i="9"/>
  <c r="L24" i="2"/>
  <c r="H62" i="6"/>
  <c r="J62" i="6" s="1"/>
  <c r="H58" i="6"/>
  <c r="J58" i="6" s="1"/>
  <c r="H35" i="6"/>
  <c r="J35" i="6" s="1"/>
  <c r="H27" i="6"/>
  <c r="J27" i="6" s="1"/>
  <c r="H23" i="6"/>
  <c r="J23" i="6" s="1"/>
  <c r="H19" i="6"/>
  <c r="J19" i="6" s="1"/>
  <c r="H15" i="6"/>
  <c r="I36" i="7"/>
  <c r="K36" i="7" s="1"/>
  <c r="J15" i="8"/>
  <c r="H31" i="1"/>
  <c r="J31" i="1" s="1"/>
  <c r="H23" i="1"/>
  <c r="J23" i="1" s="1"/>
  <c r="H19" i="1"/>
  <c r="J19" i="1" s="1"/>
  <c r="H15" i="1"/>
  <c r="I63" i="2"/>
  <c r="K63" i="2" s="1"/>
  <c r="I18" i="2"/>
  <c r="K18" i="2" s="1"/>
  <c r="I40" i="3"/>
  <c r="K40" i="3" s="1"/>
  <c r="I16" i="3"/>
  <c r="K16" i="3" s="1"/>
  <c r="H21" i="4"/>
  <c r="J21" i="4" s="1"/>
  <c r="H17" i="4"/>
  <c r="J17" i="4" s="1"/>
  <c r="I20" i="5"/>
  <c r="K20" i="5" s="1"/>
  <c r="I16" i="5"/>
  <c r="K16" i="5" s="1"/>
  <c r="H44" i="7"/>
  <c r="J40" i="2"/>
  <c r="G45" i="3"/>
  <c r="I29" i="3"/>
  <c r="K29" i="3" s="1"/>
  <c r="I17" i="3"/>
  <c r="K17" i="3" s="1"/>
  <c r="H59" i="6"/>
  <c r="J59" i="6" s="1"/>
  <c r="H36" i="6"/>
  <c r="J36" i="6" s="1"/>
  <c r="H28" i="6"/>
  <c r="J28" i="6" s="1"/>
  <c r="H24" i="6"/>
  <c r="J24" i="6" s="1"/>
  <c r="H20" i="6"/>
  <c r="J20" i="6" s="1"/>
  <c r="H16" i="6"/>
  <c r="J16" i="6" s="1"/>
  <c r="I37" i="7"/>
  <c r="K37" i="7" s="1"/>
  <c r="E44" i="7"/>
  <c r="I22" i="7"/>
  <c r="K22" i="7" s="1"/>
  <c r="H19" i="8"/>
  <c r="K15" i="9"/>
  <c r="E33" i="3"/>
  <c r="I29" i="2"/>
  <c r="K29" i="2" s="1"/>
  <c r="I17" i="2"/>
  <c r="K17" i="2" s="1"/>
  <c r="I37" i="3"/>
  <c r="G47" i="3" l="1"/>
  <c r="I22" i="9"/>
  <c r="I24" i="9" s="1"/>
  <c r="K66" i="6"/>
  <c r="E66" i="6"/>
  <c r="K74" i="1"/>
  <c r="G74" i="1"/>
  <c r="L46" i="7"/>
  <c r="H46" i="7"/>
  <c r="F46" i="7"/>
  <c r="J46" i="7"/>
  <c r="J47" i="3"/>
  <c r="H47" i="3"/>
  <c r="F47" i="3"/>
  <c r="F70" i="2"/>
  <c r="J70" i="2"/>
  <c r="A44" i="2"/>
  <c r="A45" i="2" s="1"/>
  <c r="A46" i="2" s="1"/>
  <c r="A47" i="2" s="1"/>
  <c r="A48" i="2" s="1"/>
  <c r="A49" i="2" s="1"/>
  <c r="A50" i="2" s="1"/>
  <c r="A63" i="2" s="1"/>
  <c r="A64" i="2" s="1"/>
  <c r="A65" i="2" s="1"/>
  <c r="A66" i="2" s="1"/>
  <c r="A68" i="2" s="1"/>
  <c r="A70" i="2" s="1"/>
  <c r="H70" i="2"/>
  <c r="E70" i="2"/>
  <c r="G70" i="2"/>
  <c r="L70" i="2"/>
  <c r="I66" i="6"/>
  <c r="F66" i="6"/>
  <c r="G66" i="6"/>
  <c r="E71" i="10"/>
  <c r="I71" i="10"/>
  <c r="H25" i="10"/>
  <c r="J15" i="10"/>
  <c r="J25" i="10" s="1"/>
  <c r="J69" i="10"/>
  <c r="F71" i="10"/>
  <c r="G71" i="10"/>
  <c r="K71" i="10"/>
  <c r="H69" i="10"/>
  <c r="J35" i="10"/>
  <c r="H35" i="10"/>
  <c r="E74" i="1"/>
  <c r="F74" i="1"/>
  <c r="H72" i="1"/>
  <c r="I74" i="1"/>
  <c r="J72" i="1"/>
  <c r="L47" i="3"/>
  <c r="K68" i="2"/>
  <c r="I68" i="2"/>
  <c r="E46" i="7"/>
  <c r="E47" i="3"/>
  <c r="K15" i="7"/>
  <c r="K30" i="7" s="1"/>
  <c r="I30" i="7"/>
  <c r="J34" i="6"/>
  <c r="J64" i="6" s="1"/>
  <c r="H64" i="6"/>
  <c r="J19" i="8"/>
  <c r="J22" i="8" s="1"/>
  <c r="J24" i="8" s="1"/>
  <c r="H22" i="8"/>
  <c r="H24" i="8" s="1"/>
  <c r="K22" i="9"/>
  <c r="K24" i="9" s="1"/>
  <c r="J55" i="1"/>
  <c r="H24" i="4"/>
  <c r="K24" i="2"/>
  <c r="I24" i="3"/>
  <c r="H55" i="1"/>
  <c r="J24" i="4"/>
  <c r="I24" i="2"/>
  <c r="I45" i="3"/>
  <c r="K37" i="3"/>
  <c r="K45" i="3" s="1"/>
  <c r="J15" i="6"/>
  <c r="J30" i="6" s="1"/>
  <c r="H30" i="6"/>
  <c r="K24" i="3"/>
  <c r="I22" i="5"/>
  <c r="H26" i="1"/>
  <c r="J15" i="1"/>
  <c r="J26" i="1" s="1"/>
  <c r="I33" i="3"/>
  <c r="K22" i="5"/>
  <c r="K40" i="2"/>
  <c r="K33" i="3"/>
  <c r="K34" i="7"/>
  <c r="K44" i="7" s="1"/>
  <c r="I44" i="7"/>
  <c r="I40" i="2"/>
  <c r="I70" i="2" l="1"/>
  <c r="I47" i="3"/>
  <c r="H71" i="10"/>
  <c r="J71" i="10"/>
  <c r="K47" i="3"/>
  <c r="H66" i="6"/>
  <c r="K70" i="2"/>
  <c r="J66" i="6"/>
  <c r="I46" i="7"/>
  <c r="K46" i="7"/>
  <c r="J74" i="1"/>
  <c r="H74" i="1"/>
</calcChain>
</file>

<file path=xl/sharedStrings.xml><?xml version="1.0" encoding="utf-8"?>
<sst xmlns="http://schemas.openxmlformats.org/spreadsheetml/2006/main" count="529" uniqueCount="104">
  <si>
    <t>Utility Gross Distribution Plant - EGI - Year End Balances and Average of Monthly Averages</t>
  </si>
  <si>
    <t>2019 Actual</t>
  </si>
  <si>
    <t>Dec. 2018</t>
  </si>
  <si>
    <t>Dec. 2019</t>
  </si>
  <si>
    <t>Particulars ($ millions)</t>
  </si>
  <si>
    <t>Opening Balance</t>
  </si>
  <si>
    <t>Additions</t>
  </si>
  <si>
    <t>Retirements</t>
  </si>
  <si>
    <t>Closing Balance</t>
  </si>
  <si>
    <t>Regulatory Adjustment</t>
  </si>
  <si>
    <t>Utility Balance</t>
  </si>
  <si>
    <t>Average of Monthly Averages</t>
  </si>
  <si>
    <t>(a)</t>
  </si>
  <si>
    <t>(b)</t>
  </si>
  <si>
    <t>(c)</t>
  </si>
  <si>
    <t>(e)</t>
  </si>
  <si>
    <t>(g)</t>
  </si>
  <si>
    <t>EGD Rate Zone Distribution Plant</t>
  </si>
  <si>
    <t>Renewable Natural Gas</t>
  </si>
  <si>
    <t>Land</t>
  </si>
  <si>
    <t>Offers to purchase</t>
  </si>
  <si>
    <t>Land rights intangibles</t>
  </si>
  <si>
    <t>Structures and improvements</t>
  </si>
  <si>
    <t>Services, house reg &amp; meter install.</t>
  </si>
  <si>
    <t>Mains</t>
  </si>
  <si>
    <t>NGV station compressors</t>
  </si>
  <si>
    <t>Measuring and regulating equip.</t>
  </si>
  <si>
    <t>Meters</t>
  </si>
  <si>
    <t>Union Rate Zones Distribution Plant - Southern Operations</t>
  </si>
  <si>
    <t>Land rights</t>
  </si>
  <si>
    <t>Services - metallic</t>
  </si>
  <si>
    <t>Services - plastic</t>
  </si>
  <si>
    <t>Regulators</t>
  </si>
  <si>
    <t>House regulators &amp; meter installations</t>
  </si>
  <si>
    <t>Mains - metallic</t>
  </si>
  <si>
    <t>Mains - plastic</t>
  </si>
  <si>
    <t>Measuring &amp; regulating equipment</t>
  </si>
  <si>
    <t>Regulatory Overheads</t>
  </si>
  <si>
    <t>Union Rate Zones Distribution Plant - Northern &amp; Eastern Operations</t>
  </si>
  <si>
    <t>EGI Total</t>
  </si>
  <si>
    <t>Utility Storage Plant - EGI - Year End Balances and Average of Monthly Averages</t>
  </si>
  <si>
    <t>EGD Rate Zone Underground Storage Plant</t>
  </si>
  <si>
    <t>Crowland storage</t>
  </si>
  <si>
    <t>Land and gas storage rights</t>
  </si>
  <si>
    <t>Wells</t>
  </si>
  <si>
    <t>Well equipment</t>
  </si>
  <si>
    <t>Field Lines</t>
  </si>
  <si>
    <t>Compressor equipment</t>
  </si>
  <si>
    <t>Measuring and regulating equipment</t>
  </si>
  <si>
    <t>Base pressure gas</t>
  </si>
  <si>
    <t>Union Rate Zones Local Storage Plant</t>
  </si>
  <si>
    <t>Gas holders - storage</t>
  </si>
  <si>
    <t>Gas holders - equipment</t>
  </si>
  <si>
    <t>Union Rate Zones Underground Storage Plant</t>
  </si>
  <si>
    <t>Utility Transmission Plant - EGI - Year End Balances and Average of Monthly Averages</t>
  </si>
  <si>
    <t>Structures &amp; improvements</t>
  </si>
  <si>
    <t>Line Pack Gas</t>
  </si>
  <si>
    <t>Total</t>
  </si>
  <si>
    <t>Utility General Plant - EGI - Year End Balances and Average of Monthly Averages</t>
  </si>
  <si>
    <t>EGD Rate Zone General Plant</t>
  </si>
  <si>
    <t>Lease improvements</t>
  </si>
  <si>
    <t>Office furniture and equipment</t>
  </si>
  <si>
    <t>Transportation equipment</t>
  </si>
  <si>
    <t>NGV conversion kits</t>
  </si>
  <si>
    <t>Heavy work equipment</t>
  </si>
  <si>
    <t>Tools and work equipment</t>
  </si>
  <si>
    <t>Rental equipment</t>
  </si>
  <si>
    <t>NGV rental compressors</t>
  </si>
  <si>
    <t>NGV cylinders</t>
  </si>
  <si>
    <t>Communication structures &amp; equip.</t>
  </si>
  <si>
    <t>Computer equipment</t>
  </si>
  <si>
    <t>Software Aquired/Developed</t>
  </si>
  <si>
    <t>CIS</t>
  </si>
  <si>
    <t>WAMS</t>
  </si>
  <si>
    <t>Union Rate Zones General Plant</t>
  </si>
  <si>
    <t>Office equipment - computers</t>
  </si>
  <si>
    <t>NGV fuel equipment</t>
  </si>
  <si>
    <t>Communication equipment</t>
  </si>
  <si>
    <t>Utility Other Plant -EGI - Year End Balances and Average of Monthly Averages</t>
  </si>
  <si>
    <t>EGD Rate Zone Plant held for future use</t>
  </si>
  <si>
    <t>Inactive services</t>
  </si>
  <si>
    <t>Union Rate Zones Intangible Plant</t>
  </si>
  <si>
    <t>Franchises and consents</t>
  </si>
  <si>
    <t>Other intangible plant</t>
  </si>
  <si>
    <t>Utility Distribution Plant - EGI -  Continuity of Accumulated Depreciation Year End Balances and Average of Monthly Averages</t>
  </si>
  <si>
    <t>Costs Net of Proceeds</t>
  </si>
  <si>
    <t>(d)</t>
  </si>
  <si>
    <t>(f)</t>
  </si>
  <si>
    <t>(h)</t>
  </si>
  <si>
    <t>Utility Transmission Plant - EGI -  Continuity of Accumulated Depreciation Year End Balances and Average of Monthly Averages</t>
  </si>
  <si>
    <t>Utility Storage Plant - EGI -  Continuity of Accumulated Depreciation Year End Balances and Average of Monthly Averages</t>
  </si>
  <si>
    <t>Utility General Plant - EGI -  Continuity of Accumulated Depreciation Year End Balances and Average of Monthly Averages</t>
  </si>
  <si>
    <t>Utility Other Plant - EGI -  Continuity of Accumulated Depreciation Year End Balances and Average of Monthly Averages</t>
  </si>
  <si>
    <t>Union Rate Zones Transmission Plant</t>
  </si>
  <si>
    <t>Line No.</t>
  </si>
  <si>
    <t>Utility Gross Distribution Plant - EGI - Year End Balances and Average of Monthly Averages (Continued)</t>
  </si>
  <si>
    <t>Utility General Plant - EGI - Year End Balances and Average of Monthly Averages (Continued)</t>
  </si>
  <si>
    <t>Utility Distribution Plant - EGI -  Continuity of Accumulated Depreciation Year End Balances and Average of Monthly Averages (Continued)</t>
  </si>
  <si>
    <t>Utility Storage Plant - EGI - Year End Balances and Average of Monthly Averages (Continued)</t>
  </si>
  <si>
    <t>(d) = (a+b+c)</t>
  </si>
  <si>
    <t>(f) = (d+e)</t>
  </si>
  <si>
    <t>(e) = (a+b+c+d)</t>
  </si>
  <si>
    <t>(g) = (e+f)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</si>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</sst>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164" fontId="1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164" fontId="1" fillId="0" borderId="0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B4958-F13E-478E-872E-5D24886A94B9}">
  <dimension ref="A6:K76"/>
  <sheetViews>
    <sheetView tabSelected="1" view="pageLayout" zoomScale="90" zoomScaleNormal="100" zoomScalePageLayoutView="90" workbookViewId="0"/>
  </sheetViews>
  <sheetFormatPr defaultColWidth="101.42578125" defaultRowHeight="12.75" x14ac:dyDescent="0.2"/>
  <cols>
    <col min="1" max="1" width="4.5703125" style="1" customWidth="1"/>
    <col min="2" max="2" width="1.42578125" style="1" customWidth="1"/>
    <col min="3" max="3" width="40.28515625" style="1" customWidth="1"/>
    <col min="4" max="4" width="1.42578125" style="1" customWidth="1"/>
    <col min="5" max="5" width="9.140625" style="2" customWidth="1"/>
    <col min="6" max="6" width="9.42578125" style="2" customWidth="1"/>
    <col min="7" max="7" width="11.7109375" style="2" customWidth="1"/>
    <col min="8" max="8" width="13.28515625" style="2" customWidth="1"/>
    <col min="9" max="9" width="11.5703125" style="2" customWidth="1"/>
    <col min="10" max="10" width="9.5703125" style="2" customWidth="1"/>
    <col min="11" max="11" width="9.7109375" style="2" customWidth="1"/>
    <col min="12" max="16384" width="101.42578125" style="1"/>
  </cols>
  <sheetData>
    <row r="6" spans="1:11" s="12" customFormat="1" x14ac:dyDescent="0.2">
      <c r="A6" s="14" t="s">
        <v>0</v>
      </c>
      <c r="B6" s="14"/>
      <c r="C6" s="14"/>
      <c r="D6" s="14"/>
      <c r="E6" s="13"/>
      <c r="F6" s="13"/>
      <c r="G6" s="13"/>
      <c r="H6" s="13"/>
      <c r="I6" s="13"/>
      <c r="J6" s="13"/>
      <c r="K6" s="13"/>
    </row>
    <row r="7" spans="1:11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</row>
    <row r="9" spans="1:11" s="3" customFormat="1" x14ac:dyDescent="0.2">
      <c r="E9" s="11" t="s">
        <v>2</v>
      </c>
      <c r="F9" s="11"/>
      <c r="G9" s="11"/>
      <c r="H9" s="11" t="s">
        <v>3</v>
      </c>
      <c r="I9" s="11"/>
      <c r="J9" s="11" t="s">
        <v>3</v>
      </c>
      <c r="K9" s="11"/>
    </row>
    <row r="10" spans="1:11" s="7" customFormat="1" ht="38.25" x14ac:dyDescent="0.2">
      <c r="A10" s="10" t="s">
        <v>94</v>
      </c>
      <c r="C10" s="9" t="s">
        <v>4</v>
      </c>
      <c r="E10" s="8" t="s">
        <v>5</v>
      </c>
      <c r="F10" s="8" t="s">
        <v>6</v>
      </c>
      <c r="G10" s="8" t="s">
        <v>7</v>
      </c>
      <c r="H10" s="8" t="s">
        <v>8</v>
      </c>
      <c r="I10" s="8" t="s">
        <v>9</v>
      </c>
      <c r="J10" s="8" t="s">
        <v>10</v>
      </c>
      <c r="K10" s="8" t="s">
        <v>11</v>
      </c>
    </row>
    <row r="11" spans="1:11" x14ac:dyDescent="0.2">
      <c r="E11" s="4" t="s">
        <v>12</v>
      </c>
      <c r="F11" s="4" t="s">
        <v>13</v>
      </c>
      <c r="G11" s="4" t="s">
        <v>14</v>
      </c>
      <c r="H11" s="4" t="s">
        <v>99</v>
      </c>
      <c r="I11" s="4" t="s">
        <v>15</v>
      </c>
      <c r="J11" s="4" t="s">
        <v>100</v>
      </c>
      <c r="K11" s="4" t="s">
        <v>16</v>
      </c>
    </row>
    <row r="12" spans="1:11" x14ac:dyDescent="0.2">
      <c r="E12" s="4"/>
      <c r="F12" s="4"/>
      <c r="G12" s="4"/>
      <c r="H12" s="4"/>
      <c r="I12" s="4"/>
      <c r="J12" s="4"/>
      <c r="K12" s="4"/>
    </row>
    <row r="13" spans="1:11" x14ac:dyDescent="0.2">
      <c r="C13" s="3" t="s">
        <v>17</v>
      </c>
    </row>
    <row r="15" spans="1:11" x14ac:dyDescent="0.2">
      <c r="A15" s="5">
        <v>1</v>
      </c>
      <c r="C15" s="1" t="s">
        <v>18</v>
      </c>
      <c r="E15" s="4">
        <v>0</v>
      </c>
      <c r="F15" s="4">
        <v>0</v>
      </c>
      <c r="G15" s="4">
        <v>0</v>
      </c>
      <c r="H15" s="4">
        <f t="shared" ref="H15:H24" si="0">E15+F15+G15</f>
        <v>0</v>
      </c>
      <c r="I15" s="4">
        <v>0</v>
      </c>
      <c r="J15" s="4">
        <f t="shared" ref="J15:J24" si="1">H15+I15</f>
        <v>0</v>
      </c>
      <c r="K15" s="4">
        <v>0</v>
      </c>
    </row>
    <row r="16" spans="1:11" x14ac:dyDescent="0.2">
      <c r="A16" s="5">
        <f t="shared" ref="A16:A24" si="2">A15+1</f>
        <v>2</v>
      </c>
      <c r="C16" s="1" t="s">
        <v>19</v>
      </c>
      <c r="E16" s="4">
        <v>23.19</v>
      </c>
      <c r="F16" s="4">
        <v>20.67</v>
      </c>
      <c r="G16" s="4">
        <v>-0.11</v>
      </c>
      <c r="H16" s="4">
        <f t="shared" si="0"/>
        <v>43.75</v>
      </c>
      <c r="I16" s="4">
        <v>0</v>
      </c>
      <c r="J16" s="4">
        <f t="shared" si="1"/>
        <v>43.75</v>
      </c>
      <c r="K16" s="4">
        <v>23.96</v>
      </c>
    </row>
    <row r="17" spans="1:11" x14ac:dyDescent="0.2">
      <c r="A17" s="5">
        <f t="shared" si="2"/>
        <v>3</v>
      </c>
      <c r="C17" s="1" t="s">
        <v>20</v>
      </c>
      <c r="E17" s="4">
        <v>0</v>
      </c>
      <c r="F17" s="4">
        <v>0</v>
      </c>
      <c r="G17" s="4">
        <v>0</v>
      </c>
      <c r="H17" s="4">
        <f t="shared" si="0"/>
        <v>0</v>
      </c>
      <c r="I17" s="4">
        <v>0</v>
      </c>
      <c r="J17" s="4">
        <f t="shared" si="1"/>
        <v>0</v>
      </c>
      <c r="K17" s="4">
        <v>0</v>
      </c>
    </row>
    <row r="18" spans="1:11" x14ac:dyDescent="0.2">
      <c r="A18" s="5">
        <f t="shared" si="2"/>
        <v>4</v>
      </c>
      <c r="C18" s="1" t="s">
        <v>21</v>
      </c>
      <c r="E18" s="4">
        <v>63.76</v>
      </c>
      <c r="F18" s="4">
        <v>0</v>
      </c>
      <c r="G18" s="4">
        <v>0</v>
      </c>
      <c r="H18" s="4">
        <f t="shared" si="0"/>
        <v>63.76</v>
      </c>
      <c r="I18" s="4">
        <v>0</v>
      </c>
      <c r="J18" s="4">
        <f t="shared" si="1"/>
        <v>63.76</v>
      </c>
      <c r="K18" s="4">
        <v>63.76</v>
      </c>
    </row>
    <row r="19" spans="1:11" x14ac:dyDescent="0.2">
      <c r="A19" s="5">
        <f t="shared" si="2"/>
        <v>5</v>
      </c>
      <c r="C19" s="1" t="s">
        <v>22</v>
      </c>
      <c r="E19" s="4">
        <v>143.72999999999999</v>
      </c>
      <c r="F19" s="4">
        <v>2.5299999999999998</v>
      </c>
      <c r="G19" s="4">
        <v>-0.22</v>
      </c>
      <c r="H19" s="4">
        <f t="shared" si="0"/>
        <v>146.04</v>
      </c>
      <c r="I19" s="4">
        <v>-0.32</v>
      </c>
      <c r="J19" s="4">
        <f t="shared" si="1"/>
        <v>145.72</v>
      </c>
      <c r="K19" s="4">
        <v>144.83000000000001</v>
      </c>
    </row>
    <row r="20" spans="1:11" x14ac:dyDescent="0.2">
      <c r="A20" s="5">
        <f t="shared" si="2"/>
        <v>6</v>
      </c>
      <c r="C20" s="1" t="s">
        <v>23</v>
      </c>
      <c r="E20" s="4">
        <v>2954.91</v>
      </c>
      <c r="F20" s="4">
        <v>146.16</v>
      </c>
      <c r="G20" s="4">
        <v>-9.8800000000000008</v>
      </c>
      <c r="H20" s="4">
        <f t="shared" si="0"/>
        <v>3091.1899999999996</v>
      </c>
      <c r="I20" s="4">
        <v>0</v>
      </c>
      <c r="J20" s="4">
        <f t="shared" si="1"/>
        <v>3091.1899999999996</v>
      </c>
      <c r="K20" s="4">
        <v>3018.69</v>
      </c>
    </row>
    <row r="21" spans="1:11" x14ac:dyDescent="0.2">
      <c r="A21" s="5">
        <f t="shared" si="2"/>
        <v>7</v>
      </c>
      <c r="C21" s="1" t="s">
        <v>24</v>
      </c>
      <c r="E21" s="4">
        <v>4530.91</v>
      </c>
      <c r="F21" s="4">
        <v>213.96</v>
      </c>
      <c r="G21" s="4">
        <v>-52.89</v>
      </c>
      <c r="H21" s="4">
        <f t="shared" si="0"/>
        <v>4691.9799999999996</v>
      </c>
      <c r="I21" s="4">
        <v>-2.2000000000000002</v>
      </c>
      <c r="J21" s="4">
        <f t="shared" si="1"/>
        <v>4689.78</v>
      </c>
      <c r="K21" s="4">
        <v>4601.84</v>
      </c>
    </row>
    <row r="22" spans="1:11" x14ac:dyDescent="0.2">
      <c r="A22" s="5">
        <f t="shared" si="2"/>
        <v>8</v>
      </c>
      <c r="C22" s="1" t="s">
        <v>25</v>
      </c>
      <c r="E22" s="4">
        <v>3.74</v>
      </c>
      <c r="F22" s="4">
        <v>0.73</v>
      </c>
      <c r="G22" s="4">
        <v>0</v>
      </c>
      <c r="H22" s="4">
        <f t="shared" si="0"/>
        <v>4.4700000000000006</v>
      </c>
      <c r="I22" s="4">
        <v>0</v>
      </c>
      <c r="J22" s="4">
        <f t="shared" si="1"/>
        <v>4.4700000000000006</v>
      </c>
      <c r="K22" s="4">
        <v>4.2</v>
      </c>
    </row>
    <row r="23" spans="1:11" x14ac:dyDescent="0.2">
      <c r="A23" s="5">
        <f t="shared" si="2"/>
        <v>9</v>
      </c>
      <c r="C23" s="1" t="s">
        <v>26</v>
      </c>
      <c r="E23" s="4">
        <v>608.16999999999996</v>
      </c>
      <c r="F23" s="4">
        <v>22.75</v>
      </c>
      <c r="G23" s="4">
        <v>-1.1100000000000001</v>
      </c>
      <c r="H23" s="4">
        <f t="shared" si="0"/>
        <v>629.80999999999995</v>
      </c>
      <c r="I23" s="4">
        <v>-0.53</v>
      </c>
      <c r="J23" s="4">
        <f t="shared" si="1"/>
        <v>629.28</v>
      </c>
      <c r="K23" s="4">
        <v>619.48</v>
      </c>
    </row>
    <row r="24" spans="1:11" x14ac:dyDescent="0.2">
      <c r="A24" s="5">
        <f t="shared" si="2"/>
        <v>10</v>
      </c>
      <c r="C24" s="1" t="s">
        <v>27</v>
      </c>
      <c r="E24" s="4">
        <v>429.36</v>
      </c>
      <c r="F24" s="4">
        <v>73.7</v>
      </c>
      <c r="G24" s="4">
        <v>-5.5</v>
      </c>
      <c r="H24" s="4">
        <f t="shared" si="0"/>
        <v>497.56</v>
      </c>
      <c r="I24" s="4">
        <v>0</v>
      </c>
      <c r="J24" s="4">
        <f t="shared" si="1"/>
        <v>497.56</v>
      </c>
      <c r="K24" s="4">
        <v>446.72</v>
      </c>
    </row>
    <row r="25" spans="1:11" x14ac:dyDescent="0.2">
      <c r="A25" s="5"/>
      <c r="E25" s="4"/>
      <c r="F25" s="4"/>
      <c r="G25" s="4"/>
      <c r="H25" s="4"/>
      <c r="I25" s="4"/>
      <c r="J25" s="4"/>
      <c r="K25" s="4"/>
    </row>
    <row r="26" spans="1:11" ht="13.5" thickBot="1" x14ac:dyDescent="0.25">
      <c r="A26" s="5">
        <f>A24+1</f>
        <v>11</v>
      </c>
      <c r="C26" s="1" t="s">
        <v>103</v>
      </c>
      <c r="E26" s="6">
        <f t="shared" ref="E26:K26" si="3">SUM(E15:E24)</f>
        <v>8757.77</v>
      </c>
      <c r="F26" s="6">
        <f t="shared" si="3"/>
        <v>480.50000000000006</v>
      </c>
      <c r="G26" s="6">
        <f t="shared" si="3"/>
        <v>-69.710000000000008</v>
      </c>
      <c r="H26" s="6">
        <f t="shared" si="3"/>
        <v>9168.56</v>
      </c>
      <c r="I26" s="6">
        <f t="shared" si="3"/>
        <v>-3.05</v>
      </c>
      <c r="J26" s="6">
        <f t="shared" si="3"/>
        <v>9165.5099999999984</v>
      </c>
      <c r="K26" s="6">
        <f t="shared" si="3"/>
        <v>8923.48</v>
      </c>
    </row>
    <row r="27" spans="1:11" ht="13.5" thickTop="1" x14ac:dyDescent="0.2">
      <c r="A27" s="5"/>
      <c r="E27" s="4"/>
      <c r="F27" s="4"/>
      <c r="G27" s="4"/>
      <c r="H27" s="4"/>
      <c r="I27" s="4"/>
      <c r="J27" s="4"/>
      <c r="K27" s="4"/>
    </row>
    <row r="28" spans="1:11" x14ac:dyDescent="0.2">
      <c r="A28" s="5"/>
      <c r="C28" s="3" t="s">
        <v>28</v>
      </c>
      <c r="E28" s="4"/>
      <c r="F28" s="4"/>
      <c r="G28" s="4"/>
      <c r="H28" s="4"/>
      <c r="I28" s="4"/>
      <c r="J28" s="4"/>
      <c r="K28" s="4"/>
    </row>
    <row r="29" spans="1:11" x14ac:dyDescent="0.2">
      <c r="A29" s="5"/>
      <c r="E29" s="4"/>
      <c r="F29" s="4"/>
      <c r="G29" s="4"/>
      <c r="H29" s="4"/>
      <c r="I29" s="4"/>
      <c r="J29" s="4"/>
      <c r="K29" s="4"/>
    </row>
    <row r="30" spans="1:11" x14ac:dyDescent="0.2">
      <c r="A30" s="5">
        <f>A26+1</f>
        <v>12</v>
      </c>
      <c r="C30" s="1" t="s">
        <v>19</v>
      </c>
      <c r="E30" s="4">
        <v>11.32</v>
      </c>
      <c r="F30" s="4">
        <v>0.47</v>
      </c>
      <c r="G30" s="4">
        <v>0</v>
      </c>
      <c r="H30" s="4">
        <f t="shared" ref="H30:H53" si="4">E30+F30+G30</f>
        <v>11.790000000000001</v>
      </c>
      <c r="I30" s="4">
        <v>0</v>
      </c>
      <c r="J30" s="4">
        <f t="shared" ref="J30:J53" si="5">H30+I30</f>
        <v>11.790000000000001</v>
      </c>
      <c r="K30" s="4">
        <v>11.37</v>
      </c>
    </row>
    <row r="31" spans="1:11" x14ac:dyDescent="0.2">
      <c r="A31" s="5">
        <f t="shared" ref="A31:A53" si="6">A30+1</f>
        <v>13</v>
      </c>
      <c r="C31" s="1" t="s">
        <v>29</v>
      </c>
      <c r="E31" s="4">
        <v>7.9</v>
      </c>
      <c r="F31" s="4">
        <v>0.33</v>
      </c>
      <c r="G31" s="4">
        <v>0</v>
      </c>
      <c r="H31" s="4">
        <f t="shared" si="4"/>
        <v>8.23</v>
      </c>
      <c r="I31" s="4">
        <v>0</v>
      </c>
      <c r="J31" s="4">
        <f t="shared" si="5"/>
        <v>8.23</v>
      </c>
      <c r="K31" s="4">
        <v>7.99</v>
      </c>
    </row>
    <row r="32" spans="1:11" x14ac:dyDescent="0.2">
      <c r="A32" s="5">
        <f t="shared" si="6"/>
        <v>14</v>
      </c>
      <c r="C32" s="1" t="s">
        <v>22</v>
      </c>
      <c r="E32" s="4">
        <v>134.08000000000001</v>
      </c>
      <c r="F32" s="4">
        <v>2.5299999999999998</v>
      </c>
      <c r="G32" s="4">
        <v>0</v>
      </c>
      <c r="H32" s="4">
        <f t="shared" si="4"/>
        <v>136.61000000000001</v>
      </c>
      <c r="I32" s="4">
        <v>0</v>
      </c>
      <c r="J32" s="4">
        <f t="shared" si="5"/>
        <v>136.61000000000001</v>
      </c>
      <c r="K32" s="4">
        <v>134.07</v>
      </c>
    </row>
    <row r="33" spans="1:11" x14ac:dyDescent="0.2">
      <c r="A33" s="5">
        <f t="shared" si="6"/>
        <v>15</v>
      </c>
      <c r="C33" s="1" t="s">
        <v>30</v>
      </c>
      <c r="E33" s="4">
        <v>124.05</v>
      </c>
      <c r="F33" s="4">
        <v>2.1800000000000002</v>
      </c>
      <c r="G33" s="4">
        <v>-0.26</v>
      </c>
      <c r="H33" s="4">
        <f t="shared" si="4"/>
        <v>125.97</v>
      </c>
      <c r="I33" s="4">
        <v>0</v>
      </c>
      <c r="J33" s="4">
        <f t="shared" si="5"/>
        <v>125.97</v>
      </c>
      <c r="K33" s="4">
        <v>124.46</v>
      </c>
    </row>
    <row r="34" spans="1:11" x14ac:dyDescent="0.2">
      <c r="A34" s="5">
        <f t="shared" si="6"/>
        <v>16</v>
      </c>
      <c r="C34" s="1" t="s">
        <v>31</v>
      </c>
      <c r="E34" s="4">
        <v>897.9</v>
      </c>
      <c r="F34" s="4">
        <v>29.66</v>
      </c>
      <c r="G34" s="4">
        <v>-1.88</v>
      </c>
      <c r="H34" s="4">
        <f t="shared" si="4"/>
        <v>925.68</v>
      </c>
      <c r="I34" s="4">
        <v>0</v>
      </c>
      <c r="J34" s="4">
        <f t="shared" si="5"/>
        <v>925.68</v>
      </c>
      <c r="K34" s="4">
        <v>909.27</v>
      </c>
    </row>
    <row r="35" spans="1:11" x14ac:dyDescent="0.2">
      <c r="A35" s="5">
        <f t="shared" si="6"/>
        <v>17</v>
      </c>
      <c r="C35" s="1" t="s">
        <v>32</v>
      </c>
      <c r="E35" s="4">
        <v>83.78</v>
      </c>
      <c r="F35" s="4">
        <v>7.3</v>
      </c>
      <c r="G35" s="4">
        <v>0</v>
      </c>
      <c r="H35" s="4">
        <f t="shared" si="4"/>
        <v>91.08</v>
      </c>
      <c r="I35" s="4">
        <v>0</v>
      </c>
      <c r="J35" s="4">
        <f t="shared" si="5"/>
        <v>91.08</v>
      </c>
      <c r="K35" s="4">
        <v>86.64</v>
      </c>
    </row>
    <row r="36" spans="1:11" x14ac:dyDescent="0.2">
      <c r="A36" s="5">
        <f t="shared" si="6"/>
        <v>18</v>
      </c>
      <c r="C36" s="1" t="s">
        <v>33</v>
      </c>
      <c r="E36" s="4">
        <v>71.09</v>
      </c>
      <c r="F36" s="4">
        <v>2.5099999999999998</v>
      </c>
      <c r="G36" s="4">
        <v>-0.13</v>
      </c>
      <c r="H36" s="4">
        <f t="shared" si="4"/>
        <v>73.470000000000013</v>
      </c>
      <c r="I36" s="4">
        <v>0</v>
      </c>
      <c r="J36" s="4">
        <f t="shared" si="5"/>
        <v>73.470000000000013</v>
      </c>
      <c r="K36" s="4">
        <v>71.25</v>
      </c>
    </row>
    <row r="37" spans="1:11" x14ac:dyDescent="0.2">
      <c r="A37" s="5">
        <f t="shared" si="6"/>
        <v>19</v>
      </c>
      <c r="C37" s="1" t="s">
        <v>34</v>
      </c>
      <c r="E37" s="4">
        <v>522.04000000000008</v>
      </c>
      <c r="F37" s="4">
        <v>35.739999999999995</v>
      </c>
      <c r="G37" s="4">
        <v>-0.44</v>
      </c>
      <c r="H37" s="4">
        <f t="shared" si="4"/>
        <v>557.34</v>
      </c>
      <c r="I37" s="4">
        <v>0</v>
      </c>
      <c r="J37" s="4">
        <f t="shared" si="5"/>
        <v>557.34</v>
      </c>
      <c r="K37" s="4">
        <v>527.70000000000005</v>
      </c>
    </row>
    <row r="38" spans="1:11" x14ac:dyDescent="0.2">
      <c r="A38" s="5">
        <f t="shared" si="6"/>
        <v>20</v>
      </c>
      <c r="C38" s="1" t="s">
        <v>35</v>
      </c>
      <c r="E38" s="4">
        <v>645.92999999999995</v>
      </c>
      <c r="F38" s="4">
        <v>28.689999999999998</v>
      </c>
      <c r="G38" s="4">
        <v>-0.53</v>
      </c>
      <c r="H38" s="4">
        <f t="shared" si="4"/>
        <v>674.08999999999992</v>
      </c>
      <c r="I38" s="4">
        <v>0</v>
      </c>
      <c r="J38" s="4">
        <f t="shared" si="5"/>
        <v>674.08999999999992</v>
      </c>
      <c r="K38" s="4">
        <v>651.89</v>
      </c>
    </row>
    <row r="43" spans="1:11" x14ac:dyDescent="0.2">
      <c r="A43" s="14"/>
      <c r="B43" s="14"/>
      <c r="C43" s="14"/>
      <c r="D43" s="14"/>
      <c r="E43" s="13"/>
      <c r="F43" s="13"/>
      <c r="G43" s="13"/>
      <c r="H43" s="13"/>
      <c r="I43" s="13"/>
      <c r="J43" s="13"/>
      <c r="K43" s="13"/>
    </row>
    <row r="44" spans="1:11" x14ac:dyDescent="0.2">
      <c r="A44" s="14" t="s">
        <v>95</v>
      </c>
      <c r="B44" s="14"/>
      <c r="C44" s="14"/>
      <c r="D44" s="14"/>
      <c r="E44" s="13"/>
      <c r="F44" s="13"/>
      <c r="G44" s="13"/>
      <c r="H44" s="13"/>
      <c r="I44" s="13"/>
      <c r="J44" s="13"/>
      <c r="K44" s="13"/>
    </row>
    <row r="45" spans="1:11" x14ac:dyDescent="0.2">
      <c r="A45" s="14" t="s">
        <v>1</v>
      </c>
      <c r="B45" s="14"/>
      <c r="C45" s="14"/>
      <c r="D45" s="14"/>
      <c r="E45" s="13"/>
      <c r="F45" s="13"/>
      <c r="G45" s="13"/>
      <c r="H45" s="13"/>
      <c r="I45" s="13"/>
      <c r="J45" s="13"/>
      <c r="K45" s="13"/>
    </row>
    <row r="47" spans="1:11" x14ac:dyDescent="0.2">
      <c r="A47" s="3"/>
      <c r="B47" s="3"/>
      <c r="C47" s="3"/>
      <c r="D47" s="3"/>
      <c r="E47" s="11" t="s">
        <v>2</v>
      </c>
      <c r="F47" s="11"/>
      <c r="G47" s="11"/>
      <c r="H47" s="11" t="s">
        <v>3</v>
      </c>
      <c r="I47" s="11"/>
      <c r="J47" s="11" t="s">
        <v>3</v>
      </c>
      <c r="K47" s="11"/>
    </row>
    <row r="48" spans="1:11" ht="38.25" x14ac:dyDescent="0.2">
      <c r="A48" s="10" t="s">
        <v>94</v>
      </c>
      <c r="B48" s="7"/>
      <c r="C48" s="9" t="s">
        <v>4</v>
      </c>
      <c r="D48" s="7"/>
      <c r="E48" s="8" t="s">
        <v>5</v>
      </c>
      <c r="F48" s="8" t="s">
        <v>6</v>
      </c>
      <c r="G48" s="8" t="s">
        <v>7</v>
      </c>
      <c r="H48" s="8" t="s">
        <v>8</v>
      </c>
      <c r="I48" s="8" t="s">
        <v>9</v>
      </c>
      <c r="J48" s="8" t="s">
        <v>10</v>
      </c>
      <c r="K48" s="8" t="s">
        <v>11</v>
      </c>
    </row>
    <row r="49" spans="1:11" x14ac:dyDescent="0.2">
      <c r="E49" s="4" t="s">
        <v>12</v>
      </c>
      <c r="F49" s="4" t="s">
        <v>13</v>
      </c>
      <c r="G49" s="4" t="s">
        <v>14</v>
      </c>
      <c r="H49" s="4" t="s">
        <v>99</v>
      </c>
      <c r="I49" s="4" t="s">
        <v>15</v>
      </c>
      <c r="J49" s="4" t="s">
        <v>100</v>
      </c>
      <c r="K49" s="4" t="s">
        <v>16</v>
      </c>
    </row>
    <row r="50" spans="1:11" x14ac:dyDescent="0.2">
      <c r="A50" s="5"/>
      <c r="E50" s="4"/>
      <c r="F50" s="4"/>
      <c r="G50" s="4"/>
      <c r="H50" s="4"/>
      <c r="I50" s="4"/>
      <c r="J50" s="4"/>
      <c r="K50" s="4"/>
    </row>
    <row r="51" spans="1:11" x14ac:dyDescent="0.2">
      <c r="A51" s="5">
        <f>A38+1</f>
        <v>21</v>
      </c>
      <c r="C51" s="1" t="s">
        <v>36</v>
      </c>
      <c r="E51" s="4">
        <v>43.739999999999995</v>
      </c>
      <c r="F51" s="4">
        <v>6.6199999999999992</v>
      </c>
      <c r="G51" s="4">
        <v>0</v>
      </c>
      <c r="H51" s="4">
        <f t="shared" si="4"/>
        <v>50.359999999999992</v>
      </c>
      <c r="I51" s="4">
        <v>0</v>
      </c>
      <c r="J51" s="4">
        <f t="shared" si="5"/>
        <v>50.359999999999992</v>
      </c>
      <c r="K51" s="4">
        <v>44.26</v>
      </c>
    </row>
    <row r="52" spans="1:11" x14ac:dyDescent="0.2">
      <c r="A52" s="5">
        <f t="shared" si="6"/>
        <v>22</v>
      </c>
      <c r="C52" s="1" t="s">
        <v>27</v>
      </c>
      <c r="E52" s="4">
        <v>333.97</v>
      </c>
      <c r="F52" s="4">
        <v>29.92</v>
      </c>
      <c r="G52" s="4">
        <v>-8.86</v>
      </c>
      <c r="H52" s="4">
        <f t="shared" si="4"/>
        <v>355.03000000000003</v>
      </c>
      <c r="I52" s="4">
        <v>0</v>
      </c>
      <c r="J52" s="4">
        <f t="shared" si="5"/>
        <v>355.03000000000003</v>
      </c>
      <c r="K52" s="4">
        <v>344.88</v>
      </c>
    </row>
    <row r="53" spans="1:11" x14ac:dyDescent="0.2">
      <c r="A53" s="5">
        <f t="shared" si="6"/>
        <v>23</v>
      </c>
      <c r="C53" s="1" t="s">
        <v>37</v>
      </c>
      <c r="E53" s="4">
        <v>225.98</v>
      </c>
      <c r="F53" s="4">
        <v>38.590000000000003</v>
      </c>
      <c r="G53" s="4">
        <v>0</v>
      </c>
      <c r="H53" s="4">
        <f t="shared" si="4"/>
        <v>264.57</v>
      </c>
      <c r="I53" s="4">
        <v>0</v>
      </c>
      <c r="J53" s="4">
        <f t="shared" si="5"/>
        <v>264.57</v>
      </c>
      <c r="K53" s="4">
        <v>240.38</v>
      </c>
    </row>
    <row r="54" spans="1:11" x14ac:dyDescent="0.2">
      <c r="A54" s="5"/>
      <c r="E54" s="4"/>
      <c r="F54" s="4"/>
      <c r="G54" s="4"/>
      <c r="H54" s="4"/>
      <c r="I54" s="4"/>
      <c r="J54" s="4"/>
      <c r="K54" s="4"/>
    </row>
    <row r="55" spans="1:11" ht="13.5" thickBot="1" x14ac:dyDescent="0.25">
      <c r="A55" s="5">
        <f>A53+1</f>
        <v>24</v>
      </c>
      <c r="C55" s="1" t="s">
        <v>103</v>
      </c>
      <c r="E55" s="6">
        <f t="shared" ref="E55:K55" si="7">SUM(E30:E53)</f>
        <v>3101.7799999999993</v>
      </c>
      <c r="F55" s="6">
        <f t="shared" si="7"/>
        <v>184.54</v>
      </c>
      <c r="G55" s="6">
        <f t="shared" si="7"/>
        <v>-12.099999999999998</v>
      </c>
      <c r="H55" s="6">
        <f t="shared" si="7"/>
        <v>3274.2200000000007</v>
      </c>
      <c r="I55" s="6">
        <f t="shared" si="7"/>
        <v>0</v>
      </c>
      <c r="J55" s="6">
        <f t="shared" si="7"/>
        <v>3274.2200000000007</v>
      </c>
      <c r="K55" s="6">
        <f t="shared" si="7"/>
        <v>3154.1600000000003</v>
      </c>
    </row>
    <row r="56" spans="1:11" ht="13.5" thickTop="1" x14ac:dyDescent="0.2">
      <c r="A56" s="5"/>
      <c r="E56" s="4"/>
      <c r="F56" s="4"/>
      <c r="G56" s="4"/>
      <c r="H56" s="4"/>
      <c r="I56" s="4"/>
      <c r="J56" s="4"/>
      <c r="K56" s="4"/>
    </row>
    <row r="57" spans="1:11" x14ac:dyDescent="0.2">
      <c r="A57" s="5"/>
      <c r="C57" s="3" t="s">
        <v>38</v>
      </c>
      <c r="E57" s="4"/>
      <c r="F57" s="4"/>
      <c r="G57" s="4"/>
      <c r="H57" s="4"/>
      <c r="I57" s="4"/>
      <c r="J57" s="4"/>
      <c r="K57" s="4"/>
    </row>
    <row r="58" spans="1:11" x14ac:dyDescent="0.2">
      <c r="A58" s="5"/>
      <c r="E58" s="4"/>
      <c r="F58" s="4"/>
      <c r="G58" s="4"/>
      <c r="H58" s="4"/>
      <c r="I58" s="4"/>
      <c r="J58" s="4"/>
      <c r="K58" s="4"/>
    </row>
    <row r="59" spans="1:11" x14ac:dyDescent="0.2">
      <c r="A59" s="5">
        <f>A55+1</f>
        <v>25</v>
      </c>
      <c r="C59" s="1" t="s">
        <v>19</v>
      </c>
      <c r="E59" s="4">
        <v>4.47</v>
      </c>
      <c r="F59" s="4">
        <v>0.18</v>
      </c>
      <c r="G59" s="4">
        <v>0</v>
      </c>
      <c r="H59" s="4">
        <f t="shared" ref="H59:H70" si="8">E59+F59+G59</f>
        <v>4.6499999999999995</v>
      </c>
      <c r="I59" s="4">
        <v>0</v>
      </c>
      <c r="J59" s="4">
        <f t="shared" ref="J59:J70" si="9">H59+I59</f>
        <v>4.6499999999999995</v>
      </c>
      <c r="K59" s="4">
        <v>4.49</v>
      </c>
    </row>
    <row r="60" spans="1:11" x14ac:dyDescent="0.2">
      <c r="A60" s="5">
        <f t="shared" ref="A60:A70" si="10">A59+1</f>
        <v>26</v>
      </c>
      <c r="C60" s="1" t="s">
        <v>29</v>
      </c>
      <c r="E60" s="4">
        <v>10.33</v>
      </c>
      <c r="F60" s="4">
        <v>0.16</v>
      </c>
      <c r="G60" s="4">
        <v>0</v>
      </c>
      <c r="H60" s="4">
        <f t="shared" si="8"/>
        <v>10.49</v>
      </c>
      <c r="I60" s="4">
        <v>0</v>
      </c>
      <c r="J60" s="4">
        <f t="shared" si="9"/>
        <v>10.49</v>
      </c>
      <c r="K60" s="4">
        <v>10.38</v>
      </c>
    </row>
    <row r="61" spans="1:11" x14ac:dyDescent="0.2">
      <c r="A61" s="5">
        <f t="shared" si="10"/>
        <v>27</v>
      </c>
      <c r="C61" s="1" t="s">
        <v>22</v>
      </c>
      <c r="E61" s="4">
        <v>66.87</v>
      </c>
      <c r="F61" s="4">
        <v>0.62</v>
      </c>
      <c r="G61" s="4">
        <v>0</v>
      </c>
      <c r="H61" s="4">
        <f t="shared" si="8"/>
        <v>67.490000000000009</v>
      </c>
      <c r="I61" s="4">
        <v>0</v>
      </c>
      <c r="J61" s="4">
        <f t="shared" si="9"/>
        <v>67.490000000000009</v>
      </c>
      <c r="K61" s="4">
        <v>66.930000000000007</v>
      </c>
    </row>
    <row r="62" spans="1:11" x14ac:dyDescent="0.2">
      <c r="A62" s="5">
        <f t="shared" si="10"/>
        <v>28</v>
      </c>
      <c r="C62" s="1" t="s">
        <v>30</v>
      </c>
      <c r="E62" s="4">
        <v>106.36999999999999</v>
      </c>
      <c r="F62" s="4">
        <v>2.3000000000000003</v>
      </c>
      <c r="G62" s="4">
        <v>-0.22</v>
      </c>
      <c r="H62" s="4">
        <f t="shared" si="8"/>
        <v>108.44999999999999</v>
      </c>
      <c r="I62" s="4">
        <v>0</v>
      </c>
      <c r="J62" s="4">
        <f t="shared" si="9"/>
        <v>108.44999999999999</v>
      </c>
      <c r="K62" s="4">
        <v>107.18</v>
      </c>
    </row>
    <row r="63" spans="1:11" x14ac:dyDescent="0.2">
      <c r="A63" s="5">
        <f t="shared" si="10"/>
        <v>29</v>
      </c>
      <c r="C63" s="1" t="s">
        <v>31</v>
      </c>
      <c r="E63" s="4">
        <v>465.78000000000003</v>
      </c>
      <c r="F63" s="4">
        <v>13.350000000000001</v>
      </c>
      <c r="G63" s="4">
        <v>-0.96</v>
      </c>
      <c r="H63" s="4">
        <f t="shared" si="8"/>
        <v>478.17000000000007</v>
      </c>
      <c r="I63" s="4">
        <v>0</v>
      </c>
      <c r="J63" s="4">
        <f t="shared" si="9"/>
        <v>478.17000000000007</v>
      </c>
      <c r="K63" s="4">
        <v>469.95</v>
      </c>
    </row>
    <row r="64" spans="1:11" x14ac:dyDescent="0.2">
      <c r="A64" s="5">
        <f t="shared" si="10"/>
        <v>30</v>
      </c>
      <c r="C64" s="1" t="s">
        <v>32</v>
      </c>
      <c r="E64" s="4">
        <v>31.85</v>
      </c>
      <c r="F64" s="4">
        <v>9.5399999999999991</v>
      </c>
      <c r="G64" s="4">
        <v>0</v>
      </c>
      <c r="H64" s="4">
        <f t="shared" si="8"/>
        <v>41.39</v>
      </c>
      <c r="I64" s="4">
        <v>0</v>
      </c>
      <c r="J64" s="4">
        <f t="shared" si="9"/>
        <v>41.39</v>
      </c>
      <c r="K64" s="4">
        <v>35.49</v>
      </c>
    </row>
    <row r="65" spans="1:11" x14ac:dyDescent="0.2">
      <c r="A65" s="5">
        <f t="shared" si="10"/>
        <v>31</v>
      </c>
      <c r="C65" s="1" t="s">
        <v>33</v>
      </c>
      <c r="E65" s="4">
        <v>40.299999999999997</v>
      </c>
      <c r="F65" s="4">
        <v>0.63</v>
      </c>
      <c r="G65" s="4">
        <v>-0.04</v>
      </c>
      <c r="H65" s="4">
        <f t="shared" si="8"/>
        <v>40.89</v>
      </c>
      <c r="I65" s="4">
        <v>0</v>
      </c>
      <c r="J65" s="4">
        <f t="shared" si="9"/>
        <v>40.89</v>
      </c>
      <c r="K65" s="4">
        <v>40.409999999999997</v>
      </c>
    </row>
    <row r="66" spans="1:11" x14ac:dyDescent="0.2">
      <c r="A66" s="5">
        <f t="shared" si="10"/>
        <v>32</v>
      </c>
      <c r="C66" s="1" t="s">
        <v>34</v>
      </c>
      <c r="E66" s="4">
        <v>585.85</v>
      </c>
      <c r="F66" s="4">
        <v>40</v>
      </c>
      <c r="G66" s="4">
        <v>-0.49</v>
      </c>
      <c r="H66" s="4">
        <f t="shared" si="8"/>
        <v>625.36</v>
      </c>
      <c r="I66" s="4">
        <v>0</v>
      </c>
      <c r="J66" s="4">
        <f t="shared" si="9"/>
        <v>625.36</v>
      </c>
      <c r="K66" s="4">
        <v>589.70000000000005</v>
      </c>
    </row>
    <row r="67" spans="1:11" x14ac:dyDescent="0.2">
      <c r="A67" s="5">
        <f t="shared" si="10"/>
        <v>33</v>
      </c>
      <c r="C67" s="1" t="s">
        <v>35</v>
      </c>
      <c r="E67" s="4">
        <v>232.91</v>
      </c>
      <c r="F67" s="4">
        <v>5.62</v>
      </c>
      <c r="G67" s="4">
        <v>-0.18</v>
      </c>
      <c r="H67" s="4">
        <f t="shared" si="8"/>
        <v>238.35</v>
      </c>
      <c r="I67" s="4">
        <v>0</v>
      </c>
      <c r="J67" s="4">
        <f t="shared" si="9"/>
        <v>238.35</v>
      </c>
      <c r="K67" s="4">
        <v>233.37</v>
      </c>
    </row>
    <row r="68" spans="1:11" x14ac:dyDescent="0.2">
      <c r="A68" s="5">
        <f t="shared" si="10"/>
        <v>34</v>
      </c>
      <c r="C68" s="1" t="s">
        <v>36</v>
      </c>
      <c r="E68" s="4">
        <v>139.81</v>
      </c>
      <c r="F68" s="4">
        <v>6.75</v>
      </c>
      <c r="G68" s="4">
        <v>-0.63</v>
      </c>
      <c r="H68" s="4">
        <f t="shared" si="8"/>
        <v>145.93</v>
      </c>
      <c r="I68" s="4">
        <v>0</v>
      </c>
      <c r="J68" s="4">
        <f t="shared" si="9"/>
        <v>145.93</v>
      </c>
      <c r="K68" s="4">
        <v>139.93</v>
      </c>
    </row>
    <row r="69" spans="1:11" x14ac:dyDescent="0.2">
      <c r="A69" s="5">
        <f t="shared" si="10"/>
        <v>35</v>
      </c>
      <c r="C69" s="1" t="s">
        <v>27</v>
      </c>
      <c r="E69" s="4">
        <v>83.85</v>
      </c>
      <c r="F69" s="4">
        <v>7.5</v>
      </c>
      <c r="G69" s="4">
        <v>-2.57</v>
      </c>
      <c r="H69" s="4">
        <f t="shared" si="8"/>
        <v>88.78</v>
      </c>
      <c r="I69" s="4">
        <v>0</v>
      </c>
      <c r="J69" s="4">
        <f t="shared" si="9"/>
        <v>88.78</v>
      </c>
      <c r="K69" s="4">
        <v>86.43</v>
      </c>
    </row>
    <row r="70" spans="1:11" x14ac:dyDescent="0.2">
      <c r="A70" s="5">
        <f t="shared" si="10"/>
        <v>36</v>
      </c>
      <c r="C70" s="1" t="s">
        <v>37</v>
      </c>
      <c r="E70" s="4">
        <v>153.25</v>
      </c>
      <c r="F70" s="4">
        <v>15.46</v>
      </c>
      <c r="G70" s="4">
        <v>0</v>
      </c>
      <c r="H70" s="4">
        <f t="shared" si="8"/>
        <v>168.71</v>
      </c>
      <c r="I70" s="4">
        <v>0</v>
      </c>
      <c r="J70" s="4">
        <f t="shared" si="9"/>
        <v>168.71</v>
      </c>
      <c r="K70" s="4">
        <v>156.6</v>
      </c>
    </row>
    <row r="71" spans="1:11" x14ac:dyDescent="0.2">
      <c r="A71" s="5"/>
      <c r="E71" s="4"/>
      <c r="F71" s="4"/>
      <c r="G71" s="4"/>
      <c r="H71" s="4"/>
      <c r="I71" s="4"/>
      <c r="J71" s="4"/>
      <c r="K71" s="4"/>
    </row>
    <row r="72" spans="1:11" ht="13.5" thickBot="1" x14ac:dyDescent="0.25">
      <c r="A72" s="5">
        <f>A70+1</f>
        <v>37</v>
      </c>
      <c r="C72" s="1" t="s">
        <v>103</v>
      </c>
      <c r="E72" s="6">
        <f t="shared" ref="E72:K72" si="11">SUM(E59:E70)</f>
        <v>1921.64</v>
      </c>
      <c r="F72" s="6">
        <f t="shared" si="11"/>
        <v>102.11000000000001</v>
      </c>
      <c r="G72" s="6">
        <f t="shared" si="11"/>
        <v>-5.09</v>
      </c>
      <c r="H72" s="6">
        <f t="shared" si="11"/>
        <v>2018.6599999999999</v>
      </c>
      <c r="I72" s="6">
        <f t="shared" si="11"/>
        <v>0</v>
      </c>
      <c r="J72" s="6">
        <f t="shared" si="11"/>
        <v>2018.6599999999999</v>
      </c>
      <c r="K72" s="6">
        <f t="shared" si="11"/>
        <v>1940.8600000000001</v>
      </c>
    </row>
    <row r="73" spans="1:11" ht="13.5" thickTop="1" x14ac:dyDescent="0.2">
      <c r="A73" s="5"/>
      <c r="E73" s="4"/>
      <c r="F73" s="4"/>
      <c r="G73" s="4"/>
      <c r="H73" s="4"/>
      <c r="I73" s="4"/>
      <c r="J73" s="4"/>
      <c r="K73" s="4"/>
    </row>
    <row r="74" spans="1:11" ht="13.5" thickBot="1" x14ac:dyDescent="0.25">
      <c r="A74" s="5">
        <f>A72+1</f>
        <v>38</v>
      </c>
      <c r="C74" s="1" t="s">
        <v>39</v>
      </c>
      <c r="E74" s="6">
        <f t="shared" ref="E74:K74" si="12">SUM(E26,E55,E72)</f>
        <v>13781.189999999999</v>
      </c>
      <c r="F74" s="6">
        <f t="shared" si="12"/>
        <v>767.15000000000009</v>
      </c>
      <c r="G74" s="6">
        <f t="shared" si="12"/>
        <v>-86.9</v>
      </c>
      <c r="H74" s="6">
        <f t="shared" si="12"/>
        <v>14461.44</v>
      </c>
      <c r="I74" s="6">
        <f t="shared" si="12"/>
        <v>-3.05</v>
      </c>
      <c r="J74" s="6">
        <f t="shared" si="12"/>
        <v>14458.39</v>
      </c>
      <c r="K74" s="6">
        <f t="shared" si="12"/>
        <v>14018.5</v>
      </c>
    </row>
    <row r="75" spans="1:11" ht="13.5" thickTop="1" x14ac:dyDescent="0.2">
      <c r="A75" s="5"/>
      <c r="E75" s="4"/>
      <c r="F75" s="4"/>
      <c r="G75" s="4"/>
      <c r="H75" s="4"/>
      <c r="I75" s="4"/>
      <c r="J75" s="4"/>
      <c r="K75" s="4"/>
    </row>
    <row r="76" spans="1:11" x14ac:dyDescent="0.2">
      <c r="A76" s="3"/>
    </row>
  </sheetData>
  <pageMargins left="0.7" right="0.7" top="0.75" bottom="0.75" header="0.3" footer="0.3"/>
  <pageSetup orientation="landscape" r:id="rId1"/>
  <headerFooter>
    <oddHeader>&amp;R&amp;"Arial,Regular"&amp;10Filed: 2022-10-31
EB-2022-0200
Exhibit 2
Tab 2
Schedule 1
Attachment 3
Page &amp;P of 14</oddHeader>
  </headerFooter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C50D0-7EE3-48DC-B114-A7CF55C6A65F}">
  <dimension ref="A6:L26"/>
  <sheetViews>
    <sheetView view="pageLayout" zoomScale="90" zoomScaleNormal="100" zoomScalePageLayoutView="90" workbookViewId="0">
      <selection activeCell="A2" sqref="A2"/>
    </sheetView>
  </sheetViews>
  <sheetFormatPr defaultColWidth="101.42578125" defaultRowHeight="12.75" x14ac:dyDescent="0.2"/>
  <cols>
    <col min="1" max="1" width="5.5703125" style="1" bestFit="1" customWidth="1"/>
    <col min="2" max="2" width="1.42578125" style="1" customWidth="1"/>
    <col min="3" max="3" width="44" style="1" customWidth="1"/>
    <col min="4" max="4" width="1.42578125" style="1" customWidth="1"/>
    <col min="5" max="8" width="12.42578125" style="2" customWidth="1"/>
    <col min="9" max="9" width="17.5703125" style="2" bestFit="1" customWidth="1"/>
    <col min="10" max="12" width="12.42578125" style="2" customWidth="1"/>
    <col min="13" max="16384" width="101.42578125" style="1"/>
  </cols>
  <sheetData>
    <row r="6" spans="1:12" s="12" customFormat="1" x14ac:dyDescent="0.2">
      <c r="A6" s="14" t="s">
        <v>92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</row>
    <row r="7" spans="1:12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</row>
    <row r="9" spans="1:12" s="3" customFormat="1" x14ac:dyDescent="0.2">
      <c r="E9" s="11" t="s">
        <v>2</v>
      </c>
      <c r="F9" s="11"/>
      <c r="G9" s="11"/>
      <c r="H9" s="11"/>
      <c r="I9" s="11" t="s">
        <v>3</v>
      </c>
      <c r="J9" s="11"/>
      <c r="K9" s="11" t="s">
        <v>3</v>
      </c>
      <c r="L9" s="11"/>
    </row>
    <row r="10" spans="1:12" s="7" customFormat="1" ht="38.25" x14ac:dyDescent="0.2">
      <c r="A10" s="10" t="s">
        <v>94</v>
      </c>
      <c r="C10" s="9" t="s">
        <v>4</v>
      </c>
      <c r="E10" s="8" t="s">
        <v>5</v>
      </c>
      <c r="F10" s="8" t="s">
        <v>6</v>
      </c>
      <c r="G10" s="8" t="s">
        <v>7</v>
      </c>
      <c r="H10" s="8" t="s">
        <v>85</v>
      </c>
      <c r="I10" s="8" t="s">
        <v>8</v>
      </c>
      <c r="J10" s="8" t="s">
        <v>9</v>
      </c>
      <c r="K10" s="8" t="s">
        <v>10</v>
      </c>
      <c r="L10" s="8" t="s">
        <v>11</v>
      </c>
    </row>
    <row r="11" spans="1:12" x14ac:dyDescent="0.2">
      <c r="E11" s="4" t="s">
        <v>12</v>
      </c>
      <c r="F11" s="4" t="s">
        <v>13</v>
      </c>
      <c r="G11" s="4" t="s">
        <v>14</v>
      </c>
      <c r="H11" s="4" t="s">
        <v>86</v>
      </c>
      <c r="I11" s="4" t="s">
        <v>101</v>
      </c>
      <c r="J11" s="4" t="s">
        <v>87</v>
      </c>
      <c r="K11" s="4" t="s">
        <v>102</v>
      </c>
      <c r="L11" s="4" t="s">
        <v>88</v>
      </c>
    </row>
    <row r="12" spans="1:12" x14ac:dyDescent="0.2">
      <c r="E12" s="4"/>
      <c r="F12" s="4"/>
      <c r="G12" s="4"/>
      <c r="H12" s="4"/>
      <c r="I12" s="4"/>
      <c r="J12" s="4"/>
      <c r="K12" s="4"/>
      <c r="L12" s="4"/>
    </row>
    <row r="13" spans="1:12" x14ac:dyDescent="0.2">
      <c r="C13" s="3" t="s">
        <v>79</v>
      </c>
      <c r="E13" s="4"/>
      <c r="F13" s="4"/>
      <c r="G13" s="4"/>
      <c r="H13" s="4"/>
      <c r="I13" s="4"/>
      <c r="J13" s="4"/>
      <c r="K13" s="4"/>
      <c r="L13" s="4"/>
    </row>
    <row r="15" spans="1:12" x14ac:dyDescent="0.2">
      <c r="A15" s="5">
        <v>1</v>
      </c>
      <c r="C15" s="1" t="s">
        <v>80</v>
      </c>
      <c r="E15" s="4">
        <v>-1.34</v>
      </c>
      <c r="F15" s="4">
        <v>-0.04</v>
      </c>
      <c r="G15" s="4">
        <v>0</v>
      </c>
      <c r="H15" s="4">
        <v>0</v>
      </c>
      <c r="I15" s="4">
        <f>E15+F15+G15+H15</f>
        <v>-1.3800000000000001</v>
      </c>
      <c r="J15" s="4">
        <v>0</v>
      </c>
      <c r="K15" s="4">
        <f>I15+J15</f>
        <v>-1.3800000000000001</v>
      </c>
      <c r="L15" s="4">
        <v>-1.36</v>
      </c>
    </row>
    <row r="16" spans="1:12" x14ac:dyDescent="0.2">
      <c r="A16" s="5"/>
      <c r="E16" s="4"/>
      <c r="F16" s="4"/>
      <c r="G16" s="4"/>
      <c r="H16" s="4"/>
      <c r="I16" s="4"/>
      <c r="J16" s="4"/>
      <c r="K16" s="4"/>
      <c r="L16" s="4"/>
    </row>
    <row r="17" spans="1:12" x14ac:dyDescent="0.2">
      <c r="A17" s="5"/>
      <c r="C17" s="3" t="s">
        <v>81</v>
      </c>
      <c r="E17" s="4"/>
      <c r="F17" s="4"/>
      <c r="G17" s="4"/>
      <c r="H17" s="4"/>
      <c r="I17" s="4"/>
      <c r="J17" s="4"/>
      <c r="K17" s="4"/>
      <c r="L17" s="4"/>
    </row>
    <row r="18" spans="1:12" x14ac:dyDescent="0.2">
      <c r="A18" s="5"/>
      <c r="E18" s="4"/>
      <c r="F18" s="4"/>
      <c r="G18" s="4"/>
      <c r="H18" s="4"/>
      <c r="I18" s="4"/>
      <c r="J18" s="4"/>
      <c r="K18" s="4"/>
      <c r="L18" s="4"/>
    </row>
    <row r="19" spans="1:12" x14ac:dyDescent="0.2">
      <c r="A19" s="5">
        <f>A15+1</f>
        <v>2</v>
      </c>
      <c r="C19" s="1" t="s">
        <v>82</v>
      </c>
      <c r="E19" s="4">
        <v>-0.8</v>
      </c>
      <c r="F19" s="4">
        <v>-0.06</v>
      </c>
      <c r="G19" s="4">
        <v>0</v>
      </c>
      <c r="H19" s="4">
        <v>0</v>
      </c>
      <c r="I19" s="4">
        <f>E19+F19+G19+H19</f>
        <v>-0.8600000000000001</v>
      </c>
      <c r="J19" s="4">
        <v>0</v>
      </c>
      <c r="K19" s="4">
        <f>I19+J19</f>
        <v>-0.8600000000000001</v>
      </c>
      <c r="L19" s="4">
        <v>-0.83</v>
      </c>
    </row>
    <row r="20" spans="1:12" x14ac:dyDescent="0.2">
      <c r="A20" s="5">
        <f>A19+1</f>
        <v>3</v>
      </c>
      <c r="C20" s="1" t="s">
        <v>83</v>
      </c>
      <c r="E20" s="4">
        <v>-0.28999999999999998</v>
      </c>
      <c r="F20" s="4">
        <v>0</v>
      </c>
      <c r="G20" s="4">
        <v>0</v>
      </c>
      <c r="H20" s="4">
        <v>0</v>
      </c>
      <c r="I20" s="4">
        <f>E20+F20+G20+H20</f>
        <v>-0.28999999999999998</v>
      </c>
      <c r="J20" s="4">
        <v>0</v>
      </c>
      <c r="K20" s="4">
        <f>I20+J20</f>
        <v>-0.28999999999999998</v>
      </c>
      <c r="L20" s="4">
        <v>-0.3</v>
      </c>
    </row>
    <row r="21" spans="1:12" x14ac:dyDescent="0.2">
      <c r="A21" s="5"/>
      <c r="E21" s="4"/>
      <c r="F21" s="4"/>
      <c r="G21" s="4"/>
      <c r="H21" s="4"/>
      <c r="I21" s="4"/>
      <c r="J21" s="4"/>
      <c r="K21" s="4"/>
      <c r="L21" s="4"/>
    </row>
    <row r="22" spans="1:12" ht="13.5" thickBot="1" x14ac:dyDescent="0.25">
      <c r="A22" s="5">
        <f>A20+1</f>
        <v>4</v>
      </c>
      <c r="C22" s="1" t="s">
        <v>103</v>
      </c>
      <c r="E22" s="6">
        <f t="shared" ref="E22:L22" si="0">SUM(E19:E20)</f>
        <v>-1.0900000000000001</v>
      </c>
      <c r="F22" s="6">
        <f t="shared" si="0"/>
        <v>-0.06</v>
      </c>
      <c r="G22" s="6">
        <f t="shared" si="0"/>
        <v>0</v>
      </c>
      <c r="H22" s="6">
        <f t="shared" si="0"/>
        <v>0</v>
      </c>
      <c r="I22" s="6">
        <f t="shared" si="0"/>
        <v>-1.1500000000000001</v>
      </c>
      <c r="J22" s="6">
        <f t="shared" si="0"/>
        <v>0</v>
      </c>
      <c r="K22" s="6">
        <f t="shared" si="0"/>
        <v>-1.1500000000000001</v>
      </c>
      <c r="L22" s="6">
        <f t="shared" si="0"/>
        <v>-1.1299999999999999</v>
      </c>
    </row>
    <row r="23" spans="1:12" ht="13.5" thickTop="1" x14ac:dyDescent="0.2">
      <c r="A23" s="5"/>
      <c r="E23" s="4"/>
      <c r="F23" s="4"/>
      <c r="G23" s="4"/>
      <c r="H23" s="4"/>
      <c r="I23" s="4"/>
      <c r="J23" s="4"/>
      <c r="K23" s="4"/>
      <c r="L23" s="4"/>
    </row>
    <row r="24" spans="1:12" ht="13.5" thickBot="1" x14ac:dyDescent="0.25">
      <c r="A24" s="5">
        <f>A22+1</f>
        <v>5</v>
      </c>
      <c r="C24" s="1" t="s">
        <v>39</v>
      </c>
      <c r="E24" s="6">
        <f t="shared" ref="E24:L24" si="1">SUM(E15,E22)</f>
        <v>-2.4300000000000002</v>
      </c>
      <c r="F24" s="6">
        <f t="shared" si="1"/>
        <v>-0.1</v>
      </c>
      <c r="G24" s="6">
        <f t="shared" si="1"/>
        <v>0</v>
      </c>
      <c r="H24" s="6">
        <f t="shared" si="1"/>
        <v>0</v>
      </c>
      <c r="I24" s="6">
        <f t="shared" si="1"/>
        <v>-2.5300000000000002</v>
      </c>
      <c r="J24" s="6">
        <f t="shared" si="1"/>
        <v>0</v>
      </c>
      <c r="K24" s="6">
        <f t="shared" si="1"/>
        <v>-2.5300000000000002</v>
      </c>
      <c r="L24" s="6">
        <f t="shared" si="1"/>
        <v>-2.4900000000000002</v>
      </c>
    </row>
    <row r="25" spans="1:12" ht="13.5" thickTop="1" x14ac:dyDescent="0.2"/>
    <row r="26" spans="1:12" x14ac:dyDescent="0.2">
      <c r="A26" s="3"/>
    </row>
  </sheetData>
  <pageMargins left="0.7" right="0.7" top="0.75" bottom="0.75" header="0.3" footer="0.3"/>
  <pageSetup scale="77" firstPageNumber="14" orientation="landscape" useFirstPageNumber="1" r:id="rId1"/>
  <headerFooter>
    <oddHeader>&amp;R&amp;"Arial,Regular"&amp;10Filed: 2022-10-31
EB-2022-0200
Exhibit 2
Tab 2
Schedule 1
Attachment 3
Page &amp;P of 14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CBECB-1FCF-4A7A-81B0-5C425AC77F6D}">
  <dimension ref="A6:K26"/>
  <sheetViews>
    <sheetView view="pageLayout" zoomScale="90" zoomScaleNormal="100" zoomScalePageLayoutView="90" workbookViewId="0">
      <selection activeCell="C26" sqref="C26"/>
    </sheetView>
  </sheetViews>
  <sheetFormatPr defaultColWidth="101.42578125" defaultRowHeight="12.75" x14ac:dyDescent="0.2"/>
  <cols>
    <col min="1" max="1" width="4.85546875" style="1" customWidth="1"/>
    <col min="2" max="2" width="1.42578125" style="1" customWidth="1"/>
    <col min="3" max="3" width="31.7109375" style="1" customWidth="1"/>
    <col min="4" max="4" width="1.42578125" style="1" customWidth="1"/>
    <col min="5" max="5" width="12.42578125" style="2" customWidth="1"/>
    <col min="6" max="6" width="10.85546875" style="2" customWidth="1"/>
    <col min="7" max="7" width="11.85546875" style="2" customWidth="1"/>
    <col min="8" max="8" width="12.42578125" style="2" customWidth="1"/>
    <col min="9" max="9" width="11.5703125" style="2" customWidth="1"/>
    <col min="10" max="10" width="12" style="2" customWidth="1"/>
    <col min="11" max="11" width="11.42578125" style="2" customWidth="1"/>
    <col min="12" max="16384" width="101.42578125" style="1"/>
  </cols>
  <sheetData>
    <row r="6" spans="1:11" s="12" customFormat="1" x14ac:dyDescent="0.2">
      <c r="A6" s="14" t="s">
        <v>54</v>
      </c>
      <c r="B6" s="14"/>
      <c r="C6" s="14"/>
      <c r="D6" s="14"/>
      <c r="E6" s="13"/>
      <c r="F6" s="13"/>
      <c r="G6" s="13"/>
      <c r="H6" s="13"/>
      <c r="I6" s="13"/>
      <c r="J6" s="13"/>
      <c r="K6" s="13"/>
    </row>
    <row r="7" spans="1:11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</row>
    <row r="9" spans="1:11" s="3" customFormat="1" x14ac:dyDescent="0.2">
      <c r="E9" s="11" t="s">
        <v>2</v>
      </c>
      <c r="F9" s="11"/>
      <c r="G9" s="11"/>
      <c r="H9" s="11" t="s">
        <v>3</v>
      </c>
      <c r="I9" s="11"/>
      <c r="J9" s="11" t="s">
        <v>3</v>
      </c>
      <c r="K9" s="11"/>
    </row>
    <row r="10" spans="1:11" s="7" customFormat="1" ht="38.25" x14ac:dyDescent="0.2">
      <c r="A10" s="10" t="s">
        <v>94</v>
      </c>
      <c r="C10" s="9" t="s">
        <v>4</v>
      </c>
      <c r="E10" s="8" t="s">
        <v>5</v>
      </c>
      <c r="F10" s="8" t="s">
        <v>6</v>
      </c>
      <c r="G10" s="16" t="s">
        <v>7</v>
      </c>
      <c r="H10" s="8" t="s">
        <v>8</v>
      </c>
      <c r="I10" s="8" t="s">
        <v>9</v>
      </c>
      <c r="J10" s="8" t="s">
        <v>10</v>
      </c>
      <c r="K10" s="8" t="s">
        <v>11</v>
      </c>
    </row>
    <row r="11" spans="1:11" x14ac:dyDescent="0.2">
      <c r="E11" s="4" t="s">
        <v>12</v>
      </c>
      <c r="F11" s="4" t="s">
        <v>13</v>
      </c>
      <c r="G11" s="4" t="s">
        <v>14</v>
      </c>
      <c r="H11" s="4" t="s">
        <v>99</v>
      </c>
      <c r="I11" s="4" t="s">
        <v>15</v>
      </c>
      <c r="J11" s="4" t="s">
        <v>100</v>
      </c>
      <c r="K11" s="4" t="s">
        <v>16</v>
      </c>
    </row>
    <row r="12" spans="1:11" x14ac:dyDescent="0.2">
      <c r="E12" s="4"/>
      <c r="F12" s="4"/>
      <c r="G12" s="4"/>
      <c r="H12" s="4"/>
      <c r="I12" s="4"/>
      <c r="J12" s="4"/>
      <c r="K12" s="4"/>
    </row>
    <row r="13" spans="1:11" x14ac:dyDescent="0.2">
      <c r="C13" s="3" t="s">
        <v>93</v>
      </c>
      <c r="E13" s="4"/>
      <c r="F13" s="4"/>
      <c r="G13" s="4"/>
      <c r="H13" s="4"/>
      <c r="I13" s="4"/>
      <c r="J13" s="4"/>
      <c r="K13" s="4"/>
    </row>
    <row r="15" spans="1:11" x14ac:dyDescent="0.2">
      <c r="A15" s="5">
        <v>1</v>
      </c>
      <c r="C15" s="1" t="s">
        <v>19</v>
      </c>
      <c r="E15" s="4">
        <v>73.319999999999993</v>
      </c>
      <c r="F15" s="4">
        <v>2.11</v>
      </c>
      <c r="G15" s="4">
        <v>0</v>
      </c>
      <c r="H15" s="4">
        <f t="shared" ref="H15:H22" si="0">E15+F15+G15</f>
        <v>75.429999999999993</v>
      </c>
      <c r="I15" s="4">
        <v>0</v>
      </c>
      <c r="J15" s="4">
        <f t="shared" ref="J15:J22" si="1">H15+I15</f>
        <v>75.429999999999993</v>
      </c>
      <c r="K15" s="4">
        <v>73.709999999999994</v>
      </c>
    </row>
    <row r="16" spans="1:11" x14ac:dyDescent="0.2">
      <c r="A16" s="5">
        <f t="shared" ref="A16:A22" si="2">A15+1</f>
        <v>2</v>
      </c>
      <c r="C16" s="1" t="s">
        <v>29</v>
      </c>
      <c r="E16" s="4">
        <v>62.24</v>
      </c>
      <c r="F16" s="4">
        <v>3.94</v>
      </c>
      <c r="G16" s="4">
        <v>0</v>
      </c>
      <c r="H16" s="4">
        <f t="shared" si="0"/>
        <v>66.180000000000007</v>
      </c>
      <c r="I16" s="4">
        <v>0</v>
      </c>
      <c r="J16" s="4">
        <f t="shared" si="1"/>
        <v>66.180000000000007</v>
      </c>
      <c r="K16" s="4">
        <v>63</v>
      </c>
    </row>
    <row r="17" spans="1:11" x14ac:dyDescent="0.2">
      <c r="A17" s="5">
        <f t="shared" si="2"/>
        <v>3</v>
      </c>
      <c r="C17" s="1" t="s">
        <v>55</v>
      </c>
      <c r="E17" s="4">
        <v>164.26999999999998</v>
      </c>
      <c r="F17" s="4">
        <v>1.68</v>
      </c>
      <c r="G17" s="4">
        <v>-0.01</v>
      </c>
      <c r="H17" s="4">
        <f t="shared" si="0"/>
        <v>165.94</v>
      </c>
      <c r="I17" s="4">
        <v>0</v>
      </c>
      <c r="J17" s="4">
        <f t="shared" si="1"/>
        <v>165.94</v>
      </c>
      <c r="K17" s="4">
        <v>164.64000000000001</v>
      </c>
    </row>
    <row r="18" spans="1:11" x14ac:dyDescent="0.2">
      <c r="A18" s="5">
        <f t="shared" si="2"/>
        <v>4</v>
      </c>
      <c r="C18" s="1" t="s">
        <v>24</v>
      </c>
      <c r="E18" s="4">
        <v>1784.6999999999998</v>
      </c>
      <c r="F18" s="4">
        <v>97.68</v>
      </c>
      <c r="G18" s="4">
        <v>-1.94</v>
      </c>
      <c r="H18" s="4">
        <f t="shared" si="0"/>
        <v>1880.4399999999998</v>
      </c>
      <c r="I18" s="4">
        <v>0</v>
      </c>
      <c r="J18" s="4">
        <f t="shared" si="1"/>
        <v>1880.4399999999998</v>
      </c>
      <c r="K18" s="4">
        <v>1800.56</v>
      </c>
    </row>
    <row r="19" spans="1:11" x14ac:dyDescent="0.2">
      <c r="A19" s="5">
        <f t="shared" si="2"/>
        <v>5</v>
      </c>
      <c r="C19" s="1" t="s">
        <v>47</v>
      </c>
      <c r="E19" s="4">
        <v>939</v>
      </c>
      <c r="F19" s="4">
        <v>1.87</v>
      </c>
      <c r="G19" s="4">
        <v>0</v>
      </c>
      <c r="H19" s="4">
        <f t="shared" si="0"/>
        <v>940.87</v>
      </c>
      <c r="I19" s="4">
        <v>0</v>
      </c>
      <c r="J19" s="4">
        <f t="shared" si="1"/>
        <v>940.87</v>
      </c>
      <c r="K19" s="4">
        <v>939.5</v>
      </c>
    </row>
    <row r="20" spans="1:11" x14ac:dyDescent="0.2">
      <c r="A20" s="5">
        <f t="shared" si="2"/>
        <v>6</v>
      </c>
      <c r="C20" s="1" t="s">
        <v>36</v>
      </c>
      <c r="E20" s="4">
        <v>272.73</v>
      </c>
      <c r="F20" s="4">
        <v>26.46</v>
      </c>
      <c r="G20" s="4">
        <v>-7.0000000000000007E-2</v>
      </c>
      <c r="H20" s="4">
        <f t="shared" si="0"/>
        <v>299.12</v>
      </c>
      <c r="I20" s="4">
        <v>0</v>
      </c>
      <c r="J20" s="4">
        <f t="shared" si="1"/>
        <v>299.12</v>
      </c>
      <c r="K20" s="4">
        <v>276.18</v>
      </c>
    </row>
    <row r="21" spans="1:11" x14ac:dyDescent="0.2">
      <c r="A21" s="5">
        <f t="shared" si="2"/>
        <v>7</v>
      </c>
      <c r="C21" s="1" t="s">
        <v>56</v>
      </c>
      <c r="E21" s="4">
        <v>7.44</v>
      </c>
      <c r="F21" s="4">
        <v>0.04</v>
      </c>
      <c r="G21" s="4">
        <v>0</v>
      </c>
      <c r="H21" s="4">
        <f t="shared" si="0"/>
        <v>7.48</v>
      </c>
      <c r="I21" s="4">
        <v>0</v>
      </c>
      <c r="J21" s="4">
        <f t="shared" si="1"/>
        <v>7.48</v>
      </c>
      <c r="K21" s="4">
        <v>7.44</v>
      </c>
    </row>
    <row r="22" spans="1:11" x14ac:dyDescent="0.2">
      <c r="A22" s="5">
        <f t="shared" si="2"/>
        <v>8</v>
      </c>
      <c r="C22" s="1" t="s">
        <v>37</v>
      </c>
      <c r="E22" s="4">
        <v>154.34</v>
      </c>
      <c r="F22" s="4">
        <v>22.45</v>
      </c>
      <c r="G22" s="4">
        <v>0</v>
      </c>
      <c r="H22" s="4">
        <f t="shared" si="0"/>
        <v>176.79</v>
      </c>
      <c r="I22" s="4">
        <v>0</v>
      </c>
      <c r="J22" s="4">
        <f t="shared" si="1"/>
        <v>176.79</v>
      </c>
      <c r="K22" s="4">
        <v>166.69</v>
      </c>
    </row>
    <row r="23" spans="1:11" x14ac:dyDescent="0.2">
      <c r="A23" s="5"/>
      <c r="E23" s="4"/>
      <c r="F23" s="4"/>
      <c r="G23" s="4"/>
      <c r="H23" s="4"/>
      <c r="I23" s="4"/>
      <c r="J23" s="4"/>
      <c r="K23" s="4"/>
    </row>
    <row r="24" spans="1:11" ht="13.5" thickBot="1" x14ac:dyDescent="0.25">
      <c r="A24" s="5">
        <f>A22+1</f>
        <v>9</v>
      </c>
      <c r="C24" s="1" t="s">
        <v>57</v>
      </c>
      <c r="E24" s="6">
        <f t="shared" ref="E24:K24" si="3">SUM(E15:E22)</f>
        <v>3458.04</v>
      </c>
      <c r="F24" s="6">
        <f t="shared" si="3"/>
        <v>156.22999999999999</v>
      </c>
      <c r="G24" s="6">
        <f t="shared" si="3"/>
        <v>-2.02</v>
      </c>
      <c r="H24" s="6">
        <f t="shared" si="3"/>
        <v>3612.2499999999995</v>
      </c>
      <c r="I24" s="6">
        <f t="shared" si="3"/>
        <v>0</v>
      </c>
      <c r="J24" s="6">
        <f t="shared" si="3"/>
        <v>3612.2499999999995</v>
      </c>
      <c r="K24" s="6">
        <f t="shared" si="3"/>
        <v>3491.72</v>
      </c>
    </row>
    <row r="25" spans="1:11" ht="13.5" thickTop="1" x14ac:dyDescent="0.2"/>
    <row r="26" spans="1:11" x14ac:dyDescent="0.2">
      <c r="A26" s="3"/>
    </row>
  </sheetData>
  <pageMargins left="0.7" right="0.7" top="0.75" bottom="0.75" header="0.3" footer="0.3"/>
  <pageSetup firstPageNumber="3" orientation="landscape" useFirstPageNumber="1" r:id="rId1"/>
  <headerFooter>
    <oddHeader>&amp;R&amp;"Arial,Regular"&amp;10Filed: 2022-10-31
EB-2022-0200
Exhibit 2
Tab 2
Schedule 1
Attachment 3
Page &amp;P of 14</oddHead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3C43F-0C83-427F-AAF7-D7042F16F2DF}">
  <dimension ref="A6:K73"/>
  <sheetViews>
    <sheetView view="pageLayout" zoomScale="90" zoomScaleNormal="100" zoomScalePageLayoutView="90" workbookViewId="0">
      <selection activeCell="C25" sqref="C25"/>
    </sheetView>
  </sheetViews>
  <sheetFormatPr defaultColWidth="101.42578125" defaultRowHeight="12.75" x14ac:dyDescent="0.2"/>
  <cols>
    <col min="1" max="1" width="5.5703125" style="1" bestFit="1" customWidth="1"/>
    <col min="2" max="2" width="1.42578125" style="1" customWidth="1"/>
    <col min="3" max="3" width="44" style="1" customWidth="1"/>
    <col min="4" max="4" width="1.42578125" style="1" customWidth="1"/>
    <col min="5" max="11" width="12.42578125" style="2" customWidth="1"/>
    <col min="12" max="16384" width="101.42578125" style="1"/>
  </cols>
  <sheetData>
    <row r="6" spans="1:11" s="12" customFormat="1" x14ac:dyDescent="0.2">
      <c r="A6" s="14" t="s">
        <v>40</v>
      </c>
      <c r="B6" s="14"/>
      <c r="C6" s="14"/>
      <c r="D6" s="14"/>
      <c r="E6" s="13"/>
      <c r="F6" s="13"/>
      <c r="G6" s="13"/>
      <c r="H6" s="13"/>
      <c r="I6" s="13"/>
      <c r="J6" s="13"/>
      <c r="K6" s="13"/>
    </row>
    <row r="7" spans="1:11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</row>
    <row r="9" spans="1:11" s="3" customFormat="1" x14ac:dyDescent="0.2">
      <c r="E9" s="11" t="s">
        <v>2</v>
      </c>
      <c r="F9" s="11"/>
      <c r="G9" s="11"/>
      <c r="H9" s="11" t="s">
        <v>3</v>
      </c>
      <c r="I9" s="11"/>
      <c r="J9" s="11" t="s">
        <v>3</v>
      </c>
      <c r="K9" s="11"/>
    </row>
    <row r="10" spans="1:11" s="7" customFormat="1" ht="38.25" x14ac:dyDescent="0.2">
      <c r="A10" s="10" t="s">
        <v>94</v>
      </c>
      <c r="C10" s="9" t="s">
        <v>4</v>
      </c>
      <c r="E10" s="8" t="s">
        <v>5</v>
      </c>
      <c r="F10" s="8" t="s">
        <v>6</v>
      </c>
      <c r="G10" s="8" t="s">
        <v>7</v>
      </c>
      <c r="H10" s="8" t="s">
        <v>8</v>
      </c>
      <c r="I10" s="8" t="s">
        <v>9</v>
      </c>
      <c r="J10" s="8" t="s">
        <v>10</v>
      </c>
      <c r="K10" s="8" t="s">
        <v>11</v>
      </c>
    </row>
    <row r="11" spans="1:11" x14ac:dyDescent="0.2">
      <c r="E11" s="4" t="s">
        <v>12</v>
      </c>
      <c r="F11" s="4" t="s">
        <v>13</v>
      </c>
      <c r="G11" s="4" t="s">
        <v>14</v>
      </c>
      <c r="H11" s="4" t="s">
        <v>99</v>
      </c>
      <c r="I11" s="4" t="s">
        <v>15</v>
      </c>
      <c r="J11" s="4" t="s">
        <v>100</v>
      </c>
      <c r="K11" s="4" t="s">
        <v>16</v>
      </c>
    </row>
    <row r="12" spans="1:11" x14ac:dyDescent="0.2">
      <c r="E12" s="4"/>
      <c r="F12" s="4"/>
      <c r="G12" s="4"/>
      <c r="H12" s="4"/>
      <c r="I12" s="4"/>
      <c r="J12" s="4"/>
      <c r="K12" s="4"/>
    </row>
    <row r="13" spans="1:11" x14ac:dyDescent="0.2">
      <c r="C13" s="3" t="s">
        <v>41</v>
      </c>
    </row>
    <row r="15" spans="1:11" x14ac:dyDescent="0.2">
      <c r="A15" s="5">
        <v>1</v>
      </c>
      <c r="C15" s="1" t="s">
        <v>42</v>
      </c>
      <c r="E15" s="4">
        <v>4.17</v>
      </c>
      <c r="F15" s="4">
        <v>0</v>
      </c>
      <c r="G15" s="4">
        <v>0</v>
      </c>
      <c r="H15" s="4">
        <f t="shared" ref="H15:H23" si="0">E15+F15+G15</f>
        <v>4.17</v>
      </c>
      <c r="I15" s="4">
        <v>0</v>
      </c>
      <c r="J15" s="4">
        <f t="shared" ref="J15:J23" si="1">H15+I15</f>
        <v>4.17</v>
      </c>
      <c r="K15" s="4">
        <v>4.17</v>
      </c>
    </row>
    <row r="16" spans="1:11" x14ac:dyDescent="0.2">
      <c r="A16" s="5">
        <f t="shared" ref="A16:A23" si="2">A15+1</f>
        <v>2</v>
      </c>
      <c r="C16" s="1" t="s">
        <v>43</v>
      </c>
      <c r="E16" s="4">
        <v>46.29</v>
      </c>
      <c r="F16" s="4">
        <v>0</v>
      </c>
      <c r="G16" s="4">
        <v>0</v>
      </c>
      <c r="H16" s="4">
        <f t="shared" si="0"/>
        <v>46.29</v>
      </c>
      <c r="I16" s="4">
        <v>-1</v>
      </c>
      <c r="J16" s="4">
        <f t="shared" si="1"/>
        <v>45.29</v>
      </c>
      <c r="K16" s="4">
        <v>45.28</v>
      </c>
    </row>
    <row r="17" spans="1:11" x14ac:dyDescent="0.2">
      <c r="A17" s="5">
        <f t="shared" si="2"/>
        <v>3</v>
      </c>
      <c r="C17" s="1" t="s">
        <v>22</v>
      </c>
      <c r="E17" s="4">
        <v>31.28</v>
      </c>
      <c r="F17" s="4">
        <v>0</v>
      </c>
      <c r="G17" s="4">
        <v>-0.17</v>
      </c>
      <c r="H17" s="4">
        <f t="shared" si="0"/>
        <v>31.11</v>
      </c>
      <c r="I17" s="4">
        <v>-7.0000000000000007E-2</v>
      </c>
      <c r="J17" s="4">
        <f t="shared" si="1"/>
        <v>31.04</v>
      </c>
      <c r="K17" s="4">
        <v>31.11</v>
      </c>
    </row>
    <row r="18" spans="1:11" x14ac:dyDescent="0.2">
      <c r="A18" s="5">
        <f t="shared" si="2"/>
        <v>4</v>
      </c>
      <c r="C18" s="1" t="s">
        <v>44</v>
      </c>
      <c r="E18" s="4">
        <v>57.47</v>
      </c>
      <c r="F18" s="4">
        <v>4.08</v>
      </c>
      <c r="G18" s="4">
        <v>-2.4</v>
      </c>
      <c r="H18" s="4">
        <f t="shared" si="0"/>
        <v>59.15</v>
      </c>
      <c r="I18" s="4">
        <v>0</v>
      </c>
      <c r="J18" s="4">
        <f t="shared" si="1"/>
        <v>59.15</v>
      </c>
      <c r="K18" s="4">
        <v>59.19</v>
      </c>
    </row>
    <row r="19" spans="1:11" x14ac:dyDescent="0.2">
      <c r="A19" s="5">
        <f t="shared" si="2"/>
        <v>5</v>
      </c>
      <c r="C19" s="1" t="s">
        <v>45</v>
      </c>
      <c r="E19" s="4">
        <v>11.79</v>
      </c>
      <c r="F19" s="4">
        <v>0.11</v>
      </c>
      <c r="G19" s="4">
        <v>-1.02</v>
      </c>
      <c r="H19" s="4">
        <f t="shared" si="0"/>
        <v>10.879999999999999</v>
      </c>
      <c r="I19" s="4">
        <v>0</v>
      </c>
      <c r="J19" s="4">
        <f t="shared" si="1"/>
        <v>10.879999999999999</v>
      </c>
      <c r="K19" s="4">
        <v>11.08</v>
      </c>
    </row>
    <row r="20" spans="1:11" x14ac:dyDescent="0.2">
      <c r="A20" s="5">
        <f t="shared" si="2"/>
        <v>6</v>
      </c>
      <c r="C20" s="1" t="s">
        <v>46</v>
      </c>
      <c r="E20" s="4">
        <v>102.31</v>
      </c>
      <c r="F20" s="4">
        <v>3.78</v>
      </c>
      <c r="G20" s="4">
        <v>0</v>
      </c>
      <c r="H20" s="4">
        <f t="shared" si="0"/>
        <v>106.09</v>
      </c>
      <c r="I20" s="4">
        <v>0</v>
      </c>
      <c r="J20" s="4">
        <f t="shared" si="1"/>
        <v>106.09</v>
      </c>
      <c r="K20" s="4">
        <v>105.3</v>
      </c>
    </row>
    <row r="21" spans="1:11" x14ac:dyDescent="0.2">
      <c r="A21" s="5">
        <f t="shared" si="2"/>
        <v>7</v>
      </c>
      <c r="C21" s="1" t="s">
        <v>47</v>
      </c>
      <c r="E21" s="4">
        <v>135.88999999999999</v>
      </c>
      <c r="F21" s="4">
        <v>0.59</v>
      </c>
      <c r="G21" s="4">
        <v>-1.05</v>
      </c>
      <c r="H21" s="4">
        <f t="shared" si="0"/>
        <v>135.42999999999998</v>
      </c>
      <c r="I21" s="4">
        <v>-0.46</v>
      </c>
      <c r="J21" s="4">
        <f t="shared" si="1"/>
        <v>134.96999999999997</v>
      </c>
      <c r="K21" s="4">
        <v>135.41999999999999</v>
      </c>
    </row>
    <row r="22" spans="1:11" x14ac:dyDescent="0.2">
      <c r="A22" s="5">
        <f t="shared" si="2"/>
        <v>8</v>
      </c>
      <c r="C22" s="1" t="s">
        <v>48</v>
      </c>
      <c r="E22" s="4">
        <v>11.2</v>
      </c>
      <c r="F22" s="4">
        <v>0</v>
      </c>
      <c r="G22" s="4">
        <v>-0.06</v>
      </c>
      <c r="H22" s="4">
        <f t="shared" si="0"/>
        <v>11.139999999999999</v>
      </c>
      <c r="I22" s="4">
        <v>0</v>
      </c>
      <c r="J22" s="4">
        <f t="shared" si="1"/>
        <v>11.139999999999999</v>
      </c>
      <c r="K22" s="4">
        <v>11.17</v>
      </c>
    </row>
    <row r="23" spans="1:11" x14ac:dyDescent="0.2">
      <c r="A23" s="5">
        <f t="shared" si="2"/>
        <v>9</v>
      </c>
      <c r="C23" s="1" t="s">
        <v>49</v>
      </c>
      <c r="E23" s="4">
        <v>33.370000000000005</v>
      </c>
      <c r="F23" s="4">
        <v>0</v>
      </c>
      <c r="G23" s="4">
        <v>0</v>
      </c>
      <c r="H23" s="4">
        <f t="shared" si="0"/>
        <v>33.370000000000005</v>
      </c>
      <c r="I23" s="4">
        <v>0</v>
      </c>
      <c r="J23" s="4">
        <f t="shared" si="1"/>
        <v>33.370000000000005</v>
      </c>
      <c r="K23" s="4">
        <v>33.380000000000003</v>
      </c>
    </row>
    <row r="24" spans="1:11" x14ac:dyDescent="0.2">
      <c r="A24" s="5"/>
      <c r="E24" s="4"/>
      <c r="F24" s="4"/>
      <c r="G24" s="4"/>
      <c r="H24" s="4"/>
      <c r="I24" s="4"/>
      <c r="J24" s="4"/>
      <c r="K24" s="4"/>
    </row>
    <row r="25" spans="1:11" ht="13.5" thickBot="1" x14ac:dyDescent="0.25">
      <c r="A25" s="5">
        <f>A23+1</f>
        <v>10</v>
      </c>
      <c r="C25" s="1" t="s">
        <v>103</v>
      </c>
      <c r="E25" s="6">
        <f t="shared" ref="E25:K25" si="3">SUM(E15:E23)</f>
        <v>433.77</v>
      </c>
      <c r="F25" s="6">
        <f t="shared" si="3"/>
        <v>8.56</v>
      </c>
      <c r="G25" s="6">
        <f t="shared" si="3"/>
        <v>-4.6999999999999993</v>
      </c>
      <c r="H25" s="6">
        <f t="shared" si="3"/>
        <v>437.63</v>
      </c>
      <c r="I25" s="6">
        <f t="shared" si="3"/>
        <v>-1.53</v>
      </c>
      <c r="J25" s="6">
        <f t="shared" si="3"/>
        <v>436.09999999999997</v>
      </c>
      <c r="K25" s="6">
        <f t="shared" si="3"/>
        <v>436.09999999999997</v>
      </c>
    </row>
    <row r="26" spans="1:11" ht="13.5" thickTop="1" x14ac:dyDescent="0.2">
      <c r="A26" s="5"/>
      <c r="E26" s="4"/>
      <c r="F26" s="4"/>
      <c r="G26" s="4"/>
      <c r="H26" s="4"/>
      <c r="I26" s="4"/>
      <c r="J26" s="4"/>
      <c r="K26" s="4"/>
    </row>
    <row r="27" spans="1:11" x14ac:dyDescent="0.2">
      <c r="A27" s="5"/>
      <c r="C27" s="3" t="s">
        <v>50</v>
      </c>
      <c r="E27" s="4"/>
      <c r="F27" s="4"/>
      <c r="G27" s="4"/>
      <c r="H27" s="4"/>
      <c r="I27" s="4"/>
      <c r="J27" s="4"/>
      <c r="K27" s="4"/>
    </row>
    <row r="28" spans="1:11" x14ac:dyDescent="0.2">
      <c r="A28" s="5"/>
      <c r="E28" s="4"/>
      <c r="F28" s="4"/>
      <c r="G28" s="4"/>
      <c r="H28" s="4"/>
      <c r="I28" s="4"/>
      <c r="J28" s="4"/>
      <c r="K28" s="4"/>
    </row>
    <row r="29" spans="1:11" x14ac:dyDescent="0.2">
      <c r="A29" s="5">
        <f>A25+1</f>
        <v>11</v>
      </c>
      <c r="C29" s="1" t="s">
        <v>19</v>
      </c>
      <c r="E29" s="4">
        <v>0.01</v>
      </c>
      <c r="F29" s="4">
        <v>0</v>
      </c>
      <c r="G29" s="4">
        <v>0</v>
      </c>
      <c r="H29" s="4">
        <f>E29+F29+G29</f>
        <v>0.01</v>
      </c>
      <c r="I29" s="4">
        <v>0</v>
      </c>
      <c r="J29" s="4">
        <f>H29+I29</f>
        <v>0.01</v>
      </c>
      <c r="K29" s="4">
        <v>0.01</v>
      </c>
    </row>
    <row r="30" spans="1:11" x14ac:dyDescent="0.2">
      <c r="A30" s="5">
        <f>A29+1</f>
        <v>12</v>
      </c>
      <c r="C30" s="1" t="s">
        <v>22</v>
      </c>
      <c r="E30" s="4">
        <v>4.6900000000000004</v>
      </c>
      <c r="F30" s="4">
        <v>0.04</v>
      </c>
      <c r="G30" s="4">
        <v>0</v>
      </c>
      <c r="H30" s="4">
        <f>E30+F30+G30</f>
        <v>4.7300000000000004</v>
      </c>
      <c r="I30" s="4">
        <v>0</v>
      </c>
      <c r="J30" s="4">
        <f>H30+I30</f>
        <v>4.7300000000000004</v>
      </c>
      <c r="K30" s="4">
        <v>4.6900000000000004</v>
      </c>
    </row>
    <row r="31" spans="1:11" x14ac:dyDescent="0.2">
      <c r="A31" s="5">
        <f>A30+1</f>
        <v>13</v>
      </c>
      <c r="C31" s="1" t="s">
        <v>51</v>
      </c>
      <c r="E31" s="4">
        <v>4.6100000000000003</v>
      </c>
      <c r="F31" s="4">
        <v>0</v>
      </c>
      <c r="G31" s="4">
        <v>0</v>
      </c>
      <c r="H31" s="4">
        <f>E31+F31+G31</f>
        <v>4.6100000000000003</v>
      </c>
      <c r="I31" s="4">
        <v>0</v>
      </c>
      <c r="J31" s="4">
        <f>H31+I31</f>
        <v>4.6100000000000003</v>
      </c>
      <c r="K31" s="4">
        <v>4.6100000000000003</v>
      </c>
    </row>
    <row r="32" spans="1:11" x14ac:dyDescent="0.2">
      <c r="A32" s="5">
        <f>A31+1</f>
        <v>14</v>
      </c>
      <c r="C32" s="1" t="s">
        <v>52</v>
      </c>
      <c r="E32" s="4">
        <v>20</v>
      </c>
      <c r="F32" s="4">
        <v>0</v>
      </c>
      <c r="G32" s="4">
        <v>0</v>
      </c>
      <c r="H32" s="4">
        <f>E32+F32+G32</f>
        <v>20</v>
      </c>
      <c r="I32" s="4">
        <v>0</v>
      </c>
      <c r="J32" s="4">
        <f>H32+I32</f>
        <v>20</v>
      </c>
      <c r="K32" s="4">
        <v>20</v>
      </c>
    </row>
    <row r="33" spans="1:11" x14ac:dyDescent="0.2">
      <c r="A33" s="5">
        <f>A32+1</f>
        <v>15</v>
      </c>
      <c r="C33" s="1" t="s">
        <v>37</v>
      </c>
      <c r="E33" s="4">
        <v>1.78</v>
      </c>
      <c r="F33" s="4">
        <v>1.27</v>
      </c>
      <c r="G33" s="4">
        <v>0</v>
      </c>
      <c r="H33" s="4">
        <f>E33+F33+G33</f>
        <v>3.05</v>
      </c>
      <c r="I33" s="4">
        <v>0</v>
      </c>
      <c r="J33" s="4">
        <f>H33+I33</f>
        <v>3.05</v>
      </c>
      <c r="K33" s="4">
        <v>2.61</v>
      </c>
    </row>
    <row r="34" spans="1:11" x14ac:dyDescent="0.2">
      <c r="A34" s="5"/>
      <c r="E34" s="4"/>
      <c r="F34" s="4"/>
      <c r="G34" s="4"/>
      <c r="H34" s="4"/>
      <c r="I34" s="4"/>
      <c r="J34" s="4"/>
      <c r="K34" s="4"/>
    </row>
    <row r="35" spans="1:11" ht="13.5" thickBot="1" x14ac:dyDescent="0.25">
      <c r="A35" s="5">
        <f>A33+1</f>
        <v>16</v>
      </c>
      <c r="C35" s="1" t="s">
        <v>103</v>
      </c>
      <c r="E35" s="6">
        <f t="shared" ref="E35:K35" si="4">SUM(E29:E33)</f>
        <v>31.090000000000003</v>
      </c>
      <c r="F35" s="6">
        <f t="shared" si="4"/>
        <v>1.31</v>
      </c>
      <c r="G35" s="6">
        <f t="shared" si="4"/>
        <v>0</v>
      </c>
      <c r="H35" s="6">
        <f t="shared" si="4"/>
        <v>32.4</v>
      </c>
      <c r="I35" s="6">
        <f t="shared" si="4"/>
        <v>0</v>
      </c>
      <c r="J35" s="6">
        <f t="shared" si="4"/>
        <v>32.4</v>
      </c>
      <c r="K35" s="6">
        <f t="shared" si="4"/>
        <v>31.92</v>
      </c>
    </row>
    <row r="36" spans="1:11" ht="13.5" thickTop="1" x14ac:dyDescent="0.2">
      <c r="A36" s="5"/>
      <c r="E36" s="15"/>
      <c r="F36" s="15"/>
      <c r="G36" s="15"/>
      <c r="H36" s="15"/>
      <c r="I36" s="15"/>
      <c r="J36" s="15"/>
      <c r="K36" s="15"/>
    </row>
    <row r="37" spans="1:11" x14ac:dyDescent="0.2">
      <c r="A37" s="5"/>
      <c r="E37" s="15"/>
      <c r="F37" s="15"/>
      <c r="G37" s="15"/>
      <c r="H37" s="15"/>
      <c r="I37" s="15"/>
      <c r="J37" s="15"/>
      <c r="K37" s="15"/>
    </row>
    <row r="38" spans="1:11" x14ac:dyDescent="0.2">
      <c r="A38" s="5"/>
      <c r="E38" s="4"/>
      <c r="F38" s="4"/>
      <c r="G38" s="4"/>
      <c r="H38" s="4"/>
      <c r="I38" s="4"/>
      <c r="J38" s="4"/>
      <c r="K38" s="4"/>
    </row>
    <row r="50" spans="1:11" x14ac:dyDescent="0.2">
      <c r="A50" s="14" t="s">
        <v>98</v>
      </c>
      <c r="B50" s="14"/>
      <c r="C50" s="14"/>
      <c r="D50" s="14"/>
      <c r="E50" s="13"/>
      <c r="F50" s="13"/>
      <c r="G50" s="13"/>
      <c r="H50" s="13"/>
      <c r="I50" s="13"/>
      <c r="J50" s="13"/>
      <c r="K50" s="13"/>
    </row>
    <row r="51" spans="1:11" x14ac:dyDescent="0.2">
      <c r="A51" s="14" t="s">
        <v>1</v>
      </c>
      <c r="B51" s="14"/>
      <c r="C51" s="14"/>
      <c r="D51" s="14"/>
      <c r="E51" s="13"/>
      <c r="F51" s="13"/>
      <c r="G51" s="13"/>
      <c r="H51" s="13"/>
      <c r="I51" s="13"/>
      <c r="J51" s="13"/>
      <c r="K51" s="13"/>
    </row>
    <row r="53" spans="1:11" x14ac:dyDescent="0.2">
      <c r="A53" s="3"/>
      <c r="B53" s="3"/>
      <c r="C53" s="3"/>
      <c r="D53" s="3"/>
      <c r="E53" s="11" t="s">
        <v>2</v>
      </c>
      <c r="F53" s="11"/>
      <c r="G53" s="11"/>
      <c r="H53" s="11" t="s">
        <v>3</v>
      </c>
      <c r="I53" s="11"/>
      <c r="J53" s="11" t="s">
        <v>3</v>
      </c>
      <c r="K53" s="11"/>
    </row>
    <row r="54" spans="1:11" ht="38.25" x14ac:dyDescent="0.2">
      <c r="A54" s="10" t="s">
        <v>94</v>
      </c>
      <c r="B54" s="7"/>
      <c r="C54" s="9" t="s">
        <v>4</v>
      </c>
      <c r="D54" s="7"/>
      <c r="E54" s="8" t="s">
        <v>5</v>
      </c>
      <c r="F54" s="8" t="s">
        <v>6</v>
      </c>
      <c r="G54" s="8" t="s">
        <v>7</v>
      </c>
      <c r="H54" s="8" t="s">
        <v>8</v>
      </c>
      <c r="I54" s="8" t="s">
        <v>9</v>
      </c>
      <c r="J54" s="8" t="s">
        <v>10</v>
      </c>
      <c r="K54" s="8" t="s">
        <v>11</v>
      </c>
    </row>
    <row r="55" spans="1:11" x14ac:dyDescent="0.2">
      <c r="E55" s="4" t="s">
        <v>12</v>
      </c>
      <c r="F55" s="4" t="s">
        <v>13</v>
      </c>
      <c r="G55" s="4" t="s">
        <v>14</v>
      </c>
      <c r="H55" s="4" t="s">
        <v>99</v>
      </c>
      <c r="I55" s="4" t="s">
        <v>15</v>
      </c>
      <c r="J55" s="4" t="s">
        <v>100</v>
      </c>
      <c r="K55" s="4" t="s">
        <v>16</v>
      </c>
    </row>
    <row r="56" spans="1:11" x14ac:dyDescent="0.2">
      <c r="E56" s="4"/>
      <c r="F56" s="4"/>
      <c r="G56" s="4"/>
      <c r="H56" s="4"/>
      <c r="I56" s="4"/>
      <c r="J56" s="4"/>
      <c r="K56" s="4"/>
    </row>
    <row r="57" spans="1:11" x14ac:dyDescent="0.2">
      <c r="A57" s="5"/>
      <c r="C57" s="3" t="s">
        <v>53</v>
      </c>
      <c r="E57" s="4"/>
      <c r="F57" s="4"/>
      <c r="G57" s="4"/>
      <c r="H57" s="4"/>
      <c r="I57" s="4"/>
      <c r="J57" s="4"/>
      <c r="K57" s="4"/>
    </row>
    <row r="58" spans="1:11" x14ac:dyDescent="0.2">
      <c r="A58" s="5"/>
      <c r="E58" s="4"/>
      <c r="F58" s="4"/>
      <c r="G58" s="4"/>
      <c r="H58" s="4"/>
      <c r="I58" s="4"/>
      <c r="J58" s="4"/>
      <c r="K58" s="4"/>
    </row>
    <row r="59" spans="1:11" x14ac:dyDescent="0.2">
      <c r="A59" s="5">
        <f>A35+1</f>
        <v>17</v>
      </c>
      <c r="C59" s="1" t="s">
        <v>19</v>
      </c>
      <c r="E59" s="4">
        <v>5.52</v>
      </c>
      <c r="F59" s="4">
        <v>0.04</v>
      </c>
      <c r="G59" s="4">
        <v>0</v>
      </c>
      <c r="H59" s="4">
        <f t="shared" ref="H59:H67" si="5">E59+F59+G59</f>
        <v>5.56</v>
      </c>
      <c r="I59" s="4">
        <v>0</v>
      </c>
      <c r="J59" s="4">
        <f t="shared" ref="J59:J67" si="6">H59+I59</f>
        <v>5.56</v>
      </c>
      <c r="K59" s="4">
        <v>5.55</v>
      </c>
    </row>
    <row r="60" spans="1:11" x14ac:dyDescent="0.2">
      <c r="A60" s="5">
        <f t="shared" ref="A60:A67" si="7">A59+1</f>
        <v>18</v>
      </c>
      <c r="C60" s="1" t="s">
        <v>29</v>
      </c>
      <c r="E60" s="4">
        <v>31.99</v>
      </c>
      <c r="F60" s="4">
        <v>0</v>
      </c>
      <c r="G60" s="4">
        <v>0</v>
      </c>
      <c r="H60" s="4">
        <f t="shared" si="5"/>
        <v>31.99</v>
      </c>
      <c r="I60" s="4">
        <v>0</v>
      </c>
      <c r="J60" s="4">
        <f t="shared" si="6"/>
        <v>31.99</v>
      </c>
      <c r="K60" s="4">
        <v>31.99</v>
      </c>
    </row>
    <row r="61" spans="1:11" x14ac:dyDescent="0.2">
      <c r="A61" s="5">
        <f t="shared" si="7"/>
        <v>19</v>
      </c>
      <c r="C61" s="1" t="s">
        <v>22</v>
      </c>
      <c r="E61" s="4">
        <v>68.860000000000014</v>
      </c>
      <c r="F61" s="4">
        <v>0.6</v>
      </c>
      <c r="G61" s="4">
        <v>-0.65</v>
      </c>
      <c r="H61" s="4">
        <f t="shared" si="5"/>
        <v>68.81</v>
      </c>
      <c r="I61" s="4">
        <v>0</v>
      </c>
      <c r="J61" s="4">
        <f t="shared" si="6"/>
        <v>68.81</v>
      </c>
      <c r="K61" s="4">
        <v>68.550000000000011</v>
      </c>
    </row>
    <row r="62" spans="1:11" x14ac:dyDescent="0.2">
      <c r="A62" s="5">
        <f t="shared" si="7"/>
        <v>20</v>
      </c>
      <c r="C62" s="1" t="s">
        <v>44</v>
      </c>
      <c r="E62" s="4">
        <v>46.88</v>
      </c>
      <c r="F62" s="4">
        <v>0.38</v>
      </c>
      <c r="G62" s="4">
        <v>0</v>
      </c>
      <c r="H62" s="4">
        <f t="shared" si="5"/>
        <v>47.260000000000005</v>
      </c>
      <c r="I62" s="4">
        <v>0</v>
      </c>
      <c r="J62" s="4">
        <f t="shared" si="6"/>
        <v>47.260000000000005</v>
      </c>
      <c r="K62" s="4">
        <v>46.89</v>
      </c>
    </row>
    <row r="63" spans="1:11" x14ac:dyDescent="0.2">
      <c r="A63" s="5">
        <f t="shared" si="7"/>
        <v>21</v>
      </c>
      <c r="C63" s="1" t="s">
        <v>46</v>
      </c>
      <c r="E63" s="4">
        <v>46.38</v>
      </c>
      <c r="F63" s="4">
        <v>0.49</v>
      </c>
      <c r="G63" s="4">
        <v>0</v>
      </c>
      <c r="H63" s="4">
        <f t="shared" si="5"/>
        <v>46.870000000000005</v>
      </c>
      <c r="I63" s="4">
        <v>0</v>
      </c>
      <c r="J63" s="4">
        <f t="shared" si="6"/>
        <v>46.870000000000005</v>
      </c>
      <c r="K63" s="4">
        <v>46.41</v>
      </c>
    </row>
    <row r="64" spans="1:11" x14ac:dyDescent="0.2">
      <c r="A64" s="5">
        <f t="shared" si="7"/>
        <v>22</v>
      </c>
      <c r="C64" s="1" t="s">
        <v>47</v>
      </c>
      <c r="E64" s="4">
        <v>465.6</v>
      </c>
      <c r="F64" s="4">
        <v>4.43</v>
      </c>
      <c r="G64" s="4">
        <v>0</v>
      </c>
      <c r="H64" s="4">
        <f t="shared" si="5"/>
        <v>470.03000000000003</v>
      </c>
      <c r="I64" s="4">
        <v>0</v>
      </c>
      <c r="J64" s="4">
        <f t="shared" si="6"/>
        <v>470.03000000000003</v>
      </c>
      <c r="K64" s="4">
        <v>466.61</v>
      </c>
    </row>
    <row r="65" spans="1:11" x14ac:dyDescent="0.2">
      <c r="A65" s="5">
        <f t="shared" si="7"/>
        <v>23</v>
      </c>
      <c r="C65" s="1" t="s">
        <v>48</v>
      </c>
      <c r="E65" s="4">
        <v>86.210000000000008</v>
      </c>
      <c r="F65" s="4">
        <v>1.65</v>
      </c>
      <c r="G65" s="4">
        <v>-2.76</v>
      </c>
      <c r="H65" s="4">
        <f t="shared" si="5"/>
        <v>85.100000000000009</v>
      </c>
      <c r="I65" s="4">
        <v>0</v>
      </c>
      <c r="J65" s="4">
        <f t="shared" si="6"/>
        <v>85.100000000000009</v>
      </c>
      <c r="K65" s="4">
        <v>85.050000000000011</v>
      </c>
    </row>
    <row r="66" spans="1:11" x14ac:dyDescent="0.2">
      <c r="A66" s="5">
        <f t="shared" si="7"/>
        <v>24</v>
      </c>
      <c r="C66" s="1" t="s">
        <v>49</v>
      </c>
      <c r="E66" s="4">
        <v>36.56</v>
      </c>
      <c r="F66" s="4">
        <v>0</v>
      </c>
      <c r="G66" s="4">
        <v>0</v>
      </c>
      <c r="H66" s="4">
        <f t="shared" si="5"/>
        <v>36.56</v>
      </c>
      <c r="I66" s="4">
        <v>0</v>
      </c>
      <c r="J66" s="4">
        <f t="shared" si="6"/>
        <v>36.56</v>
      </c>
      <c r="K66" s="4">
        <v>36.56</v>
      </c>
    </row>
    <row r="67" spans="1:11" x14ac:dyDescent="0.2">
      <c r="A67" s="5">
        <f t="shared" si="7"/>
        <v>25</v>
      </c>
      <c r="C67" s="1" t="s">
        <v>37</v>
      </c>
      <c r="E67" s="4">
        <v>16.16</v>
      </c>
      <c r="F67" s="4">
        <v>1.4</v>
      </c>
      <c r="G67" s="4">
        <v>0</v>
      </c>
      <c r="H67" s="4">
        <f t="shared" si="5"/>
        <v>17.559999999999999</v>
      </c>
      <c r="I67" s="4">
        <v>0</v>
      </c>
      <c r="J67" s="4">
        <f t="shared" si="6"/>
        <v>17.559999999999999</v>
      </c>
      <c r="K67" s="4">
        <v>16.32</v>
      </c>
    </row>
    <row r="68" spans="1:11" x14ac:dyDescent="0.2">
      <c r="A68" s="5"/>
      <c r="E68" s="4"/>
      <c r="F68" s="4"/>
      <c r="G68" s="4"/>
      <c r="H68" s="4"/>
      <c r="I68" s="4"/>
      <c r="J68" s="4"/>
      <c r="K68" s="4"/>
    </row>
    <row r="69" spans="1:11" ht="13.5" thickBot="1" x14ac:dyDescent="0.25">
      <c r="A69" s="5">
        <f>A67+1</f>
        <v>26</v>
      </c>
      <c r="C69" s="1" t="s">
        <v>103</v>
      </c>
      <c r="E69" s="6">
        <f t="shared" ref="E69:K69" si="8">SUM(E59:E67)</f>
        <v>804.16</v>
      </c>
      <c r="F69" s="6">
        <f t="shared" si="8"/>
        <v>8.99</v>
      </c>
      <c r="G69" s="6">
        <f t="shared" si="8"/>
        <v>-3.4099999999999997</v>
      </c>
      <c r="H69" s="6">
        <f t="shared" si="8"/>
        <v>809.74</v>
      </c>
      <c r="I69" s="6">
        <f t="shared" si="8"/>
        <v>0</v>
      </c>
      <c r="J69" s="6">
        <f t="shared" si="8"/>
        <v>809.74</v>
      </c>
      <c r="K69" s="6">
        <f t="shared" si="8"/>
        <v>803.93</v>
      </c>
    </row>
    <row r="70" spans="1:11" ht="13.5" thickTop="1" x14ac:dyDescent="0.2">
      <c r="A70" s="5"/>
      <c r="E70" s="4"/>
      <c r="F70" s="4"/>
      <c r="G70" s="4"/>
      <c r="H70" s="4"/>
      <c r="I70" s="4"/>
      <c r="J70" s="4"/>
      <c r="K70" s="4"/>
    </row>
    <row r="71" spans="1:11" ht="13.5" thickBot="1" x14ac:dyDescent="0.25">
      <c r="A71" s="5">
        <f>A69+1</f>
        <v>27</v>
      </c>
      <c r="C71" s="1" t="s">
        <v>39</v>
      </c>
      <c r="E71" s="6">
        <f t="shared" ref="E71:K71" si="9">SUM(E25,E35,E69)</f>
        <v>1269.02</v>
      </c>
      <c r="F71" s="6">
        <f t="shared" si="9"/>
        <v>18.86</v>
      </c>
      <c r="G71" s="6">
        <f t="shared" si="9"/>
        <v>-8.11</v>
      </c>
      <c r="H71" s="6">
        <f t="shared" si="9"/>
        <v>1279.77</v>
      </c>
      <c r="I71" s="6">
        <f t="shared" si="9"/>
        <v>-1.53</v>
      </c>
      <c r="J71" s="6">
        <f t="shared" si="9"/>
        <v>1278.24</v>
      </c>
      <c r="K71" s="6">
        <f t="shared" si="9"/>
        <v>1271.9499999999998</v>
      </c>
    </row>
    <row r="72" spans="1:11" ht="13.5" thickTop="1" x14ac:dyDescent="0.2">
      <c r="A72" s="5"/>
      <c r="E72" s="4"/>
      <c r="F72" s="4"/>
      <c r="G72" s="4"/>
      <c r="H72" s="4"/>
      <c r="I72" s="4"/>
      <c r="J72" s="4"/>
      <c r="K72" s="4"/>
    </row>
    <row r="73" spans="1:11" x14ac:dyDescent="0.2">
      <c r="A73" s="3"/>
    </row>
  </sheetData>
  <pageMargins left="0.7" right="0.7" top="0.75" bottom="0.75" header="0.3" footer="0.3"/>
  <pageSetup scale="88" firstPageNumber="4" orientation="landscape" useFirstPageNumber="1" r:id="rId1"/>
  <headerFooter>
    <oddHeader>&amp;R&amp;"Arial,Regular"&amp;10Filed: 2022-10-31
EB-2022-0200
Exhibit 2
Tab 2
Schedule 1
Attachment 3
Page &amp;P of 14</oddHead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3B202-F76B-480A-8E71-541046CF18EF}">
  <dimension ref="A6:K68"/>
  <sheetViews>
    <sheetView view="pageLayout" zoomScale="90" zoomScaleNormal="100" zoomScalePageLayoutView="90" workbookViewId="0">
      <selection activeCell="C5" sqref="C5"/>
    </sheetView>
  </sheetViews>
  <sheetFormatPr defaultColWidth="101.42578125" defaultRowHeight="12.75" x14ac:dyDescent="0.2"/>
  <cols>
    <col min="1" max="1" width="5.5703125" style="1" bestFit="1" customWidth="1"/>
    <col min="2" max="2" width="1.42578125" style="1" customWidth="1"/>
    <col min="3" max="3" width="44" style="1" customWidth="1"/>
    <col min="4" max="4" width="1.42578125" style="1" customWidth="1"/>
    <col min="5" max="11" width="12.42578125" style="2" customWidth="1"/>
    <col min="12" max="16384" width="101.42578125" style="1"/>
  </cols>
  <sheetData>
    <row r="6" spans="1:11" s="12" customFormat="1" x14ac:dyDescent="0.2">
      <c r="A6" s="14" t="s">
        <v>58</v>
      </c>
      <c r="B6" s="14"/>
      <c r="C6" s="14"/>
      <c r="D6" s="14"/>
      <c r="E6" s="13"/>
      <c r="F6" s="13"/>
      <c r="G6" s="13"/>
      <c r="H6" s="13"/>
      <c r="I6" s="13"/>
      <c r="J6" s="13"/>
      <c r="K6" s="13"/>
    </row>
    <row r="7" spans="1:11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</row>
    <row r="9" spans="1:11" s="3" customFormat="1" x14ac:dyDescent="0.2">
      <c r="E9" s="11" t="s">
        <v>2</v>
      </c>
      <c r="F9" s="11"/>
      <c r="G9" s="11"/>
      <c r="H9" s="11" t="s">
        <v>3</v>
      </c>
      <c r="I9" s="11"/>
      <c r="J9" s="11" t="s">
        <v>3</v>
      </c>
      <c r="K9" s="11"/>
    </row>
    <row r="10" spans="1:11" s="7" customFormat="1" ht="38.25" x14ac:dyDescent="0.2">
      <c r="A10" s="10" t="s">
        <v>94</v>
      </c>
      <c r="C10" s="9" t="s">
        <v>4</v>
      </c>
      <c r="E10" s="8" t="s">
        <v>5</v>
      </c>
      <c r="F10" s="8" t="s">
        <v>6</v>
      </c>
      <c r="G10" s="8" t="s">
        <v>7</v>
      </c>
      <c r="H10" s="8" t="s">
        <v>8</v>
      </c>
      <c r="I10" s="8" t="s">
        <v>9</v>
      </c>
      <c r="J10" s="8" t="s">
        <v>10</v>
      </c>
      <c r="K10" s="8" t="s">
        <v>11</v>
      </c>
    </row>
    <row r="11" spans="1:11" x14ac:dyDescent="0.2">
      <c r="E11" s="4" t="s">
        <v>12</v>
      </c>
      <c r="F11" s="4" t="s">
        <v>13</v>
      </c>
      <c r="G11" s="4" t="s">
        <v>14</v>
      </c>
      <c r="H11" s="4" t="s">
        <v>99</v>
      </c>
      <c r="I11" s="4" t="s">
        <v>15</v>
      </c>
      <c r="J11" s="4" t="s">
        <v>100</v>
      </c>
      <c r="K11" s="4" t="s">
        <v>16</v>
      </c>
    </row>
    <row r="12" spans="1:11" x14ac:dyDescent="0.2">
      <c r="E12" s="4"/>
      <c r="F12" s="4"/>
      <c r="G12" s="4"/>
      <c r="H12" s="4"/>
      <c r="I12" s="4"/>
      <c r="J12" s="4"/>
      <c r="K12" s="4"/>
    </row>
    <row r="13" spans="1:11" x14ac:dyDescent="0.2">
      <c r="C13" s="3" t="s">
        <v>59</v>
      </c>
      <c r="E13" s="4"/>
      <c r="F13" s="4"/>
      <c r="G13" s="4"/>
      <c r="H13" s="4"/>
      <c r="I13" s="4"/>
      <c r="J13" s="4"/>
      <c r="K13" s="4"/>
    </row>
    <row r="15" spans="1:11" x14ac:dyDescent="0.2">
      <c r="A15" s="5">
        <v>1</v>
      </c>
      <c r="C15" s="1" t="s">
        <v>60</v>
      </c>
      <c r="E15" s="4">
        <v>0.1</v>
      </c>
      <c r="F15" s="4">
        <v>0</v>
      </c>
      <c r="G15" s="4">
        <v>0</v>
      </c>
      <c r="H15" s="4">
        <f t="shared" ref="H15:H28" si="0">E15+F15+G15</f>
        <v>0.1</v>
      </c>
      <c r="I15" s="4">
        <v>-0.2</v>
      </c>
      <c r="J15" s="4">
        <f t="shared" ref="J15:J28" si="1">H15+I15</f>
        <v>-0.1</v>
      </c>
      <c r="K15" s="4">
        <v>-0.1</v>
      </c>
    </row>
    <row r="16" spans="1:11" x14ac:dyDescent="0.2">
      <c r="A16" s="5">
        <f t="shared" ref="A16:A28" si="2">A15+1</f>
        <v>2</v>
      </c>
      <c r="C16" s="1" t="s">
        <v>61</v>
      </c>
      <c r="E16" s="4">
        <v>20.459999999999997</v>
      </c>
      <c r="F16" s="4">
        <v>0.49</v>
      </c>
      <c r="G16" s="4">
        <v>-0.01</v>
      </c>
      <c r="H16" s="4">
        <f t="shared" si="0"/>
        <v>20.939999999999994</v>
      </c>
      <c r="I16" s="4">
        <v>0</v>
      </c>
      <c r="J16" s="4">
        <f t="shared" si="1"/>
        <v>20.939999999999994</v>
      </c>
      <c r="K16" s="4">
        <v>20.709999999999997</v>
      </c>
    </row>
    <row r="17" spans="1:11" x14ac:dyDescent="0.2">
      <c r="A17" s="5">
        <f t="shared" si="2"/>
        <v>3</v>
      </c>
      <c r="C17" s="1" t="s">
        <v>62</v>
      </c>
      <c r="E17" s="4">
        <v>51.46</v>
      </c>
      <c r="F17" s="4">
        <v>14.16</v>
      </c>
      <c r="G17" s="4">
        <v>-2.46</v>
      </c>
      <c r="H17" s="4">
        <f t="shared" si="0"/>
        <v>63.160000000000004</v>
      </c>
      <c r="I17" s="4">
        <v>-0.05</v>
      </c>
      <c r="J17" s="4">
        <f t="shared" si="1"/>
        <v>63.110000000000007</v>
      </c>
      <c r="K17" s="4">
        <v>50.76</v>
      </c>
    </row>
    <row r="18" spans="1:11" x14ac:dyDescent="0.2">
      <c r="A18" s="5">
        <f t="shared" si="2"/>
        <v>4</v>
      </c>
      <c r="C18" s="1" t="s">
        <v>63</v>
      </c>
      <c r="E18" s="4">
        <v>2.1800000000000002</v>
      </c>
      <c r="F18" s="4">
        <v>0.27</v>
      </c>
      <c r="G18" s="4">
        <v>0</v>
      </c>
      <c r="H18" s="4">
        <f t="shared" si="0"/>
        <v>2.4500000000000002</v>
      </c>
      <c r="I18" s="4">
        <v>0</v>
      </c>
      <c r="J18" s="4">
        <f t="shared" si="1"/>
        <v>2.4500000000000002</v>
      </c>
      <c r="K18" s="4">
        <v>2.33</v>
      </c>
    </row>
    <row r="19" spans="1:11" x14ac:dyDescent="0.2">
      <c r="A19" s="5">
        <f t="shared" si="2"/>
        <v>5</v>
      </c>
      <c r="C19" s="1" t="s">
        <v>64</v>
      </c>
      <c r="E19" s="4">
        <v>17.87</v>
      </c>
      <c r="F19" s="4">
        <v>7.0000000000000007E-2</v>
      </c>
      <c r="G19" s="4">
        <v>-0.62</v>
      </c>
      <c r="H19" s="4">
        <f t="shared" si="0"/>
        <v>17.32</v>
      </c>
      <c r="I19" s="4">
        <v>0</v>
      </c>
      <c r="J19" s="4">
        <f t="shared" si="1"/>
        <v>17.32</v>
      </c>
      <c r="K19" s="4">
        <v>17.440000000000001</v>
      </c>
    </row>
    <row r="20" spans="1:11" x14ac:dyDescent="0.2">
      <c r="A20" s="5">
        <f t="shared" si="2"/>
        <v>6</v>
      </c>
      <c r="C20" s="1" t="s">
        <v>65</v>
      </c>
      <c r="E20" s="4">
        <v>50.72</v>
      </c>
      <c r="F20" s="4">
        <v>0.23</v>
      </c>
      <c r="G20" s="4">
        <v>-7.0000000000000007E-2</v>
      </c>
      <c r="H20" s="4">
        <f t="shared" si="0"/>
        <v>50.879999999999995</v>
      </c>
      <c r="I20" s="4">
        <v>0</v>
      </c>
      <c r="J20" s="4">
        <f t="shared" si="1"/>
        <v>50.879999999999995</v>
      </c>
      <c r="K20" s="4">
        <v>50.86</v>
      </c>
    </row>
    <row r="21" spans="1:11" x14ac:dyDescent="0.2">
      <c r="A21" s="5">
        <f t="shared" si="2"/>
        <v>7</v>
      </c>
      <c r="C21" s="1" t="s">
        <v>66</v>
      </c>
      <c r="E21" s="4">
        <v>1.58</v>
      </c>
      <c r="F21" s="4">
        <v>0.21</v>
      </c>
      <c r="G21" s="4">
        <v>0</v>
      </c>
      <c r="H21" s="4">
        <f t="shared" si="0"/>
        <v>1.79</v>
      </c>
      <c r="I21" s="4">
        <v>0</v>
      </c>
      <c r="J21" s="4">
        <f t="shared" si="1"/>
        <v>1.79</v>
      </c>
      <c r="K21" s="4">
        <v>1.7</v>
      </c>
    </row>
    <row r="22" spans="1:11" x14ac:dyDescent="0.2">
      <c r="A22" s="5">
        <f t="shared" si="2"/>
        <v>8</v>
      </c>
      <c r="C22" s="1" t="s">
        <v>67</v>
      </c>
      <c r="E22" s="4">
        <v>7.13</v>
      </c>
      <c r="F22" s="4">
        <v>0.24</v>
      </c>
      <c r="G22" s="4">
        <v>0</v>
      </c>
      <c r="H22" s="4">
        <f t="shared" si="0"/>
        <v>7.37</v>
      </c>
      <c r="I22" s="4">
        <v>0</v>
      </c>
      <c r="J22" s="4">
        <f t="shared" si="1"/>
        <v>7.37</v>
      </c>
      <c r="K22" s="4">
        <v>7.26</v>
      </c>
    </row>
    <row r="23" spans="1:11" x14ac:dyDescent="0.2">
      <c r="A23" s="5">
        <f t="shared" si="2"/>
        <v>9</v>
      </c>
      <c r="C23" s="1" t="s">
        <v>68</v>
      </c>
      <c r="E23" s="4">
        <v>0.64</v>
      </c>
      <c r="F23" s="4">
        <v>0</v>
      </c>
      <c r="G23" s="4">
        <v>0</v>
      </c>
      <c r="H23" s="4">
        <f t="shared" si="0"/>
        <v>0.64</v>
      </c>
      <c r="I23" s="4">
        <v>0</v>
      </c>
      <c r="J23" s="4">
        <f t="shared" si="1"/>
        <v>0.64</v>
      </c>
      <c r="K23" s="4">
        <v>0.64</v>
      </c>
    </row>
    <row r="24" spans="1:11" x14ac:dyDescent="0.2">
      <c r="A24" s="5">
        <f t="shared" si="2"/>
        <v>10</v>
      </c>
      <c r="C24" s="1" t="s">
        <v>69</v>
      </c>
      <c r="E24" s="4">
        <v>4.0999999999999996</v>
      </c>
      <c r="F24" s="4">
        <v>0</v>
      </c>
      <c r="G24" s="4">
        <v>-0.44</v>
      </c>
      <c r="H24" s="4">
        <f t="shared" si="0"/>
        <v>3.6599999999999997</v>
      </c>
      <c r="I24" s="4">
        <v>0</v>
      </c>
      <c r="J24" s="4">
        <f t="shared" si="1"/>
        <v>3.6599999999999997</v>
      </c>
      <c r="K24" s="4">
        <v>4.05</v>
      </c>
    </row>
    <row r="25" spans="1:11" x14ac:dyDescent="0.2">
      <c r="A25" s="5">
        <f t="shared" si="2"/>
        <v>11</v>
      </c>
      <c r="C25" s="1" t="s">
        <v>70</v>
      </c>
      <c r="E25" s="4">
        <v>26.43</v>
      </c>
      <c r="F25" s="4">
        <v>4.3099999999999996</v>
      </c>
      <c r="G25" s="4">
        <v>-0.7</v>
      </c>
      <c r="H25" s="4">
        <f t="shared" si="0"/>
        <v>30.04</v>
      </c>
      <c r="I25" s="4">
        <v>0</v>
      </c>
      <c r="J25" s="4">
        <f t="shared" si="1"/>
        <v>30.04</v>
      </c>
      <c r="K25" s="4">
        <v>27.87</v>
      </c>
    </row>
    <row r="26" spans="1:11" x14ac:dyDescent="0.2">
      <c r="A26" s="5">
        <f t="shared" si="2"/>
        <v>12</v>
      </c>
      <c r="C26" s="1" t="s">
        <v>71</v>
      </c>
      <c r="E26" s="4">
        <v>215.2</v>
      </c>
      <c r="F26" s="4">
        <v>33.44</v>
      </c>
      <c r="G26" s="4">
        <v>-13.61</v>
      </c>
      <c r="H26" s="4">
        <f t="shared" si="0"/>
        <v>235.02999999999997</v>
      </c>
      <c r="I26" s="4">
        <v>0</v>
      </c>
      <c r="J26" s="4">
        <f t="shared" si="1"/>
        <v>235.02999999999997</v>
      </c>
      <c r="K26" s="4">
        <v>214.07999999999998</v>
      </c>
    </row>
    <row r="27" spans="1:11" x14ac:dyDescent="0.2">
      <c r="A27" s="5">
        <f t="shared" si="2"/>
        <v>13</v>
      </c>
      <c r="C27" s="1" t="s">
        <v>72</v>
      </c>
      <c r="E27" s="4">
        <v>127.1</v>
      </c>
      <c r="F27" s="4">
        <v>0</v>
      </c>
      <c r="G27" s="4">
        <v>0</v>
      </c>
      <c r="H27" s="4">
        <f t="shared" si="0"/>
        <v>127.1</v>
      </c>
      <c r="I27" s="4">
        <v>0</v>
      </c>
      <c r="J27" s="4">
        <f t="shared" si="1"/>
        <v>127.1</v>
      </c>
      <c r="K27" s="4">
        <v>127.1</v>
      </c>
    </row>
    <row r="28" spans="1:11" x14ac:dyDescent="0.2">
      <c r="A28" s="5">
        <f t="shared" si="2"/>
        <v>14</v>
      </c>
      <c r="C28" s="1" t="s">
        <v>73</v>
      </c>
      <c r="E28" s="4">
        <v>92.05</v>
      </c>
      <c r="F28" s="4">
        <v>0.19</v>
      </c>
      <c r="G28" s="4">
        <v>0</v>
      </c>
      <c r="H28" s="4">
        <f t="shared" si="0"/>
        <v>92.24</v>
      </c>
      <c r="I28" s="4">
        <v>0</v>
      </c>
      <c r="J28" s="4">
        <f t="shared" si="1"/>
        <v>92.24</v>
      </c>
      <c r="K28" s="4">
        <v>92.21</v>
      </c>
    </row>
    <row r="29" spans="1:11" x14ac:dyDescent="0.2">
      <c r="A29" s="5"/>
      <c r="E29" s="4"/>
      <c r="F29" s="4"/>
      <c r="G29" s="4"/>
      <c r="H29" s="4"/>
      <c r="I29" s="4"/>
      <c r="J29" s="4"/>
      <c r="K29" s="4"/>
    </row>
    <row r="30" spans="1:11" ht="13.5" thickBot="1" x14ac:dyDescent="0.25">
      <c r="A30" s="5">
        <f>A28+1</f>
        <v>15</v>
      </c>
      <c r="C30" s="1" t="s">
        <v>103</v>
      </c>
      <c r="E30" s="6">
        <f t="shared" ref="E30:K30" si="3">SUM(E15:E28)</f>
        <v>617.02</v>
      </c>
      <c r="F30" s="6">
        <f t="shared" si="3"/>
        <v>53.61</v>
      </c>
      <c r="G30" s="6">
        <f t="shared" si="3"/>
        <v>-17.91</v>
      </c>
      <c r="H30" s="6">
        <f t="shared" si="3"/>
        <v>652.71999999999991</v>
      </c>
      <c r="I30" s="6">
        <f t="shared" si="3"/>
        <v>-0.25</v>
      </c>
      <c r="J30" s="6">
        <f t="shared" si="3"/>
        <v>652.46999999999991</v>
      </c>
      <c r="K30" s="6">
        <f t="shared" si="3"/>
        <v>616.91</v>
      </c>
    </row>
    <row r="31" spans="1:11" ht="13.5" thickTop="1" x14ac:dyDescent="0.2">
      <c r="A31" s="5"/>
      <c r="E31" s="4"/>
      <c r="F31" s="4"/>
      <c r="G31" s="4"/>
      <c r="H31" s="4"/>
      <c r="I31" s="4"/>
      <c r="J31" s="4"/>
      <c r="K31" s="4"/>
    </row>
    <row r="32" spans="1:11" x14ac:dyDescent="0.2">
      <c r="A32" s="5"/>
      <c r="C32" s="3" t="s">
        <v>74</v>
      </c>
      <c r="E32" s="4"/>
      <c r="F32" s="4"/>
      <c r="G32" s="4"/>
      <c r="H32" s="4"/>
      <c r="I32" s="4"/>
      <c r="J32" s="4"/>
      <c r="K32" s="4"/>
    </row>
    <row r="33" spans="1:11" x14ac:dyDescent="0.2">
      <c r="A33" s="5"/>
      <c r="E33" s="4"/>
      <c r="F33" s="4"/>
      <c r="G33" s="4"/>
      <c r="H33" s="4"/>
      <c r="I33" s="4"/>
      <c r="J33" s="4"/>
      <c r="K33" s="4"/>
    </row>
    <row r="34" spans="1:11" x14ac:dyDescent="0.2">
      <c r="A34" s="5">
        <f>A30+1</f>
        <v>16</v>
      </c>
      <c r="C34" s="1" t="s">
        <v>19</v>
      </c>
      <c r="E34" s="4">
        <v>0.55000000000000004</v>
      </c>
      <c r="F34" s="4">
        <v>0</v>
      </c>
      <c r="G34" s="4">
        <v>0</v>
      </c>
      <c r="H34" s="4">
        <f t="shared" ref="H34:H62" si="4">E34+F34+G34</f>
        <v>0.55000000000000004</v>
      </c>
      <c r="I34" s="4">
        <v>0</v>
      </c>
      <c r="J34" s="4">
        <f t="shared" ref="J34:J62" si="5">H34+I34</f>
        <v>0.55000000000000004</v>
      </c>
      <c r="K34" s="4">
        <v>0.55000000000000004</v>
      </c>
    </row>
    <row r="35" spans="1:11" x14ac:dyDescent="0.2">
      <c r="A35" s="5">
        <f t="shared" ref="A35:A62" si="6">A34+1</f>
        <v>17</v>
      </c>
      <c r="C35" s="1" t="s">
        <v>55</v>
      </c>
      <c r="E35" s="4">
        <v>69.53</v>
      </c>
      <c r="F35" s="4">
        <v>3.49</v>
      </c>
      <c r="G35" s="4">
        <v>0</v>
      </c>
      <c r="H35" s="4">
        <f t="shared" si="4"/>
        <v>73.02</v>
      </c>
      <c r="I35" s="4">
        <v>0</v>
      </c>
      <c r="J35" s="4">
        <f t="shared" si="5"/>
        <v>73.02</v>
      </c>
      <c r="K35" s="4">
        <v>69.899999999999991</v>
      </c>
    </row>
    <row r="36" spans="1:11" x14ac:dyDescent="0.2">
      <c r="A36" s="5">
        <f t="shared" si="6"/>
        <v>18</v>
      </c>
      <c r="C36" s="1" t="s">
        <v>61</v>
      </c>
      <c r="E36" s="4">
        <v>10.14</v>
      </c>
      <c r="F36" s="4">
        <v>-0.02</v>
      </c>
      <c r="G36" s="4">
        <v>0</v>
      </c>
      <c r="H36" s="4">
        <f t="shared" si="4"/>
        <v>10.120000000000001</v>
      </c>
      <c r="I36" s="4">
        <v>0</v>
      </c>
      <c r="J36" s="4">
        <f t="shared" si="5"/>
        <v>10.120000000000001</v>
      </c>
      <c r="K36" s="4">
        <v>10.119999999999999</v>
      </c>
    </row>
    <row r="37" spans="1:11" x14ac:dyDescent="0.2">
      <c r="A37" s="5">
        <f t="shared" si="6"/>
        <v>19</v>
      </c>
      <c r="C37" s="1" t="s">
        <v>75</v>
      </c>
      <c r="E37" s="4">
        <v>87</v>
      </c>
      <c r="F37" s="4">
        <v>33.81</v>
      </c>
      <c r="G37" s="4">
        <v>0</v>
      </c>
      <c r="H37" s="4">
        <f t="shared" si="4"/>
        <v>120.81</v>
      </c>
      <c r="I37" s="4">
        <v>0</v>
      </c>
      <c r="J37" s="4">
        <f t="shared" si="5"/>
        <v>120.81</v>
      </c>
      <c r="K37" s="4">
        <v>100.06</v>
      </c>
    </row>
    <row r="38" spans="1:11" x14ac:dyDescent="0.2">
      <c r="A38" s="5">
        <f t="shared" si="6"/>
        <v>20</v>
      </c>
      <c r="C38" s="1" t="s">
        <v>62</v>
      </c>
      <c r="E38" s="4">
        <v>61.09</v>
      </c>
      <c r="F38" s="4">
        <v>8.02</v>
      </c>
      <c r="G38" s="4">
        <v>-5.39</v>
      </c>
      <c r="H38" s="4">
        <f t="shared" si="4"/>
        <v>63.72</v>
      </c>
      <c r="I38" s="4">
        <v>0</v>
      </c>
      <c r="J38" s="4">
        <f t="shared" si="5"/>
        <v>63.72</v>
      </c>
      <c r="K38" s="4">
        <v>61.53</v>
      </c>
    </row>
    <row r="50" spans="1:11" x14ac:dyDescent="0.2">
      <c r="A50" s="14"/>
      <c r="B50" s="14"/>
      <c r="C50" s="14"/>
      <c r="D50" s="14"/>
      <c r="E50" s="13"/>
      <c r="F50" s="13"/>
      <c r="G50" s="13"/>
      <c r="H50" s="13"/>
      <c r="I50" s="13"/>
      <c r="J50" s="13"/>
      <c r="K50" s="13"/>
    </row>
    <row r="51" spans="1:11" x14ac:dyDescent="0.2">
      <c r="A51" s="14" t="s">
        <v>96</v>
      </c>
      <c r="B51" s="14"/>
      <c r="C51" s="14"/>
      <c r="D51" s="14"/>
      <c r="E51" s="13"/>
      <c r="F51" s="13"/>
      <c r="G51" s="13"/>
      <c r="H51" s="13"/>
      <c r="I51" s="13"/>
      <c r="J51" s="13"/>
      <c r="K51" s="13"/>
    </row>
    <row r="52" spans="1:11" x14ac:dyDescent="0.2">
      <c r="A52" s="14" t="s">
        <v>1</v>
      </c>
      <c r="B52" s="14"/>
      <c r="C52" s="14"/>
      <c r="D52" s="14"/>
      <c r="E52" s="13"/>
      <c r="F52" s="13"/>
      <c r="G52" s="13"/>
      <c r="H52" s="13"/>
      <c r="I52" s="13"/>
      <c r="J52" s="13"/>
      <c r="K52" s="13"/>
    </row>
    <row r="54" spans="1:11" x14ac:dyDescent="0.2">
      <c r="A54" s="3"/>
      <c r="B54" s="3"/>
      <c r="C54" s="3"/>
      <c r="D54" s="3"/>
      <c r="E54" s="11" t="s">
        <v>2</v>
      </c>
      <c r="F54" s="11"/>
      <c r="G54" s="11"/>
      <c r="H54" s="11" t="s">
        <v>3</v>
      </c>
      <c r="I54" s="11"/>
      <c r="J54" s="11" t="s">
        <v>3</v>
      </c>
      <c r="K54" s="11"/>
    </row>
    <row r="55" spans="1:11" ht="38.25" x14ac:dyDescent="0.2">
      <c r="A55" s="10" t="s">
        <v>94</v>
      </c>
      <c r="B55" s="7"/>
      <c r="C55" s="9" t="s">
        <v>4</v>
      </c>
      <c r="D55" s="7"/>
      <c r="E55" s="8" t="s">
        <v>5</v>
      </c>
      <c r="F55" s="8" t="s">
        <v>6</v>
      </c>
      <c r="G55" s="8" t="s">
        <v>7</v>
      </c>
      <c r="H55" s="8" t="s">
        <v>8</v>
      </c>
      <c r="I55" s="8" t="s">
        <v>9</v>
      </c>
      <c r="J55" s="8" t="s">
        <v>10</v>
      </c>
      <c r="K55" s="8" t="s">
        <v>11</v>
      </c>
    </row>
    <row r="56" spans="1:11" x14ac:dyDescent="0.2">
      <c r="E56" s="4" t="s">
        <v>12</v>
      </c>
      <c r="F56" s="4" t="s">
        <v>13</v>
      </c>
      <c r="G56" s="4" t="s">
        <v>14</v>
      </c>
      <c r="H56" s="4" t="s">
        <v>99</v>
      </c>
      <c r="I56" s="4" t="s">
        <v>15</v>
      </c>
      <c r="J56" s="4" t="s">
        <v>100</v>
      </c>
      <c r="K56" s="4" t="s">
        <v>16</v>
      </c>
    </row>
    <row r="57" spans="1:11" x14ac:dyDescent="0.2">
      <c r="E57" s="4"/>
      <c r="F57" s="4"/>
      <c r="G57" s="4"/>
      <c r="H57" s="4"/>
      <c r="I57" s="4"/>
      <c r="J57" s="4"/>
      <c r="K57" s="4"/>
    </row>
    <row r="58" spans="1:11" x14ac:dyDescent="0.2">
      <c r="A58" s="5">
        <f>A38+1</f>
        <v>21</v>
      </c>
      <c r="C58" s="1" t="s">
        <v>64</v>
      </c>
      <c r="E58" s="4">
        <v>15.75</v>
      </c>
      <c r="F58" s="4">
        <v>4.25</v>
      </c>
      <c r="G58" s="4">
        <v>-0.7</v>
      </c>
      <c r="H58" s="4">
        <f t="shared" si="4"/>
        <v>19.3</v>
      </c>
      <c r="I58" s="4">
        <v>0</v>
      </c>
      <c r="J58" s="4">
        <f t="shared" si="5"/>
        <v>19.3</v>
      </c>
      <c r="K58" s="4">
        <v>16.239999999999998</v>
      </c>
    </row>
    <row r="59" spans="1:11" x14ac:dyDescent="0.2">
      <c r="A59" s="5">
        <f t="shared" si="6"/>
        <v>22</v>
      </c>
      <c r="C59" s="1" t="s">
        <v>65</v>
      </c>
      <c r="E59" s="4">
        <v>35.6</v>
      </c>
      <c r="F59" s="4">
        <v>1.58</v>
      </c>
      <c r="G59" s="4">
        <v>0</v>
      </c>
      <c r="H59" s="4">
        <f t="shared" si="4"/>
        <v>37.18</v>
      </c>
      <c r="I59" s="4">
        <v>0</v>
      </c>
      <c r="J59" s="4">
        <f t="shared" si="5"/>
        <v>37.18</v>
      </c>
      <c r="K59" s="4">
        <v>36.06</v>
      </c>
    </row>
    <row r="60" spans="1:11" x14ac:dyDescent="0.2">
      <c r="A60" s="5">
        <f t="shared" si="6"/>
        <v>23</v>
      </c>
      <c r="C60" s="1" t="s">
        <v>76</v>
      </c>
      <c r="E60" s="4">
        <v>1.3399999999999999</v>
      </c>
      <c r="F60" s="4">
        <v>0.64</v>
      </c>
      <c r="G60" s="4">
        <v>0</v>
      </c>
      <c r="H60" s="4">
        <f t="shared" si="4"/>
        <v>1.98</v>
      </c>
      <c r="I60" s="4">
        <v>0</v>
      </c>
      <c r="J60" s="4">
        <f t="shared" si="5"/>
        <v>1.98</v>
      </c>
      <c r="K60" s="4">
        <v>1.87</v>
      </c>
    </row>
    <row r="61" spans="1:11" x14ac:dyDescent="0.2">
      <c r="A61" s="5">
        <f t="shared" si="6"/>
        <v>24</v>
      </c>
      <c r="C61" s="1" t="s">
        <v>77</v>
      </c>
      <c r="E61" s="4">
        <v>13.88</v>
      </c>
      <c r="F61" s="4">
        <v>0.21</v>
      </c>
      <c r="G61" s="4">
        <v>0</v>
      </c>
      <c r="H61" s="4">
        <f t="shared" si="4"/>
        <v>14.090000000000002</v>
      </c>
      <c r="I61" s="4">
        <v>0</v>
      </c>
      <c r="J61" s="4">
        <f t="shared" si="5"/>
        <v>14.090000000000002</v>
      </c>
      <c r="K61" s="4">
        <v>13.96</v>
      </c>
    </row>
    <row r="62" spans="1:11" x14ac:dyDescent="0.2">
      <c r="A62" s="5">
        <f t="shared" si="6"/>
        <v>25</v>
      </c>
      <c r="C62" s="1" t="s">
        <v>37</v>
      </c>
      <c r="E62" s="4">
        <v>49.010000000000005</v>
      </c>
      <c r="F62" s="4">
        <v>8.33</v>
      </c>
      <c r="G62" s="4">
        <v>0</v>
      </c>
      <c r="H62" s="4">
        <f t="shared" si="4"/>
        <v>57.34</v>
      </c>
      <c r="I62" s="4">
        <v>0</v>
      </c>
      <c r="J62" s="4">
        <f t="shared" si="5"/>
        <v>57.34</v>
      </c>
      <c r="K62" s="4">
        <v>52.75</v>
      </c>
    </row>
    <row r="63" spans="1:11" x14ac:dyDescent="0.2">
      <c r="A63" s="5"/>
      <c r="E63" s="4"/>
      <c r="F63" s="4"/>
      <c r="G63" s="4"/>
      <c r="H63" s="4"/>
      <c r="I63" s="4"/>
      <c r="J63" s="4"/>
      <c r="K63" s="4"/>
    </row>
    <row r="64" spans="1:11" ht="13.5" thickBot="1" x14ac:dyDescent="0.25">
      <c r="A64" s="5">
        <f>A62+1</f>
        <v>26</v>
      </c>
      <c r="C64" s="1" t="s">
        <v>103</v>
      </c>
      <c r="E64" s="6">
        <f t="shared" ref="E64:K64" si="7">SUM(E34:E62)</f>
        <v>343.89</v>
      </c>
      <c r="F64" s="6">
        <f t="shared" si="7"/>
        <v>60.309999999999995</v>
      </c>
      <c r="G64" s="6">
        <f t="shared" si="7"/>
        <v>-6.09</v>
      </c>
      <c r="H64" s="6">
        <f t="shared" si="7"/>
        <v>398.11</v>
      </c>
      <c r="I64" s="6">
        <f t="shared" si="7"/>
        <v>0</v>
      </c>
      <c r="J64" s="6">
        <f t="shared" si="7"/>
        <v>398.11</v>
      </c>
      <c r="K64" s="6">
        <f t="shared" si="7"/>
        <v>363.03999999999996</v>
      </c>
    </row>
    <row r="65" spans="1:11" ht="13.5" thickTop="1" x14ac:dyDescent="0.2">
      <c r="A65" s="5"/>
      <c r="E65" s="4"/>
      <c r="F65" s="4"/>
      <c r="G65" s="4"/>
      <c r="H65" s="4"/>
      <c r="I65" s="4"/>
      <c r="J65" s="4"/>
      <c r="K65" s="4"/>
    </row>
    <row r="66" spans="1:11" ht="13.5" thickBot="1" x14ac:dyDescent="0.25">
      <c r="A66" s="5">
        <f>A64+1</f>
        <v>27</v>
      </c>
      <c r="C66" s="1" t="s">
        <v>39</v>
      </c>
      <c r="E66" s="6">
        <f t="shared" ref="E66:K66" si="8">SUM(E30,E64)</f>
        <v>960.91</v>
      </c>
      <c r="F66" s="6">
        <f t="shared" si="8"/>
        <v>113.91999999999999</v>
      </c>
      <c r="G66" s="6">
        <f t="shared" si="8"/>
        <v>-24</v>
      </c>
      <c r="H66" s="6">
        <f t="shared" si="8"/>
        <v>1050.83</v>
      </c>
      <c r="I66" s="6">
        <f t="shared" si="8"/>
        <v>-0.25</v>
      </c>
      <c r="J66" s="6">
        <f t="shared" si="8"/>
        <v>1050.58</v>
      </c>
      <c r="K66" s="6">
        <f t="shared" si="8"/>
        <v>979.94999999999993</v>
      </c>
    </row>
    <row r="67" spans="1:11" ht="13.5" thickTop="1" x14ac:dyDescent="0.2"/>
    <row r="68" spans="1:11" x14ac:dyDescent="0.2">
      <c r="A68" s="3"/>
    </row>
  </sheetData>
  <pageMargins left="0.7" right="0.7" top="0.75" bottom="0.75" header="0.3" footer="0.3"/>
  <pageSetup scale="88" firstPageNumber="6" orientation="landscape" useFirstPageNumber="1" r:id="rId1"/>
  <headerFooter>
    <oddHeader>&amp;R&amp;"Arial,Regular"&amp;10Filed: 2022-10-31
EB-2022-0200
Exhibit 2
Tab 2
Schedule 1
Attachment 3
Page &amp;P of 14</oddHead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F13B5-5BCD-4879-9A3B-C21CB8D6862E}">
  <dimension ref="A6:K26"/>
  <sheetViews>
    <sheetView view="pageLayout" zoomScale="90" zoomScaleNormal="100" zoomScalePageLayoutView="90" workbookViewId="0"/>
  </sheetViews>
  <sheetFormatPr defaultColWidth="101.42578125" defaultRowHeight="12.75" x14ac:dyDescent="0.2"/>
  <cols>
    <col min="1" max="1" width="5.5703125" style="1" bestFit="1" customWidth="1"/>
    <col min="2" max="2" width="1.42578125" style="1" customWidth="1"/>
    <col min="3" max="3" width="44" style="1" customWidth="1"/>
    <col min="4" max="4" width="1.42578125" style="1" customWidth="1"/>
    <col min="5" max="11" width="12.42578125" style="2" customWidth="1"/>
    <col min="12" max="16384" width="101.42578125" style="1"/>
  </cols>
  <sheetData>
    <row r="6" spans="1:11" s="12" customFormat="1" x14ac:dyDescent="0.2">
      <c r="A6" s="14" t="s">
        <v>78</v>
      </c>
      <c r="B6" s="14"/>
      <c r="C6" s="14"/>
      <c r="D6" s="14"/>
      <c r="E6" s="13"/>
      <c r="F6" s="13"/>
      <c r="G6" s="13"/>
      <c r="H6" s="13"/>
      <c r="I6" s="13"/>
      <c r="J6" s="13"/>
      <c r="K6" s="13"/>
    </row>
    <row r="7" spans="1:11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</row>
    <row r="9" spans="1:11" s="3" customFormat="1" x14ac:dyDescent="0.2">
      <c r="E9" s="11" t="s">
        <v>2</v>
      </c>
      <c r="F9" s="11"/>
      <c r="G9" s="11"/>
      <c r="H9" s="11" t="s">
        <v>3</v>
      </c>
      <c r="I9" s="11"/>
      <c r="J9" s="11" t="s">
        <v>3</v>
      </c>
      <c r="K9" s="11"/>
    </row>
    <row r="10" spans="1:11" s="7" customFormat="1" ht="38.25" x14ac:dyDescent="0.2">
      <c r="A10" s="10" t="s">
        <v>94</v>
      </c>
      <c r="C10" s="9" t="s">
        <v>4</v>
      </c>
      <c r="E10" s="8" t="s">
        <v>5</v>
      </c>
      <c r="F10" s="8" t="s">
        <v>6</v>
      </c>
      <c r="G10" s="8" t="s">
        <v>7</v>
      </c>
      <c r="H10" s="8" t="s">
        <v>8</v>
      </c>
      <c r="I10" s="8" t="s">
        <v>9</v>
      </c>
      <c r="J10" s="8" t="s">
        <v>10</v>
      </c>
      <c r="K10" s="8" t="s">
        <v>11</v>
      </c>
    </row>
    <row r="11" spans="1:11" x14ac:dyDescent="0.2">
      <c r="E11" s="4" t="s">
        <v>12</v>
      </c>
      <c r="F11" s="4" t="s">
        <v>13</v>
      </c>
      <c r="G11" s="4" t="s">
        <v>14</v>
      </c>
      <c r="H11" s="4" t="s">
        <v>99</v>
      </c>
      <c r="I11" s="4" t="s">
        <v>15</v>
      </c>
      <c r="J11" s="4" t="s">
        <v>100</v>
      </c>
      <c r="K11" s="4" t="s">
        <v>16</v>
      </c>
    </row>
    <row r="12" spans="1:11" x14ac:dyDescent="0.2">
      <c r="E12" s="4"/>
      <c r="F12" s="4"/>
      <c r="G12" s="4"/>
      <c r="H12" s="4"/>
      <c r="I12" s="4"/>
      <c r="J12" s="4"/>
      <c r="K12" s="4"/>
    </row>
    <row r="13" spans="1:11" x14ac:dyDescent="0.2">
      <c r="C13" s="3" t="s">
        <v>79</v>
      </c>
      <c r="E13" s="4"/>
      <c r="F13" s="4"/>
      <c r="G13" s="4"/>
      <c r="H13" s="4"/>
      <c r="I13" s="4"/>
      <c r="J13" s="4"/>
      <c r="K13" s="4"/>
    </row>
    <row r="15" spans="1:11" x14ac:dyDescent="0.2">
      <c r="A15" s="5">
        <v>1</v>
      </c>
      <c r="C15" s="1" t="s">
        <v>80</v>
      </c>
      <c r="E15" s="4">
        <v>1.67</v>
      </c>
      <c r="F15" s="4">
        <v>0</v>
      </c>
      <c r="G15" s="4">
        <v>0</v>
      </c>
      <c r="H15" s="4">
        <f>E15+F15+G15</f>
        <v>1.67</v>
      </c>
      <c r="I15" s="4">
        <v>0</v>
      </c>
      <c r="J15" s="4">
        <f>H15+I15</f>
        <v>1.67</v>
      </c>
      <c r="K15" s="4">
        <v>1.67</v>
      </c>
    </row>
    <row r="16" spans="1:11" x14ac:dyDescent="0.2">
      <c r="A16" s="5"/>
      <c r="E16" s="4"/>
      <c r="F16" s="4"/>
      <c r="G16" s="4"/>
      <c r="H16" s="4"/>
      <c r="I16" s="4"/>
      <c r="J16" s="4"/>
      <c r="K16" s="4"/>
    </row>
    <row r="17" spans="1:11" x14ac:dyDescent="0.2">
      <c r="A17" s="5"/>
      <c r="C17" s="3" t="s">
        <v>81</v>
      </c>
      <c r="E17" s="4"/>
      <c r="F17" s="4"/>
      <c r="G17" s="4"/>
      <c r="H17" s="4"/>
      <c r="I17" s="4"/>
      <c r="J17" s="4"/>
      <c r="K17" s="4"/>
    </row>
    <row r="18" spans="1:11" x14ac:dyDescent="0.2">
      <c r="A18" s="5"/>
      <c r="E18" s="4"/>
      <c r="F18" s="4"/>
      <c r="G18" s="4"/>
      <c r="H18" s="4"/>
      <c r="I18" s="4"/>
      <c r="J18" s="4"/>
      <c r="K18" s="4"/>
    </row>
    <row r="19" spans="1:11" x14ac:dyDescent="0.2">
      <c r="A19" s="5">
        <f>A15+1</f>
        <v>2</v>
      </c>
      <c r="C19" s="1" t="s">
        <v>82</v>
      </c>
      <c r="E19" s="4">
        <v>1.1800000000000002</v>
      </c>
      <c r="F19" s="4">
        <v>0</v>
      </c>
      <c r="G19" s="4">
        <v>0</v>
      </c>
      <c r="H19" s="4">
        <f>E19+F19+G19</f>
        <v>1.1800000000000002</v>
      </c>
      <c r="I19" s="4">
        <v>0</v>
      </c>
      <c r="J19" s="4">
        <f>H19+I19</f>
        <v>1.1800000000000002</v>
      </c>
      <c r="K19" s="4">
        <v>1.1800000000000002</v>
      </c>
    </row>
    <row r="20" spans="1:11" x14ac:dyDescent="0.2">
      <c r="A20" s="5">
        <f>A19+1</f>
        <v>3</v>
      </c>
      <c r="C20" s="1" t="s">
        <v>83</v>
      </c>
      <c r="E20" s="4">
        <v>0.49</v>
      </c>
      <c r="F20" s="4">
        <v>0</v>
      </c>
      <c r="G20" s="4">
        <v>0</v>
      </c>
      <c r="H20" s="4">
        <f>E20+F20+G20</f>
        <v>0.49</v>
      </c>
      <c r="I20" s="4">
        <v>0</v>
      </c>
      <c r="J20" s="4">
        <f>H20+I20</f>
        <v>0.49</v>
      </c>
      <c r="K20" s="4">
        <v>0.49</v>
      </c>
    </row>
    <row r="21" spans="1:11" x14ac:dyDescent="0.2">
      <c r="A21" s="5"/>
      <c r="E21" s="4"/>
      <c r="F21" s="4"/>
      <c r="G21" s="4"/>
      <c r="H21" s="4"/>
      <c r="I21" s="4"/>
      <c r="J21" s="4"/>
      <c r="K21" s="4"/>
    </row>
    <row r="22" spans="1:11" ht="13.5" thickBot="1" x14ac:dyDescent="0.25">
      <c r="A22" s="5">
        <f>A20+1</f>
        <v>4</v>
      </c>
      <c r="C22" s="1" t="s">
        <v>103</v>
      </c>
      <c r="E22" s="6">
        <f t="shared" ref="E22:K22" si="0">SUM(E19:E20)</f>
        <v>1.6700000000000002</v>
      </c>
      <c r="F22" s="6">
        <f t="shared" si="0"/>
        <v>0</v>
      </c>
      <c r="G22" s="6">
        <f t="shared" si="0"/>
        <v>0</v>
      </c>
      <c r="H22" s="6">
        <f t="shared" si="0"/>
        <v>1.6700000000000002</v>
      </c>
      <c r="I22" s="6">
        <f t="shared" si="0"/>
        <v>0</v>
      </c>
      <c r="J22" s="6">
        <f t="shared" si="0"/>
        <v>1.6700000000000002</v>
      </c>
      <c r="K22" s="6">
        <f t="shared" si="0"/>
        <v>1.6700000000000002</v>
      </c>
    </row>
    <row r="23" spans="1:11" ht="13.5" thickTop="1" x14ac:dyDescent="0.2">
      <c r="A23" s="5"/>
      <c r="E23" s="4"/>
      <c r="F23" s="4"/>
      <c r="G23" s="4"/>
      <c r="H23" s="4"/>
      <c r="I23" s="4"/>
      <c r="J23" s="4"/>
      <c r="K23" s="4"/>
    </row>
    <row r="24" spans="1:11" ht="13.5" thickBot="1" x14ac:dyDescent="0.25">
      <c r="A24" s="5">
        <f>A22+1</f>
        <v>5</v>
      </c>
      <c r="C24" s="1" t="s">
        <v>39</v>
      </c>
      <c r="E24" s="6">
        <f t="shared" ref="E24:K24" si="1">SUM(E15,E22)</f>
        <v>3.34</v>
      </c>
      <c r="F24" s="6">
        <f t="shared" si="1"/>
        <v>0</v>
      </c>
      <c r="G24" s="6">
        <f t="shared" si="1"/>
        <v>0</v>
      </c>
      <c r="H24" s="6">
        <f t="shared" si="1"/>
        <v>3.34</v>
      </c>
      <c r="I24" s="6">
        <f t="shared" si="1"/>
        <v>0</v>
      </c>
      <c r="J24" s="6">
        <f t="shared" si="1"/>
        <v>3.34</v>
      </c>
      <c r="K24" s="6">
        <f t="shared" si="1"/>
        <v>3.34</v>
      </c>
    </row>
    <row r="25" spans="1:11" ht="13.5" thickTop="1" x14ac:dyDescent="0.2"/>
    <row r="26" spans="1:11" x14ac:dyDescent="0.2">
      <c r="A26" s="3"/>
    </row>
  </sheetData>
  <pageMargins left="0.7" right="0.7" top="0.75" bottom="0.75" header="0.3" footer="0.3"/>
  <pageSetup scale="88" firstPageNumber="8" orientation="landscape" useFirstPageNumber="1" r:id="rId1"/>
  <headerFooter>
    <oddHeader>&amp;R&amp;"Arial,Regular"&amp;10Filed: 2022-10-31
EB-2022-0200
Exhibit 2
Tab 2
Schedule 1
Attachment 3
Page &amp;P of 14</oddHeader>
  </headerFooter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D3B3A-68F3-4B65-A874-980384C2A822}">
  <dimension ref="A6:L72"/>
  <sheetViews>
    <sheetView view="pageLayout" zoomScale="90" zoomScaleNormal="100" zoomScalePageLayoutView="90" workbookViewId="0">
      <selection activeCell="C68" sqref="C68"/>
    </sheetView>
  </sheetViews>
  <sheetFormatPr defaultColWidth="101.42578125" defaultRowHeight="12.75" x14ac:dyDescent="0.2"/>
  <cols>
    <col min="1" max="1" width="5.5703125" style="1" bestFit="1" customWidth="1"/>
    <col min="2" max="2" width="1.42578125" style="1" customWidth="1"/>
    <col min="3" max="3" width="44" style="1" customWidth="1"/>
    <col min="4" max="4" width="1.42578125" style="1" customWidth="1"/>
    <col min="5" max="8" width="12.42578125" style="2" customWidth="1"/>
    <col min="9" max="9" width="16.140625" style="2" customWidth="1"/>
    <col min="10" max="11" width="12.42578125" style="2" customWidth="1"/>
    <col min="12" max="12" width="11.85546875" style="2" customWidth="1"/>
    <col min="13" max="16384" width="101.42578125" style="1"/>
  </cols>
  <sheetData>
    <row r="6" spans="1:12" s="12" customFormat="1" x14ac:dyDescent="0.2">
      <c r="A6" s="14" t="s">
        <v>84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</row>
    <row r="7" spans="1:12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</row>
    <row r="9" spans="1:12" s="3" customFormat="1" x14ac:dyDescent="0.2">
      <c r="E9" s="11" t="s">
        <v>2</v>
      </c>
      <c r="F9" s="11"/>
      <c r="G9" s="11"/>
      <c r="H9" s="11"/>
      <c r="I9" s="11" t="s">
        <v>3</v>
      </c>
      <c r="J9" s="11"/>
      <c r="K9" s="11" t="s">
        <v>3</v>
      </c>
      <c r="L9" s="11"/>
    </row>
    <row r="10" spans="1:12" s="7" customFormat="1" ht="38.25" x14ac:dyDescent="0.2">
      <c r="A10" s="10" t="s">
        <v>94</v>
      </c>
      <c r="C10" s="9" t="s">
        <v>4</v>
      </c>
      <c r="E10" s="8" t="s">
        <v>5</v>
      </c>
      <c r="F10" s="8" t="s">
        <v>6</v>
      </c>
      <c r="G10" s="8" t="s">
        <v>7</v>
      </c>
      <c r="H10" s="8" t="s">
        <v>85</v>
      </c>
      <c r="I10" s="8" t="s">
        <v>8</v>
      </c>
      <c r="J10" s="8" t="s">
        <v>9</v>
      </c>
      <c r="K10" s="8" t="s">
        <v>10</v>
      </c>
      <c r="L10" s="8" t="s">
        <v>11</v>
      </c>
    </row>
    <row r="11" spans="1:12" x14ac:dyDescent="0.2">
      <c r="E11" s="4" t="s">
        <v>12</v>
      </c>
      <c r="F11" s="4" t="s">
        <v>13</v>
      </c>
      <c r="G11" s="4" t="s">
        <v>14</v>
      </c>
      <c r="H11" s="4" t="s">
        <v>86</v>
      </c>
      <c r="I11" s="4" t="s">
        <v>101</v>
      </c>
      <c r="J11" s="4" t="s">
        <v>87</v>
      </c>
      <c r="K11" s="4" t="s">
        <v>102</v>
      </c>
      <c r="L11" s="4" t="s">
        <v>88</v>
      </c>
    </row>
    <row r="12" spans="1:12" x14ac:dyDescent="0.2">
      <c r="E12" s="4"/>
      <c r="F12" s="4"/>
      <c r="G12" s="4"/>
      <c r="H12" s="4"/>
      <c r="I12" s="4"/>
      <c r="J12" s="4"/>
      <c r="K12" s="4"/>
      <c r="L12" s="4"/>
    </row>
    <row r="13" spans="1:12" x14ac:dyDescent="0.2">
      <c r="C13" s="3" t="s">
        <v>17</v>
      </c>
      <c r="E13" s="4"/>
      <c r="F13" s="4"/>
      <c r="G13" s="4"/>
      <c r="H13" s="4"/>
      <c r="I13" s="4"/>
      <c r="J13" s="4"/>
      <c r="K13" s="4"/>
      <c r="L13" s="4"/>
    </row>
    <row r="15" spans="1:12" x14ac:dyDescent="0.2">
      <c r="A15" s="5">
        <v>1</v>
      </c>
      <c r="C15" s="1" t="s">
        <v>18</v>
      </c>
      <c r="E15" s="4">
        <v>0</v>
      </c>
      <c r="F15" s="4">
        <v>0</v>
      </c>
      <c r="G15" s="4">
        <v>0</v>
      </c>
      <c r="H15" s="4">
        <v>0</v>
      </c>
      <c r="I15" s="4">
        <f t="shared" ref="I15:I22" si="0">E15+F15+G15+H15</f>
        <v>0</v>
      </c>
      <c r="J15" s="4">
        <v>0</v>
      </c>
      <c r="K15" s="4">
        <f t="shared" ref="K15:K22" si="1">I15+J15</f>
        <v>0</v>
      </c>
      <c r="L15" s="4">
        <v>0</v>
      </c>
    </row>
    <row r="16" spans="1:12" x14ac:dyDescent="0.2">
      <c r="A16" s="5">
        <f t="shared" ref="A16:A22" si="2">A15+1</f>
        <v>2</v>
      </c>
      <c r="C16" s="1" t="s">
        <v>21</v>
      </c>
      <c r="E16" s="4">
        <v>-4.24</v>
      </c>
      <c r="F16" s="4">
        <v>-0.75</v>
      </c>
      <c r="G16" s="4">
        <v>0</v>
      </c>
      <c r="H16" s="4">
        <v>0</v>
      </c>
      <c r="I16" s="4">
        <f t="shared" si="0"/>
        <v>-4.99</v>
      </c>
      <c r="J16" s="4">
        <v>0</v>
      </c>
      <c r="K16" s="4">
        <f t="shared" si="1"/>
        <v>-4.99</v>
      </c>
      <c r="L16" s="4">
        <v>-4.6100000000000003</v>
      </c>
    </row>
    <row r="17" spans="1:12" x14ac:dyDescent="0.2">
      <c r="A17" s="5">
        <f t="shared" si="2"/>
        <v>3</v>
      </c>
      <c r="C17" s="1" t="s">
        <v>22</v>
      </c>
      <c r="E17" s="4">
        <v>-25.13</v>
      </c>
      <c r="F17" s="4">
        <v>-9.0500000000000007</v>
      </c>
      <c r="G17" s="4">
        <v>0.22</v>
      </c>
      <c r="H17" s="4">
        <v>0.01</v>
      </c>
      <c r="I17" s="4">
        <f t="shared" si="0"/>
        <v>-33.950000000000003</v>
      </c>
      <c r="J17" s="4">
        <v>0.28000000000000003</v>
      </c>
      <c r="K17" s="4">
        <f t="shared" si="1"/>
        <v>-33.67</v>
      </c>
      <c r="L17" s="4">
        <v>-29.37</v>
      </c>
    </row>
    <row r="18" spans="1:12" x14ac:dyDescent="0.2">
      <c r="A18" s="5">
        <f t="shared" si="2"/>
        <v>4</v>
      </c>
      <c r="C18" s="1" t="s">
        <v>23</v>
      </c>
      <c r="E18" s="4">
        <v>-1027.3499999999999</v>
      </c>
      <c r="F18" s="4">
        <v>-68.930000000000007</v>
      </c>
      <c r="G18" s="4">
        <v>9.8800000000000008</v>
      </c>
      <c r="H18" s="4">
        <v>20.79</v>
      </c>
      <c r="I18" s="4">
        <f t="shared" si="0"/>
        <v>-1065.6099999999999</v>
      </c>
      <c r="J18" s="4">
        <v>0</v>
      </c>
      <c r="K18" s="4">
        <f t="shared" si="1"/>
        <v>-1065.6099999999999</v>
      </c>
      <c r="L18" s="4">
        <v>-1049.6199999999999</v>
      </c>
    </row>
    <row r="19" spans="1:12" x14ac:dyDescent="0.2">
      <c r="A19" s="5">
        <f t="shared" si="2"/>
        <v>5</v>
      </c>
      <c r="C19" s="1" t="s">
        <v>24</v>
      </c>
      <c r="E19" s="4">
        <v>-1281.6500000000001</v>
      </c>
      <c r="F19" s="4">
        <v>-102.07</v>
      </c>
      <c r="G19" s="4">
        <v>52.89</v>
      </c>
      <c r="H19" s="4">
        <v>16.72</v>
      </c>
      <c r="I19" s="4">
        <f t="shared" si="0"/>
        <v>-1314.11</v>
      </c>
      <c r="J19" s="4">
        <v>2.04</v>
      </c>
      <c r="K19" s="4">
        <f t="shared" si="1"/>
        <v>-1312.07</v>
      </c>
      <c r="L19" s="4">
        <v>-1299.73</v>
      </c>
    </row>
    <row r="20" spans="1:12" x14ac:dyDescent="0.2">
      <c r="A20" s="5">
        <f t="shared" si="2"/>
        <v>6</v>
      </c>
      <c r="C20" s="1" t="s">
        <v>25</v>
      </c>
      <c r="E20" s="4">
        <v>-2.67</v>
      </c>
      <c r="F20" s="4">
        <v>-0.28999999999999998</v>
      </c>
      <c r="G20" s="4">
        <v>0</v>
      </c>
      <c r="H20" s="4">
        <v>0</v>
      </c>
      <c r="I20" s="4">
        <f t="shared" si="0"/>
        <v>-2.96</v>
      </c>
      <c r="J20" s="4">
        <v>0</v>
      </c>
      <c r="K20" s="4">
        <f t="shared" si="1"/>
        <v>-2.96</v>
      </c>
      <c r="L20" s="4">
        <v>-2.81</v>
      </c>
    </row>
    <row r="21" spans="1:12" x14ac:dyDescent="0.2">
      <c r="A21" s="5">
        <f t="shared" si="2"/>
        <v>7</v>
      </c>
      <c r="C21" s="1" t="s">
        <v>26</v>
      </c>
      <c r="E21" s="4">
        <v>-231.04</v>
      </c>
      <c r="F21" s="4">
        <v>-12.81</v>
      </c>
      <c r="G21" s="4">
        <v>1.1100000000000001</v>
      </c>
      <c r="H21" s="4">
        <v>-0.37</v>
      </c>
      <c r="I21" s="4">
        <f t="shared" si="0"/>
        <v>-243.10999999999999</v>
      </c>
      <c r="J21" s="4">
        <v>0.54</v>
      </c>
      <c r="K21" s="4">
        <f t="shared" si="1"/>
        <v>-242.57</v>
      </c>
      <c r="L21" s="4">
        <v>-236.67</v>
      </c>
    </row>
    <row r="22" spans="1:12" x14ac:dyDescent="0.2">
      <c r="A22" s="5">
        <f t="shared" si="2"/>
        <v>8</v>
      </c>
      <c r="C22" s="1" t="s">
        <v>27</v>
      </c>
      <c r="E22" s="4">
        <v>-232</v>
      </c>
      <c r="F22" s="4">
        <v>-41.03</v>
      </c>
      <c r="G22" s="4">
        <v>5.5</v>
      </c>
      <c r="H22" s="4">
        <v>5.48</v>
      </c>
      <c r="I22" s="4">
        <f t="shared" si="0"/>
        <v>-262.04999999999995</v>
      </c>
      <c r="J22" s="4">
        <v>0</v>
      </c>
      <c r="K22" s="4">
        <f t="shared" si="1"/>
        <v>-262.04999999999995</v>
      </c>
      <c r="L22" s="4">
        <v>-243.56</v>
      </c>
    </row>
    <row r="23" spans="1:12" x14ac:dyDescent="0.2">
      <c r="A23" s="5"/>
      <c r="E23" s="4"/>
      <c r="F23" s="4"/>
      <c r="G23" s="4"/>
      <c r="H23" s="4"/>
      <c r="I23" s="4"/>
      <c r="J23" s="4"/>
      <c r="K23" s="4"/>
      <c r="L23" s="4"/>
    </row>
    <row r="24" spans="1:12" ht="13.5" thickBot="1" x14ac:dyDescent="0.25">
      <c r="A24" s="5">
        <f>A22+1</f>
        <v>9</v>
      </c>
      <c r="C24" s="1" t="s">
        <v>103</v>
      </c>
      <c r="E24" s="6">
        <f t="shared" ref="E24:L24" si="3">SUM(E15:E22)</f>
        <v>-2804.08</v>
      </c>
      <c r="F24" s="6">
        <f t="shared" si="3"/>
        <v>-234.93</v>
      </c>
      <c r="G24" s="6">
        <f t="shared" si="3"/>
        <v>69.600000000000009</v>
      </c>
      <c r="H24" s="6">
        <f t="shared" si="3"/>
        <v>42.629999999999995</v>
      </c>
      <c r="I24" s="6">
        <f t="shared" si="3"/>
        <v>-2926.7799999999997</v>
      </c>
      <c r="J24" s="6">
        <f t="shared" si="3"/>
        <v>2.8600000000000003</v>
      </c>
      <c r="K24" s="6">
        <f t="shared" si="3"/>
        <v>-2923.92</v>
      </c>
      <c r="L24" s="6">
        <f t="shared" si="3"/>
        <v>-2866.37</v>
      </c>
    </row>
    <row r="25" spans="1:12" ht="13.5" thickTop="1" x14ac:dyDescent="0.2">
      <c r="A25" s="5"/>
      <c r="E25" s="4"/>
      <c r="F25" s="4"/>
      <c r="G25" s="4"/>
      <c r="H25" s="4"/>
      <c r="I25" s="4"/>
      <c r="J25" s="4"/>
      <c r="K25" s="4"/>
      <c r="L25" s="4"/>
    </row>
    <row r="26" spans="1:12" x14ac:dyDescent="0.2">
      <c r="A26" s="5"/>
      <c r="C26" s="3" t="s">
        <v>28</v>
      </c>
      <c r="E26" s="4"/>
      <c r="F26" s="4"/>
      <c r="G26" s="4"/>
      <c r="H26" s="4"/>
      <c r="I26" s="4"/>
      <c r="J26" s="4"/>
      <c r="K26" s="4"/>
      <c r="L26" s="4"/>
    </row>
    <row r="27" spans="1:12" x14ac:dyDescent="0.2">
      <c r="A27" s="5"/>
      <c r="E27" s="4"/>
      <c r="F27" s="4"/>
      <c r="G27" s="4"/>
      <c r="H27" s="4"/>
      <c r="I27" s="4"/>
      <c r="J27" s="4"/>
      <c r="K27" s="4"/>
      <c r="L27" s="4"/>
    </row>
    <row r="28" spans="1:12" x14ac:dyDescent="0.2">
      <c r="A28" s="5">
        <f>A24+1</f>
        <v>10</v>
      </c>
      <c r="C28" s="1" t="s">
        <v>29</v>
      </c>
      <c r="E28" s="4">
        <v>-2</v>
      </c>
      <c r="F28" s="4">
        <v>-0.13</v>
      </c>
      <c r="G28" s="4">
        <v>0</v>
      </c>
      <c r="H28" s="4">
        <v>0</v>
      </c>
      <c r="I28" s="4">
        <f t="shared" ref="I28:I38" si="4">E28+F28+G28+H28</f>
        <v>-2.13</v>
      </c>
      <c r="J28" s="4">
        <v>0</v>
      </c>
      <c r="K28" s="4">
        <f t="shared" ref="K28:K38" si="5">I28+J28</f>
        <v>-2.13</v>
      </c>
      <c r="L28" s="4">
        <v>-2.0699999999999998</v>
      </c>
    </row>
    <row r="29" spans="1:12" x14ac:dyDescent="0.2">
      <c r="A29" s="5">
        <f t="shared" ref="A29:A38" si="6">A28+1</f>
        <v>11</v>
      </c>
      <c r="C29" s="1" t="s">
        <v>22</v>
      </c>
      <c r="E29" s="4">
        <v>-38.28</v>
      </c>
      <c r="F29" s="4">
        <v>-2.97</v>
      </c>
      <c r="G29" s="4">
        <v>0</v>
      </c>
      <c r="H29" s="4">
        <v>0</v>
      </c>
      <c r="I29" s="4">
        <f t="shared" si="4"/>
        <v>-41.25</v>
      </c>
      <c r="J29" s="4">
        <v>0</v>
      </c>
      <c r="K29" s="4">
        <f t="shared" si="5"/>
        <v>-41.25</v>
      </c>
      <c r="L29" s="4">
        <v>-39.769999999999996</v>
      </c>
    </row>
    <row r="30" spans="1:12" x14ac:dyDescent="0.2">
      <c r="A30" s="5">
        <f t="shared" si="6"/>
        <v>12</v>
      </c>
      <c r="C30" s="1" t="s">
        <v>30</v>
      </c>
      <c r="E30" s="4">
        <v>-103.39</v>
      </c>
      <c r="F30" s="4">
        <v>-3.49</v>
      </c>
      <c r="G30" s="4">
        <v>0.28000000000000003</v>
      </c>
      <c r="H30" s="4">
        <v>0.73</v>
      </c>
      <c r="I30" s="4">
        <f t="shared" si="4"/>
        <v>-105.86999999999999</v>
      </c>
      <c r="J30" s="4">
        <v>0</v>
      </c>
      <c r="K30" s="4">
        <f t="shared" si="5"/>
        <v>-105.86999999999999</v>
      </c>
      <c r="L30" s="4">
        <v>-104.79</v>
      </c>
    </row>
    <row r="31" spans="1:12" x14ac:dyDescent="0.2">
      <c r="A31" s="5">
        <f t="shared" si="6"/>
        <v>13</v>
      </c>
      <c r="C31" s="1" t="s">
        <v>31</v>
      </c>
      <c r="E31" s="4">
        <v>-394.82</v>
      </c>
      <c r="F31" s="4">
        <v>-22.72</v>
      </c>
      <c r="G31" s="4">
        <v>1.89</v>
      </c>
      <c r="H31" s="4">
        <v>7.71</v>
      </c>
      <c r="I31" s="4">
        <f t="shared" si="4"/>
        <v>-407.94</v>
      </c>
      <c r="J31" s="4">
        <v>0</v>
      </c>
      <c r="K31" s="4">
        <f t="shared" si="5"/>
        <v>-407.94</v>
      </c>
      <c r="L31" s="4">
        <v>-402.77</v>
      </c>
    </row>
    <row r="32" spans="1:12" x14ac:dyDescent="0.2">
      <c r="A32" s="5">
        <f t="shared" si="6"/>
        <v>14</v>
      </c>
      <c r="C32" s="1" t="s">
        <v>32</v>
      </c>
      <c r="E32" s="4">
        <v>-32.67</v>
      </c>
      <c r="F32" s="4">
        <v>-4.32</v>
      </c>
      <c r="G32" s="4">
        <v>0</v>
      </c>
      <c r="H32" s="4">
        <v>0</v>
      </c>
      <c r="I32" s="4">
        <f t="shared" si="4"/>
        <v>-36.99</v>
      </c>
      <c r="J32" s="4">
        <v>0</v>
      </c>
      <c r="K32" s="4">
        <f t="shared" si="5"/>
        <v>-36.99</v>
      </c>
      <c r="L32" s="4">
        <v>-34.81</v>
      </c>
    </row>
    <row r="33" spans="1:12" x14ac:dyDescent="0.2">
      <c r="A33" s="5">
        <f t="shared" si="6"/>
        <v>15</v>
      </c>
      <c r="C33" s="1" t="s">
        <v>33</v>
      </c>
      <c r="E33" s="4">
        <v>-26.189999999999998</v>
      </c>
      <c r="F33" s="4">
        <v>-1.9899999999999998</v>
      </c>
      <c r="G33" s="4">
        <v>0.13</v>
      </c>
      <c r="H33" s="4">
        <v>0</v>
      </c>
      <c r="I33" s="4">
        <f t="shared" si="4"/>
        <v>-28.049999999999997</v>
      </c>
      <c r="J33" s="4">
        <v>0</v>
      </c>
      <c r="K33" s="4">
        <f t="shared" si="5"/>
        <v>-28.049999999999997</v>
      </c>
      <c r="L33" s="4">
        <v>-27.09</v>
      </c>
    </row>
    <row r="34" spans="1:12" x14ac:dyDescent="0.2">
      <c r="A34" s="5">
        <f t="shared" si="6"/>
        <v>16</v>
      </c>
      <c r="C34" s="1" t="s">
        <v>34</v>
      </c>
      <c r="E34" s="4">
        <v>-339.04999999999995</v>
      </c>
      <c r="F34" s="4">
        <v>-14.9</v>
      </c>
      <c r="G34" s="4">
        <v>0.48</v>
      </c>
      <c r="H34" s="4">
        <v>0.08</v>
      </c>
      <c r="I34" s="4">
        <f t="shared" si="4"/>
        <v>-353.38999999999993</v>
      </c>
      <c r="J34" s="4">
        <v>0</v>
      </c>
      <c r="K34" s="4">
        <f t="shared" si="5"/>
        <v>-353.38999999999993</v>
      </c>
      <c r="L34" s="4">
        <v>-346.53999999999996</v>
      </c>
    </row>
    <row r="35" spans="1:12" x14ac:dyDescent="0.2">
      <c r="A35" s="5">
        <f t="shared" si="6"/>
        <v>17</v>
      </c>
      <c r="C35" s="1" t="s">
        <v>35</v>
      </c>
      <c r="E35" s="4">
        <v>-256.18</v>
      </c>
      <c r="F35" s="4">
        <v>-15.06</v>
      </c>
      <c r="G35" s="4">
        <v>0.51</v>
      </c>
      <c r="H35" s="4">
        <v>0.02</v>
      </c>
      <c r="I35" s="4">
        <f t="shared" si="4"/>
        <v>-270.71000000000004</v>
      </c>
      <c r="J35" s="4">
        <v>0</v>
      </c>
      <c r="K35" s="4">
        <f t="shared" si="5"/>
        <v>-270.71000000000004</v>
      </c>
      <c r="L35" s="4">
        <v>-263.66000000000003</v>
      </c>
    </row>
    <row r="36" spans="1:12" x14ac:dyDescent="0.2">
      <c r="A36" s="5">
        <f>A35+1</f>
        <v>18</v>
      </c>
      <c r="C36" s="1" t="s">
        <v>36</v>
      </c>
      <c r="E36" s="4">
        <v>-18.52</v>
      </c>
      <c r="F36" s="4">
        <v>-1.6099999999999999</v>
      </c>
      <c r="G36" s="4">
        <v>0</v>
      </c>
      <c r="H36" s="4">
        <v>0.03</v>
      </c>
      <c r="I36" s="4">
        <f t="shared" si="4"/>
        <v>-20.099999999999998</v>
      </c>
      <c r="J36" s="4">
        <v>0</v>
      </c>
      <c r="K36" s="4">
        <f t="shared" si="5"/>
        <v>-20.099999999999998</v>
      </c>
      <c r="L36" s="4">
        <v>-19.330000000000002</v>
      </c>
    </row>
    <row r="37" spans="1:12" x14ac:dyDescent="0.2">
      <c r="A37" s="5">
        <f>A36+1</f>
        <v>19</v>
      </c>
      <c r="C37" s="1" t="s">
        <v>27</v>
      </c>
      <c r="E37" s="4">
        <v>-92.75</v>
      </c>
      <c r="F37" s="4">
        <v>-13.14</v>
      </c>
      <c r="G37" s="4">
        <v>8.86</v>
      </c>
      <c r="H37" s="4">
        <v>-0.04</v>
      </c>
      <c r="I37" s="4">
        <f t="shared" si="4"/>
        <v>-97.070000000000007</v>
      </c>
      <c r="J37" s="4">
        <v>0</v>
      </c>
      <c r="K37" s="4">
        <f t="shared" si="5"/>
        <v>-97.070000000000007</v>
      </c>
      <c r="L37" s="4">
        <v>-96.48</v>
      </c>
    </row>
    <row r="38" spans="1:12" x14ac:dyDescent="0.2">
      <c r="A38" s="5">
        <f t="shared" si="6"/>
        <v>20</v>
      </c>
      <c r="C38" s="1" t="s">
        <v>37</v>
      </c>
      <c r="E38" s="4">
        <v>-29.62</v>
      </c>
      <c r="F38" s="4">
        <v>-6.81</v>
      </c>
      <c r="G38" s="4">
        <v>0</v>
      </c>
      <c r="H38" s="4">
        <v>0</v>
      </c>
      <c r="I38" s="4">
        <f t="shared" si="4"/>
        <v>-36.43</v>
      </c>
      <c r="J38" s="4">
        <v>0</v>
      </c>
      <c r="K38" s="4">
        <f t="shared" si="5"/>
        <v>-36.43</v>
      </c>
      <c r="L38" s="4">
        <v>-32.96</v>
      </c>
    </row>
    <row r="39" spans="1:12" x14ac:dyDescent="0.2">
      <c r="A39" s="5"/>
      <c r="E39" s="4"/>
      <c r="F39" s="4"/>
      <c r="G39" s="4"/>
      <c r="H39" s="4"/>
      <c r="I39" s="4"/>
      <c r="J39" s="4"/>
      <c r="K39" s="4"/>
      <c r="L39" s="4"/>
    </row>
    <row r="40" spans="1:12" ht="13.5" thickBot="1" x14ac:dyDescent="0.25">
      <c r="A40" s="5">
        <f>A38+1</f>
        <v>21</v>
      </c>
      <c r="C40" s="1" t="s">
        <v>103</v>
      </c>
      <c r="E40" s="6">
        <f t="shared" ref="E40:L40" si="7">SUM(E28:E38)</f>
        <v>-1333.4699999999998</v>
      </c>
      <c r="F40" s="6">
        <f t="shared" si="7"/>
        <v>-87.14</v>
      </c>
      <c r="G40" s="6">
        <f t="shared" si="7"/>
        <v>12.149999999999999</v>
      </c>
      <c r="H40" s="6">
        <f t="shared" si="7"/>
        <v>8.5299999999999994</v>
      </c>
      <c r="I40" s="6">
        <f t="shared" si="7"/>
        <v>-1399.9299999999998</v>
      </c>
      <c r="J40" s="6">
        <f t="shared" si="7"/>
        <v>0</v>
      </c>
      <c r="K40" s="6">
        <f t="shared" si="7"/>
        <v>-1399.9299999999998</v>
      </c>
      <c r="L40" s="6">
        <f t="shared" si="7"/>
        <v>-1370.27</v>
      </c>
    </row>
    <row r="41" spans="1:12" ht="13.5" thickTop="1" x14ac:dyDescent="0.2">
      <c r="A41" s="5"/>
      <c r="E41" s="4"/>
      <c r="F41" s="4"/>
      <c r="G41" s="4"/>
      <c r="H41" s="4"/>
      <c r="I41" s="4"/>
      <c r="J41" s="4"/>
      <c r="K41" s="4"/>
      <c r="L41" s="4"/>
    </row>
    <row r="42" spans="1:12" x14ac:dyDescent="0.2">
      <c r="A42" s="5"/>
      <c r="C42" s="3" t="s">
        <v>38</v>
      </c>
      <c r="E42" s="4"/>
      <c r="F42" s="4"/>
      <c r="G42" s="4"/>
      <c r="H42" s="4"/>
      <c r="I42" s="4"/>
      <c r="J42" s="4"/>
      <c r="K42" s="4"/>
      <c r="L42" s="4"/>
    </row>
    <row r="43" spans="1:12" x14ac:dyDescent="0.2">
      <c r="A43" s="5"/>
      <c r="E43" s="4"/>
      <c r="F43" s="4"/>
      <c r="G43" s="4"/>
      <c r="H43" s="4"/>
      <c r="I43" s="4"/>
      <c r="J43" s="4"/>
      <c r="K43" s="4"/>
      <c r="L43" s="4"/>
    </row>
    <row r="44" spans="1:12" x14ac:dyDescent="0.2">
      <c r="A44" s="5">
        <f>A40+1</f>
        <v>22</v>
      </c>
      <c r="C44" s="1" t="s">
        <v>21</v>
      </c>
      <c r="E44" s="4">
        <v>-3.98</v>
      </c>
      <c r="F44" s="4">
        <v>-0.18</v>
      </c>
      <c r="G44" s="4">
        <v>0</v>
      </c>
      <c r="H44" s="4">
        <v>0</v>
      </c>
      <c r="I44" s="4">
        <f t="shared" ref="I44:I66" si="8">E44+F44+G44+H44</f>
        <v>-4.16</v>
      </c>
      <c r="J44" s="4">
        <v>0</v>
      </c>
      <c r="K44" s="4">
        <f t="shared" ref="K44:K66" si="9">I44+J44</f>
        <v>-4.16</v>
      </c>
      <c r="L44" s="4">
        <v>-4.07</v>
      </c>
    </row>
    <row r="45" spans="1:12" x14ac:dyDescent="0.2">
      <c r="A45" s="5">
        <f t="shared" ref="A45:A66" si="10">A44+1</f>
        <v>23</v>
      </c>
      <c r="C45" s="1" t="s">
        <v>22</v>
      </c>
      <c r="E45" s="4">
        <v>-23.43</v>
      </c>
      <c r="F45" s="4">
        <v>-1.61</v>
      </c>
      <c r="G45" s="4">
        <v>0</v>
      </c>
      <c r="H45" s="4">
        <v>0</v>
      </c>
      <c r="I45" s="4">
        <f t="shared" si="8"/>
        <v>-25.04</v>
      </c>
      <c r="J45" s="4">
        <v>0</v>
      </c>
      <c r="K45" s="4">
        <f t="shared" si="9"/>
        <v>-25.04</v>
      </c>
      <c r="L45" s="4">
        <v>-24.23</v>
      </c>
    </row>
    <row r="46" spans="1:12" x14ac:dyDescent="0.2">
      <c r="A46" s="5">
        <f t="shared" si="10"/>
        <v>24</v>
      </c>
      <c r="C46" s="1" t="s">
        <v>30</v>
      </c>
      <c r="E46" s="4">
        <v>-72.77000000000001</v>
      </c>
      <c r="F46" s="4">
        <v>-3.45</v>
      </c>
      <c r="G46" s="4">
        <v>0.2</v>
      </c>
      <c r="H46" s="4">
        <v>0.37</v>
      </c>
      <c r="I46" s="4">
        <f t="shared" si="8"/>
        <v>-75.650000000000006</v>
      </c>
      <c r="J46" s="4">
        <v>0</v>
      </c>
      <c r="K46" s="4">
        <f t="shared" si="9"/>
        <v>-75.650000000000006</v>
      </c>
      <c r="L46" s="4">
        <v>-74.44</v>
      </c>
    </row>
    <row r="47" spans="1:12" x14ac:dyDescent="0.2">
      <c r="A47" s="5">
        <f t="shared" si="10"/>
        <v>25</v>
      </c>
      <c r="C47" s="1" t="s">
        <v>31</v>
      </c>
      <c r="E47" s="4">
        <v>-196.57</v>
      </c>
      <c r="F47" s="4">
        <v>-12.23</v>
      </c>
      <c r="G47" s="4">
        <v>0.95</v>
      </c>
      <c r="H47" s="4">
        <v>0.24</v>
      </c>
      <c r="I47" s="4">
        <f t="shared" si="8"/>
        <v>-207.60999999999999</v>
      </c>
      <c r="J47" s="4">
        <v>0</v>
      </c>
      <c r="K47" s="4">
        <f t="shared" si="9"/>
        <v>-207.60999999999999</v>
      </c>
      <c r="L47" s="4">
        <v>-202.60000000000002</v>
      </c>
    </row>
    <row r="48" spans="1:12" x14ac:dyDescent="0.2">
      <c r="A48" s="5">
        <f t="shared" si="10"/>
        <v>26</v>
      </c>
      <c r="C48" s="1" t="s">
        <v>32</v>
      </c>
      <c r="E48" s="4">
        <v>-11.86</v>
      </c>
      <c r="F48" s="4">
        <v>-1.75</v>
      </c>
      <c r="G48" s="4">
        <v>0</v>
      </c>
      <c r="H48" s="4">
        <v>0</v>
      </c>
      <c r="I48" s="4">
        <f t="shared" si="8"/>
        <v>-13.61</v>
      </c>
      <c r="J48" s="4">
        <v>0</v>
      </c>
      <c r="K48" s="4">
        <f t="shared" si="9"/>
        <v>-13.61</v>
      </c>
      <c r="L48" s="4">
        <v>-12.7</v>
      </c>
    </row>
    <row r="49" spans="1:12" x14ac:dyDescent="0.2">
      <c r="A49" s="5">
        <f t="shared" si="10"/>
        <v>27</v>
      </c>
      <c r="C49" s="1" t="s">
        <v>33</v>
      </c>
      <c r="E49" s="4">
        <v>-14.16</v>
      </c>
      <c r="F49" s="4">
        <v>-1.18</v>
      </c>
      <c r="G49" s="4">
        <v>0.04</v>
      </c>
      <c r="H49" s="4">
        <v>0</v>
      </c>
      <c r="I49" s="4">
        <f t="shared" si="8"/>
        <v>-15.3</v>
      </c>
      <c r="J49" s="4">
        <v>0</v>
      </c>
      <c r="K49" s="4">
        <f t="shared" si="9"/>
        <v>-15.3</v>
      </c>
      <c r="L49" s="4">
        <v>-14.72</v>
      </c>
    </row>
    <row r="50" spans="1:12" x14ac:dyDescent="0.2">
      <c r="A50" s="5">
        <f t="shared" si="10"/>
        <v>28</v>
      </c>
      <c r="C50" s="1" t="s">
        <v>34</v>
      </c>
      <c r="E50" s="4">
        <v>-312.55</v>
      </c>
      <c r="F50" s="4">
        <v>-17.75</v>
      </c>
      <c r="G50" s="4">
        <v>0.45</v>
      </c>
      <c r="H50" s="4">
        <v>0</v>
      </c>
      <c r="I50" s="4">
        <f t="shared" si="8"/>
        <v>-329.85</v>
      </c>
      <c r="J50" s="4">
        <v>0</v>
      </c>
      <c r="K50" s="4">
        <f t="shared" si="9"/>
        <v>-329.85</v>
      </c>
      <c r="L50" s="4">
        <v>-321.39</v>
      </c>
    </row>
    <row r="56" spans="1:12" x14ac:dyDescent="0.2">
      <c r="A56" s="14" t="s">
        <v>97</v>
      </c>
      <c r="B56" s="14"/>
      <c r="C56" s="14"/>
      <c r="D56" s="14"/>
      <c r="E56" s="13"/>
      <c r="F56" s="13"/>
      <c r="G56" s="13"/>
      <c r="H56" s="13"/>
      <c r="I56" s="13"/>
      <c r="J56" s="13"/>
      <c r="K56" s="13"/>
      <c r="L56" s="13"/>
    </row>
    <row r="57" spans="1:12" x14ac:dyDescent="0.2">
      <c r="A57" s="14" t="s">
        <v>1</v>
      </c>
      <c r="B57" s="14"/>
      <c r="C57" s="14"/>
      <c r="D57" s="14"/>
      <c r="E57" s="13"/>
      <c r="F57" s="13"/>
      <c r="G57" s="13"/>
      <c r="H57" s="13"/>
      <c r="I57" s="13"/>
      <c r="J57" s="13"/>
      <c r="K57" s="13"/>
      <c r="L57" s="13"/>
    </row>
    <row r="59" spans="1:12" x14ac:dyDescent="0.2">
      <c r="A59" s="3"/>
      <c r="B59" s="3"/>
      <c r="C59" s="3"/>
      <c r="D59" s="3"/>
      <c r="E59" s="11" t="s">
        <v>2</v>
      </c>
      <c r="F59" s="11"/>
      <c r="G59" s="11"/>
      <c r="H59" s="11"/>
      <c r="I59" s="11" t="s">
        <v>3</v>
      </c>
      <c r="J59" s="11"/>
      <c r="K59" s="11" t="s">
        <v>3</v>
      </c>
      <c r="L59" s="11"/>
    </row>
    <row r="60" spans="1:12" ht="38.25" x14ac:dyDescent="0.2">
      <c r="A60" s="10" t="s">
        <v>94</v>
      </c>
      <c r="B60" s="7"/>
      <c r="C60" s="9" t="s">
        <v>4</v>
      </c>
      <c r="D60" s="7"/>
      <c r="E60" s="8" t="s">
        <v>5</v>
      </c>
      <c r="F60" s="8" t="s">
        <v>6</v>
      </c>
      <c r="G60" s="8" t="s">
        <v>7</v>
      </c>
      <c r="H60" s="8" t="s">
        <v>85</v>
      </c>
      <c r="I60" s="8" t="s">
        <v>8</v>
      </c>
      <c r="J60" s="8" t="s">
        <v>9</v>
      </c>
      <c r="K60" s="8" t="s">
        <v>10</v>
      </c>
      <c r="L60" s="8" t="s">
        <v>11</v>
      </c>
    </row>
    <row r="61" spans="1:12" x14ac:dyDescent="0.2">
      <c r="E61" s="4" t="s">
        <v>12</v>
      </c>
      <c r="F61" s="4" t="s">
        <v>13</v>
      </c>
      <c r="G61" s="4" t="s">
        <v>14</v>
      </c>
      <c r="H61" s="4" t="s">
        <v>86</v>
      </c>
      <c r="I61" s="4" t="s">
        <v>101</v>
      </c>
      <c r="J61" s="4" t="s">
        <v>87</v>
      </c>
      <c r="K61" s="4" t="s">
        <v>102</v>
      </c>
      <c r="L61" s="4" t="s">
        <v>88</v>
      </c>
    </row>
    <row r="62" spans="1:12" x14ac:dyDescent="0.2">
      <c r="E62" s="4"/>
      <c r="F62" s="4"/>
      <c r="G62" s="4"/>
      <c r="H62" s="4"/>
      <c r="I62" s="4"/>
      <c r="J62" s="4"/>
      <c r="K62" s="4"/>
      <c r="L62" s="4"/>
    </row>
    <row r="63" spans="1:12" x14ac:dyDescent="0.2">
      <c r="A63" s="5">
        <f>A50+1</f>
        <v>29</v>
      </c>
      <c r="C63" s="1" t="s">
        <v>35</v>
      </c>
      <c r="E63" s="4">
        <v>-103.26</v>
      </c>
      <c r="F63" s="4">
        <v>-5.56</v>
      </c>
      <c r="G63" s="4">
        <v>0.2</v>
      </c>
      <c r="H63" s="4">
        <v>0</v>
      </c>
      <c r="I63" s="4">
        <f t="shared" si="8"/>
        <v>-108.62</v>
      </c>
      <c r="J63" s="4">
        <v>0</v>
      </c>
      <c r="K63" s="4">
        <f t="shared" si="9"/>
        <v>-108.62</v>
      </c>
      <c r="L63" s="4">
        <v>-106.04</v>
      </c>
    </row>
    <row r="64" spans="1:12" x14ac:dyDescent="0.2">
      <c r="A64" s="5">
        <f t="shared" si="10"/>
        <v>30</v>
      </c>
      <c r="C64" s="1" t="s">
        <v>36</v>
      </c>
      <c r="E64" s="4">
        <v>-67.150000000000006</v>
      </c>
      <c r="F64" s="4">
        <v>-5.2700000000000005</v>
      </c>
      <c r="G64" s="4">
        <v>0.63</v>
      </c>
      <c r="H64" s="4">
        <v>0</v>
      </c>
      <c r="I64" s="4">
        <f t="shared" si="8"/>
        <v>-71.790000000000006</v>
      </c>
      <c r="J64" s="4">
        <v>0</v>
      </c>
      <c r="K64" s="4">
        <f t="shared" si="9"/>
        <v>-71.790000000000006</v>
      </c>
      <c r="L64" s="4">
        <v>-69.33</v>
      </c>
    </row>
    <row r="65" spans="1:12" x14ac:dyDescent="0.2">
      <c r="A65" s="5">
        <f t="shared" si="10"/>
        <v>31</v>
      </c>
      <c r="C65" s="1" t="s">
        <v>27</v>
      </c>
      <c r="E65" s="4">
        <v>-22.33</v>
      </c>
      <c r="F65" s="4">
        <v>-3.47</v>
      </c>
      <c r="G65" s="4">
        <v>2.57</v>
      </c>
      <c r="H65" s="4">
        <v>0</v>
      </c>
      <c r="I65" s="4">
        <f t="shared" si="8"/>
        <v>-23.229999999999997</v>
      </c>
      <c r="J65" s="4">
        <v>0</v>
      </c>
      <c r="K65" s="4">
        <f t="shared" si="9"/>
        <v>-23.229999999999997</v>
      </c>
      <c r="L65" s="4">
        <v>-23.19</v>
      </c>
    </row>
    <row r="66" spans="1:12" x14ac:dyDescent="0.2">
      <c r="A66" s="5">
        <f t="shared" si="10"/>
        <v>32</v>
      </c>
      <c r="C66" s="1" t="s">
        <v>37</v>
      </c>
      <c r="E66" s="4">
        <v>-15.54</v>
      </c>
      <c r="F66" s="4">
        <v>-4.47</v>
      </c>
      <c r="G66" s="4">
        <v>0</v>
      </c>
      <c r="H66" s="4">
        <v>0</v>
      </c>
      <c r="I66" s="4">
        <f t="shared" si="8"/>
        <v>-20.009999999999998</v>
      </c>
      <c r="J66" s="4">
        <v>0</v>
      </c>
      <c r="K66" s="4">
        <f t="shared" si="9"/>
        <v>-20.009999999999998</v>
      </c>
      <c r="L66" s="4">
        <v>-17.75</v>
      </c>
    </row>
    <row r="67" spans="1:12" x14ac:dyDescent="0.2">
      <c r="A67" s="5"/>
      <c r="E67" s="4"/>
      <c r="F67" s="4"/>
      <c r="G67" s="4"/>
      <c r="H67" s="4"/>
      <c r="I67" s="4"/>
      <c r="J67" s="4"/>
      <c r="K67" s="4"/>
      <c r="L67" s="4"/>
    </row>
    <row r="68" spans="1:12" ht="13.5" thickBot="1" x14ac:dyDescent="0.25">
      <c r="A68" s="5">
        <f>A66+1</f>
        <v>33</v>
      </c>
      <c r="C68" s="1" t="s">
        <v>103</v>
      </c>
      <c r="E68" s="6">
        <f t="shared" ref="E68:L68" si="11">SUM(E44:E66)</f>
        <v>-843.6</v>
      </c>
      <c r="F68" s="6">
        <f t="shared" si="11"/>
        <v>-56.92</v>
      </c>
      <c r="G68" s="6">
        <f t="shared" si="11"/>
        <v>5.0399999999999991</v>
      </c>
      <c r="H68" s="6">
        <f t="shared" si="11"/>
        <v>0.61</v>
      </c>
      <c r="I68" s="6">
        <f t="shared" si="11"/>
        <v>-894.87</v>
      </c>
      <c r="J68" s="6">
        <f t="shared" si="11"/>
        <v>0</v>
      </c>
      <c r="K68" s="6">
        <f t="shared" si="11"/>
        <v>-894.87</v>
      </c>
      <c r="L68" s="6">
        <f t="shared" si="11"/>
        <v>-870.46000000000015</v>
      </c>
    </row>
    <row r="69" spans="1:12" ht="13.5" thickTop="1" x14ac:dyDescent="0.2">
      <c r="A69" s="5"/>
      <c r="E69" s="4"/>
      <c r="F69" s="4"/>
      <c r="G69" s="4"/>
      <c r="H69" s="4"/>
      <c r="I69" s="4"/>
      <c r="J69" s="4"/>
      <c r="K69" s="4"/>
      <c r="L69" s="4"/>
    </row>
    <row r="70" spans="1:12" ht="13.5" thickBot="1" x14ac:dyDescent="0.25">
      <c r="A70" s="5">
        <f>A68+1</f>
        <v>34</v>
      </c>
      <c r="C70" s="1" t="s">
        <v>39</v>
      </c>
      <c r="E70" s="6">
        <f t="shared" ref="E70:L70" si="12">SUM(E24,E40,E68)</f>
        <v>-4981.1499999999996</v>
      </c>
      <c r="F70" s="6">
        <f t="shared" si="12"/>
        <v>-378.99</v>
      </c>
      <c r="G70" s="6">
        <f t="shared" si="12"/>
        <v>86.789999999999992</v>
      </c>
      <c r="H70" s="6">
        <f t="shared" si="12"/>
        <v>51.769999999999996</v>
      </c>
      <c r="I70" s="6">
        <f t="shared" si="12"/>
        <v>-5221.579999999999</v>
      </c>
      <c r="J70" s="6">
        <f t="shared" si="12"/>
        <v>2.8600000000000003</v>
      </c>
      <c r="K70" s="6">
        <f t="shared" si="12"/>
        <v>-5218.72</v>
      </c>
      <c r="L70" s="6">
        <f t="shared" si="12"/>
        <v>-5107.0999999999995</v>
      </c>
    </row>
    <row r="71" spans="1:12" ht="13.5" thickTop="1" x14ac:dyDescent="0.2"/>
    <row r="72" spans="1:12" x14ac:dyDescent="0.2">
      <c r="A72" s="3"/>
    </row>
  </sheetData>
  <pageMargins left="0.7" right="0.7" top="0.75" bottom="0.75" header="0.3" footer="0.3"/>
  <pageSetup scale="77" firstPageNumber="9" orientation="landscape" useFirstPageNumber="1" r:id="rId1"/>
  <headerFooter>
    <oddHeader>&amp;R&amp;"Arial,Regular"&amp;10Filed: 2022-10-31
EB-2022-0200
Exhibit 2
Tab 2
Schedule 1
Attachment 3
Page &amp;P of 14</oddHeader>
  </headerFooter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2AF23-CF1E-423E-9BDE-17EC0086A254}">
  <dimension ref="A6:L24"/>
  <sheetViews>
    <sheetView view="pageLayout" zoomScale="90" zoomScaleNormal="100" zoomScalePageLayoutView="90" workbookViewId="0"/>
  </sheetViews>
  <sheetFormatPr defaultColWidth="101.42578125" defaultRowHeight="12.75" x14ac:dyDescent="0.2"/>
  <cols>
    <col min="1" max="1" width="5.5703125" style="1" bestFit="1" customWidth="1"/>
    <col min="2" max="2" width="1.42578125" style="1" customWidth="1"/>
    <col min="3" max="3" width="44" style="1" customWidth="1"/>
    <col min="4" max="4" width="1.42578125" style="1" customWidth="1"/>
    <col min="5" max="8" width="12.42578125" style="2" customWidth="1"/>
    <col min="9" max="9" width="17.5703125" style="2" bestFit="1" customWidth="1"/>
    <col min="10" max="12" width="12.42578125" style="2" customWidth="1"/>
    <col min="13" max="16384" width="101.42578125" style="1"/>
  </cols>
  <sheetData>
    <row r="6" spans="1:12" s="12" customFormat="1" x14ac:dyDescent="0.2">
      <c r="A6" s="14" t="s">
        <v>89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</row>
    <row r="7" spans="1:12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</row>
    <row r="9" spans="1:12" s="3" customFormat="1" x14ac:dyDescent="0.2">
      <c r="E9" s="11" t="s">
        <v>2</v>
      </c>
      <c r="F9" s="11"/>
      <c r="G9" s="11"/>
      <c r="H9" s="11"/>
      <c r="I9" s="11" t="s">
        <v>3</v>
      </c>
      <c r="J9" s="11"/>
      <c r="K9" s="11" t="s">
        <v>3</v>
      </c>
      <c r="L9" s="11"/>
    </row>
    <row r="10" spans="1:12" s="7" customFormat="1" ht="38.25" x14ac:dyDescent="0.2">
      <c r="A10" s="10" t="s">
        <v>94</v>
      </c>
      <c r="C10" s="9" t="s">
        <v>4</v>
      </c>
      <c r="E10" s="8" t="s">
        <v>5</v>
      </c>
      <c r="F10" s="8" t="s">
        <v>6</v>
      </c>
      <c r="G10" s="8" t="s">
        <v>7</v>
      </c>
      <c r="H10" s="8" t="s">
        <v>85</v>
      </c>
      <c r="I10" s="8" t="s">
        <v>8</v>
      </c>
      <c r="J10" s="8" t="s">
        <v>9</v>
      </c>
      <c r="K10" s="8" t="s">
        <v>10</v>
      </c>
      <c r="L10" s="8" t="s">
        <v>11</v>
      </c>
    </row>
    <row r="11" spans="1:12" x14ac:dyDescent="0.2">
      <c r="E11" s="4" t="s">
        <v>12</v>
      </c>
      <c r="F11" s="4" t="s">
        <v>13</v>
      </c>
      <c r="G11" s="4" t="s">
        <v>14</v>
      </c>
      <c r="H11" s="4" t="s">
        <v>86</v>
      </c>
      <c r="I11" s="4" t="s">
        <v>101</v>
      </c>
      <c r="J11" s="4" t="s">
        <v>87</v>
      </c>
      <c r="K11" s="4" t="s">
        <v>102</v>
      </c>
      <c r="L11" s="4" t="s">
        <v>88</v>
      </c>
    </row>
    <row r="12" spans="1:12" x14ac:dyDescent="0.2">
      <c r="E12" s="4"/>
      <c r="F12" s="4"/>
      <c r="G12" s="4"/>
      <c r="H12" s="4"/>
      <c r="I12" s="4"/>
      <c r="J12" s="4"/>
      <c r="K12" s="4"/>
      <c r="L12" s="4"/>
    </row>
    <row r="13" spans="1:12" x14ac:dyDescent="0.2">
      <c r="C13" s="3" t="s">
        <v>93</v>
      </c>
      <c r="E13" s="4"/>
      <c r="F13" s="4"/>
      <c r="G13" s="4"/>
      <c r="H13" s="4"/>
      <c r="I13" s="4"/>
      <c r="J13" s="4"/>
      <c r="K13" s="4"/>
      <c r="L13" s="4"/>
    </row>
    <row r="14" spans="1:12" x14ac:dyDescent="0.2">
      <c r="E14" s="4"/>
      <c r="F14" s="4"/>
      <c r="G14" s="4"/>
      <c r="H14" s="4"/>
      <c r="I14" s="4"/>
      <c r="J14" s="4"/>
      <c r="K14" s="4"/>
      <c r="L14" s="4"/>
    </row>
    <row r="15" spans="1:12" x14ac:dyDescent="0.2">
      <c r="A15" s="5">
        <v>1</v>
      </c>
      <c r="C15" s="1" t="s">
        <v>29</v>
      </c>
      <c r="E15" s="4">
        <v>-15.8</v>
      </c>
      <c r="F15" s="4">
        <v>-1.1100000000000001</v>
      </c>
      <c r="G15" s="4">
        <v>0</v>
      </c>
      <c r="H15" s="4">
        <v>0</v>
      </c>
      <c r="I15" s="4">
        <f t="shared" ref="I15:I20" si="0">E15+F15+G15+H15</f>
        <v>-16.91</v>
      </c>
      <c r="J15" s="4">
        <v>0</v>
      </c>
      <c r="K15" s="4">
        <f t="shared" ref="K15:K20" si="1">I15+J15</f>
        <v>-16.91</v>
      </c>
      <c r="L15" s="4">
        <v>-16.350000000000001</v>
      </c>
    </row>
    <row r="16" spans="1:12" x14ac:dyDescent="0.2">
      <c r="A16" s="5">
        <v>2</v>
      </c>
      <c r="C16" s="1" t="s">
        <v>55</v>
      </c>
      <c r="E16" s="4">
        <v>-36.78</v>
      </c>
      <c r="F16" s="4">
        <v>-3.35</v>
      </c>
      <c r="G16" s="4">
        <v>0.01</v>
      </c>
      <c r="H16" s="4">
        <v>0</v>
      </c>
      <c r="I16" s="4">
        <f t="shared" si="0"/>
        <v>-40.120000000000005</v>
      </c>
      <c r="J16" s="4">
        <v>0</v>
      </c>
      <c r="K16" s="4">
        <f t="shared" si="1"/>
        <v>-40.120000000000005</v>
      </c>
      <c r="L16" s="4">
        <v>-38.440000000000005</v>
      </c>
    </row>
    <row r="17" spans="1:12" x14ac:dyDescent="0.2">
      <c r="A17" s="5">
        <v>3</v>
      </c>
      <c r="C17" s="1" t="s">
        <v>24</v>
      </c>
      <c r="E17" s="4">
        <v>-593.75</v>
      </c>
      <c r="F17" s="4">
        <v>-35.57</v>
      </c>
      <c r="G17" s="4">
        <v>1.94</v>
      </c>
      <c r="H17" s="4">
        <v>0</v>
      </c>
      <c r="I17" s="4">
        <f t="shared" si="0"/>
        <v>-627.38</v>
      </c>
      <c r="J17" s="4">
        <v>0</v>
      </c>
      <c r="K17" s="4">
        <f t="shared" si="1"/>
        <v>-627.38</v>
      </c>
      <c r="L17" s="4">
        <v>-611.36</v>
      </c>
    </row>
    <row r="18" spans="1:12" x14ac:dyDescent="0.2">
      <c r="A18" s="5">
        <v>4</v>
      </c>
      <c r="C18" s="1" t="s">
        <v>47</v>
      </c>
      <c r="E18" s="4">
        <v>-233.17</v>
      </c>
      <c r="F18" s="4">
        <v>-30.34</v>
      </c>
      <c r="G18" s="4">
        <v>0</v>
      </c>
      <c r="H18" s="4">
        <v>0</v>
      </c>
      <c r="I18" s="4">
        <f t="shared" si="0"/>
        <v>-263.51</v>
      </c>
      <c r="J18" s="4">
        <v>0</v>
      </c>
      <c r="K18" s="4">
        <f t="shared" si="1"/>
        <v>-263.51</v>
      </c>
      <c r="L18" s="4">
        <v>-248.34</v>
      </c>
    </row>
    <row r="19" spans="1:12" x14ac:dyDescent="0.2">
      <c r="A19" s="5">
        <v>5</v>
      </c>
      <c r="C19" s="1" t="s">
        <v>36</v>
      </c>
      <c r="E19" s="4">
        <v>-89.17</v>
      </c>
      <c r="F19" s="4">
        <v>-7.1499999999999995</v>
      </c>
      <c r="G19" s="4">
        <v>7.0000000000000007E-2</v>
      </c>
      <c r="H19" s="4">
        <v>0</v>
      </c>
      <c r="I19" s="4">
        <f t="shared" si="0"/>
        <v>-96.250000000000014</v>
      </c>
      <c r="J19" s="4">
        <v>0</v>
      </c>
      <c r="K19" s="4">
        <f t="shared" si="1"/>
        <v>-96.250000000000014</v>
      </c>
      <c r="L19" s="4">
        <v>-92.67</v>
      </c>
    </row>
    <row r="20" spans="1:12" x14ac:dyDescent="0.2">
      <c r="A20" s="5">
        <v>6</v>
      </c>
      <c r="C20" s="1" t="s">
        <v>37</v>
      </c>
      <c r="E20" s="4">
        <v>-13.92</v>
      </c>
      <c r="F20" s="4">
        <v>-4.1399999999999997</v>
      </c>
      <c r="G20" s="4">
        <v>0</v>
      </c>
      <c r="H20" s="4">
        <v>0</v>
      </c>
      <c r="I20" s="4">
        <f t="shared" si="0"/>
        <v>-18.059999999999999</v>
      </c>
      <c r="J20" s="4">
        <v>0</v>
      </c>
      <c r="K20" s="4">
        <f t="shared" si="1"/>
        <v>-18.059999999999999</v>
      </c>
      <c r="L20" s="4">
        <v>-15.93</v>
      </c>
    </row>
    <row r="21" spans="1:12" x14ac:dyDescent="0.2">
      <c r="A21" s="5"/>
      <c r="E21" s="4"/>
      <c r="F21" s="4"/>
      <c r="G21" s="4"/>
      <c r="H21" s="4"/>
      <c r="I21" s="4"/>
      <c r="J21" s="4"/>
      <c r="K21" s="4"/>
      <c r="L21" s="4"/>
    </row>
    <row r="22" spans="1:12" ht="13.5" thickBot="1" x14ac:dyDescent="0.25">
      <c r="A22" s="5">
        <v>8</v>
      </c>
      <c r="C22" s="1" t="s">
        <v>57</v>
      </c>
      <c r="E22" s="6">
        <f t="shared" ref="E22:L22" si="2">SUM(E15:E20)</f>
        <v>-982.58999999999992</v>
      </c>
      <c r="F22" s="6">
        <f t="shared" si="2"/>
        <v>-81.660000000000011</v>
      </c>
      <c r="G22" s="6">
        <f t="shared" si="2"/>
        <v>2.02</v>
      </c>
      <c r="H22" s="6">
        <f t="shared" si="2"/>
        <v>0</v>
      </c>
      <c r="I22" s="6">
        <f t="shared" si="2"/>
        <v>-1062.23</v>
      </c>
      <c r="J22" s="6">
        <f t="shared" si="2"/>
        <v>0</v>
      </c>
      <c r="K22" s="6">
        <f t="shared" si="2"/>
        <v>-1062.23</v>
      </c>
      <c r="L22" s="6">
        <f t="shared" si="2"/>
        <v>-1023.0899999999999</v>
      </c>
    </row>
    <row r="23" spans="1:12" ht="13.5" thickTop="1" x14ac:dyDescent="0.2"/>
    <row r="24" spans="1:12" x14ac:dyDescent="0.2">
      <c r="A24" s="3"/>
    </row>
  </sheetData>
  <pageMargins left="0.7" right="0.7" top="0.75" bottom="0.75" header="0.3" footer="0.3"/>
  <pageSetup scale="77" firstPageNumber="11" orientation="landscape" useFirstPageNumber="1" r:id="rId1"/>
  <headerFooter>
    <oddHeader>&amp;R&amp;"Arial,Regular"&amp;10Filed: 2022-10-31
EB-2022-0200
Exhibit 2
Tab 2
Schedule 1
Attachment 3
Page &amp;P of 14</oddHeader>
  </headerFooter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D43F2-D538-45A2-A4A7-78ED25B63D68}">
  <dimension ref="A6:L48"/>
  <sheetViews>
    <sheetView view="pageLayout" zoomScale="90" zoomScaleNormal="100" zoomScalePageLayoutView="90" workbookViewId="0"/>
  </sheetViews>
  <sheetFormatPr defaultColWidth="101.42578125" defaultRowHeight="12.75" x14ac:dyDescent="0.2"/>
  <cols>
    <col min="1" max="1" width="5.5703125" style="1" bestFit="1" customWidth="1"/>
    <col min="2" max="2" width="1.42578125" style="1" customWidth="1"/>
    <col min="3" max="3" width="44" style="1" customWidth="1"/>
    <col min="4" max="4" width="1.42578125" style="1" customWidth="1"/>
    <col min="5" max="8" width="12.42578125" style="2" customWidth="1"/>
    <col min="9" max="9" width="17.5703125" style="2" bestFit="1" customWidth="1"/>
    <col min="10" max="12" width="12.42578125" style="2" customWidth="1"/>
    <col min="13" max="16384" width="101.42578125" style="1"/>
  </cols>
  <sheetData>
    <row r="6" spans="1:12" s="12" customFormat="1" x14ac:dyDescent="0.2">
      <c r="A6" s="14" t="s">
        <v>90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</row>
    <row r="7" spans="1:12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</row>
    <row r="9" spans="1:12" s="3" customFormat="1" x14ac:dyDescent="0.2">
      <c r="E9" s="11" t="s">
        <v>2</v>
      </c>
      <c r="F9" s="11"/>
      <c r="G9" s="11"/>
      <c r="H9" s="11"/>
      <c r="I9" s="11" t="s">
        <v>3</v>
      </c>
      <c r="J9" s="11"/>
      <c r="K9" s="11" t="s">
        <v>3</v>
      </c>
      <c r="L9" s="11"/>
    </row>
    <row r="10" spans="1:12" s="7" customFormat="1" ht="38.25" x14ac:dyDescent="0.2">
      <c r="A10" s="10" t="s">
        <v>94</v>
      </c>
      <c r="C10" s="9" t="s">
        <v>4</v>
      </c>
      <c r="E10" s="8" t="s">
        <v>5</v>
      </c>
      <c r="F10" s="8" t="s">
        <v>6</v>
      </c>
      <c r="G10" s="8" t="s">
        <v>7</v>
      </c>
      <c r="H10" s="8" t="s">
        <v>85</v>
      </c>
      <c r="I10" s="8" t="s">
        <v>8</v>
      </c>
      <c r="J10" s="8" t="s">
        <v>9</v>
      </c>
      <c r="K10" s="8" t="s">
        <v>10</v>
      </c>
      <c r="L10" s="8" t="s">
        <v>11</v>
      </c>
    </row>
    <row r="11" spans="1:12" x14ac:dyDescent="0.2">
      <c r="E11" s="4" t="s">
        <v>12</v>
      </c>
      <c r="F11" s="4" t="s">
        <v>13</v>
      </c>
      <c r="G11" s="4" t="s">
        <v>14</v>
      </c>
      <c r="H11" s="4" t="s">
        <v>86</v>
      </c>
      <c r="I11" s="4" t="s">
        <v>101</v>
      </c>
      <c r="J11" s="4" t="s">
        <v>87</v>
      </c>
      <c r="K11" s="4" t="s">
        <v>102</v>
      </c>
      <c r="L11" s="4" t="s">
        <v>88</v>
      </c>
    </row>
    <row r="12" spans="1:12" x14ac:dyDescent="0.2">
      <c r="E12" s="4"/>
      <c r="F12" s="4"/>
      <c r="G12" s="4"/>
      <c r="H12" s="4"/>
      <c r="I12" s="4"/>
      <c r="J12" s="4"/>
      <c r="K12" s="4"/>
      <c r="L12" s="4"/>
    </row>
    <row r="13" spans="1:12" x14ac:dyDescent="0.2">
      <c r="C13" s="3" t="s">
        <v>41</v>
      </c>
      <c r="E13" s="4"/>
      <c r="F13" s="4"/>
      <c r="G13" s="4"/>
      <c r="H13" s="4"/>
      <c r="I13" s="4"/>
      <c r="J13" s="4"/>
      <c r="K13" s="4"/>
      <c r="L13" s="4"/>
    </row>
    <row r="15" spans="1:12" x14ac:dyDescent="0.2">
      <c r="A15" s="5">
        <v>1</v>
      </c>
      <c r="C15" s="1" t="s">
        <v>42</v>
      </c>
      <c r="E15" s="4">
        <v>-1.27</v>
      </c>
      <c r="F15" s="4">
        <v>-0.08</v>
      </c>
      <c r="G15" s="4">
        <v>0</v>
      </c>
      <c r="H15" s="4">
        <v>0</v>
      </c>
      <c r="I15" s="4">
        <f t="shared" ref="I15:I22" si="0">E15+F15+G15+H15</f>
        <v>-1.35</v>
      </c>
      <c r="J15" s="4">
        <v>0</v>
      </c>
      <c r="K15" s="4">
        <f t="shared" ref="K15:K22" si="1">I15+J15</f>
        <v>-1.35</v>
      </c>
      <c r="L15" s="4">
        <v>-1.31</v>
      </c>
    </row>
    <row r="16" spans="1:12" x14ac:dyDescent="0.2">
      <c r="A16" s="5">
        <f t="shared" ref="A16:A22" si="2">A15+1</f>
        <v>2</v>
      </c>
      <c r="C16" s="1" t="s">
        <v>43</v>
      </c>
      <c r="E16" s="4">
        <v>-24.740000000000002</v>
      </c>
      <c r="F16" s="4">
        <v>-0.48000000000000004</v>
      </c>
      <c r="G16" s="4">
        <v>0</v>
      </c>
      <c r="H16" s="4">
        <v>0</v>
      </c>
      <c r="I16" s="4">
        <f t="shared" si="0"/>
        <v>-25.220000000000002</v>
      </c>
      <c r="J16" s="4">
        <v>0</v>
      </c>
      <c r="K16" s="4">
        <f t="shared" si="1"/>
        <v>-25.220000000000002</v>
      </c>
      <c r="L16" s="4">
        <v>-24.990000000000002</v>
      </c>
    </row>
    <row r="17" spans="1:12" x14ac:dyDescent="0.2">
      <c r="A17" s="5">
        <f t="shared" si="2"/>
        <v>3</v>
      </c>
      <c r="C17" s="1" t="s">
        <v>22</v>
      </c>
      <c r="E17" s="4">
        <v>-2.82</v>
      </c>
      <c r="F17" s="4">
        <v>-0.56999999999999995</v>
      </c>
      <c r="G17" s="4">
        <v>0.17</v>
      </c>
      <c r="H17" s="4">
        <v>1.52</v>
      </c>
      <c r="I17" s="4">
        <f t="shared" si="0"/>
        <v>-1.6999999999999997</v>
      </c>
      <c r="J17" s="4">
        <v>7.0000000000000007E-2</v>
      </c>
      <c r="K17" s="4">
        <f t="shared" si="1"/>
        <v>-1.6299999999999997</v>
      </c>
      <c r="L17" s="4">
        <v>-2.13</v>
      </c>
    </row>
    <row r="18" spans="1:12" x14ac:dyDescent="0.2">
      <c r="A18" s="5">
        <f t="shared" si="2"/>
        <v>4</v>
      </c>
      <c r="C18" s="1" t="s">
        <v>44</v>
      </c>
      <c r="E18" s="4">
        <v>-14.74</v>
      </c>
      <c r="F18" s="4">
        <v>-0.91</v>
      </c>
      <c r="G18" s="4">
        <v>2.4</v>
      </c>
      <c r="H18" s="4">
        <v>0</v>
      </c>
      <c r="I18" s="4">
        <f t="shared" si="0"/>
        <v>-13.25</v>
      </c>
      <c r="J18" s="4">
        <v>0</v>
      </c>
      <c r="K18" s="4">
        <f t="shared" si="1"/>
        <v>-13.25</v>
      </c>
      <c r="L18" s="4">
        <v>-13.31</v>
      </c>
    </row>
    <row r="19" spans="1:12" x14ac:dyDescent="0.2">
      <c r="A19" s="5">
        <f t="shared" si="2"/>
        <v>5</v>
      </c>
      <c r="C19" s="1" t="s">
        <v>45</v>
      </c>
      <c r="E19" s="4">
        <v>-7.38</v>
      </c>
      <c r="F19" s="4">
        <v>-0.62</v>
      </c>
      <c r="G19" s="4">
        <v>1.02</v>
      </c>
      <c r="H19" s="4">
        <v>0</v>
      </c>
      <c r="I19" s="4">
        <f t="shared" si="0"/>
        <v>-6.98</v>
      </c>
      <c r="J19" s="4">
        <v>0</v>
      </c>
      <c r="K19" s="4">
        <f t="shared" si="1"/>
        <v>-6.98</v>
      </c>
      <c r="L19" s="4">
        <v>-6.89</v>
      </c>
    </row>
    <row r="20" spans="1:12" x14ac:dyDescent="0.2">
      <c r="A20" s="5">
        <f t="shared" si="2"/>
        <v>6</v>
      </c>
      <c r="C20" s="1" t="s">
        <v>46</v>
      </c>
      <c r="E20" s="4">
        <v>-29.75</v>
      </c>
      <c r="F20" s="4">
        <v>-1.58</v>
      </c>
      <c r="G20" s="4">
        <v>0</v>
      </c>
      <c r="H20" s="4">
        <v>0</v>
      </c>
      <c r="I20" s="4">
        <f t="shared" si="0"/>
        <v>-31.33</v>
      </c>
      <c r="J20" s="4">
        <v>0</v>
      </c>
      <c r="K20" s="4">
        <f t="shared" si="1"/>
        <v>-31.33</v>
      </c>
      <c r="L20" s="4">
        <v>-30.54</v>
      </c>
    </row>
    <row r="21" spans="1:12" x14ac:dyDescent="0.2">
      <c r="A21" s="5">
        <f t="shared" si="2"/>
        <v>7</v>
      </c>
      <c r="C21" s="1" t="s">
        <v>47</v>
      </c>
      <c r="E21" s="4">
        <v>-50.06</v>
      </c>
      <c r="F21" s="4">
        <v>-3.55</v>
      </c>
      <c r="G21" s="4">
        <v>1.05</v>
      </c>
      <c r="H21" s="4">
        <v>0.19</v>
      </c>
      <c r="I21" s="4">
        <f t="shared" si="0"/>
        <v>-52.370000000000005</v>
      </c>
      <c r="J21" s="4">
        <v>0.25</v>
      </c>
      <c r="K21" s="4">
        <f t="shared" si="1"/>
        <v>-52.120000000000005</v>
      </c>
      <c r="L21" s="4">
        <v>-50.86</v>
      </c>
    </row>
    <row r="22" spans="1:12" x14ac:dyDescent="0.2">
      <c r="A22" s="5">
        <f t="shared" si="2"/>
        <v>8</v>
      </c>
      <c r="C22" s="1" t="s">
        <v>48</v>
      </c>
      <c r="E22" s="4">
        <v>-7.25</v>
      </c>
      <c r="F22" s="4">
        <v>-0.33</v>
      </c>
      <c r="G22" s="4">
        <v>0.06</v>
      </c>
      <c r="H22" s="4">
        <v>0</v>
      </c>
      <c r="I22" s="4">
        <f t="shared" si="0"/>
        <v>-7.5200000000000005</v>
      </c>
      <c r="J22" s="4">
        <v>0</v>
      </c>
      <c r="K22" s="4">
        <f t="shared" si="1"/>
        <v>-7.5200000000000005</v>
      </c>
      <c r="L22" s="4">
        <v>-7.37</v>
      </c>
    </row>
    <row r="23" spans="1:12" x14ac:dyDescent="0.2">
      <c r="A23" s="5"/>
      <c r="E23" s="4"/>
      <c r="F23" s="4"/>
      <c r="G23" s="4"/>
      <c r="H23" s="4"/>
      <c r="I23" s="4"/>
      <c r="J23" s="4"/>
      <c r="K23" s="4"/>
      <c r="L23" s="4"/>
    </row>
    <row r="24" spans="1:12" ht="13.5" thickBot="1" x14ac:dyDescent="0.25">
      <c r="A24" s="5">
        <f>A22+1</f>
        <v>9</v>
      </c>
      <c r="C24" s="1" t="s">
        <v>103</v>
      </c>
      <c r="E24" s="6">
        <f t="shared" ref="E24:L24" si="3">SUM(E15:E22)</f>
        <v>-138.01</v>
      </c>
      <c r="F24" s="6">
        <f t="shared" si="3"/>
        <v>-8.1199999999999992</v>
      </c>
      <c r="G24" s="6">
        <f t="shared" si="3"/>
        <v>4.6999999999999993</v>
      </c>
      <c r="H24" s="6">
        <f t="shared" si="3"/>
        <v>1.71</v>
      </c>
      <c r="I24" s="6">
        <f t="shared" si="3"/>
        <v>-139.72</v>
      </c>
      <c r="J24" s="6">
        <f t="shared" si="3"/>
        <v>0.32</v>
      </c>
      <c r="K24" s="6">
        <f t="shared" si="3"/>
        <v>-139.4</v>
      </c>
      <c r="L24" s="6">
        <f t="shared" si="3"/>
        <v>-137.4</v>
      </c>
    </row>
    <row r="25" spans="1:12" ht="13.5" thickTop="1" x14ac:dyDescent="0.2">
      <c r="A25" s="5"/>
      <c r="E25" s="4"/>
      <c r="F25" s="4"/>
      <c r="G25" s="4"/>
      <c r="H25" s="4"/>
      <c r="I25" s="4"/>
      <c r="J25" s="4"/>
      <c r="K25" s="4"/>
      <c r="L25" s="4"/>
    </row>
    <row r="26" spans="1:12" x14ac:dyDescent="0.2">
      <c r="A26" s="5"/>
      <c r="C26" s="3" t="s">
        <v>50</v>
      </c>
      <c r="E26" s="4"/>
      <c r="F26" s="4"/>
      <c r="G26" s="4"/>
      <c r="H26" s="4"/>
      <c r="I26" s="4"/>
      <c r="J26" s="4"/>
      <c r="K26" s="4"/>
      <c r="L26" s="4"/>
    </row>
    <row r="27" spans="1:12" x14ac:dyDescent="0.2">
      <c r="A27" s="5"/>
      <c r="E27" s="4"/>
      <c r="F27" s="4"/>
      <c r="G27" s="4"/>
      <c r="H27" s="4"/>
      <c r="I27" s="4"/>
      <c r="J27" s="4"/>
      <c r="K27" s="4"/>
      <c r="L27" s="4"/>
    </row>
    <row r="28" spans="1:12" x14ac:dyDescent="0.2">
      <c r="A28" s="5">
        <f>A24+1</f>
        <v>10</v>
      </c>
      <c r="C28" s="1" t="s">
        <v>22</v>
      </c>
      <c r="E28" s="4">
        <v>-2.44</v>
      </c>
      <c r="F28" s="4">
        <v>-0.13</v>
      </c>
      <c r="G28" s="4">
        <v>0</v>
      </c>
      <c r="H28" s="4">
        <v>0</v>
      </c>
      <c r="I28" s="4">
        <f>E28+F28+G28+H28</f>
        <v>-2.57</v>
      </c>
      <c r="J28" s="4">
        <v>0</v>
      </c>
      <c r="K28" s="4">
        <f>I28+J28</f>
        <v>-2.57</v>
      </c>
      <c r="L28" s="4">
        <v>-2.5099999999999998</v>
      </c>
    </row>
    <row r="29" spans="1:12" x14ac:dyDescent="0.2">
      <c r="A29" s="5">
        <f>A28+1</f>
        <v>11</v>
      </c>
      <c r="C29" s="1" t="s">
        <v>51</v>
      </c>
      <c r="E29" s="4">
        <v>-3.57</v>
      </c>
      <c r="F29" s="4">
        <v>-0.12</v>
      </c>
      <c r="G29" s="4">
        <v>0</v>
      </c>
      <c r="H29" s="4">
        <v>0</v>
      </c>
      <c r="I29" s="4">
        <f>E29+F29+G29+H29</f>
        <v>-3.69</v>
      </c>
      <c r="J29" s="4">
        <v>0</v>
      </c>
      <c r="K29" s="4">
        <f>I29+J29</f>
        <v>-3.69</v>
      </c>
      <c r="L29" s="4">
        <v>-3.63</v>
      </c>
    </row>
    <row r="30" spans="1:12" x14ac:dyDescent="0.2">
      <c r="A30" s="5">
        <f>A29+1</f>
        <v>12</v>
      </c>
      <c r="C30" s="1" t="s">
        <v>52</v>
      </c>
      <c r="E30" s="4">
        <v>-8.8699999999999992</v>
      </c>
      <c r="F30" s="4">
        <v>-0.71</v>
      </c>
      <c r="G30" s="4">
        <v>0</v>
      </c>
      <c r="H30" s="4">
        <v>0</v>
      </c>
      <c r="I30" s="4">
        <f>E30+F30+G30+H30</f>
        <v>-9.5799999999999983</v>
      </c>
      <c r="J30" s="4">
        <v>0</v>
      </c>
      <c r="K30" s="4">
        <f>I30+J30</f>
        <v>-9.5799999999999983</v>
      </c>
      <c r="L30" s="4">
        <v>-9.23</v>
      </c>
    </row>
    <row r="31" spans="1:12" x14ac:dyDescent="0.2">
      <c r="A31" s="5">
        <f>A30+1</f>
        <v>13</v>
      </c>
      <c r="C31" s="1" t="s">
        <v>37</v>
      </c>
      <c r="E31" s="4">
        <v>-0.33</v>
      </c>
      <c r="F31" s="4">
        <v>-0.09</v>
      </c>
      <c r="G31" s="4">
        <v>0</v>
      </c>
      <c r="H31" s="4">
        <v>0</v>
      </c>
      <c r="I31" s="4">
        <f>E31+F31+G31+H31</f>
        <v>-0.42000000000000004</v>
      </c>
      <c r="J31" s="4">
        <v>0</v>
      </c>
      <c r="K31" s="4">
        <f>I31+J31</f>
        <v>-0.42000000000000004</v>
      </c>
      <c r="L31" s="4">
        <v>-0.38</v>
      </c>
    </row>
    <row r="32" spans="1:12" x14ac:dyDescent="0.2">
      <c r="A32" s="5"/>
      <c r="E32" s="4"/>
      <c r="F32" s="4"/>
      <c r="G32" s="4"/>
      <c r="H32" s="4"/>
      <c r="I32" s="4"/>
      <c r="J32" s="4"/>
      <c r="K32" s="4"/>
      <c r="L32" s="4"/>
    </row>
    <row r="33" spans="1:12" ht="13.5" thickBot="1" x14ac:dyDescent="0.25">
      <c r="A33" s="5">
        <f>A31+1</f>
        <v>14</v>
      </c>
      <c r="C33" s="1" t="s">
        <v>103</v>
      </c>
      <c r="E33" s="6">
        <f t="shared" ref="E33:L33" si="4">SUM(E28:E31)</f>
        <v>-15.209999999999999</v>
      </c>
      <c r="F33" s="6">
        <f t="shared" si="4"/>
        <v>-1.05</v>
      </c>
      <c r="G33" s="6">
        <f t="shared" si="4"/>
        <v>0</v>
      </c>
      <c r="H33" s="6">
        <f t="shared" si="4"/>
        <v>0</v>
      </c>
      <c r="I33" s="6">
        <f t="shared" si="4"/>
        <v>-16.259999999999998</v>
      </c>
      <c r="J33" s="6">
        <f t="shared" si="4"/>
        <v>0</v>
      </c>
      <c r="K33" s="6">
        <f t="shared" si="4"/>
        <v>-16.259999999999998</v>
      </c>
      <c r="L33" s="6">
        <f t="shared" si="4"/>
        <v>-15.750000000000002</v>
      </c>
    </row>
    <row r="34" spans="1:12" ht="13.5" thickTop="1" x14ac:dyDescent="0.2">
      <c r="A34" s="5"/>
      <c r="E34" s="4"/>
      <c r="F34" s="4"/>
      <c r="G34" s="4"/>
      <c r="H34" s="4"/>
      <c r="I34" s="4"/>
      <c r="J34" s="4"/>
      <c r="K34" s="4"/>
      <c r="L34" s="4"/>
    </row>
    <row r="35" spans="1:12" x14ac:dyDescent="0.2">
      <c r="A35" s="5"/>
      <c r="C35" s="3" t="s">
        <v>53</v>
      </c>
      <c r="E35" s="4"/>
      <c r="F35" s="4"/>
      <c r="G35" s="4"/>
      <c r="H35" s="4"/>
      <c r="I35" s="4"/>
      <c r="J35" s="4"/>
      <c r="K35" s="4"/>
      <c r="L35" s="4"/>
    </row>
    <row r="36" spans="1:12" x14ac:dyDescent="0.2">
      <c r="A36" s="5"/>
      <c r="E36" s="4"/>
      <c r="F36" s="4"/>
      <c r="G36" s="4"/>
      <c r="H36" s="4"/>
      <c r="I36" s="4"/>
      <c r="J36" s="4"/>
      <c r="K36" s="4"/>
      <c r="L36" s="4"/>
    </row>
    <row r="37" spans="1:12" x14ac:dyDescent="0.2">
      <c r="A37" s="5">
        <f>A33+1</f>
        <v>15</v>
      </c>
      <c r="C37" s="1" t="s">
        <v>29</v>
      </c>
      <c r="E37" s="4">
        <v>-16.760000000000002</v>
      </c>
      <c r="F37" s="4">
        <v>-0.67</v>
      </c>
      <c r="G37" s="4">
        <v>0</v>
      </c>
      <c r="H37" s="4">
        <v>0</v>
      </c>
      <c r="I37" s="4">
        <f t="shared" ref="I37:I43" si="5">E37+F37+G37+H37</f>
        <v>-17.430000000000003</v>
      </c>
      <c r="J37" s="4">
        <v>0</v>
      </c>
      <c r="K37" s="4">
        <f t="shared" ref="K37:K43" si="6">I37+J37</f>
        <v>-17.430000000000003</v>
      </c>
      <c r="L37" s="4">
        <v>-17.100000000000001</v>
      </c>
    </row>
    <row r="38" spans="1:12" x14ac:dyDescent="0.2">
      <c r="A38" s="5">
        <f t="shared" ref="A38:A43" si="7">A37+1</f>
        <v>16</v>
      </c>
      <c r="C38" s="1" t="s">
        <v>22</v>
      </c>
      <c r="E38" s="4">
        <v>-39.35</v>
      </c>
      <c r="F38" s="4">
        <v>-1.72</v>
      </c>
      <c r="G38" s="4">
        <v>0.65</v>
      </c>
      <c r="H38" s="4">
        <v>0</v>
      </c>
      <c r="I38" s="4">
        <f t="shared" si="5"/>
        <v>-40.42</v>
      </c>
      <c r="J38" s="4">
        <v>0</v>
      </c>
      <c r="K38" s="4">
        <f t="shared" si="6"/>
        <v>-40.42</v>
      </c>
      <c r="L38" s="4">
        <v>-39.86</v>
      </c>
    </row>
    <row r="39" spans="1:12" x14ac:dyDescent="0.2">
      <c r="A39" s="5">
        <f>A38+1</f>
        <v>17</v>
      </c>
      <c r="C39" s="1" t="s">
        <v>44</v>
      </c>
      <c r="E39" s="4">
        <v>-30.74</v>
      </c>
      <c r="F39" s="4">
        <v>-1.1599999999999999</v>
      </c>
      <c r="G39" s="4">
        <v>0</v>
      </c>
      <c r="H39" s="4">
        <v>0</v>
      </c>
      <c r="I39" s="4">
        <f t="shared" si="5"/>
        <v>-31.9</v>
      </c>
      <c r="J39" s="4">
        <v>0</v>
      </c>
      <c r="K39" s="4">
        <f t="shared" si="6"/>
        <v>-31.9</v>
      </c>
      <c r="L39" s="4">
        <v>-31.32</v>
      </c>
    </row>
    <row r="40" spans="1:12" x14ac:dyDescent="0.2">
      <c r="A40" s="5">
        <f t="shared" si="7"/>
        <v>18</v>
      </c>
      <c r="C40" s="1" t="s">
        <v>46</v>
      </c>
      <c r="E40" s="4">
        <v>-26.11</v>
      </c>
      <c r="F40" s="4">
        <v>-1.1499999999999999</v>
      </c>
      <c r="G40" s="4">
        <v>0</v>
      </c>
      <c r="H40" s="4">
        <v>0</v>
      </c>
      <c r="I40" s="4">
        <f t="shared" si="5"/>
        <v>-27.259999999999998</v>
      </c>
      <c r="J40" s="4">
        <v>0</v>
      </c>
      <c r="K40" s="4">
        <f t="shared" si="6"/>
        <v>-27.259999999999998</v>
      </c>
      <c r="L40" s="4">
        <v>-26.68</v>
      </c>
    </row>
    <row r="41" spans="1:12" x14ac:dyDescent="0.2">
      <c r="A41" s="5">
        <f t="shared" si="7"/>
        <v>19</v>
      </c>
      <c r="C41" s="1" t="s">
        <v>47</v>
      </c>
      <c r="E41" s="4">
        <v>-132.54</v>
      </c>
      <c r="F41" s="4">
        <v>-12.5</v>
      </c>
      <c r="G41" s="4">
        <v>0</v>
      </c>
      <c r="H41" s="4">
        <v>0</v>
      </c>
      <c r="I41" s="4">
        <f t="shared" si="5"/>
        <v>-145.04</v>
      </c>
      <c r="J41" s="4">
        <v>0</v>
      </c>
      <c r="K41" s="4">
        <f t="shared" si="6"/>
        <v>-145.04</v>
      </c>
      <c r="L41" s="4">
        <v>-138.79</v>
      </c>
    </row>
    <row r="42" spans="1:12" x14ac:dyDescent="0.2">
      <c r="A42" s="5">
        <f t="shared" si="7"/>
        <v>20</v>
      </c>
      <c r="C42" s="1" t="s">
        <v>36</v>
      </c>
      <c r="E42" s="4">
        <v>-41.75</v>
      </c>
      <c r="F42" s="4">
        <v>-2.65</v>
      </c>
      <c r="G42" s="4">
        <v>2.76</v>
      </c>
      <c r="H42" s="4">
        <v>0</v>
      </c>
      <c r="I42" s="4">
        <f t="shared" si="5"/>
        <v>-41.64</v>
      </c>
      <c r="J42" s="4">
        <v>0</v>
      </c>
      <c r="K42" s="4">
        <f t="shared" si="6"/>
        <v>-41.64</v>
      </c>
      <c r="L42" s="4">
        <v>-41.59</v>
      </c>
    </row>
    <row r="43" spans="1:12" x14ac:dyDescent="0.2">
      <c r="A43" s="5">
        <f t="shared" si="7"/>
        <v>21</v>
      </c>
      <c r="C43" s="1" t="s">
        <v>37</v>
      </c>
      <c r="E43" s="4">
        <v>-2.6</v>
      </c>
      <c r="F43" s="4">
        <v>-0.46</v>
      </c>
      <c r="G43" s="4">
        <v>0</v>
      </c>
      <c r="H43" s="4">
        <v>0</v>
      </c>
      <c r="I43" s="4">
        <f t="shared" si="5"/>
        <v>-3.06</v>
      </c>
      <c r="J43" s="4">
        <v>0</v>
      </c>
      <c r="K43" s="4">
        <f t="shared" si="6"/>
        <v>-3.06</v>
      </c>
      <c r="L43" s="4">
        <v>-2.83</v>
      </c>
    </row>
    <row r="44" spans="1:12" x14ac:dyDescent="0.2">
      <c r="A44" s="5"/>
      <c r="E44" s="4"/>
      <c r="F44" s="4"/>
      <c r="G44" s="4"/>
      <c r="H44" s="4"/>
      <c r="I44" s="4"/>
      <c r="J44" s="4"/>
      <c r="K44" s="4"/>
      <c r="L44" s="4"/>
    </row>
    <row r="45" spans="1:12" ht="13.5" thickBot="1" x14ac:dyDescent="0.25">
      <c r="A45" s="5">
        <f>A43+1</f>
        <v>22</v>
      </c>
      <c r="C45" s="1" t="s">
        <v>103</v>
      </c>
      <c r="E45" s="6">
        <f t="shared" ref="E45:L45" si="8">SUM(E37:E43)</f>
        <v>-289.85000000000002</v>
      </c>
      <c r="F45" s="6">
        <f t="shared" si="8"/>
        <v>-20.309999999999999</v>
      </c>
      <c r="G45" s="6">
        <f t="shared" si="8"/>
        <v>3.4099999999999997</v>
      </c>
      <c r="H45" s="6">
        <f t="shared" si="8"/>
        <v>0</v>
      </c>
      <c r="I45" s="6">
        <f t="shared" si="8"/>
        <v>-306.74999999999994</v>
      </c>
      <c r="J45" s="6">
        <f t="shared" si="8"/>
        <v>0</v>
      </c>
      <c r="K45" s="6">
        <f t="shared" si="8"/>
        <v>-306.74999999999994</v>
      </c>
      <c r="L45" s="6">
        <f t="shared" si="8"/>
        <v>-298.17</v>
      </c>
    </row>
    <row r="46" spans="1:12" ht="13.5" thickTop="1" x14ac:dyDescent="0.2">
      <c r="A46" s="5"/>
      <c r="E46" s="4"/>
      <c r="F46" s="4"/>
      <c r="G46" s="4"/>
      <c r="H46" s="4"/>
      <c r="I46" s="4"/>
      <c r="J46" s="4"/>
      <c r="K46" s="4"/>
      <c r="L46" s="4"/>
    </row>
    <row r="47" spans="1:12" ht="13.5" thickBot="1" x14ac:dyDescent="0.25">
      <c r="A47" s="5">
        <f>A45+1</f>
        <v>23</v>
      </c>
      <c r="C47" s="1" t="s">
        <v>39</v>
      </c>
      <c r="E47" s="6">
        <f t="shared" ref="E47:L47" si="9">SUM(E24,E33,E45)</f>
        <v>-443.07000000000005</v>
      </c>
      <c r="F47" s="6">
        <f t="shared" si="9"/>
        <v>-29.479999999999997</v>
      </c>
      <c r="G47" s="6">
        <f t="shared" si="9"/>
        <v>8.11</v>
      </c>
      <c r="H47" s="6">
        <f t="shared" si="9"/>
        <v>1.71</v>
      </c>
      <c r="I47" s="6">
        <f t="shared" si="9"/>
        <v>-462.7299999999999</v>
      </c>
      <c r="J47" s="6">
        <f t="shared" si="9"/>
        <v>0.32</v>
      </c>
      <c r="K47" s="6">
        <f t="shared" si="9"/>
        <v>-462.40999999999997</v>
      </c>
      <c r="L47" s="6">
        <f t="shared" si="9"/>
        <v>-451.32000000000005</v>
      </c>
    </row>
    <row r="48" spans="1:12" ht="13.5" thickTop="1" x14ac:dyDescent="0.2">
      <c r="A48" s="5"/>
      <c r="E48" s="4"/>
      <c r="F48" s="4"/>
      <c r="G48" s="4"/>
      <c r="H48" s="4"/>
      <c r="I48" s="4"/>
      <c r="J48" s="4"/>
      <c r="K48" s="4"/>
      <c r="L48" s="4"/>
    </row>
  </sheetData>
  <pageMargins left="0.7" right="0.7" top="0.75" bottom="0.75" header="0.3" footer="0.3"/>
  <pageSetup scale="77" firstPageNumber="12" orientation="landscape" useFirstPageNumber="1" r:id="rId1"/>
  <headerFooter>
    <oddHeader>&amp;R&amp;"Arial,Regular"&amp;10Filed: 2022-10-31
EB-2022-0200
Exhibit 2
Tab 2
Schedule 1
Attachment 3
Page &amp;P of 14</oddHeader>
  </headerFooter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B0576-CD09-4FA3-A92E-D05B1DF621E0}">
  <dimension ref="A6:L48"/>
  <sheetViews>
    <sheetView view="pageLayout" zoomScale="90" zoomScaleNormal="100" zoomScalePageLayoutView="90" workbookViewId="0"/>
  </sheetViews>
  <sheetFormatPr defaultColWidth="101.42578125" defaultRowHeight="12.75" x14ac:dyDescent="0.2"/>
  <cols>
    <col min="1" max="1" width="5.5703125" style="1" bestFit="1" customWidth="1"/>
    <col min="2" max="2" width="1.42578125" style="1" customWidth="1"/>
    <col min="3" max="3" width="44" style="1" customWidth="1"/>
    <col min="4" max="4" width="1.42578125" style="1" customWidth="1"/>
    <col min="5" max="8" width="12.42578125" style="2" customWidth="1"/>
    <col min="9" max="9" width="17.5703125" style="2" bestFit="1" customWidth="1"/>
    <col min="10" max="12" width="12.42578125" style="2" customWidth="1"/>
    <col min="13" max="16384" width="101.42578125" style="1"/>
  </cols>
  <sheetData>
    <row r="6" spans="1:12" s="12" customFormat="1" x14ac:dyDescent="0.2">
      <c r="A6" s="14" t="s">
        <v>91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</row>
    <row r="7" spans="1:12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</row>
    <row r="9" spans="1:12" s="3" customFormat="1" x14ac:dyDescent="0.2">
      <c r="E9" s="11" t="s">
        <v>2</v>
      </c>
      <c r="F9" s="11"/>
      <c r="G9" s="11"/>
      <c r="H9" s="11"/>
      <c r="I9" s="11" t="s">
        <v>3</v>
      </c>
      <c r="J9" s="11"/>
      <c r="K9" s="11" t="s">
        <v>3</v>
      </c>
      <c r="L9" s="11"/>
    </row>
    <row r="10" spans="1:12" s="7" customFormat="1" ht="38.25" x14ac:dyDescent="0.2">
      <c r="A10" s="10" t="s">
        <v>94</v>
      </c>
      <c r="C10" s="9" t="s">
        <v>4</v>
      </c>
      <c r="E10" s="8" t="s">
        <v>5</v>
      </c>
      <c r="F10" s="8" t="s">
        <v>6</v>
      </c>
      <c r="G10" s="8" t="s">
        <v>7</v>
      </c>
      <c r="H10" s="8" t="s">
        <v>85</v>
      </c>
      <c r="I10" s="8" t="s">
        <v>8</v>
      </c>
      <c r="J10" s="8" t="s">
        <v>9</v>
      </c>
      <c r="K10" s="8" t="s">
        <v>10</v>
      </c>
      <c r="L10" s="8" t="s">
        <v>11</v>
      </c>
    </row>
    <row r="11" spans="1:12" x14ac:dyDescent="0.2">
      <c r="E11" s="4" t="s">
        <v>12</v>
      </c>
      <c r="F11" s="4" t="s">
        <v>13</v>
      </c>
      <c r="G11" s="4" t="s">
        <v>14</v>
      </c>
      <c r="H11" s="4" t="s">
        <v>86</v>
      </c>
      <c r="I11" s="4" t="s">
        <v>101</v>
      </c>
      <c r="J11" s="4" t="s">
        <v>87</v>
      </c>
      <c r="K11" s="4" t="s">
        <v>102</v>
      </c>
      <c r="L11" s="4" t="s">
        <v>88</v>
      </c>
    </row>
    <row r="12" spans="1:12" x14ac:dyDescent="0.2">
      <c r="E12" s="4"/>
      <c r="F12" s="4"/>
      <c r="G12" s="4"/>
      <c r="H12" s="4"/>
      <c r="I12" s="4"/>
      <c r="J12" s="4"/>
      <c r="K12" s="4"/>
      <c r="L12" s="4"/>
    </row>
    <row r="13" spans="1:12" x14ac:dyDescent="0.2">
      <c r="C13" s="3" t="s">
        <v>59</v>
      </c>
      <c r="E13" s="4"/>
      <c r="F13" s="4"/>
      <c r="G13" s="4"/>
      <c r="H13" s="4"/>
      <c r="I13" s="4"/>
      <c r="J13" s="4"/>
      <c r="K13" s="4"/>
      <c r="L13" s="4"/>
    </row>
    <row r="15" spans="1:12" x14ac:dyDescent="0.2">
      <c r="A15" s="5">
        <v>1</v>
      </c>
      <c r="C15" s="1" t="s">
        <v>60</v>
      </c>
      <c r="E15" s="4">
        <v>-0.06</v>
      </c>
      <c r="F15" s="4">
        <v>-0.02</v>
      </c>
      <c r="G15" s="4">
        <v>0</v>
      </c>
      <c r="H15" s="4">
        <v>0</v>
      </c>
      <c r="I15" s="4">
        <f t="shared" ref="I15:I28" si="0">E15+F15+G15+H15</f>
        <v>-0.08</v>
      </c>
      <c r="J15" s="4">
        <v>0.2</v>
      </c>
      <c r="K15" s="4">
        <f t="shared" ref="K15:K28" si="1">I15+J15</f>
        <v>0.12000000000000001</v>
      </c>
      <c r="L15" s="4">
        <v>0.13</v>
      </c>
    </row>
    <row r="16" spans="1:12" x14ac:dyDescent="0.2">
      <c r="A16" s="5">
        <f t="shared" ref="A16:A28" si="2">A15+1</f>
        <v>2</v>
      </c>
      <c r="C16" s="1" t="s">
        <v>61</v>
      </c>
      <c r="E16" s="4">
        <v>-8.15</v>
      </c>
      <c r="F16" s="4">
        <v>-2.21</v>
      </c>
      <c r="G16" s="4">
        <v>0.01</v>
      </c>
      <c r="H16" s="4">
        <v>0</v>
      </c>
      <c r="I16" s="4">
        <f t="shared" si="0"/>
        <v>-10.35</v>
      </c>
      <c r="J16" s="4">
        <v>0</v>
      </c>
      <c r="K16" s="4">
        <f t="shared" si="1"/>
        <v>-10.35</v>
      </c>
      <c r="L16" s="4">
        <v>-9.24</v>
      </c>
    </row>
    <row r="17" spans="1:12" x14ac:dyDescent="0.2">
      <c r="A17" s="5">
        <f t="shared" si="2"/>
        <v>3</v>
      </c>
      <c r="C17" s="1" t="s">
        <v>62</v>
      </c>
      <c r="E17" s="4">
        <v>-23.22</v>
      </c>
      <c r="F17" s="4">
        <v>-5.35</v>
      </c>
      <c r="G17" s="4">
        <v>2.46</v>
      </c>
      <c r="H17" s="4">
        <v>-0.2</v>
      </c>
      <c r="I17" s="4">
        <f t="shared" si="0"/>
        <v>-26.31</v>
      </c>
      <c r="J17" s="4">
        <v>0.08</v>
      </c>
      <c r="K17" s="4">
        <f t="shared" si="1"/>
        <v>-26.23</v>
      </c>
      <c r="L17" s="4">
        <v>-24.69</v>
      </c>
    </row>
    <row r="18" spans="1:12" x14ac:dyDescent="0.2">
      <c r="A18" s="5">
        <f t="shared" si="2"/>
        <v>4</v>
      </c>
      <c r="C18" s="1" t="s">
        <v>63</v>
      </c>
      <c r="E18" s="4">
        <v>0.92</v>
      </c>
      <c r="F18" s="4">
        <v>-0.22</v>
      </c>
      <c r="G18" s="4">
        <v>0</v>
      </c>
      <c r="H18" s="4">
        <v>0</v>
      </c>
      <c r="I18" s="4">
        <f t="shared" si="0"/>
        <v>0.70000000000000007</v>
      </c>
      <c r="J18" s="4">
        <v>0</v>
      </c>
      <c r="K18" s="4">
        <f t="shared" si="1"/>
        <v>0.70000000000000007</v>
      </c>
      <c r="L18" s="4">
        <v>0.81</v>
      </c>
    </row>
    <row r="19" spans="1:12" x14ac:dyDescent="0.2">
      <c r="A19" s="5">
        <f t="shared" si="2"/>
        <v>5</v>
      </c>
      <c r="C19" s="1" t="s">
        <v>64</v>
      </c>
      <c r="E19" s="4">
        <v>-5.07</v>
      </c>
      <c r="F19" s="4">
        <v>-0.63</v>
      </c>
      <c r="G19" s="4">
        <v>0.62</v>
      </c>
      <c r="H19" s="4">
        <v>-0.26</v>
      </c>
      <c r="I19" s="4">
        <f t="shared" si="0"/>
        <v>-5.34</v>
      </c>
      <c r="J19" s="4">
        <v>0</v>
      </c>
      <c r="K19" s="4">
        <f t="shared" si="1"/>
        <v>-5.34</v>
      </c>
      <c r="L19" s="4">
        <v>-5.0999999999999996</v>
      </c>
    </row>
    <row r="20" spans="1:12" x14ac:dyDescent="0.2">
      <c r="A20" s="5">
        <f t="shared" si="2"/>
        <v>6</v>
      </c>
      <c r="C20" s="1" t="s">
        <v>65</v>
      </c>
      <c r="E20" s="4">
        <v>-17.89</v>
      </c>
      <c r="F20" s="4">
        <v>-2.08</v>
      </c>
      <c r="G20" s="4">
        <v>7.0000000000000007E-2</v>
      </c>
      <c r="H20" s="4">
        <v>0</v>
      </c>
      <c r="I20" s="4">
        <f t="shared" si="0"/>
        <v>-19.899999999999999</v>
      </c>
      <c r="J20" s="4">
        <v>0</v>
      </c>
      <c r="K20" s="4">
        <f t="shared" si="1"/>
        <v>-19.899999999999999</v>
      </c>
      <c r="L20" s="4">
        <v>-18.87</v>
      </c>
    </row>
    <row r="21" spans="1:12" x14ac:dyDescent="0.2">
      <c r="A21" s="5">
        <f t="shared" si="2"/>
        <v>7</v>
      </c>
      <c r="C21" s="1" t="s">
        <v>66</v>
      </c>
      <c r="E21" s="4">
        <v>-1.08</v>
      </c>
      <c r="F21" s="4">
        <v>-0.01</v>
      </c>
      <c r="G21" s="4">
        <v>0</v>
      </c>
      <c r="H21" s="4">
        <v>0</v>
      </c>
      <c r="I21" s="4">
        <f t="shared" si="0"/>
        <v>-1.0900000000000001</v>
      </c>
      <c r="J21" s="4">
        <v>0</v>
      </c>
      <c r="K21" s="4">
        <f t="shared" si="1"/>
        <v>-1.0900000000000001</v>
      </c>
      <c r="L21" s="4">
        <v>-1.0900000000000001</v>
      </c>
    </row>
    <row r="22" spans="1:12" x14ac:dyDescent="0.2">
      <c r="A22" s="5">
        <f t="shared" si="2"/>
        <v>8</v>
      </c>
      <c r="C22" s="1" t="s">
        <v>67</v>
      </c>
      <c r="E22" s="4">
        <v>-0.64</v>
      </c>
      <c r="F22" s="4">
        <v>-0.61</v>
      </c>
      <c r="G22" s="4">
        <v>0</v>
      </c>
      <c r="H22" s="4">
        <v>0</v>
      </c>
      <c r="I22" s="4">
        <f t="shared" si="0"/>
        <v>-1.25</v>
      </c>
      <c r="J22" s="4">
        <v>0</v>
      </c>
      <c r="K22" s="4">
        <f t="shared" si="1"/>
        <v>-1.25</v>
      </c>
      <c r="L22" s="4">
        <v>-0.95</v>
      </c>
    </row>
    <row r="23" spans="1:12" x14ac:dyDescent="0.2">
      <c r="A23" s="5">
        <f t="shared" si="2"/>
        <v>9</v>
      </c>
      <c r="C23" s="1" t="s">
        <v>68</v>
      </c>
      <c r="E23" s="4">
        <v>-0.52</v>
      </c>
      <c r="F23" s="4">
        <v>-0.03</v>
      </c>
      <c r="G23" s="4">
        <v>0</v>
      </c>
      <c r="H23" s="4">
        <v>0</v>
      </c>
      <c r="I23" s="4">
        <f t="shared" si="0"/>
        <v>-0.55000000000000004</v>
      </c>
      <c r="J23" s="4">
        <v>0</v>
      </c>
      <c r="K23" s="4">
        <f t="shared" si="1"/>
        <v>-0.55000000000000004</v>
      </c>
      <c r="L23" s="4">
        <v>-0.53</v>
      </c>
    </row>
    <row r="24" spans="1:12" x14ac:dyDescent="0.2">
      <c r="A24" s="5">
        <f t="shared" si="2"/>
        <v>10</v>
      </c>
      <c r="C24" s="1" t="s">
        <v>69</v>
      </c>
      <c r="E24" s="4">
        <v>-1.1100000000000001</v>
      </c>
      <c r="F24" s="4">
        <v>-0.39</v>
      </c>
      <c r="G24" s="4">
        <v>0.44</v>
      </c>
      <c r="H24" s="4">
        <v>0</v>
      </c>
      <c r="I24" s="4">
        <f t="shared" si="0"/>
        <v>-1.06</v>
      </c>
      <c r="J24" s="4">
        <v>0</v>
      </c>
      <c r="K24" s="4">
        <f t="shared" si="1"/>
        <v>-1.06</v>
      </c>
      <c r="L24" s="4">
        <v>-1.25</v>
      </c>
    </row>
    <row r="25" spans="1:12" x14ac:dyDescent="0.2">
      <c r="A25" s="5">
        <f t="shared" si="2"/>
        <v>11</v>
      </c>
      <c r="C25" s="1" t="s">
        <v>70</v>
      </c>
      <c r="E25" s="4">
        <v>-25.73</v>
      </c>
      <c r="F25" s="4">
        <v>-3.88</v>
      </c>
      <c r="G25" s="4">
        <v>0.7</v>
      </c>
      <c r="H25" s="4">
        <v>0</v>
      </c>
      <c r="I25" s="4">
        <f t="shared" si="0"/>
        <v>-28.91</v>
      </c>
      <c r="J25" s="4">
        <v>0</v>
      </c>
      <c r="K25" s="4">
        <f t="shared" si="1"/>
        <v>-28.91</v>
      </c>
      <c r="L25" s="4">
        <v>-27.7</v>
      </c>
    </row>
    <row r="26" spans="1:12" x14ac:dyDescent="0.2">
      <c r="A26" s="5">
        <f t="shared" si="2"/>
        <v>12</v>
      </c>
      <c r="C26" s="1" t="s">
        <v>71</v>
      </c>
      <c r="E26" s="4">
        <v>-188.8</v>
      </c>
      <c r="F26" s="4">
        <v>-36.9</v>
      </c>
      <c r="G26" s="4">
        <v>13.61</v>
      </c>
      <c r="H26" s="4">
        <v>0</v>
      </c>
      <c r="I26" s="4">
        <f t="shared" si="0"/>
        <v>-212.09000000000003</v>
      </c>
      <c r="J26" s="4">
        <v>0</v>
      </c>
      <c r="K26" s="4">
        <f t="shared" si="1"/>
        <v>-212.09000000000003</v>
      </c>
      <c r="L26" s="4">
        <v>-202.54000000000002</v>
      </c>
    </row>
    <row r="27" spans="1:12" x14ac:dyDescent="0.2">
      <c r="A27" s="5">
        <f t="shared" si="2"/>
        <v>13</v>
      </c>
      <c r="C27" s="1" t="s">
        <v>72</v>
      </c>
      <c r="E27" s="4">
        <v>-117.57</v>
      </c>
      <c r="F27" s="4">
        <v>-9.5299999999999994</v>
      </c>
      <c r="G27" s="4">
        <v>0</v>
      </c>
      <c r="H27" s="4">
        <v>0</v>
      </c>
      <c r="I27" s="4">
        <f t="shared" si="0"/>
        <v>-127.1</v>
      </c>
      <c r="J27" s="4">
        <v>0</v>
      </c>
      <c r="K27" s="4">
        <f t="shared" si="1"/>
        <v>-127.1</v>
      </c>
      <c r="L27" s="4">
        <v>-123.52</v>
      </c>
    </row>
    <row r="28" spans="1:12" x14ac:dyDescent="0.2">
      <c r="A28" s="5">
        <f t="shared" si="2"/>
        <v>14</v>
      </c>
      <c r="C28" s="1" t="s">
        <v>73</v>
      </c>
      <c r="E28" s="4">
        <v>-19.940000000000001</v>
      </c>
      <c r="F28" s="4">
        <v>-9.1999999999999993</v>
      </c>
      <c r="G28" s="4">
        <v>0</v>
      </c>
      <c r="H28" s="4">
        <v>0</v>
      </c>
      <c r="I28" s="4">
        <f t="shared" si="0"/>
        <v>-29.14</v>
      </c>
      <c r="J28" s="4">
        <v>0</v>
      </c>
      <c r="K28" s="4">
        <f t="shared" si="1"/>
        <v>-29.14</v>
      </c>
      <c r="L28" s="4">
        <v>-24.55</v>
      </c>
    </row>
    <row r="29" spans="1:12" x14ac:dyDescent="0.2">
      <c r="A29" s="5"/>
      <c r="E29" s="4"/>
      <c r="F29" s="4"/>
      <c r="G29" s="4"/>
      <c r="H29" s="4"/>
      <c r="I29" s="4"/>
      <c r="J29" s="4"/>
      <c r="K29" s="4"/>
      <c r="L29" s="4"/>
    </row>
    <row r="30" spans="1:12" ht="13.5" thickBot="1" x14ac:dyDescent="0.25">
      <c r="A30" s="5">
        <f>A28+1</f>
        <v>15</v>
      </c>
      <c r="C30" s="1" t="s">
        <v>103</v>
      </c>
      <c r="E30" s="6">
        <f t="shared" ref="E30:L30" si="3">SUM(E15:E28)</f>
        <v>-408.86</v>
      </c>
      <c r="F30" s="6">
        <f t="shared" si="3"/>
        <v>-71.06</v>
      </c>
      <c r="G30" s="6">
        <f t="shared" si="3"/>
        <v>17.91</v>
      </c>
      <c r="H30" s="6">
        <f t="shared" si="3"/>
        <v>-0.46</v>
      </c>
      <c r="I30" s="6">
        <f t="shared" si="3"/>
        <v>-462.47</v>
      </c>
      <c r="J30" s="6">
        <f t="shared" si="3"/>
        <v>0.28000000000000003</v>
      </c>
      <c r="K30" s="6">
        <f t="shared" si="3"/>
        <v>-462.19000000000005</v>
      </c>
      <c r="L30" s="6">
        <f t="shared" si="3"/>
        <v>-439.09000000000003</v>
      </c>
    </row>
    <row r="31" spans="1:12" ht="13.5" thickTop="1" x14ac:dyDescent="0.2">
      <c r="A31" s="5"/>
      <c r="E31" s="4"/>
      <c r="F31" s="4"/>
      <c r="G31" s="4"/>
      <c r="H31" s="4"/>
      <c r="I31" s="4"/>
      <c r="J31" s="4"/>
      <c r="K31" s="4"/>
      <c r="L31" s="4"/>
    </row>
    <row r="32" spans="1:12" x14ac:dyDescent="0.2">
      <c r="A32" s="5"/>
      <c r="C32" s="3" t="s">
        <v>74</v>
      </c>
      <c r="E32" s="4"/>
      <c r="F32" s="4"/>
      <c r="G32" s="4"/>
      <c r="H32" s="4"/>
      <c r="I32" s="4"/>
      <c r="J32" s="4"/>
      <c r="K32" s="4"/>
      <c r="L32" s="4"/>
    </row>
    <row r="33" spans="1:12" x14ac:dyDescent="0.2">
      <c r="A33" s="5"/>
      <c r="E33" s="4"/>
      <c r="F33" s="4"/>
      <c r="G33" s="4"/>
      <c r="H33" s="4"/>
      <c r="I33" s="4"/>
      <c r="J33" s="4"/>
      <c r="K33" s="4"/>
      <c r="L33" s="4"/>
    </row>
    <row r="34" spans="1:12" x14ac:dyDescent="0.2">
      <c r="A34" s="5">
        <f>A30+1</f>
        <v>16</v>
      </c>
      <c r="C34" s="1" t="s">
        <v>55</v>
      </c>
      <c r="E34" s="4">
        <v>-13.18</v>
      </c>
      <c r="F34" s="4">
        <v>-1.47</v>
      </c>
      <c r="G34" s="4">
        <v>0</v>
      </c>
      <c r="H34" s="4">
        <v>0</v>
      </c>
      <c r="I34" s="4">
        <f t="shared" ref="I34:I42" si="4">E34+F34+G34+H34</f>
        <v>-14.65</v>
      </c>
      <c r="J34" s="4">
        <v>0</v>
      </c>
      <c r="K34" s="4">
        <f t="shared" ref="K34:K42" si="5">I34+J34</f>
        <v>-14.65</v>
      </c>
      <c r="L34" s="4">
        <v>-13.92</v>
      </c>
    </row>
    <row r="35" spans="1:12" x14ac:dyDescent="0.2">
      <c r="A35" s="5">
        <f t="shared" ref="A35:A42" si="6">A34+1</f>
        <v>17</v>
      </c>
      <c r="C35" s="1" t="s">
        <v>61</v>
      </c>
      <c r="E35" s="4">
        <v>-5.0199999999999996</v>
      </c>
      <c r="F35" s="4">
        <v>-0.69</v>
      </c>
      <c r="G35" s="4">
        <v>0</v>
      </c>
      <c r="H35" s="4">
        <v>0</v>
      </c>
      <c r="I35" s="4">
        <f t="shared" si="4"/>
        <v>-5.7099999999999991</v>
      </c>
      <c r="J35" s="4">
        <v>0</v>
      </c>
      <c r="K35" s="4">
        <f t="shared" si="5"/>
        <v>-5.7099999999999991</v>
      </c>
      <c r="L35" s="4">
        <v>-5.37</v>
      </c>
    </row>
    <row r="36" spans="1:12" x14ac:dyDescent="0.2">
      <c r="A36" s="5">
        <f t="shared" si="6"/>
        <v>18</v>
      </c>
      <c r="C36" s="1" t="s">
        <v>75</v>
      </c>
      <c r="E36" s="4">
        <v>-37.89</v>
      </c>
      <c r="F36" s="4">
        <v>-24.26</v>
      </c>
      <c r="G36" s="4">
        <v>0</v>
      </c>
      <c r="H36" s="4">
        <v>0</v>
      </c>
      <c r="I36" s="4">
        <f t="shared" si="4"/>
        <v>-62.150000000000006</v>
      </c>
      <c r="J36" s="4">
        <v>0</v>
      </c>
      <c r="K36" s="4">
        <f t="shared" si="5"/>
        <v>-62.150000000000006</v>
      </c>
      <c r="L36" s="4">
        <v>-50.22</v>
      </c>
    </row>
    <row r="37" spans="1:12" x14ac:dyDescent="0.2">
      <c r="A37" s="5">
        <f t="shared" si="6"/>
        <v>19</v>
      </c>
      <c r="C37" s="1" t="s">
        <v>62</v>
      </c>
      <c r="E37" s="4">
        <v>-41.09</v>
      </c>
      <c r="F37" s="4">
        <v>-8.1199999999999992</v>
      </c>
      <c r="G37" s="4">
        <v>5.39</v>
      </c>
      <c r="H37" s="4">
        <v>-0.38</v>
      </c>
      <c r="I37" s="4">
        <f t="shared" si="4"/>
        <v>-44.2</v>
      </c>
      <c r="J37" s="4">
        <v>0</v>
      </c>
      <c r="K37" s="4">
        <f t="shared" si="5"/>
        <v>-44.2</v>
      </c>
      <c r="L37" s="4">
        <v>-42.45</v>
      </c>
    </row>
    <row r="38" spans="1:12" x14ac:dyDescent="0.2">
      <c r="A38" s="5">
        <f t="shared" si="6"/>
        <v>20</v>
      </c>
      <c r="C38" s="1" t="s">
        <v>64</v>
      </c>
      <c r="E38" s="4">
        <v>-4.5999999999999996</v>
      </c>
      <c r="F38" s="4">
        <v>-1.1000000000000001</v>
      </c>
      <c r="G38" s="4">
        <v>0.7</v>
      </c>
      <c r="H38" s="4">
        <v>0</v>
      </c>
      <c r="I38" s="4">
        <f t="shared" si="4"/>
        <v>-4.9999999999999991</v>
      </c>
      <c r="J38" s="4">
        <v>0</v>
      </c>
      <c r="K38" s="4">
        <f t="shared" si="5"/>
        <v>-4.9999999999999991</v>
      </c>
      <c r="L38" s="4">
        <v>-4.8099999999999996</v>
      </c>
    </row>
    <row r="39" spans="1:12" x14ac:dyDescent="0.2">
      <c r="A39" s="5">
        <f>A38+1</f>
        <v>21</v>
      </c>
      <c r="C39" s="1" t="s">
        <v>65</v>
      </c>
      <c r="E39" s="4">
        <v>-15.92</v>
      </c>
      <c r="F39" s="4">
        <v>-2.4300000000000002</v>
      </c>
      <c r="G39" s="4">
        <v>0</v>
      </c>
      <c r="H39" s="4">
        <v>0</v>
      </c>
      <c r="I39" s="4">
        <f t="shared" si="4"/>
        <v>-18.350000000000001</v>
      </c>
      <c r="J39" s="4">
        <v>0</v>
      </c>
      <c r="K39" s="4">
        <f t="shared" si="5"/>
        <v>-18.350000000000001</v>
      </c>
      <c r="L39" s="4">
        <v>-17.14</v>
      </c>
    </row>
    <row r="40" spans="1:12" x14ac:dyDescent="0.2">
      <c r="A40" s="5">
        <f t="shared" si="6"/>
        <v>22</v>
      </c>
      <c r="C40" s="1" t="s">
        <v>76</v>
      </c>
      <c r="E40" s="4">
        <v>-1.25</v>
      </c>
      <c r="F40" s="4">
        <v>-6.9999999999999979E-2</v>
      </c>
      <c r="G40" s="4">
        <v>0</v>
      </c>
      <c r="H40" s="4">
        <v>0</v>
      </c>
      <c r="I40" s="4">
        <f t="shared" si="4"/>
        <v>-1.32</v>
      </c>
      <c r="J40" s="4">
        <v>0</v>
      </c>
      <c r="K40" s="4">
        <f t="shared" si="5"/>
        <v>-1.32</v>
      </c>
      <c r="L40" s="4">
        <v>-1.2799999999999998</v>
      </c>
    </row>
    <row r="41" spans="1:12" x14ac:dyDescent="0.2">
      <c r="A41" s="5">
        <f t="shared" si="6"/>
        <v>23</v>
      </c>
      <c r="C41" s="1" t="s">
        <v>77</v>
      </c>
      <c r="E41" s="4">
        <v>-7.47</v>
      </c>
      <c r="F41" s="4">
        <v>-0.95</v>
      </c>
      <c r="G41" s="4">
        <v>0</v>
      </c>
      <c r="H41" s="4">
        <v>0</v>
      </c>
      <c r="I41" s="4">
        <f t="shared" si="4"/>
        <v>-8.42</v>
      </c>
      <c r="J41" s="4">
        <v>0</v>
      </c>
      <c r="K41" s="4">
        <f t="shared" si="5"/>
        <v>-8.42</v>
      </c>
      <c r="L41" s="4">
        <v>-7.95</v>
      </c>
    </row>
    <row r="42" spans="1:12" x14ac:dyDescent="0.2">
      <c r="A42" s="5">
        <f t="shared" si="6"/>
        <v>24</v>
      </c>
      <c r="C42" s="1" t="s">
        <v>37</v>
      </c>
      <c r="E42" s="4">
        <v>-19.850000000000001</v>
      </c>
      <c r="F42" s="4">
        <v>-5.24</v>
      </c>
      <c r="G42" s="4">
        <v>0</v>
      </c>
      <c r="H42" s="4">
        <v>0</v>
      </c>
      <c r="I42" s="4">
        <f t="shared" si="4"/>
        <v>-25.090000000000003</v>
      </c>
      <c r="J42" s="4">
        <v>0</v>
      </c>
      <c r="K42" s="4">
        <f t="shared" si="5"/>
        <v>-25.090000000000003</v>
      </c>
      <c r="L42" s="4">
        <v>-22.47</v>
      </c>
    </row>
    <row r="43" spans="1:12" x14ac:dyDescent="0.2">
      <c r="A43" s="5"/>
      <c r="E43" s="4"/>
      <c r="F43" s="4"/>
      <c r="G43" s="4"/>
      <c r="H43" s="4"/>
      <c r="I43" s="4"/>
      <c r="J43" s="4"/>
      <c r="K43" s="4"/>
      <c r="L43" s="4"/>
    </row>
    <row r="44" spans="1:12" ht="13.5" thickBot="1" x14ac:dyDescent="0.25">
      <c r="A44" s="5">
        <f>A42+1</f>
        <v>25</v>
      </c>
      <c r="C44" s="1" t="s">
        <v>103</v>
      </c>
      <c r="E44" s="6">
        <f t="shared" ref="E44:L44" si="7">SUM(E34:E42)</f>
        <v>-146.27000000000001</v>
      </c>
      <c r="F44" s="6">
        <f t="shared" si="7"/>
        <v>-44.330000000000005</v>
      </c>
      <c r="G44" s="6">
        <f t="shared" si="7"/>
        <v>6.09</v>
      </c>
      <c r="H44" s="6">
        <f t="shared" si="7"/>
        <v>-0.38</v>
      </c>
      <c r="I44" s="6">
        <f t="shared" si="7"/>
        <v>-184.89</v>
      </c>
      <c r="J44" s="6">
        <f t="shared" si="7"/>
        <v>0</v>
      </c>
      <c r="K44" s="6">
        <f t="shared" si="7"/>
        <v>-184.89</v>
      </c>
      <c r="L44" s="6">
        <f t="shared" si="7"/>
        <v>-165.60999999999999</v>
      </c>
    </row>
    <row r="45" spans="1:12" ht="13.5" thickTop="1" x14ac:dyDescent="0.2">
      <c r="A45" s="5"/>
      <c r="E45" s="4"/>
      <c r="F45" s="4"/>
      <c r="G45" s="4"/>
      <c r="H45" s="4"/>
      <c r="I45" s="4"/>
      <c r="J45" s="4"/>
      <c r="K45" s="4"/>
      <c r="L45" s="4"/>
    </row>
    <row r="46" spans="1:12" ht="13.5" thickBot="1" x14ac:dyDescent="0.25">
      <c r="A46" s="5">
        <f>A44+1</f>
        <v>26</v>
      </c>
      <c r="C46" s="1" t="s">
        <v>39</v>
      </c>
      <c r="E46" s="6">
        <f t="shared" ref="E46:L46" si="8">SUM(E30,E44)</f>
        <v>-555.13</v>
      </c>
      <c r="F46" s="6">
        <f t="shared" si="8"/>
        <v>-115.39000000000001</v>
      </c>
      <c r="G46" s="6">
        <f t="shared" si="8"/>
        <v>24</v>
      </c>
      <c r="H46" s="6">
        <f t="shared" si="8"/>
        <v>-0.84000000000000008</v>
      </c>
      <c r="I46" s="6">
        <f t="shared" si="8"/>
        <v>-647.36</v>
      </c>
      <c r="J46" s="6">
        <f t="shared" si="8"/>
        <v>0.28000000000000003</v>
      </c>
      <c r="K46" s="6">
        <f t="shared" si="8"/>
        <v>-647.08000000000004</v>
      </c>
      <c r="L46" s="6">
        <f t="shared" si="8"/>
        <v>-604.70000000000005</v>
      </c>
    </row>
    <row r="47" spans="1:12" ht="13.5" thickTop="1" x14ac:dyDescent="0.2"/>
    <row r="48" spans="1:12" x14ac:dyDescent="0.2">
      <c r="A48" s="3"/>
    </row>
  </sheetData>
  <pageMargins left="0.7" right="0.7" top="0.75" bottom="0.75" header="0.3" footer="0.3"/>
  <pageSetup scale="77" firstPageNumber="13" orientation="landscape" useFirstPageNumber="1" r:id="rId1"/>
  <headerFooter>
    <oddHeader>&amp;R&amp;"Arial,Regular"&amp;10Filed: 2022-10-31
EB-2022-0200
Exhibit 2
Tab 2
Schedule 1
Attachment 3
Page &amp;P of 14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/>
  <cp:revision>1</cp:revision>
  <dcterms:created xsi:type="dcterms:W3CDTF">2022-11-01T21:06:39Z</dcterms:created>
  <dcterms:modified xsi:type="dcterms:W3CDTF">2022-11-01T21:06:48Z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2022-11-01T21:06:48Z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fca4f91a-7d51-44e4-b696-4c01e36beecf</vt:lpwstr>
  </property>
  <property fmtid="{D5CDD505-2E9C-101B-9397-08002B2CF9AE}" pid="8" name="MSIP_Label_67694783-de61-499c-97f7-53d7c605e6e9_ContentBits">
    <vt:lpwstr>0</vt:lpwstr>
  </property>
</Properties>
</file>