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A56EFC71-4932-4145-88BA-C58764E1CABA}" xr6:coauthVersionLast="47" xr6:coauthVersionMax="47" xr10:uidLastSave="{41279623-4F58-45E1-8AF7-10667BC67A01}"/>
  <bookViews>
    <workbookView xWindow="30" yWindow="30" windowWidth="28770" windowHeight="15570" firstSheet="6" activeTab="6" xr2:uid="{7986A2DC-2D2B-45A7-B84F-1B0B56EA6527}"/>
  </bookViews>
  <sheets>
    <sheet name="Dist Plnt AoMA 2020" sheetId="1" r:id="rId1"/>
    <sheet name="Utility Tran Plant AoMA 2020" sheetId="5" r:id="rId2"/>
    <sheet name="Ugnd Stor AoMA 2020" sheetId="2" r:id="rId3"/>
    <sheet name="Utility Gen Plant AoMA 2020" sheetId="7" r:id="rId4"/>
    <sheet name="Utility Othr Plant AoMA 2020" sheetId="9" r:id="rId5"/>
    <sheet name="Dist Plnt AoMA 2020 AD" sheetId="3" r:id="rId6"/>
    <sheet name="Sheet1" sheetId="6" r:id="rId7"/>
    <sheet name="Sheet2" sheetId="4" r:id="rId8"/>
    <sheet name="Sheet3" sheetId="8" r:id="rId9"/>
    <sheet name="Sheet4" sheetId="10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0" l="1"/>
  <c r="L24" i="10"/>
  <c r="A19" i="10"/>
  <c r="I19" i="10"/>
  <c r="G22" i="10"/>
  <c r="G24" i="10" s="1"/>
  <c r="A20" i="10"/>
  <c r="A22" i="10" s="1"/>
  <c r="A24" i="10" s="1"/>
  <c r="I20" i="10"/>
  <c r="K20" i="10" s="1"/>
  <c r="F22" i="10"/>
  <c r="J22" i="10"/>
  <c r="J24" i="10" s="1"/>
  <c r="L22" i="10"/>
  <c r="E22" i="10"/>
  <c r="E24" i="10" s="1"/>
  <c r="H22" i="10"/>
  <c r="H24" i="10"/>
  <c r="H15" i="9"/>
  <c r="A19" i="9"/>
  <c r="F22" i="9"/>
  <c r="G22" i="9"/>
  <c r="K22" i="9"/>
  <c r="K24" i="9" s="1"/>
  <c r="A20" i="9"/>
  <c r="H20" i="9"/>
  <c r="A22" i="9"/>
  <c r="A24" i="9" s="1"/>
  <c r="E22" i="9"/>
  <c r="E24" i="9"/>
  <c r="A15" i="8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9" i="8" s="1"/>
  <c r="A33" i="8" s="1"/>
  <c r="A34" i="8" s="1"/>
  <c r="A35" i="8" s="1"/>
  <c r="A36" i="8" s="1"/>
  <c r="A37" i="8" s="1"/>
  <c r="A38" i="8" s="1"/>
  <c r="A51" i="8" s="1"/>
  <c r="A52" i="8" s="1"/>
  <c r="A53" i="8" s="1"/>
  <c r="A55" i="8" s="1"/>
  <c r="A57" i="8" s="1"/>
  <c r="I20" i="8"/>
  <c r="K20" i="8" s="1"/>
  <c r="A16" i="7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30" i="7" s="1"/>
  <c r="A34" i="7" s="1"/>
  <c r="A35" i="7" s="1"/>
  <c r="A36" i="7" s="1"/>
  <c r="A37" i="7" s="1"/>
  <c r="A38" i="7" s="1"/>
  <c r="A39" i="7" s="1"/>
  <c r="A57" i="7" s="1"/>
  <c r="A58" i="7" s="1"/>
  <c r="A59" i="7" s="1"/>
  <c r="A60" i="7" s="1"/>
  <c r="A62" i="7" s="1"/>
  <c r="A64" i="7" s="1"/>
  <c r="I18" i="6"/>
  <c r="J23" i="6"/>
  <c r="I19" i="6"/>
  <c r="K19" i="6" s="1"/>
  <c r="I20" i="6"/>
  <c r="A16" i="5"/>
  <c r="A17" i="5" s="1"/>
  <c r="A18" i="5" s="1"/>
  <c r="A19" i="5" s="1"/>
  <c r="A20" i="5" s="1"/>
  <c r="A21" i="5" s="1"/>
  <c r="A22" i="5" s="1"/>
  <c r="A24" i="5" s="1"/>
  <c r="H19" i="5"/>
  <c r="J19" i="5" s="1"/>
  <c r="A17" i="4"/>
  <c r="I17" i="4"/>
  <c r="K17" i="4" s="1"/>
  <c r="A18" i="4"/>
  <c r="A19" i="4"/>
  <c r="A20" i="4" s="1"/>
  <c r="A21" i="4" s="1"/>
  <c r="A22" i="4" s="1"/>
  <c r="A23" i="4" s="1"/>
  <c r="A25" i="4" s="1"/>
  <c r="A29" i="4" s="1"/>
  <c r="A30" i="4" s="1"/>
  <c r="A31" i="4" s="1"/>
  <c r="A32" i="4" s="1"/>
  <c r="A34" i="4" s="1"/>
  <c r="A38" i="4" s="1"/>
  <c r="A39" i="4" s="1"/>
  <c r="A40" i="4" s="1"/>
  <c r="A41" i="4" s="1"/>
  <c r="A42" i="4" s="1"/>
  <c r="A43" i="4" s="1"/>
  <c r="A44" i="4" s="1"/>
  <c r="A46" i="4" s="1"/>
  <c r="A48" i="4" s="1"/>
  <c r="J25" i="4"/>
  <c r="J48" i="4" s="1"/>
  <c r="I20" i="4"/>
  <c r="E25" i="4"/>
  <c r="I22" i="4"/>
  <c r="K22" i="4" s="1"/>
  <c r="I29" i="4"/>
  <c r="K29" i="4" s="1"/>
  <c r="E34" i="4"/>
  <c r="H34" i="4"/>
  <c r="L34" i="4"/>
  <c r="I32" i="4"/>
  <c r="K32" i="4" s="1"/>
  <c r="J34" i="4"/>
  <c r="I38" i="4"/>
  <c r="K38" i="4" s="1"/>
  <c r="E46" i="4"/>
  <c r="I39" i="4"/>
  <c r="J46" i="4"/>
  <c r="I41" i="4"/>
  <c r="K41" i="4" s="1"/>
  <c r="A16" i="3"/>
  <c r="A17" i="3" s="1"/>
  <c r="A18" i="3" s="1"/>
  <c r="A19" i="3" s="1"/>
  <c r="A20" i="3" s="1"/>
  <c r="A21" i="3" s="1"/>
  <c r="A22" i="3" s="1"/>
  <c r="A24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40" i="3" s="1"/>
  <c r="A44" i="3" s="1"/>
  <c r="A45" i="3" s="1"/>
  <c r="A46" i="3" s="1"/>
  <c r="A47" i="3" s="1"/>
  <c r="A48" i="3" s="1"/>
  <c r="A49" i="3" s="1"/>
  <c r="A50" i="3" s="1"/>
  <c r="A63" i="3" s="1"/>
  <c r="A64" i="3" s="1"/>
  <c r="A65" i="3" s="1"/>
  <c r="A66" i="3" s="1"/>
  <c r="A68" i="3" s="1"/>
  <c r="A70" i="3" s="1"/>
  <c r="A16" i="2"/>
  <c r="A17" i="2" s="1"/>
  <c r="A18" i="2" s="1"/>
  <c r="A19" i="2" s="1"/>
  <c r="A20" i="2" s="1"/>
  <c r="A21" i="2" s="1"/>
  <c r="A22" i="2" s="1"/>
  <c r="A23" i="2" s="1"/>
  <c r="A25" i="2" s="1"/>
  <c r="A29" i="2" s="1"/>
  <c r="A30" i="2" s="1"/>
  <c r="A31" i="2" s="1"/>
  <c r="A32" i="2" s="1"/>
  <c r="A33" i="2" s="1"/>
  <c r="A35" i="2" s="1"/>
  <c r="A59" i="2" s="1"/>
  <c r="A16" i="1"/>
  <c r="A17" i="1" s="1"/>
  <c r="A18" i="1" s="1"/>
  <c r="A19" i="1" s="1"/>
  <c r="A20" i="1" s="1"/>
  <c r="A21" i="1" s="1"/>
  <c r="A22" i="1" s="1"/>
  <c r="A23" i="1" s="1"/>
  <c r="A24" i="1" s="1"/>
  <c r="A26" i="1" s="1"/>
  <c r="A30" i="1" s="1"/>
  <c r="A31" i="1" s="1"/>
  <c r="A32" i="1" s="1"/>
  <c r="A33" i="1" s="1"/>
  <c r="A34" i="1" s="1"/>
  <c r="A35" i="1" s="1"/>
  <c r="A36" i="1" s="1"/>
  <c r="A37" i="1" s="1"/>
  <c r="A38" i="1" s="1"/>
  <c r="A57" i="1" s="1"/>
  <c r="A58" i="1" s="1"/>
  <c r="A59" i="1" s="1"/>
  <c r="A61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8" i="1" s="1"/>
  <c r="A80" i="1" s="1"/>
  <c r="I22" i="9" l="1"/>
  <c r="G24" i="9"/>
  <c r="J20" i="9"/>
  <c r="F24" i="9"/>
  <c r="I21" i="6"/>
  <c r="K21" i="6" s="1"/>
  <c r="L23" i="6"/>
  <c r="E23" i="6"/>
  <c r="K18" i="6"/>
  <c r="I17" i="6"/>
  <c r="K17" i="6" s="1"/>
  <c r="H23" i="6"/>
  <c r="F23" i="6"/>
  <c r="G23" i="6"/>
  <c r="E48" i="4"/>
  <c r="H25" i="4"/>
  <c r="I43" i="4"/>
  <c r="K43" i="4" s="1"/>
  <c r="I23" i="4"/>
  <c r="K23" i="4" s="1"/>
  <c r="I44" i="4"/>
  <c r="K44" i="4" s="1"/>
  <c r="F46" i="4"/>
  <c r="L46" i="4"/>
  <c r="F34" i="4"/>
  <c r="I18" i="4"/>
  <c r="K18" i="4" s="1"/>
  <c r="I40" i="4"/>
  <c r="K40" i="4" s="1"/>
  <c r="I19" i="4"/>
  <c r="K19" i="4" s="1"/>
  <c r="I16" i="4"/>
  <c r="G34" i="4"/>
  <c r="I30" i="4"/>
  <c r="K30" i="4" s="1"/>
  <c r="K34" i="4" s="1"/>
  <c r="K20" i="4"/>
  <c r="G25" i="4"/>
  <c r="L25" i="4"/>
  <c r="G46" i="4"/>
  <c r="I42" i="4"/>
  <c r="K42" i="4" s="1"/>
  <c r="H46" i="4"/>
  <c r="I31" i="4"/>
  <c r="K31" i="4" s="1"/>
  <c r="I22" i="8"/>
  <c r="I14" i="8"/>
  <c r="K14" i="8" s="1"/>
  <c r="I15" i="8"/>
  <c r="H15" i="7"/>
  <c r="J15" i="7" s="1"/>
  <c r="I25" i="8"/>
  <c r="K25" i="8" s="1"/>
  <c r="I38" i="8"/>
  <c r="K38" i="8" s="1"/>
  <c r="I34" i="8"/>
  <c r="K34" i="8" s="1"/>
  <c r="K22" i="8"/>
  <c r="I21" i="8"/>
  <c r="K21" i="8" s="1"/>
  <c r="L55" i="8"/>
  <c r="I36" i="8"/>
  <c r="K36" i="8" s="1"/>
  <c r="I35" i="8"/>
  <c r="K35" i="8" s="1"/>
  <c r="I51" i="8"/>
  <c r="K51" i="8" s="1"/>
  <c r="I17" i="8"/>
  <c r="K17" i="8" s="1"/>
  <c r="L29" i="8"/>
  <c r="L57" i="8" s="1"/>
  <c r="H29" i="8"/>
  <c r="H57" i="8" s="1"/>
  <c r="I26" i="8"/>
  <c r="K26" i="8" s="1"/>
  <c r="I52" i="8"/>
  <c r="K52" i="8" s="1"/>
  <c r="I27" i="8"/>
  <c r="K27" i="8" s="1"/>
  <c r="E29" i="8"/>
  <c r="J29" i="8"/>
  <c r="J55" i="8"/>
  <c r="I37" i="8"/>
  <c r="K37" i="8" s="1"/>
  <c r="I24" i="8"/>
  <c r="K24" i="8" s="1"/>
  <c r="I23" i="8"/>
  <c r="K23" i="8" s="1"/>
  <c r="I19" i="8"/>
  <c r="K19" i="8" s="1"/>
  <c r="I53" i="8"/>
  <c r="K53" i="8" s="1"/>
  <c r="F55" i="8"/>
  <c r="I16" i="8"/>
  <c r="K16" i="8" s="1"/>
  <c r="K15" i="8"/>
  <c r="H55" i="8"/>
  <c r="I33" i="8"/>
  <c r="I15" i="3"/>
  <c r="K15" i="3" s="1"/>
  <c r="H25" i="7"/>
  <c r="J25" i="7" s="1"/>
  <c r="H58" i="7"/>
  <c r="J58" i="7" s="1"/>
  <c r="H36" i="7"/>
  <c r="J36" i="7" s="1"/>
  <c r="H20" i="7"/>
  <c r="J20" i="7" s="1"/>
  <c r="H21" i="7"/>
  <c r="J21" i="7" s="1"/>
  <c r="H57" i="7"/>
  <c r="J57" i="7" s="1"/>
  <c r="H27" i="7"/>
  <c r="J27" i="7" s="1"/>
  <c r="H28" i="7"/>
  <c r="H24" i="7"/>
  <c r="J24" i="7" s="1"/>
  <c r="I30" i="7"/>
  <c r="H17" i="7"/>
  <c r="J17" i="7" s="1"/>
  <c r="F62" i="7"/>
  <c r="H17" i="1"/>
  <c r="J17" i="1" s="1"/>
  <c r="H40" i="3"/>
  <c r="I29" i="3"/>
  <c r="K29" i="3" s="1"/>
  <c r="I18" i="3"/>
  <c r="K18" i="3" s="1"/>
  <c r="I64" i="3"/>
  <c r="K64" i="3" s="1"/>
  <c r="I38" i="3"/>
  <c r="K38" i="3" s="1"/>
  <c r="F24" i="3"/>
  <c r="I30" i="3"/>
  <c r="K30" i="3" s="1"/>
  <c r="I35" i="3"/>
  <c r="K35" i="3" s="1"/>
  <c r="L68" i="3"/>
  <c r="I50" i="3"/>
  <c r="K50" i="3" s="1"/>
  <c r="L24" i="3"/>
  <c r="H68" i="3"/>
  <c r="I49" i="3"/>
  <c r="K49" i="3" s="1"/>
  <c r="I32" i="3"/>
  <c r="K32" i="3" s="1"/>
  <c r="I31" i="3"/>
  <c r="K31" i="3" s="1"/>
  <c r="I16" i="3"/>
  <c r="K16" i="3" s="1"/>
  <c r="E68" i="3"/>
  <c r="I36" i="3"/>
  <c r="K36" i="3" s="1"/>
  <c r="E24" i="3"/>
  <c r="J40" i="3"/>
  <c r="I63" i="3"/>
  <c r="K63" i="3" s="1"/>
  <c r="I47" i="3"/>
  <c r="K47" i="3" s="1"/>
  <c r="L40" i="3"/>
  <c r="I33" i="3"/>
  <c r="K33" i="3" s="1"/>
  <c r="I28" i="3"/>
  <c r="K28" i="3" s="1"/>
  <c r="I19" i="3"/>
  <c r="K19" i="3" s="1"/>
  <c r="F68" i="3"/>
  <c r="H24" i="3"/>
  <c r="J68" i="3"/>
  <c r="I44" i="3"/>
  <c r="K44" i="3" s="1"/>
  <c r="I37" i="3"/>
  <c r="K37" i="3" s="1"/>
  <c r="I20" i="3"/>
  <c r="K20" i="3" s="1"/>
  <c r="I66" i="3"/>
  <c r="K66" i="3" s="1"/>
  <c r="I17" i="3"/>
  <c r="K17" i="3" s="1"/>
  <c r="J24" i="3"/>
  <c r="I65" i="3"/>
  <c r="K65" i="3" s="1"/>
  <c r="I48" i="3"/>
  <c r="K48" i="3" s="1"/>
  <c r="I34" i="3"/>
  <c r="K34" i="3" s="1"/>
  <c r="I24" i="9"/>
  <c r="J15" i="9"/>
  <c r="J24" i="9" s="1"/>
  <c r="H19" i="9"/>
  <c r="J19" i="9" s="1"/>
  <c r="J22" i="9" s="1"/>
  <c r="H60" i="7"/>
  <c r="J60" i="7" s="1"/>
  <c r="E62" i="7"/>
  <c r="H26" i="7"/>
  <c r="J26" i="7" s="1"/>
  <c r="H23" i="7"/>
  <c r="J23" i="7" s="1"/>
  <c r="K30" i="7"/>
  <c r="G62" i="7"/>
  <c r="H35" i="7"/>
  <c r="J35" i="7" s="1"/>
  <c r="H18" i="7"/>
  <c r="J18" i="7" s="1"/>
  <c r="H38" i="7"/>
  <c r="J38" i="7" s="1"/>
  <c r="F30" i="7"/>
  <c r="K62" i="7"/>
  <c r="I62" i="7"/>
  <c r="H22" i="7"/>
  <c r="J22" i="7" s="1"/>
  <c r="H19" i="7"/>
  <c r="J19" i="7" s="1"/>
  <c r="H16" i="7"/>
  <c r="J16" i="7" s="1"/>
  <c r="H59" i="7"/>
  <c r="J59" i="7" s="1"/>
  <c r="H39" i="7"/>
  <c r="J39" i="7" s="1"/>
  <c r="G30" i="7"/>
  <c r="F64" i="7"/>
  <c r="H34" i="7"/>
  <c r="E30" i="7"/>
  <c r="H37" i="7"/>
  <c r="J37" i="7" s="1"/>
  <c r="G35" i="2"/>
  <c r="H15" i="2"/>
  <c r="J15" i="2" s="1"/>
  <c r="H60" i="2"/>
  <c r="J60" i="2" s="1"/>
  <c r="A60" i="2"/>
  <c r="A61" i="2" s="1"/>
  <c r="A62" i="2" s="1"/>
  <c r="A63" i="2" s="1"/>
  <c r="A64" i="2" s="1"/>
  <c r="A65" i="2" s="1"/>
  <c r="A66" i="2" s="1"/>
  <c r="A67" i="2" s="1"/>
  <c r="A69" i="2" s="1"/>
  <c r="A71" i="2" s="1"/>
  <c r="E35" i="2"/>
  <c r="I35" i="2"/>
  <c r="H16" i="2"/>
  <c r="J16" i="2" s="1"/>
  <c r="H63" i="2"/>
  <c r="J63" i="2" s="1"/>
  <c r="H22" i="2"/>
  <c r="J22" i="2" s="1"/>
  <c r="K25" i="2"/>
  <c r="G25" i="2"/>
  <c r="H66" i="2"/>
  <c r="J66" i="2" s="1"/>
  <c r="K69" i="2"/>
  <c r="I69" i="2"/>
  <c r="G69" i="2"/>
  <c r="F69" i="2"/>
  <c r="F25" i="2"/>
  <c r="I25" i="2"/>
  <c r="K35" i="2"/>
  <c r="F35" i="2"/>
  <c r="H61" i="2"/>
  <c r="J61" i="2" s="1"/>
  <c r="H29" i="2"/>
  <c r="J29" i="2" s="1"/>
  <c r="H64" i="2"/>
  <c r="J64" i="2" s="1"/>
  <c r="H32" i="2"/>
  <c r="J32" i="2" s="1"/>
  <c r="H17" i="2"/>
  <c r="J17" i="2" s="1"/>
  <c r="H67" i="2"/>
  <c r="J67" i="2" s="1"/>
  <c r="H59" i="2"/>
  <c r="H23" i="2"/>
  <c r="J23" i="2" s="1"/>
  <c r="H62" i="2"/>
  <c r="J62" i="2" s="1"/>
  <c r="H30" i="2"/>
  <c r="J30" i="2" s="1"/>
  <c r="H18" i="2"/>
  <c r="J18" i="2" s="1"/>
  <c r="H20" i="2"/>
  <c r="J20" i="2" s="1"/>
  <c r="H65" i="2"/>
  <c r="J65" i="2" s="1"/>
  <c r="H33" i="2"/>
  <c r="J33" i="2" s="1"/>
  <c r="H21" i="2"/>
  <c r="J21" i="2" s="1"/>
  <c r="E69" i="2"/>
  <c r="E25" i="2"/>
  <c r="H31" i="2"/>
  <c r="J31" i="2" s="1"/>
  <c r="H19" i="2"/>
  <c r="J19" i="2" s="1"/>
  <c r="G24" i="5"/>
  <c r="K24" i="5"/>
  <c r="H15" i="5"/>
  <c r="J15" i="5" s="1"/>
  <c r="F24" i="5"/>
  <c r="I24" i="5"/>
  <c r="H20" i="1"/>
  <c r="J20" i="1" s="1"/>
  <c r="G61" i="1"/>
  <c r="K61" i="1"/>
  <c r="F26" i="1"/>
  <c r="F78" i="1"/>
  <c r="I78" i="1"/>
  <c r="H65" i="1"/>
  <c r="J65" i="1" s="1"/>
  <c r="H73" i="1"/>
  <c r="J73" i="1" s="1"/>
  <c r="H22" i="1"/>
  <c r="J22" i="1" s="1"/>
  <c r="H18" i="1"/>
  <c r="J18" i="1" s="1"/>
  <c r="G26" i="1"/>
  <c r="K26" i="1"/>
  <c r="H74" i="1"/>
  <c r="J74" i="1" s="1"/>
  <c r="H66" i="1"/>
  <c r="J66" i="1" s="1"/>
  <c r="I61" i="1"/>
  <c r="H21" i="1"/>
  <c r="J21" i="1" s="1"/>
  <c r="I26" i="1"/>
  <c r="H69" i="1"/>
  <c r="J69" i="1" s="1"/>
  <c r="H24" i="1"/>
  <c r="J24" i="1" s="1"/>
  <c r="K78" i="1"/>
  <c r="F61" i="1"/>
  <c r="F80" i="1" s="1"/>
  <c r="G78" i="1"/>
  <c r="H70" i="1"/>
  <c r="J70" i="1" s="1"/>
  <c r="H59" i="1"/>
  <c r="J59" i="1" s="1"/>
  <c r="H37" i="1"/>
  <c r="J37" i="1" s="1"/>
  <c r="H33" i="1"/>
  <c r="J33" i="1" s="1"/>
  <c r="H67" i="1"/>
  <c r="J67" i="1" s="1"/>
  <c r="H71" i="1"/>
  <c r="J71" i="1" s="1"/>
  <c r="H34" i="1"/>
  <c r="J34" i="1" s="1"/>
  <c r="H30" i="1"/>
  <c r="J30" i="1" s="1"/>
  <c r="H76" i="1"/>
  <c r="J76" i="1" s="1"/>
  <c r="H72" i="1"/>
  <c r="J72" i="1" s="1"/>
  <c r="H68" i="1"/>
  <c r="J68" i="1" s="1"/>
  <c r="H23" i="1"/>
  <c r="J23" i="1" s="1"/>
  <c r="H19" i="1"/>
  <c r="J19" i="1" s="1"/>
  <c r="H15" i="1"/>
  <c r="H38" i="1"/>
  <c r="J38" i="1" s="1"/>
  <c r="H57" i="1"/>
  <c r="J57" i="1" s="1"/>
  <c r="H35" i="1"/>
  <c r="J35" i="1" s="1"/>
  <c r="H31" i="1"/>
  <c r="J31" i="1" s="1"/>
  <c r="H75" i="1"/>
  <c r="J75" i="1" s="1"/>
  <c r="H16" i="1"/>
  <c r="J16" i="1" s="1"/>
  <c r="E78" i="1"/>
  <c r="H58" i="1"/>
  <c r="J58" i="1" s="1"/>
  <c r="H36" i="1"/>
  <c r="J36" i="1" s="1"/>
  <c r="H32" i="1"/>
  <c r="J32" i="1" s="1"/>
  <c r="K20" i="6"/>
  <c r="I16" i="6"/>
  <c r="K16" i="6" s="1"/>
  <c r="E24" i="5"/>
  <c r="H20" i="5"/>
  <c r="J20" i="5" s="1"/>
  <c r="H16" i="5"/>
  <c r="J16" i="5" s="1"/>
  <c r="H21" i="5"/>
  <c r="J21" i="5" s="1"/>
  <c r="H17" i="5"/>
  <c r="J17" i="5" s="1"/>
  <c r="H22" i="5"/>
  <c r="J22" i="5" s="1"/>
  <c r="H18" i="5"/>
  <c r="J18" i="5" s="1"/>
  <c r="K39" i="4"/>
  <c r="I46" i="4"/>
  <c r="H48" i="4"/>
  <c r="K33" i="8"/>
  <c r="K19" i="10"/>
  <c r="K22" i="10" s="1"/>
  <c r="I22" i="10"/>
  <c r="G48" i="4"/>
  <c r="K16" i="4"/>
  <c r="J57" i="8"/>
  <c r="K46" i="4"/>
  <c r="F24" i="10"/>
  <c r="L48" i="4"/>
  <c r="I24" i="10"/>
  <c r="K15" i="10"/>
  <c r="K24" i="10" s="1"/>
  <c r="G55" i="8"/>
  <c r="H22" i="9"/>
  <c r="H24" i="9" s="1"/>
  <c r="F25" i="4"/>
  <c r="I21" i="4"/>
  <c r="K21" i="4" s="1"/>
  <c r="E55" i="8"/>
  <c r="E57" i="8" s="1"/>
  <c r="G29" i="8"/>
  <c r="I18" i="8"/>
  <c r="K18" i="8" s="1"/>
  <c r="F29" i="8"/>
  <c r="F57" i="8" s="1"/>
  <c r="J28" i="7"/>
  <c r="G40" i="3"/>
  <c r="F40" i="3"/>
  <c r="E40" i="3"/>
  <c r="I46" i="3"/>
  <c r="K46" i="3" s="1"/>
  <c r="I22" i="3"/>
  <c r="K22" i="3" s="1"/>
  <c r="G68" i="3"/>
  <c r="I45" i="3"/>
  <c r="K45" i="3" s="1"/>
  <c r="G24" i="3"/>
  <c r="I21" i="3"/>
  <c r="K21" i="3" s="1"/>
  <c r="E61" i="1"/>
  <c r="E26" i="1"/>
  <c r="G80" i="1" l="1"/>
  <c r="I23" i="6"/>
  <c r="F48" i="4"/>
  <c r="I34" i="4"/>
  <c r="I55" i="8"/>
  <c r="K55" i="8"/>
  <c r="K29" i="8"/>
  <c r="K57" i="8" s="1"/>
  <c r="G57" i="8"/>
  <c r="E70" i="3"/>
  <c r="H70" i="3"/>
  <c r="J70" i="3"/>
  <c r="J30" i="7"/>
  <c r="G64" i="7"/>
  <c r="E64" i="7"/>
  <c r="K64" i="7"/>
  <c r="I64" i="7"/>
  <c r="F70" i="3"/>
  <c r="L70" i="3"/>
  <c r="K40" i="3"/>
  <c r="I40" i="3"/>
  <c r="H30" i="7"/>
  <c r="J34" i="7"/>
  <c r="J62" i="7" s="1"/>
  <c r="H62" i="7"/>
  <c r="G71" i="2"/>
  <c r="I71" i="2"/>
  <c r="K71" i="2"/>
  <c r="F71" i="2"/>
  <c r="H69" i="2"/>
  <c r="E71" i="2"/>
  <c r="J25" i="2"/>
  <c r="H25" i="2"/>
  <c r="J59" i="2"/>
  <c r="J69" i="2" s="1"/>
  <c r="J35" i="2"/>
  <c r="H35" i="2"/>
  <c r="H24" i="5"/>
  <c r="I80" i="1"/>
  <c r="H26" i="1"/>
  <c r="J61" i="1"/>
  <c r="H61" i="1"/>
  <c r="K80" i="1"/>
  <c r="J15" i="1"/>
  <c r="J26" i="1" s="1"/>
  <c r="J78" i="1"/>
  <c r="H78" i="1"/>
  <c r="K23" i="6"/>
  <c r="J24" i="5"/>
  <c r="I29" i="8"/>
  <c r="I25" i="4"/>
  <c r="I48" i="4" s="1"/>
  <c r="K25" i="4"/>
  <c r="K48" i="4" s="1"/>
  <c r="I68" i="3"/>
  <c r="K68" i="3"/>
  <c r="G70" i="3"/>
  <c r="K24" i="3"/>
  <c r="I24" i="3"/>
  <c r="E80" i="1"/>
  <c r="I57" i="8" l="1"/>
  <c r="H64" i="7"/>
  <c r="J64" i="7"/>
  <c r="H80" i="1"/>
  <c r="J80" i="1"/>
  <c r="I70" i="3"/>
  <c r="K70" i="3"/>
  <c r="H71" i="2"/>
  <c r="J71" i="2"/>
</calcChain>
</file>

<file path=xl/sharedStrings.xml><?xml version="1.0" encoding="utf-8"?>
<sst xmlns="http://schemas.openxmlformats.org/spreadsheetml/2006/main" count="552" uniqueCount="106">
  <si>
    <t>Utility Gross Distribution Plant - EGI - Year End Balances and Average of Monthly Averages</t>
  </si>
  <si>
    <t>2020 Actual</t>
  </si>
  <si>
    <t>Dec. 2019</t>
  </si>
  <si>
    <t>Dec. 2020</t>
  </si>
  <si>
    <t>Particulars ($ millions)</t>
  </si>
  <si>
    <t>Opening Balance</t>
  </si>
  <si>
    <t>Additions</t>
  </si>
  <si>
    <t>Retirements</t>
  </si>
  <si>
    <t>Closing Balance</t>
  </si>
  <si>
    <t>Regulatory Adjustment</t>
  </si>
  <si>
    <t>Utility Balance</t>
  </si>
  <si>
    <t>Average of Monthly Averages</t>
  </si>
  <si>
    <t>(a)</t>
  </si>
  <si>
    <t>(b)</t>
  </si>
  <si>
    <t>(c)</t>
  </si>
  <si>
    <t>(e)</t>
  </si>
  <si>
    <t>(g)</t>
  </si>
  <si>
    <t>EGD Rate Zone Distribution Plant</t>
  </si>
  <si>
    <t>Renewable Natural Gas</t>
  </si>
  <si>
    <t>Land</t>
  </si>
  <si>
    <t>Offers to purchase</t>
  </si>
  <si>
    <t>Land rights intangibles</t>
  </si>
  <si>
    <t>Structures and improvements</t>
  </si>
  <si>
    <t>Services, house reg &amp; meter install.</t>
  </si>
  <si>
    <t>Mains</t>
  </si>
  <si>
    <t>NGV station compressors</t>
  </si>
  <si>
    <t>Measuring and regulating equip.</t>
  </si>
  <si>
    <t>Meters</t>
  </si>
  <si>
    <t>Sub-total</t>
  </si>
  <si>
    <t>Union Rate Zones Distribution Plant - Southern Operations</t>
  </si>
  <si>
    <t>Land rights</t>
  </si>
  <si>
    <t>Services - metallic</t>
  </si>
  <si>
    <t>Services - plastic</t>
  </si>
  <si>
    <t>Regulators</t>
  </si>
  <si>
    <t>House regulators &amp; meter installations</t>
  </si>
  <si>
    <t>Mains - metallic</t>
  </si>
  <si>
    <t>Mains - plastic</t>
  </si>
  <si>
    <t>Measuring &amp; regulating equipment</t>
  </si>
  <si>
    <t>Regulatory Overheads</t>
  </si>
  <si>
    <t>Union Rate Zones Distribution Plant - Northern &amp; Eastern Operations</t>
  </si>
  <si>
    <t>EGI Total</t>
  </si>
  <si>
    <t>Utility Storage Plant - EGI - Year End Balances and Average of Monthly Averages</t>
  </si>
  <si>
    <t>EGD Rate Zone Underground Storage Plant</t>
  </si>
  <si>
    <t>Crowland storage</t>
  </si>
  <si>
    <t>Land and gas storage rights</t>
  </si>
  <si>
    <t>Wells</t>
  </si>
  <si>
    <t>Well equipment</t>
  </si>
  <si>
    <t>Field Lines</t>
  </si>
  <si>
    <t>Compressor equipment</t>
  </si>
  <si>
    <t>Measuring and regulating equipment</t>
  </si>
  <si>
    <t>Base pressure gas</t>
  </si>
  <si>
    <t>Sub-Total</t>
  </si>
  <si>
    <t>Union Rate Zones Local Storage Plant</t>
  </si>
  <si>
    <t>Gas holders - storage</t>
  </si>
  <si>
    <t>Gas holders - equipment</t>
  </si>
  <si>
    <t>Union Rate Zones Underground Storage Plant</t>
  </si>
  <si>
    <t>Utility Transmission Plant - EGI - Year End Balances and Average of Monthly Averages</t>
  </si>
  <si>
    <t>Structures &amp; improvements</t>
  </si>
  <si>
    <t>Line Pack Gas</t>
  </si>
  <si>
    <t>Total</t>
  </si>
  <si>
    <t>Utility General Plant - EGI - Year End Balances and Average of Monthly Averages</t>
  </si>
  <si>
    <t>EGD Rate Zone General Plant</t>
  </si>
  <si>
    <t>Lease improvements</t>
  </si>
  <si>
    <t>Office furniture and equipment</t>
  </si>
  <si>
    <t>Transportation equipment</t>
  </si>
  <si>
    <t>NGV conversion kits</t>
  </si>
  <si>
    <t>Heavy work equipment</t>
  </si>
  <si>
    <t>Tools and work equipment</t>
  </si>
  <si>
    <t>Rental equipment</t>
  </si>
  <si>
    <t>NGV rental compressors</t>
  </si>
  <si>
    <t>NGV cylinders</t>
  </si>
  <si>
    <t>Communication structures &amp; equip.</t>
  </si>
  <si>
    <t>Computer equipment</t>
  </si>
  <si>
    <t>Software Aquired/Developed</t>
  </si>
  <si>
    <t>CIS</t>
  </si>
  <si>
    <t>WAMS</t>
  </si>
  <si>
    <t>Union Rate Zones General Plant</t>
  </si>
  <si>
    <t>Office equipment - computers</t>
  </si>
  <si>
    <t>NGV fuel equipment</t>
  </si>
  <si>
    <t>Communication equipment</t>
  </si>
  <si>
    <t>Utility Other Plant -EGI - Year End Balances and Average of Monthly Averages</t>
  </si>
  <si>
    <t>EGD Rate Zone Plant held for future use</t>
  </si>
  <si>
    <t>Inactive services</t>
  </si>
  <si>
    <t>Union Rate Zones Intangible Plant</t>
  </si>
  <si>
    <t>Franchises and consents</t>
  </si>
  <si>
    <t>Other intangible plant</t>
  </si>
  <si>
    <t>Utility Distribution Plant - EGI -  Continuity of Accumulated Depreciation Year End Balances and Average of Monthly Averages</t>
  </si>
  <si>
    <t>Costs Net of Proceeds</t>
  </si>
  <si>
    <t>(d)</t>
  </si>
  <si>
    <t>(f)</t>
  </si>
  <si>
    <t>(h)</t>
  </si>
  <si>
    <t>Utility Storage Plant - EGI -  Continuity of Accumulated Depreciation Year End Balances and Average of Monthly Averages</t>
  </si>
  <si>
    <t>Utility Transmission Plant - EGI -  Continuity of Accumulated Depreciation Year End Balances and Average of Monthly Averages</t>
  </si>
  <si>
    <t>Utility General Plant - EGI -  Continuity of Accumulated Depreciation Year End Balances and Average of Monthly Averages</t>
  </si>
  <si>
    <t>Utility Other Plant - EGI -  Continuity of Accumulated Depreciation Year End Balances and Average of Monthly Averages</t>
  </si>
  <si>
    <t>Union Rate Zones Transmission Plant</t>
  </si>
  <si>
    <t>Line No.</t>
  </si>
  <si>
    <t>Utility Gross Distribution Plant - EGI - Year End Balances and Average of Monthly Averages (Continued)</t>
  </si>
  <si>
    <t>Utility Storage Plant - EGI - Year End Balances and Average of Monthly Averages (Continued)</t>
  </si>
  <si>
    <t>Utility General Plant - EGI - Year End Balances and Average of Monthly Averages (Continued)</t>
  </si>
  <si>
    <t>Utility Distribution Plant - EGI -  Continuity of Accumulated Depreciation Year End Balances and Average of Monthly Averages (Continued)</t>
  </si>
  <si>
    <t>(e) = (a+b+c+d)</t>
  </si>
  <si>
    <t>(g) = (e+f)</t>
  </si>
  <si>
    <t>(d) = (a +b+c)</t>
  </si>
  <si>
    <t>(f) = (d+e)</t>
  </si>
  <si>
    <t>Utility General Plant - EGI -  Continuity of Accumulated Depreciation Year End Balances and Average of Monthly Averages 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</si>
</sst>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wrapText="1"/>
    </xf>
    <xf numFmtId="164" fontId="1" fillId="0" borderId="2" xfId="0" applyNumberFormat="1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A247D-FCFE-4D06-A106-1BFDA47382E3}">
  <dimension ref="A6:K82"/>
  <sheetViews>
    <sheetView view="pageLayout" topLeftCell="A22" zoomScale="90" zoomScaleNormal="100" zoomScalePageLayoutView="90" workbookViewId="0">
      <selection activeCell="C10" sqref="C10"/>
    </sheetView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44" style="1" customWidth="1"/>
    <col min="4" max="4" width="1.42578125" style="1" customWidth="1"/>
    <col min="5" max="11" width="12.42578125" style="2" customWidth="1"/>
    <col min="12" max="16384" width="101.42578125" style="1"/>
  </cols>
  <sheetData>
    <row r="6" spans="1:11" s="12" customFormat="1" x14ac:dyDescent="0.2">
      <c r="A6" s="14" t="s">
        <v>0</v>
      </c>
      <c r="B6" s="14"/>
      <c r="C6" s="14"/>
      <c r="D6" s="14"/>
      <c r="E6" s="13"/>
      <c r="F6" s="13"/>
      <c r="G6" s="13"/>
      <c r="H6" s="13"/>
      <c r="I6" s="13"/>
      <c r="J6" s="13"/>
      <c r="K6" s="13"/>
    </row>
    <row r="7" spans="1:11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</row>
    <row r="9" spans="1:11" s="3" customFormat="1" x14ac:dyDescent="0.2">
      <c r="E9" s="11" t="s">
        <v>2</v>
      </c>
      <c r="F9" s="11"/>
      <c r="G9" s="11"/>
      <c r="H9" s="11" t="s">
        <v>3</v>
      </c>
      <c r="I9" s="11"/>
      <c r="J9" s="11" t="s">
        <v>3</v>
      </c>
      <c r="K9" s="11"/>
    </row>
    <row r="10" spans="1:11" s="7" customFormat="1" ht="38.25" x14ac:dyDescent="0.2">
      <c r="A10" s="10" t="s">
        <v>96</v>
      </c>
      <c r="C10" s="9" t="s">
        <v>4</v>
      </c>
      <c r="E10" s="8" t="s">
        <v>5</v>
      </c>
      <c r="F10" s="8" t="s">
        <v>6</v>
      </c>
      <c r="G10" s="8" t="s">
        <v>7</v>
      </c>
      <c r="H10" s="8" t="s">
        <v>8</v>
      </c>
      <c r="I10" s="8" t="s">
        <v>9</v>
      </c>
      <c r="J10" s="8" t="s">
        <v>10</v>
      </c>
      <c r="K10" s="8" t="s">
        <v>11</v>
      </c>
    </row>
    <row r="11" spans="1:11" x14ac:dyDescent="0.2">
      <c r="E11" s="4" t="s">
        <v>12</v>
      </c>
      <c r="F11" s="4" t="s">
        <v>13</v>
      </c>
      <c r="G11" s="4" t="s">
        <v>14</v>
      </c>
      <c r="H11" s="4" t="s">
        <v>103</v>
      </c>
      <c r="I11" s="4" t="s">
        <v>15</v>
      </c>
      <c r="J11" s="4" t="s">
        <v>104</v>
      </c>
      <c r="K11" s="4" t="s">
        <v>16</v>
      </c>
    </row>
    <row r="12" spans="1:11" x14ac:dyDescent="0.2">
      <c r="E12" s="4"/>
      <c r="F12" s="4"/>
      <c r="G12" s="4"/>
      <c r="H12" s="4"/>
      <c r="I12" s="4"/>
      <c r="J12" s="4"/>
      <c r="K12" s="4"/>
    </row>
    <row r="13" spans="1:11" x14ac:dyDescent="0.2">
      <c r="C13" s="3" t="s">
        <v>17</v>
      </c>
    </row>
    <row r="15" spans="1:11" x14ac:dyDescent="0.2">
      <c r="A15" s="5">
        <v>1</v>
      </c>
      <c r="C15" s="1" t="s">
        <v>18</v>
      </c>
      <c r="E15" s="4">
        <v>0</v>
      </c>
      <c r="F15" s="4">
        <v>0</v>
      </c>
      <c r="G15" s="4">
        <v>0</v>
      </c>
      <c r="H15" s="4">
        <f t="shared" ref="H15:H24" si="0">E15+F15+G15</f>
        <v>0</v>
      </c>
      <c r="I15" s="4">
        <v>0</v>
      </c>
      <c r="J15" s="4">
        <f t="shared" ref="J15:J24" si="1">H15+I15</f>
        <v>0</v>
      </c>
      <c r="K15" s="4">
        <v>0</v>
      </c>
    </row>
    <row r="16" spans="1:11" x14ac:dyDescent="0.2">
      <c r="A16" s="5">
        <f t="shared" ref="A16:A24" si="2">A15+1</f>
        <v>2</v>
      </c>
      <c r="C16" s="1" t="s">
        <v>19</v>
      </c>
      <c r="E16" s="4">
        <v>43.75</v>
      </c>
      <c r="F16" s="4">
        <v>9.950328390000001</v>
      </c>
      <c r="G16" s="4">
        <v>0</v>
      </c>
      <c r="H16" s="4">
        <f t="shared" si="0"/>
        <v>53.700328390000003</v>
      </c>
      <c r="I16" s="4">
        <v>0</v>
      </c>
      <c r="J16" s="4">
        <f t="shared" si="1"/>
        <v>53.700328390000003</v>
      </c>
      <c r="K16" s="4">
        <v>44.190026270416652</v>
      </c>
    </row>
    <row r="17" spans="1:11" x14ac:dyDescent="0.2">
      <c r="A17" s="5">
        <f t="shared" si="2"/>
        <v>3</v>
      </c>
      <c r="C17" s="1" t="s">
        <v>20</v>
      </c>
      <c r="E17" s="4">
        <v>0</v>
      </c>
      <c r="F17" s="4">
        <v>0</v>
      </c>
      <c r="G17" s="4">
        <v>0</v>
      </c>
      <c r="H17" s="4">
        <f t="shared" si="0"/>
        <v>0</v>
      </c>
      <c r="I17" s="4">
        <v>0</v>
      </c>
      <c r="J17" s="4">
        <f t="shared" si="1"/>
        <v>0</v>
      </c>
      <c r="K17" s="4">
        <v>1.0000000000000004E-7</v>
      </c>
    </row>
    <row r="18" spans="1:11" x14ac:dyDescent="0.2">
      <c r="A18" s="5">
        <f t="shared" si="2"/>
        <v>4</v>
      </c>
      <c r="C18" s="1" t="s">
        <v>21</v>
      </c>
      <c r="E18" s="4">
        <v>63.76</v>
      </c>
      <c r="F18" s="4">
        <v>0</v>
      </c>
      <c r="G18" s="4">
        <v>0</v>
      </c>
      <c r="H18" s="4">
        <f t="shared" si="0"/>
        <v>63.76</v>
      </c>
      <c r="I18" s="4">
        <v>0</v>
      </c>
      <c r="J18" s="4">
        <f t="shared" si="1"/>
        <v>63.76</v>
      </c>
      <c r="K18" s="4">
        <v>63.761497850000005</v>
      </c>
    </row>
    <row r="19" spans="1:11" x14ac:dyDescent="0.2">
      <c r="A19" s="5">
        <f t="shared" si="2"/>
        <v>5</v>
      </c>
      <c r="C19" s="1" t="s">
        <v>22</v>
      </c>
      <c r="E19" s="4">
        <v>146.04</v>
      </c>
      <c r="F19" s="4">
        <v>5.0350545500000008</v>
      </c>
      <c r="G19" s="4">
        <v>-3.2635270000000001E-2</v>
      </c>
      <c r="H19" s="4">
        <f t="shared" si="0"/>
        <v>151.04241928000002</v>
      </c>
      <c r="I19" s="4">
        <v>-0.3216</v>
      </c>
      <c r="J19" s="4">
        <f t="shared" si="1"/>
        <v>150.72081928000003</v>
      </c>
      <c r="K19" s="4">
        <v>146.1072644108333</v>
      </c>
    </row>
    <row r="20" spans="1:11" x14ac:dyDescent="0.2">
      <c r="A20" s="5">
        <f t="shared" si="2"/>
        <v>6</v>
      </c>
      <c r="C20" s="1" t="s">
        <v>23</v>
      </c>
      <c r="E20" s="4">
        <v>3091.19</v>
      </c>
      <c r="F20" s="4">
        <v>223.03613053684117</v>
      </c>
      <c r="G20" s="4">
        <v>-8.251371859999999</v>
      </c>
      <c r="H20" s="4">
        <f t="shared" si="0"/>
        <v>3305.9747586768412</v>
      </c>
      <c r="I20" s="4">
        <v>0</v>
      </c>
      <c r="J20" s="4">
        <f t="shared" si="1"/>
        <v>3305.9747586768412</v>
      </c>
      <c r="K20" s="4">
        <v>3187.4620731626324</v>
      </c>
    </row>
    <row r="21" spans="1:11" x14ac:dyDescent="0.2">
      <c r="A21" s="5">
        <f t="shared" si="2"/>
        <v>7</v>
      </c>
      <c r="C21" s="1" t="s">
        <v>24</v>
      </c>
      <c r="E21" s="4">
        <v>4691.97</v>
      </c>
      <c r="F21" s="4">
        <v>144.50647618881911</v>
      </c>
      <c r="G21" s="4">
        <v>-109.09488851</v>
      </c>
      <c r="H21" s="4">
        <f t="shared" si="0"/>
        <v>4727.3815876788194</v>
      </c>
      <c r="I21" s="4">
        <v>-2.2014999999999998</v>
      </c>
      <c r="J21" s="4">
        <f t="shared" si="1"/>
        <v>4725.1800876788193</v>
      </c>
      <c r="K21" s="4">
        <v>4637.4571867758823</v>
      </c>
    </row>
    <row r="22" spans="1:11" x14ac:dyDescent="0.2">
      <c r="A22" s="5">
        <f t="shared" si="2"/>
        <v>8</v>
      </c>
      <c r="C22" s="1" t="s">
        <v>25</v>
      </c>
      <c r="E22" s="4">
        <v>4.47</v>
      </c>
      <c r="F22" s="4">
        <v>1.0157898200000002</v>
      </c>
      <c r="G22" s="4">
        <v>0</v>
      </c>
      <c r="H22" s="4">
        <f t="shared" si="0"/>
        <v>5.4857898199999999</v>
      </c>
      <c r="I22" s="4">
        <v>0</v>
      </c>
      <c r="J22" s="4">
        <f t="shared" si="1"/>
        <v>5.4857898199999999</v>
      </c>
      <c r="K22" s="4">
        <v>4.8936486474999992</v>
      </c>
    </row>
    <row r="23" spans="1:11" x14ac:dyDescent="0.2">
      <c r="A23" s="5">
        <f t="shared" si="2"/>
        <v>9</v>
      </c>
      <c r="C23" s="1" t="s">
        <v>26</v>
      </c>
      <c r="E23" s="4">
        <v>629.80999999999995</v>
      </c>
      <c r="F23" s="4">
        <v>58.103246526171638</v>
      </c>
      <c r="G23" s="4">
        <v>-3.2039116000000005</v>
      </c>
      <c r="H23" s="4">
        <f t="shared" si="0"/>
        <v>684.70933492617166</v>
      </c>
      <c r="I23" s="4">
        <v>-0.53049999999999997</v>
      </c>
      <c r="J23" s="4">
        <f t="shared" si="1"/>
        <v>684.1788349261717</v>
      </c>
      <c r="K23" s="4">
        <v>644.20117198474259</v>
      </c>
    </row>
    <row r="24" spans="1:11" x14ac:dyDescent="0.2">
      <c r="A24" s="5">
        <f t="shared" si="2"/>
        <v>10</v>
      </c>
      <c r="C24" s="1" t="s">
        <v>27</v>
      </c>
      <c r="E24" s="4">
        <v>497.56</v>
      </c>
      <c r="F24" s="4">
        <v>22.055669408168136</v>
      </c>
      <c r="G24" s="4">
        <v>0</v>
      </c>
      <c r="H24" s="4">
        <f t="shared" si="0"/>
        <v>519.61566940816817</v>
      </c>
      <c r="I24" s="4">
        <v>0</v>
      </c>
      <c r="J24" s="4">
        <f t="shared" si="1"/>
        <v>519.61566940816817</v>
      </c>
      <c r="K24" s="4">
        <v>480.98368419215967</v>
      </c>
    </row>
    <row r="25" spans="1:11" x14ac:dyDescent="0.2">
      <c r="A25" s="5"/>
      <c r="E25" s="4"/>
      <c r="F25" s="4"/>
      <c r="G25" s="4"/>
      <c r="H25" s="4"/>
      <c r="I25" s="4"/>
      <c r="J25" s="4"/>
      <c r="K25" s="4"/>
    </row>
    <row r="26" spans="1:11" ht="13.5" thickBot="1" x14ac:dyDescent="0.25">
      <c r="A26" s="5">
        <f>A24+1</f>
        <v>11</v>
      </c>
      <c r="C26" s="1" t="s">
        <v>28</v>
      </c>
      <c r="E26" s="6">
        <f t="shared" ref="E26:K26" si="3">SUM(E15:E24)</f>
        <v>9168.5500000000011</v>
      </c>
      <c r="F26" s="6">
        <f t="shared" si="3"/>
        <v>463.70269542</v>
      </c>
      <c r="G26" s="6">
        <f t="shared" si="3"/>
        <v>-120.58280723999999</v>
      </c>
      <c r="H26" s="6">
        <f t="shared" si="3"/>
        <v>9511.6698881800021</v>
      </c>
      <c r="I26" s="6">
        <f t="shared" si="3"/>
        <v>-3.0535999999999999</v>
      </c>
      <c r="J26" s="6">
        <f t="shared" si="3"/>
        <v>9508.6162881799992</v>
      </c>
      <c r="K26" s="6">
        <f t="shared" si="3"/>
        <v>9209.0565533941663</v>
      </c>
    </row>
    <row r="27" spans="1:11" ht="13.5" thickTop="1" x14ac:dyDescent="0.2">
      <c r="A27" s="5"/>
      <c r="E27" s="4"/>
      <c r="F27" s="4"/>
      <c r="G27" s="4"/>
      <c r="H27" s="4"/>
      <c r="I27" s="4"/>
      <c r="J27" s="4"/>
      <c r="K27" s="4"/>
    </row>
    <row r="28" spans="1:11" x14ac:dyDescent="0.2">
      <c r="A28" s="5"/>
      <c r="C28" s="3" t="s">
        <v>29</v>
      </c>
      <c r="E28" s="4"/>
      <c r="F28" s="4"/>
      <c r="G28" s="4"/>
      <c r="H28" s="4"/>
      <c r="I28" s="4"/>
      <c r="J28" s="4"/>
      <c r="K28" s="4"/>
    </row>
    <row r="29" spans="1:11" x14ac:dyDescent="0.2">
      <c r="A29" s="5"/>
      <c r="E29" s="4"/>
      <c r="F29" s="4"/>
      <c r="G29" s="4"/>
      <c r="H29" s="4"/>
      <c r="I29" s="4"/>
      <c r="J29" s="4"/>
      <c r="K29" s="4"/>
    </row>
    <row r="30" spans="1:11" x14ac:dyDescent="0.2">
      <c r="A30" s="5">
        <f>A26+1</f>
        <v>12</v>
      </c>
      <c r="C30" s="1" t="s">
        <v>19</v>
      </c>
      <c r="E30" s="4">
        <v>11.79</v>
      </c>
      <c r="F30" s="4">
        <v>0.84354314999999958</v>
      </c>
      <c r="G30" s="4">
        <v>0</v>
      </c>
      <c r="H30" s="4">
        <f t="shared" ref="H30:H59" si="4">E30+F30+G30</f>
        <v>12.633543149999999</v>
      </c>
      <c r="I30" s="4">
        <v>0</v>
      </c>
      <c r="J30" s="4">
        <f t="shared" ref="J30:J59" si="5">H30+I30</f>
        <v>12.633543149999999</v>
      </c>
      <c r="K30" s="4">
        <v>12.066929038750002</v>
      </c>
    </row>
    <row r="31" spans="1:11" x14ac:dyDescent="0.2">
      <c r="A31" s="5">
        <f t="shared" ref="A31:A59" si="6">A30+1</f>
        <v>13</v>
      </c>
      <c r="C31" s="1" t="s">
        <v>30</v>
      </c>
      <c r="E31" s="4">
        <v>8.23</v>
      </c>
      <c r="F31" s="4">
        <v>0.67386382999999828</v>
      </c>
      <c r="G31" s="4">
        <v>0</v>
      </c>
      <c r="H31" s="4">
        <f t="shared" si="4"/>
        <v>8.9038638299999988</v>
      </c>
      <c r="I31" s="4">
        <v>0</v>
      </c>
      <c r="J31" s="4">
        <f t="shared" si="5"/>
        <v>8.9038638299999988</v>
      </c>
      <c r="K31" s="4">
        <v>8.5813205562500023</v>
      </c>
    </row>
    <row r="32" spans="1:11" x14ac:dyDescent="0.2">
      <c r="A32" s="5">
        <f t="shared" si="6"/>
        <v>14</v>
      </c>
      <c r="C32" s="1" t="s">
        <v>22</v>
      </c>
      <c r="E32" s="4">
        <v>136.61000000000001</v>
      </c>
      <c r="F32" s="4">
        <v>2.9500757100001058</v>
      </c>
      <c r="G32" s="4">
        <v>0</v>
      </c>
      <c r="H32" s="4">
        <f t="shared" si="4"/>
        <v>139.56007571000012</v>
      </c>
      <c r="I32" s="4">
        <v>0</v>
      </c>
      <c r="J32" s="4">
        <f t="shared" si="5"/>
        <v>139.56007571000012</v>
      </c>
      <c r="K32" s="4">
        <v>137.10422226124993</v>
      </c>
    </row>
    <row r="33" spans="1:11" x14ac:dyDescent="0.2">
      <c r="A33" s="5">
        <f t="shared" si="6"/>
        <v>15</v>
      </c>
      <c r="C33" s="1" t="s">
        <v>31</v>
      </c>
      <c r="E33" s="4">
        <v>125.97</v>
      </c>
      <c r="F33" s="4">
        <v>2.3866591800000001</v>
      </c>
      <c r="G33" s="4">
        <v>9.6219698611628261E-3</v>
      </c>
      <c r="H33" s="4">
        <f t="shared" si="4"/>
        <v>128.36628114986118</v>
      </c>
      <c r="I33" s="4">
        <v>0</v>
      </c>
      <c r="J33" s="4">
        <f t="shared" si="5"/>
        <v>128.36628114986118</v>
      </c>
      <c r="K33" s="4">
        <v>126.73097358269408</v>
      </c>
    </row>
    <row r="34" spans="1:11" x14ac:dyDescent="0.2">
      <c r="A34" s="5">
        <f t="shared" si="6"/>
        <v>16</v>
      </c>
      <c r="C34" s="1" t="s">
        <v>32</v>
      </c>
      <c r="E34" s="4">
        <v>925.69</v>
      </c>
      <c r="F34" s="4">
        <v>32.755221460000001</v>
      </c>
      <c r="G34" s="4">
        <v>-1.7495236374815135</v>
      </c>
      <c r="H34" s="4">
        <f t="shared" si="4"/>
        <v>956.69569782251858</v>
      </c>
      <c r="I34" s="4">
        <v>0</v>
      </c>
      <c r="J34" s="4">
        <f t="shared" si="5"/>
        <v>956.69569782251858</v>
      </c>
      <c r="K34" s="4">
        <v>939.55528396169666</v>
      </c>
    </row>
    <row r="35" spans="1:11" x14ac:dyDescent="0.2">
      <c r="A35" s="5">
        <f t="shared" si="6"/>
        <v>17</v>
      </c>
      <c r="C35" s="1" t="s">
        <v>33</v>
      </c>
      <c r="E35" s="4">
        <v>91.08</v>
      </c>
      <c r="F35" s="4">
        <v>6.0362371799999801</v>
      </c>
      <c r="G35" s="4">
        <v>0</v>
      </c>
      <c r="H35" s="4">
        <f t="shared" si="4"/>
        <v>97.116237179999985</v>
      </c>
      <c r="I35" s="4">
        <v>0</v>
      </c>
      <c r="J35" s="4">
        <f t="shared" si="5"/>
        <v>97.116237179999985</v>
      </c>
      <c r="K35" s="4">
        <v>95.36075922833335</v>
      </c>
    </row>
    <row r="36" spans="1:11" x14ac:dyDescent="0.2">
      <c r="A36" s="5">
        <f t="shared" si="6"/>
        <v>18</v>
      </c>
      <c r="C36" s="1" t="s">
        <v>34</v>
      </c>
      <c r="E36" s="4">
        <v>73.48</v>
      </c>
      <c r="F36" s="4">
        <v>3.4537713399999328</v>
      </c>
      <c r="G36" s="4">
        <v>0</v>
      </c>
      <c r="H36" s="4">
        <f t="shared" si="4"/>
        <v>76.933771339999936</v>
      </c>
      <c r="I36" s="4">
        <v>0</v>
      </c>
      <c r="J36" s="4">
        <f t="shared" si="5"/>
        <v>76.933771339999936</v>
      </c>
      <c r="K36" s="4">
        <v>74.097774378333057</v>
      </c>
    </row>
    <row r="37" spans="1:11" x14ac:dyDescent="0.2">
      <c r="A37" s="5">
        <f t="shared" si="6"/>
        <v>19</v>
      </c>
      <c r="C37" s="1" t="s">
        <v>35</v>
      </c>
      <c r="E37" s="4">
        <v>557.33999999999992</v>
      </c>
      <c r="F37" s="4">
        <v>25.853595710000011</v>
      </c>
      <c r="G37" s="4">
        <v>-1.4412105631334717</v>
      </c>
      <c r="H37" s="4">
        <f t="shared" si="4"/>
        <v>581.75238514686646</v>
      </c>
      <c r="I37" s="4">
        <v>0</v>
      </c>
      <c r="J37" s="4">
        <f t="shared" si="5"/>
        <v>581.75238514686646</v>
      </c>
      <c r="K37" s="4">
        <v>555.68858732253102</v>
      </c>
    </row>
    <row r="38" spans="1:11" x14ac:dyDescent="0.2">
      <c r="A38" s="5">
        <f t="shared" si="6"/>
        <v>20</v>
      </c>
      <c r="C38" s="1" t="s">
        <v>36</v>
      </c>
      <c r="E38" s="4">
        <v>674.09</v>
      </c>
      <c r="F38" s="4">
        <v>32.876618150000013</v>
      </c>
      <c r="G38" s="4">
        <v>-0.53264022249147347</v>
      </c>
      <c r="H38" s="4">
        <f t="shared" si="4"/>
        <v>706.43397792750852</v>
      </c>
      <c r="I38" s="4">
        <v>0</v>
      </c>
      <c r="J38" s="4">
        <f t="shared" si="5"/>
        <v>706.43397792750852</v>
      </c>
      <c r="K38" s="4">
        <v>684.0418977044834</v>
      </c>
    </row>
    <row r="39" spans="1:11" x14ac:dyDescent="0.2">
      <c r="A39" s="5"/>
      <c r="E39" s="4"/>
      <c r="F39" s="4"/>
      <c r="G39" s="4"/>
      <c r="H39" s="4"/>
      <c r="I39" s="4"/>
      <c r="J39" s="4"/>
      <c r="K39" s="4"/>
    </row>
    <row r="50" spans="1:11" x14ac:dyDescent="0.2">
      <c r="A50" s="14" t="s">
        <v>97</v>
      </c>
      <c r="B50" s="14"/>
      <c r="C50" s="14"/>
      <c r="D50" s="14"/>
      <c r="E50" s="13"/>
      <c r="F50" s="13"/>
      <c r="G50" s="13"/>
      <c r="H50" s="13"/>
      <c r="I50" s="13"/>
      <c r="J50" s="13"/>
      <c r="K50" s="13"/>
    </row>
    <row r="51" spans="1:11" x14ac:dyDescent="0.2">
      <c r="A51" s="14" t="s">
        <v>1</v>
      </c>
      <c r="B51" s="14"/>
      <c r="C51" s="14"/>
      <c r="D51" s="14"/>
      <c r="E51" s="13"/>
      <c r="F51" s="13"/>
      <c r="G51" s="13"/>
      <c r="H51" s="13"/>
      <c r="I51" s="13"/>
      <c r="J51" s="13"/>
      <c r="K51" s="13"/>
    </row>
    <row r="53" spans="1:11" x14ac:dyDescent="0.2">
      <c r="A53" s="3"/>
      <c r="B53" s="3"/>
      <c r="C53" s="3"/>
      <c r="D53" s="3"/>
      <c r="E53" s="11" t="s">
        <v>2</v>
      </c>
      <c r="F53" s="11"/>
      <c r="G53" s="11"/>
      <c r="H53" s="11" t="s">
        <v>3</v>
      </c>
      <c r="I53" s="11"/>
      <c r="J53" s="11" t="s">
        <v>3</v>
      </c>
      <c r="K53" s="11"/>
    </row>
    <row r="54" spans="1:11" ht="38.25" x14ac:dyDescent="0.2">
      <c r="A54" s="10" t="s">
        <v>96</v>
      </c>
      <c r="B54" s="7"/>
      <c r="C54" s="9" t="s">
        <v>4</v>
      </c>
      <c r="D54" s="7"/>
      <c r="E54" s="8" t="s">
        <v>5</v>
      </c>
      <c r="F54" s="8" t="s">
        <v>6</v>
      </c>
      <c r="G54" s="8" t="s">
        <v>7</v>
      </c>
      <c r="H54" s="8" t="s">
        <v>8</v>
      </c>
      <c r="I54" s="8" t="s">
        <v>9</v>
      </c>
      <c r="J54" s="8" t="s">
        <v>10</v>
      </c>
      <c r="K54" s="8" t="s">
        <v>11</v>
      </c>
    </row>
    <row r="55" spans="1:11" x14ac:dyDescent="0.2">
      <c r="E55" s="4" t="s">
        <v>12</v>
      </c>
      <c r="F55" s="4" t="s">
        <v>13</v>
      </c>
      <c r="G55" s="4" t="s">
        <v>14</v>
      </c>
      <c r="H55" s="4" t="s">
        <v>103</v>
      </c>
      <c r="I55" s="4" t="s">
        <v>15</v>
      </c>
      <c r="J55" s="4" t="s">
        <v>104</v>
      </c>
      <c r="K55" s="4" t="s">
        <v>16</v>
      </c>
    </row>
    <row r="56" spans="1:11" x14ac:dyDescent="0.2">
      <c r="E56" s="4"/>
      <c r="F56" s="4"/>
      <c r="G56" s="4"/>
      <c r="H56" s="4"/>
      <c r="I56" s="4"/>
      <c r="J56" s="4"/>
      <c r="K56" s="4"/>
    </row>
    <row r="57" spans="1:11" x14ac:dyDescent="0.2">
      <c r="A57" s="5">
        <f>A38+1</f>
        <v>21</v>
      </c>
      <c r="C57" s="1" t="s">
        <v>37</v>
      </c>
      <c r="E57" s="4">
        <v>50.36</v>
      </c>
      <c r="F57" s="4">
        <v>9.9135053300000209</v>
      </c>
      <c r="G57" s="4">
        <v>0</v>
      </c>
      <c r="H57" s="4">
        <f t="shared" si="4"/>
        <v>60.27350533000002</v>
      </c>
      <c r="I57" s="4">
        <v>0</v>
      </c>
      <c r="J57" s="4">
        <f t="shared" si="5"/>
        <v>60.27350533000002</v>
      </c>
      <c r="K57" s="4">
        <v>52.552540530416593</v>
      </c>
    </row>
    <row r="58" spans="1:11" x14ac:dyDescent="0.2">
      <c r="A58" s="5">
        <f t="shared" si="6"/>
        <v>22</v>
      </c>
      <c r="C58" s="1" t="s">
        <v>27</v>
      </c>
      <c r="E58" s="4">
        <v>355.03</v>
      </c>
      <c r="F58" s="4">
        <v>22.470404690000162</v>
      </c>
      <c r="G58" s="4">
        <v>-4.1755825299999998</v>
      </c>
      <c r="H58" s="4">
        <f t="shared" si="4"/>
        <v>373.32482216000017</v>
      </c>
      <c r="I58" s="4">
        <v>0</v>
      </c>
      <c r="J58" s="4">
        <f t="shared" si="5"/>
        <v>373.32482216000017</v>
      </c>
      <c r="K58" s="4">
        <v>360.86633538000001</v>
      </c>
    </row>
    <row r="59" spans="1:11" x14ac:dyDescent="0.2">
      <c r="A59" s="5">
        <f t="shared" si="6"/>
        <v>23</v>
      </c>
      <c r="C59" s="1" t="s">
        <v>38</v>
      </c>
      <c r="E59" s="4">
        <v>264.57</v>
      </c>
      <c r="F59" s="4">
        <v>50.676148657869987</v>
      </c>
      <c r="G59" s="4">
        <v>0</v>
      </c>
      <c r="H59" s="4">
        <f t="shared" si="4"/>
        <v>315.24614865786998</v>
      </c>
      <c r="I59" s="4">
        <v>0</v>
      </c>
      <c r="J59" s="4">
        <f t="shared" si="5"/>
        <v>315.24614865786998</v>
      </c>
      <c r="K59" s="4">
        <v>285.90849385193297</v>
      </c>
    </row>
    <row r="60" spans="1:11" x14ac:dyDescent="0.2">
      <c r="A60" s="5"/>
      <c r="E60" s="4"/>
      <c r="F60" s="4"/>
      <c r="G60" s="4"/>
      <c r="H60" s="4"/>
      <c r="I60" s="4"/>
      <c r="J60" s="4"/>
      <c r="K60" s="4"/>
    </row>
    <row r="61" spans="1:11" ht="13.5" thickBot="1" x14ac:dyDescent="0.25">
      <c r="A61" s="5">
        <f>A59+1</f>
        <v>24</v>
      </c>
      <c r="C61" s="1" t="s">
        <v>28</v>
      </c>
      <c r="E61" s="6">
        <f t="shared" ref="E61:K61" si="7">SUM(E30:E59)</f>
        <v>3274.2400000000002</v>
      </c>
      <c r="F61" s="6">
        <f t="shared" si="7"/>
        <v>190.88964438787022</v>
      </c>
      <c r="G61" s="6">
        <f t="shared" si="7"/>
        <v>-7.8893349832452957</v>
      </c>
      <c r="H61" s="6">
        <f t="shared" si="7"/>
        <v>3457.2403094046244</v>
      </c>
      <c r="I61" s="6">
        <f t="shared" si="7"/>
        <v>0</v>
      </c>
      <c r="J61" s="6">
        <f t="shared" si="7"/>
        <v>3457.2403094046244</v>
      </c>
      <c r="K61" s="6">
        <f t="shared" si="7"/>
        <v>3332.5551177966713</v>
      </c>
    </row>
    <row r="62" spans="1:11" ht="13.5" thickTop="1" x14ac:dyDescent="0.2">
      <c r="A62" s="5"/>
      <c r="E62" s="4"/>
      <c r="F62" s="4"/>
      <c r="G62" s="4"/>
      <c r="H62" s="4"/>
      <c r="I62" s="4"/>
      <c r="J62" s="4"/>
      <c r="K62" s="4"/>
    </row>
    <row r="63" spans="1:11" x14ac:dyDescent="0.2">
      <c r="A63" s="5"/>
      <c r="C63" s="3" t="s">
        <v>39</v>
      </c>
      <c r="E63" s="4"/>
      <c r="F63" s="4"/>
      <c r="G63" s="4"/>
      <c r="H63" s="4"/>
      <c r="I63" s="4"/>
      <c r="J63" s="4"/>
      <c r="K63" s="4"/>
    </row>
    <row r="64" spans="1:11" x14ac:dyDescent="0.2">
      <c r="A64" s="5"/>
      <c r="E64" s="4"/>
      <c r="F64" s="4"/>
      <c r="G64" s="4"/>
      <c r="H64" s="4"/>
      <c r="I64" s="4"/>
      <c r="J64" s="4"/>
      <c r="K64" s="4"/>
    </row>
    <row r="65" spans="1:11" x14ac:dyDescent="0.2">
      <c r="A65" s="5">
        <f>A61+1</f>
        <v>25</v>
      </c>
      <c r="C65" s="1" t="s">
        <v>19</v>
      </c>
      <c r="E65" s="4">
        <v>4.6399999999999997</v>
      </c>
      <c r="F65" s="4">
        <v>0.31821352000000058</v>
      </c>
      <c r="G65" s="4">
        <v>0</v>
      </c>
      <c r="H65" s="4">
        <f t="shared" ref="H65:H76" si="8">E65+F65+G65</f>
        <v>4.9582135200000002</v>
      </c>
      <c r="I65" s="4">
        <v>0</v>
      </c>
      <c r="J65" s="4">
        <f t="shared" ref="J65:J76" si="9">H65+I65</f>
        <v>4.9582135200000002</v>
      </c>
      <c r="K65" s="4">
        <v>4.8190833074999961</v>
      </c>
    </row>
    <row r="66" spans="1:11" x14ac:dyDescent="0.2">
      <c r="A66" s="5">
        <f t="shared" ref="A66:A76" si="10">A65+1</f>
        <v>26</v>
      </c>
      <c r="C66" s="1" t="s">
        <v>30</v>
      </c>
      <c r="E66" s="4">
        <v>10.5</v>
      </c>
      <c r="F66" s="4">
        <v>0.12670848999999554</v>
      </c>
      <c r="G66" s="4">
        <v>0</v>
      </c>
      <c r="H66" s="4">
        <f t="shared" si="8"/>
        <v>10.626708489999995</v>
      </c>
      <c r="I66" s="4">
        <v>0</v>
      </c>
      <c r="J66" s="4">
        <f t="shared" si="9"/>
        <v>10.626708489999995</v>
      </c>
      <c r="K66" s="4">
        <v>10.527173819583327</v>
      </c>
    </row>
    <row r="67" spans="1:11" x14ac:dyDescent="0.2">
      <c r="A67" s="5">
        <f t="shared" si="10"/>
        <v>27</v>
      </c>
      <c r="C67" s="1" t="s">
        <v>22</v>
      </c>
      <c r="E67" s="4">
        <v>67.489999999999995</v>
      </c>
      <c r="F67" s="4">
        <v>1.061259340000009</v>
      </c>
      <c r="G67" s="4">
        <v>0</v>
      </c>
      <c r="H67" s="4">
        <f t="shared" si="8"/>
        <v>68.551259340000001</v>
      </c>
      <c r="I67" s="4">
        <v>0</v>
      </c>
      <c r="J67" s="4">
        <f t="shared" si="9"/>
        <v>68.551259340000001</v>
      </c>
      <c r="K67" s="4">
        <v>67.7731636616667</v>
      </c>
    </row>
    <row r="68" spans="1:11" x14ac:dyDescent="0.2">
      <c r="A68" s="5">
        <f t="shared" si="10"/>
        <v>28</v>
      </c>
      <c r="C68" s="1" t="s">
        <v>31</v>
      </c>
      <c r="E68" s="4">
        <v>108.47</v>
      </c>
      <c r="F68" s="4">
        <v>1.6254518300000003</v>
      </c>
      <c r="G68" s="4">
        <v>-2.9736439861164372E-2</v>
      </c>
      <c r="H68" s="4">
        <f t="shared" si="8"/>
        <v>110.06571539013883</v>
      </c>
      <c r="I68" s="4">
        <v>0</v>
      </c>
      <c r="J68" s="4">
        <f t="shared" si="9"/>
        <v>110.06571539013883</v>
      </c>
      <c r="K68" s="4">
        <v>109.38628194897261</v>
      </c>
    </row>
    <row r="69" spans="1:11" x14ac:dyDescent="0.2">
      <c r="A69" s="5">
        <f t="shared" si="10"/>
        <v>29</v>
      </c>
      <c r="C69" s="1" t="s">
        <v>32</v>
      </c>
      <c r="E69" s="4">
        <v>478.16999999999996</v>
      </c>
      <c r="F69" s="4">
        <v>12.212182869999996</v>
      </c>
      <c r="G69" s="4">
        <v>-0.83077546251848389</v>
      </c>
      <c r="H69" s="4">
        <f t="shared" si="8"/>
        <v>489.55140740748146</v>
      </c>
      <c r="I69" s="4">
        <v>0</v>
      </c>
      <c r="J69" s="4">
        <f t="shared" si="9"/>
        <v>489.55140740748146</v>
      </c>
      <c r="K69" s="4">
        <v>482.09269103538526</v>
      </c>
    </row>
    <row r="70" spans="1:11" x14ac:dyDescent="0.2">
      <c r="A70" s="5">
        <f t="shared" si="10"/>
        <v>30</v>
      </c>
      <c r="C70" s="1" t="s">
        <v>33</v>
      </c>
      <c r="E70" s="4">
        <v>41.39</v>
      </c>
      <c r="F70" s="4">
        <v>-2.4121493900000024</v>
      </c>
      <c r="G70" s="4">
        <v>0</v>
      </c>
      <c r="H70" s="4">
        <f t="shared" si="8"/>
        <v>38.977850609999997</v>
      </c>
      <c r="I70" s="4">
        <v>0</v>
      </c>
      <c r="J70" s="4">
        <f t="shared" si="9"/>
        <v>38.977850609999997</v>
      </c>
      <c r="K70" s="4">
        <v>39.757610166250004</v>
      </c>
    </row>
    <row r="71" spans="1:11" x14ac:dyDescent="0.2">
      <c r="A71" s="5">
        <f t="shared" si="10"/>
        <v>31</v>
      </c>
      <c r="C71" s="1" t="s">
        <v>34</v>
      </c>
      <c r="E71" s="4">
        <v>40.89</v>
      </c>
      <c r="F71" s="4">
        <v>0.64832720999996996</v>
      </c>
      <c r="G71" s="4">
        <v>0</v>
      </c>
      <c r="H71" s="4">
        <f t="shared" si="8"/>
        <v>41.53832720999997</v>
      </c>
      <c r="I71" s="4">
        <v>0</v>
      </c>
      <c r="J71" s="4">
        <f t="shared" si="9"/>
        <v>41.53832720999997</v>
      </c>
      <c r="K71" s="4">
        <v>41.169062090416659</v>
      </c>
    </row>
    <row r="72" spans="1:11" x14ac:dyDescent="0.2">
      <c r="A72" s="5">
        <f t="shared" si="10"/>
        <v>32</v>
      </c>
      <c r="C72" s="1" t="s">
        <v>35</v>
      </c>
      <c r="E72" s="4">
        <v>625.36</v>
      </c>
      <c r="F72" s="4">
        <v>55.43235732000003</v>
      </c>
      <c r="G72" s="4">
        <v>-0.24309378686652844</v>
      </c>
      <c r="H72" s="4">
        <f t="shared" si="8"/>
        <v>680.54926353313351</v>
      </c>
      <c r="I72" s="4">
        <v>0</v>
      </c>
      <c r="J72" s="4">
        <f t="shared" si="9"/>
        <v>680.54926353313351</v>
      </c>
      <c r="K72" s="4">
        <v>645.04911152246996</v>
      </c>
    </row>
    <row r="73" spans="1:11" x14ac:dyDescent="0.2">
      <c r="A73" s="5">
        <f t="shared" si="10"/>
        <v>33</v>
      </c>
      <c r="C73" s="1" t="s">
        <v>36</v>
      </c>
      <c r="E73" s="4">
        <v>238.34</v>
      </c>
      <c r="F73" s="4">
        <v>0.48540255999999804</v>
      </c>
      <c r="G73" s="4">
        <v>-0.14008048750852664</v>
      </c>
      <c r="H73" s="4">
        <f t="shared" si="8"/>
        <v>238.68532207249149</v>
      </c>
      <c r="I73" s="4">
        <v>0</v>
      </c>
      <c r="J73" s="4">
        <f t="shared" si="9"/>
        <v>238.68532207249149</v>
      </c>
      <c r="K73" s="4">
        <v>238.98023202385096</v>
      </c>
    </row>
    <row r="74" spans="1:11" x14ac:dyDescent="0.2">
      <c r="A74" s="5">
        <f t="shared" si="10"/>
        <v>34</v>
      </c>
      <c r="C74" s="1" t="s">
        <v>37</v>
      </c>
      <c r="E74" s="4">
        <v>145.93</v>
      </c>
      <c r="F74" s="4">
        <v>5.417819870000395</v>
      </c>
      <c r="G74" s="4">
        <v>0</v>
      </c>
      <c r="H74" s="4">
        <f t="shared" si="8"/>
        <v>151.34781987000039</v>
      </c>
      <c r="I74" s="4">
        <v>0</v>
      </c>
      <c r="J74" s="4">
        <f t="shared" si="9"/>
        <v>151.34781987000039</v>
      </c>
      <c r="K74" s="4">
        <v>146.61278798958324</v>
      </c>
    </row>
    <row r="75" spans="1:11" x14ac:dyDescent="0.2">
      <c r="A75" s="5">
        <f t="shared" si="10"/>
        <v>35</v>
      </c>
      <c r="C75" s="1" t="s">
        <v>27</v>
      </c>
      <c r="E75" s="4">
        <v>88.78</v>
      </c>
      <c r="F75" s="4">
        <v>9.4694962600000085</v>
      </c>
      <c r="G75" s="4">
        <v>-1.44301075</v>
      </c>
      <c r="H75" s="4">
        <f t="shared" si="8"/>
        <v>96.806485510000016</v>
      </c>
      <c r="I75" s="4">
        <v>0</v>
      </c>
      <c r="J75" s="4">
        <f t="shared" si="9"/>
        <v>96.806485510000016</v>
      </c>
      <c r="K75" s="4">
        <v>92.529095998750023</v>
      </c>
    </row>
    <row r="76" spans="1:11" x14ac:dyDescent="0.2">
      <c r="A76" s="5">
        <f t="shared" si="10"/>
        <v>36</v>
      </c>
      <c r="C76" s="1" t="s">
        <v>38</v>
      </c>
      <c r="E76" s="4">
        <v>168.7</v>
      </c>
      <c r="F76" s="4">
        <v>4.3600851921299695</v>
      </c>
      <c r="G76" s="4">
        <v>0</v>
      </c>
      <c r="H76" s="4">
        <f t="shared" si="8"/>
        <v>173.06008519212995</v>
      </c>
      <c r="I76" s="4">
        <v>0</v>
      </c>
      <c r="J76" s="4">
        <f t="shared" si="9"/>
        <v>173.06008519212995</v>
      </c>
      <c r="K76" s="4">
        <v>170.34408959515048</v>
      </c>
    </row>
    <row r="77" spans="1:11" x14ac:dyDescent="0.2">
      <c r="A77" s="5"/>
      <c r="E77" s="4"/>
      <c r="F77" s="4"/>
      <c r="G77" s="4"/>
      <c r="H77" s="4"/>
      <c r="I77" s="4"/>
      <c r="J77" s="4"/>
      <c r="K77" s="4"/>
    </row>
    <row r="78" spans="1:11" ht="13.5" thickBot="1" x14ac:dyDescent="0.25">
      <c r="A78" s="5">
        <f>A76+1</f>
        <v>37</v>
      </c>
      <c r="C78" s="1" t="s">
        <v>28</v>
      </c>
      <c r="E78" s="6">
        <f t="shared" ref="E78:K78" si="11">SUM(E65:E76)</f>
        <v>2018.6599999999999</v>
      </c>
      <c r="F78" s="6">
        <f t="shared" si="11"/>
        <v>88.745155072130387</v>
      </c>
      <c r="G78" s="6">
        <f t="shared" si="11"/>
        <v>-2.6866969267547036</v>
      </c>
      <c r="H78" s="6">
        <f t="shared" si="11"/>
        <v>2104.7184581453757</v>
      </c>
      <c r="I78" s="6">
        <f t="shared" si="11"/>
        <v>0</v>
      </c>
      <c r="J78" s="6">
        <f t="shared" si="11"/>
        <v>2104.7184581453757</v>
      </c>
      <c r="K78" s="6">
        <f t="shared" si="11"/>
        <v>2049.0403831595791</v>
      </c>
    </row>
    <row r="79" spans="1:11" ht="13.5" thickTop="1" x14ac:dyDescent="0.2">
      <c r="A79" s="5"/>
      <c r="E79" s="4"/>
      <c r="F79" s="4"/>
      <c r="G79" s="4"/>
      <c r="H79" s="4"/>
      <c r="I79" s="4"/>
      <c r="J79" s="4"/>
      <c r="K79" s="4"/>
    </row>
    <row r="80" spans="1:11" ht="13.5" thickBot="1" x14ac:dyDescent="0.25">
      <c r="A80" s="5">
        <f>A78+1</f>
        <v>38</v>
      </c>
      <c r="C80" s="1" t="s">
        <v>40</v>
      </c>
      <c r="E80" s="6">
        <f t="shared" ref="E80:K80" si="12">SUM(E26,E61,E78)</f>
        <v>14461.45</v>
      </c>
      <c r="F80" s="6">
        <f t="shared" si="12"/>
        <v>743.33749488000058</v>
      </c>
      <c r="G80" s="6">
        <f t="shared" si="12"/>
        <v>-131.15883915000001</v>
      </c>
      <c r="H80" s="6">
        <f t="shared" si="12"/>
        <v>15073.628655730001</v>
      </c>
      <c r="I80" s="6">
        <f t="shared" si="12"/>
        <v>-3.0535999999999999</v>
      </c>
      <c r="J80" s="6">
        <f t="shared" si="12"/>
        <v>15070.575055729998</v>
      </c>
      <c r="K80" s="6">
        <f t="shared" si="12"/>
        <v>14590.652054350418</v>
      </c>
    </row>
    <row r="81" spans="1:11" ht="13.5" thickTop="1" x14ac:dyDescent="0.2">
      <c r="A81" s="5"/>
      <c r="E81" s="4"/>
      <c r="F81" s="4"/>
      <c r="G81" s="4"/>
      <c r="H81" s="4"/>
      <c r="I81" s="4"/>
      <c r="J81" s="4"/>
      <c r="K81" s="4"/>
    </row>
    <row r="82" spans="1:11" x14ac:dyDescent="0.2">
      <c r="A82" s="3"/>
    </row>
  </sheetData>
  <pageMargins left="0.7" right="0.7" top="0.75" bottom="0.75" header="0.3" footer="0.3"/>
  <pageSetup scale="88" orientation="landscape" r:id="rId1"/>
  <headerFooter>
    <oddHeader>&amp;R&amp;"Arial,Regular"&amp;10Filed: 2022-10-31
EB-2022-0200
Exhibit 2
Tab 2
Schedule 1
Attachment 4
Page &amp;P of 15</oddHead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05AF7-5EB6-495F-AA8A-568E87937533}">
  <dimension ref="A6:L26"/>
  <sheetViews>
    <sheetView view="pageLayout" zoomScale="90" zoomScaleNormal="100" zoomScalePageLayoutView="90" workbookViewId="0">
      <selection activeCell="C26" sqref="C26"/>
    </sheetView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44" style="1" customWidth="1"/>
    <col min="4" max="4" width="1.42578125" style="1" customWidth="1"/>
    <col min="5" max="8" width="12.42578125" style="2" customWidth="1"/>
    <col min="9" max="9" width="16" style="2" customWidth="1"/>
    <col min="10" max="12" width="12.42578125" style="2" customWidth="1"/>
    <col min="13" max="16384" width="101.42578125" style="1"/>
  </cols>
  <sheetData>
    <row r="6" spans="1:12" s="12" customFormat="1" x14ac:dyDescent="0.2">
      <c r="A6" s="14"/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</row>
    <row r="7" spans="1:12" s="12" customFormat="1" x14ac:dyDescent="0.2">
      <c r="A7" s="14" t="s">
        <v>94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</row>
    <row r="8" spans="1:12" s="12" customFormat="1" x14ac:dyDescent="0.2">
      <c r="A8" s="14" t="s">
        <v>1</v>
      </c>
      <c r="B8" s="14"/>
      <c r="C8" s="14"/>
      <c r="D8" s="14"/>
      <c r="E8" s="13"/>
      <c r="F8" s="13"/>
      <c r="G8" s="13"/>
      <c r="H8" s="13"/>
      <c r="I8" s="13"/>
      <c r="J8" s="13"/>
      <c r="K8" s="13"/>
      <c r="L8" s="13"/>
    </row>
    <row r="10" spans="1:12" s="3" customFormat="1" x14ac:dyDescent="0.2">
      <c r="E10" s="11" t="s">
        <v>2</v>
      </c>
      <c r="F10" s="11"/>
      <c r="G10" s="11"/>
      <c r="H10" s="11"/>
      <c r="I10" s="11" t="s">
        <v>3</v>
      </c>
      <c r="J10" s="11"/>
      <c r="K10" s="11" t="s">
        <v>3</v>
      </c>
      <c r="L10" s="11"/>
    </row>
    <row r="11" spans="1:12" s="7" customFormat="1" ht="38.25" x14ac:dyDescent="0.2">
      <c r="A11" s="10" t="s">
        <v>96</v>
      </c>
      <c r="C11" s="9" t="s">
        <v>4</v>
      </c>
      <c r="E11" s="8" t="s">
        <v>5</v>
      </c>
      <c r="F11" s="8" t="s">
        <v>6</v>
      </c>
      <c r="G11" s="8" t="s">
        <v>7</v>
      </c>
      <c r="H11" s="8" t="s">
        <v>87</v>
      </c>
      <c r="I11" s="8" t="s">
        <v>8</v>
      </c>
      <c r="J11" s="8" t="s">
        <v>9</v>
      </c>
      <c r="K11" s="8" t="s">
        <v>10</v>
      </c>
      <c r="L11" s="8" t="s">
        <v>11</v>
      </c>
    </row>
    <row r="12" spans="1:12" x14ac:dyDescent="0.2">
      <c r="E12" s="4" t="s">
        <v>12</v>
      </c>
      <c r="F12" s="4" t="s">
        <v>13</v>
      </c>
      <c r="G12" s="4" t="s">
        <v>14</v>
      </c>
      <c r="H12" s="4" t="s">
        <v>88</v>
      </c>
      <c r="I12" s="4" t="s">
        <v>101</v>
      </c>
      <c r="J12" s="4" t="s">
        <v>89</v>
      </c>
      <c r="K12" s="4" t="s">
        <v>102</v>
      </c>
      <c r="L12" s="4" t="s">
        <v>90</v>
      </c>
    </row>
    <row r="13" spans="1:12" x14ac:dyDescent="0.2">
      <c r="C13" s="3" t="s">
        <v>81</v>
      </c>
      <c r="E13" s="4"/>
      <c r="F13" s="4"/>
      <c r="G13" s="4"/>
      <c r="H13" s="4"/>
      <c r="I13" s="4"/>
      <c r="J13" s="4"/>
      <c r="K13" s="4"/>
      <c r="L13" s="4"/>
    </row>
    <row r="15" spans="1:12" x14ac:dyDescent="0.2">
      <c r="A15" s="5">
        <v>1</v>
      </c>
      <c r="C15" s="1" t="s">
        <v>82</v>
      </c>
      <c r="E15" s="4">
        <v>-1.37</v>
      </c>
      <c r="F15" s="4">
        <v>-3.792852E-2</v>
      </c>
      <c r="G15" s="4">
        <v>0</v>
      </c>
      <c r="H15" s="4">
        <v>0</v>
      </c>
      <c r="I15" s="4">
        <f>E15+F15+G15+H15</f>
        <v>-1.40792852</v>
      </c>
      <c r="J15" s="4">
        <v>0</v>
      </c>
      <c r="K15" s="4">
        <f>I15+J15</f>
        <v>-1.40792852</v>
      </c>
      <c r="L15" s="4">
        <v>-1.3927284800000008</v>
      </c>
    </row>
    <row r="16" spans="1:12" x14ac:dyDescent="0.2">
      <c r="A16" s="5"/>
      <c r="E16" s="4"/>
      <c r="F16" s="4"/>
      <c r="G16" s="4"/>
      <c r="H16" s="4"/>
      <c r="I16" s="4"/>
      <c r="J16" s="4"/>
      <c r="K16" s="4"/>
      <c r="L16" s="4"/>
    </row>
    <row r="17" spans="1:12" x14ac:dyDescent="0.2">
      <c r="A17" s="5"/>
      <c r="C17" s="3" t="s">
        <v>83</v>
      </c>
      <c r="E17" s="4"/>
      <c r="F17" s="4"/>
      <c r="G17" s="4"/>
      <c r="H17" s="4"/>
      <c r="I17" s="4"/>
      <c r="J17" s="4"/>
      <c r="K17" s="4"/>
      <c r="L17" s="4"/>
    </row>
    <row r="18" spans="1:12" x14ac:dyDescent="0.2">
      <c r="A18" s="5"/>
      <c r="E18" s="4"/>
      <c r="F18" s="4"/>
      <c r="G18" s="4"/>
      <c r="H18" s="4"/>
      <c r="I18" s="4"/>
      <c r="J18" s="4"/>
      <c r="K18" s="4"/>
      <c r="L18" s="4"/>
    </row>
    <row r="19" spans="1:12" x14ac:dyDescent="0.2">
      <c r="A19" s="5">
        <f>A15+1</f>
        <v>2</v>
      </c>
      <c r="C19" s="1" t="s">
        <v>84</v>
      </c>
      <c r="E19" s="4">
        <v>-0.86</v>
      </c>
      <c r="F19" s="4">
        <v>-5.9689680000000009E-2</v>
      </c>
      <c r="G19" s="4">
        <v>0</v>
      </c>
      <c r="H19" s="4">
        <v>0</v>
      </c>
      <c r="I19" s="4">
        <f>E19+F19+G19+H19</f>
        <v>-0.91968967999999995</v>
      </c>
      <c r="J19" s="4">
        <v>0</v>
      </c>
      <c r="K19" s="4">
        <f>I19+J19</f>
        <v>-0.91968967999999995</v>
      </c>
      <c r="L19" s="4">
        <v>-0.89186091999999972</v>
      </c>
    </row>
    <row r="20" spans="1:12" x14ac:dyDescent="0.2">
      <c r="A20" s="5">
        <f>A19+1</f>
        <v>3</v>
      </c>
      <c r="C20" s="1" t="s">
        <v>85</v>
      </c>
      <c r="E20" s="4">
        <v>-0.3</v>
      </c>
      <c r="F20" s="4">
        <v>-4.9475999999999999E-3</v>
      </c>
      <c r="G20" s="4">
        <v>0</v>
      </c>
      <c r="H20" s="4">
        <v>0</v>
      </c>
      <c r="I20" s="4">
        <f>E20+F20+G20+H20</f>
        <v>-0.30494759999999999</v>
      </c>
      <c r="J20" s="4">
        <v>0</v>
      </c>
      <c r="K20" s="4">
        <f>I20+J20</f>
        <v>-0.30494759999999999</v>
      </c>
      <c r="L20" s="4">
        <v>-0.30057399000000007</v>
      </c>
    </row>
    <row r="21" spans="1:12" x14ac:dyDescent="0.2">
      <c r="A21" s="5"/>
      <c r="E21" s="4"/>
      <c r="F21" s="4"/>
      <c r="G21" s="4"/>
      <c r="H21" s="4"/>
      <c r="I21" s="4"/>
      <c r="J21" s="4"/>
      <c r="K21" s="4"/>
      <c r="L21" s="4"/>
    </row>
    <row r="22" spans="1:12" ht="13.5" thickBot="1" x14ac:dyDescent="0.25">
      <c r="A22" s="5">
        <f>A20+1</f>
        <v>4</v>
      </c>
      <c r="C22" s="1" t="s">
        <v>51</v>
      </c>
      <c r="E22" s="6">
        <f t="shared" ref="E22:L22" si="0">SUM(E19:E20)</f>
        <v>-1.1599999999999999</v>
      </c>
      <c r="F22" s="6">
        <f t="shared" si="0"/>
        <v>-6.4637280000000005E-2</v>
      </c>
      <c r="G22" s="6">
        <f t="shared" si="0"/>
        <v>0</v>
      </c>
      <c r="H22" s="6">
        <f t="shared" si="0"/>
        <v>0</v>
      </c>
      <c r="I22" s="6">
        <f t="shared" si="0"/>
        <v>-1.2246372800000001</v>
      </c>
      <c r="J22" s="6">
        <f t="shared" si="0"/>
        <v>0</v>
      </c>
      <c r="K22" s="6">
        <f t="shared" si="0"/>
        <v>-1.2246372800000001</v>
      </c>
      <c r="L22" s="6">
        <f t="shared" si="0"/>
        <v>-1.1924349099999998</v>
      </c>
    </row>
    <row r="23" spans="1:12" ht="13.5" thickTop="1" x14ac:dyDescent="0.2">
      <c r="A23" s="5"/>
      <c r="E23" s="4"/>
      <c r="F23" s="4"/>
      <c r="G23" s="4"/>
      <c r="H23" s="4"/>
      <c r="I23" s="4"/>
      <c r="J23" s="4"/>
      <c r="K23" s="4"/>
      <c r="L23" s="4"/>
    </row>
    <row r="24" spans="1:12" ht="13.5" thickBot="1" x14ac:dyDescent="0.25">
      <c r="A24" s="5">
        <f>A22+1</f>
        <v>5</v>
      </c>
      <c r="C24" s="1" t="s">
        <v>40</v>
      </c>
      <c r="E24" s="6">
        <f t="shared" ref="E24:L24" si="1">SUM(E15,E22)</f>
        <v>-2.5300000000000002</v>
      </c>
      <c r="F24" s="6">
        <f t="shared" si="1"/>
        <v>-0.10256580000000001</v>
      </c>
      <c r="G24" s="6">
        <f t="shared" si="1"/>
        <v>0</v>
      </c>
      <c r="H24" s="6">
        <f t="shared" si="1"/>
        <v>0</v>
      </c>
      <c r="I24" s="6">
        <f t="shared" si="1"/>
        <v>-2.6325658000000001</v>
      </c>
      <c r="J24" s="6">
        <f t="shared" si="1"/>
        <v>0</v>
      </c>
      <c r="K24" s="6">
        <f t="shared" si="1"/>
        <v>-2.6325658000000001</v>
      </c>
      <c r="L24" s="6">
        <f t="shared" si="1"/>
        <v>-2.5851633900000008</v>
      </c>
    </row>
    <row r="25" spans="1:12" ht="13.5" thickTop="1" x14ac:dyDescent="0.2"/>
    <row r="26" spans="1:12" x14ac:dyDescent="0.2">
      <c r="A26" s="3"/>
    </row>
  </sheetData>
  <pageMargins left="0.7" right="0.7" top="0.75" bottom="0.75" header="0.3" footer="0.3"/>
  <pageSetup scale="77" firstPageNumber="15" orientation="landscape" useFirstPageNumber="1" r:id="rId1"/>
  <headerFooter>
    <oddHeader>&amp;R&amp;"Arial,Regular"&amp;10Filed: 2022-10-31
EB-2022-0200
Exhibit 2
Tab 2
Schedule 1
Attachment 4
Page &amp;P of 15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7322F-6835-48E3-99AD-3354B134C2FC}">
  <dimension ref="A6:K26"/>
  <sheetViews>
    <sheetView view="pageLayout" zoomScale="90" zoomScaleNormal="100" zoomScalePageLayoutView="90" workbookViewId="0">
      <selection activeCell="H11" sqref="H11:J11"/>
    </sheetView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44" style="1" customWidth="1"/>
    <col min="4" max="4" width="1.42578125" style="1" customWidth="1"/>
    <col min="5" max="11" width="12.42578125" style="2" customWidth="1"/>
    <col min="12" max="16384" width="101.42578125" style="1"/>
  </cols>
  <sheetData>
    <row r="6" spans="1:11" s="12" customFormat="1" x14ac:dyDescent="0.2">
      <c r="A6" s="14" t="s">
        <v>56</v>
      </c>
      <c r="B6" s="14"/>
      <c r="C6" s="14"/>
      <c r="D6" s="14"/>
      <c r="E6" s="13"/>
      <c r="F6" s="13"/>
      <c r="G6" s="13"/>
      <c r="H6" s="13"/>
      <c r="I6" s="13"/>
      <c r="J6" s="13"/>
      <c r="K6" s="13"/>
    </row>
    <row r="7" spans="1:11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</row>
    <row r="9" spans="1:11" s="3" customFormat="1" x14ac:dyDescent="0.2">
      <c r="E9" s="11" t="s">
        <v>2</v>
      </c>
      <c r="F9" s="11"/>
      <c r="G9" s="11"/>
      <c r="H9" s="11" t="s">
        <v>3</v>
      </c>
      <c r="I9" s="11"/>
      <c r="J9" s="11" t="s">
        <v>3</v>
      </c>
      <c r="K9" s="11"/>
    </row>
    <row r="10" spans="1:11" s="7" customFormat="1" ht="38.25" x14ac:dyDescent="0.2">
      <c r="A10" s="10" t="s">
        <v>96</v>
      </c>
      <c r="C10" s="9" t="s">
        <v>4</v>
      </c>
      <c r="E10" s="8" t="s">
        <v>5</v>
      </c>
      <c r="F10" s="8" t="s">
        <v>6</v>
      </c>
      <c r="G10" s="8" t="s">
        <v>7</v>
      </c>
      <c r="H10" s="8" t="s">
        <v>8</v>
      </c>
      <c r="I10" s="8" t="s">
        <v>9</v>
      </c>
      <c r="J10" s="8" t="s">
        <v>10</v>
      </c>
      <c r="K10" s="8" t="s">
        <v>11</v>
      </c>
    </row>
    <row r="11" spans="1:11" x14ac:dyDescent="0.2">
      <c r="E11" s="4" t="s">
        <v>12</v>
      </c>
      <c r="F11" s="4" t="s">
        <v>13</v>
      </c>
      <c r="G11" s="4" t="s">
        <v>14</v>
      </c>
      <c r="H11" s="4" t="s">
        <v>103</v>
      </c>
      <c r="I11" s="4" t="s">
        <v>15</v>
      </c>
      <c r="J11" s="4" t="s">
        <v>104</v>
      </c>
      <c r="K11" s="4" t="s">
        <v>16</v>
      </c>
    </row>
    <row r="12" spans="1:11" x14ac:dyDescent="0.2">
      <c r="E12" s="4"/>
      <c r="F12" s="4"/>
      <c r="G12" s="4"/>
      <c r="H12" s="4"/>
      <c r="I12" s="4"/>
      <c r="J12" s="4"/>
      <c r="K12" s="4"/>
    </row>
    <row r="13" spans="1:11" s="3" customFormat="1" x14ac:dyDescent="0.2">
      <c r="C13" s="3" t="s">
        <v>95</v>
      </c>
      <c r="E13" s="11"/>
      <c r="F13" s="11"/>
      <c r="G13" s="11"/>
      <c r="H13" s="11"/>
      <c r="I13" s="11"/>
      <c r="J13" s="11"/>
      <c r="K13" s="11"/>
    </row>
    <row r="15" spans="1:11" x14ac:dyDescent="0.2">
      <c r="A15" s="5">
        <v>1</v>
      </c>
      <c r="C15" s="1" t="s">
        <v>19</v>
      </c>
      <c r="E15" s="4">
        <v>75.430000000000007</v>
      </c>
      <c r="F15" s="4">
        <v>10.326454980000001</v>
      </c>
      <c r="G15" s="4">
        <v>-3.5144493099999998</v>
      </c>
      <c r="H15" s="4">
        <f t="shared" ref="H15:H22" si="0">E15+F15+G15</f>
        <v>82.242005669999998</v>
      </c>
      <c r="I15" s="4">
        <v>0</v>
      </c>
      <c r="J15" s="4">
        <f t="shared" ref="J15:J22" si="1">H15+I15</f>
        <v>82.242005669999998</v>
      </c>
      <c r="K15" s="4">
        <v>74.175581504583349</v>
      </c>
    </row>
    <row r="16" spans="1:11" x14ac:dyDescent="0.2">
      <c r="A16" s="5">
        <f t="shared" ref="A16:A22" si="2">A15+1</f>
        <v>2</v>
      </c>
      <c r="C16" s="1" t="s">
        <v>30</v>
      </c>
      <c r="E16" s="4">
        <v>66.180000000000007</v>
      </c>
      <c r="F16" s="4">
        <v>1.2777792200000018</v>
      </c>
      <c r="G16" s="4">
        <v>0</v>
      </c>
      <c r="H16" s="4">
        <f t="shared" si="0"/>
        <v>67.457779220000006</v>
      </c>
      <c r="I16" s="4">
        <v>0</v>
      </c>
      <c r="J16" s="4">
        <f t="shared" si="1"/>
        <v>67.457779220000006</v>
      </c>
      <c r="K16" s="4">
        <v>66.47401872833332</v>
      </c>
    </row>
    <row r="17" spans="1:11" x14ac:dyDescent="0.2">
      <c r="A17" s="5">
        <f t="shared" si="2"/>
        <v>3</v>
      </c>
      <c r="C17" s="1" t="s">
        <v>57</v>
      </c>
      <c r="E17" s="4">
        <v>165.94</v>
      </c>
      <c r="F17" s="4">
        <v>0.34411491999999999</v>
      </c>
      <c r="G17" s="4">
        <v>0</v>
      </c>
      <c r="H17" s="4">
        <f t="shared" si="0"/>
        <v>166.28411492000001</v>
      </c>
      <c r="I17" s="4">
        <v>0</v>
      </c>
      <c r="J17" s="4">
        <f t="shared" si="1"/>
        <v>166.28411492000001</v>
      </c>
      <c r="K17" s="4">
        <v>165.90606770166664</v>
      </c>
    </row>
    <row r="18" spans="1:11" x14ac:dyDescent="0.2">
      <c r="A18" s="5">
        <f t="shared" si="2"/>
        <v>4</v>
      </c>
      <c r="C18" s="1" t="s">
        <v>24</v>
      </c>
      <c r="E18" s="4">
        <v>1880.4499999999998</v>
      </c>
      <c r="F18" s="4">
        <v>75.964274839999987</v>
      </c>
      <c r="G18" s="4">
        <v>-1.93501455</v>
      </c>
      <c r="H18" s="4">
        <f t="shared" si="0"/>
        <v>1954.4792602899997</v>
      </c>
      <c r="I18" s="4">
        <v>0</v>
      </c>
      <c r="J18" s="4">
        <f t="shared" si="1"/>
        <v>1954.4792602899997</v>
      </c>
      <c r="K18" s="4">
        <v>1891.7175165354167</v>
      </c>
    </row>
    <row r="19" spans="1:11" x14ac:dyDescent="0.2">
      <c r="A19" s="5">
        <f t="shared" si="2"/>
        <v>5</v>
      </c>
      <c r="C19" s="1" t="s">
        <v>48</v>
      </c>
      <c r="E19" s="4">
        <v>940.87</v>
      </c>
      <c r="F19" s="4">
        <v>1.7472302200000762</v>
      </c>
      <c r="G19" s="4">
        <v>0</v>
      </c>
      <c r="H19" s="4">
        <f t="shared" si="0"/>
        <v>942.61723022000012</v>
      </c>
      <c r="I19" s="4">
        <v>0</v>
      </c>
      <c r="J19" s="4">
        <f t="shared" si="1"/>
        <v>942.61723022000012</v>
      </c>
      <c r="K19" s="4">
        <v>941.01782627666648</v>
      </c>
    </row>
    <row r="20" spans="1:11" x14ac:dyDescent="0.2">
      <c r="A20" s="5">
        <f t="shared" si="2"/>
        <v>6</v>
      </c>
      <c r="C20" s="1" t="s">
        <v>37</v>
      </c>
      <c r="E20" s="4">
        <v>299.12</v>
      </c>
      <c r="F20" s="4">
        <v>21.849930339999997</v>
      </c>
      <c r="G20" s="4">
        <v>-0.01</v>
      </c>
      <c r="H20" s="4">
        <f t="shared" si="0"/>
        <v>320.95993034000003</v>
      </c>
      <c r="I20" s="4">
        <v>0</v>
      </c>
      <c r="J20" s="4">
        <f t="shared" si="1"/>
        <v>320.95993034000003</v>
      </c>
      <c r="K20" s="4">
        <v>301.04313305916656</v>
      </c>
    </row>
    <row r="21" spans="1:11" x14ac:dyDescent="0.2">
      <c r="A21" s="5">
        <f t="shared" si="2"/>
        <v>7</v>
      </c>
      <c r="C21" s="1" t="s">
        <v>58</v>
      </c>
      <c r="E21" s="4">
        <v>7.47</v>
      </c>
      <c r="F21" s="4">
        <v>0</v>
      </c>
      <c r="G21" s="4">
        <v>0</v>
      </c>
      <c r="H21" s="4">
        <f t="shared" si="0"/>
        <v>7.47</v>
      </c>
      <c r="I21" s="4">
        <v>0</v>
      </c>
      <c r="J21" s="4">
        <f t="shared" si="1"/>
        <v>7.47</v>
      </c>
      <c r="K21" s="4">
        <v>7.4719385000000029</v>
      </c>
    </row>
    <row r="22" spans="1:11" x14ac:dyDescent="0.2">
      <c r="A22" s="5">
        <f t="shared" si="2"/>
        <v>8</v>
      </c>
      <c r="C22" s="1" t="s">
        <v>38</v>
      </c>
      <c r="E22" s="4">
        <v>176.78</v>
      </c>
      <c r="F22" s="4">
        <v>23.324836939999997</v>
      </c>
      <c r="G22" s="4">
        <v>0</v>
      </c>
      <c r="H22" s="4">
        <f t="shared" si="0"/>
        <v>200.10483693999998</v>
      </c>
      <c r="I22" s="4">
        <v>0</v>
      </c>
      <c r="J22" s="4">
        <f t="shared" si="1"/>
        <v>200.10483693999998</v>
      </c>
      <c r="K22" s="4">
        <v>189.03531678083331</v>
      </c>
    </row>
    <row r="23" spans="1:11" x14ac:dyDescent="0.2">
      <c r="A23" s="5"/>
      <c r="E23" s="4"/>
      <c r="F23" s="4"/>
      <c r="G23" s="4"/>
      <c r="H23" s="4"/>
      <c r="I23" s="4"/>
      <c r="J23" s="4"/>
      <c r="K23" s="4"/>
    </row>
    <row r="24" spans="1:11" ht="13.5" thickBot="1" x14ac:dyDescent="0.25">
      <c r="A24" s="5">
        <f>A22+1</f>
        <v>9</v>
      </c>
      <c r="C24" s="1" t="s">
        <v>59</v>
      </c>
      <c r="E24" s="6">
        <f t="shared" ref="E24:K24" si="3">SUM(E15:E22)</f>
        <v>3612.24</v>
      </c>
      <c r="F24" s="6">
        <f t="shared" si="3"/>
        <v>134.83462146000005</v>
      </c>
      <c r="G24" s="6">
        <f t="shared" si="3"/>
        <v>-5.4594638599999996</v>
      </c>
      <c r="H24" s="6">
        <f t="shared" si="3"/>
        <v>3741.6151575999997</v>
      </c>
      <c r="I24" s="6">
        <f t="shared" si="3"/>
        <v>0</v>
      </c>
      <c r="J24" s="6">
        <f t="shared" si="3"/>
        <v>3741.6151575999997</v>
      </c>
      <c r="K24" s="6">
        <f t="shared" si="3"/>
        <v>3636.8413990866666</v>
      </c>
    </row>
    <row r="25" spans="1:11" ht="13.5" thickTop="1" x14ac:dyDescent="0.2"/>
    <row r="26" spans="1:11" x14ac:dyDescent="0.2">
      <c r="A26" s="3"/>
    </row>
  </sheetData>
  <pageMargins left="0.7" right="0.7" top="0.75" bottom="0.75" header="0.3" footer="0.3"/>
  <pageSetup scale="88" firstPageNumber="3" orientation="landscape" useFirstPageNumber="1" r:id="rId1"/>
  <headerFooter>
    <oddHeader>&amp;R&amp;"Arial,Regular"&amp;10Filed: 2022-10-31
EB-2022-0200
Exhibit 2
Tab 2
Schedule 1
Attachment 4
Page &amp;P of 15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6EC4F-EDED-4C0B-B655-71A73DF92675}">
  <dimension ref="A6:K73"/>
  <sheetViews>
    <sheetView view="pageLayout" zoomScale="90" zoomScaleNormal="100" zoomScalePageLayoutView="90" workbookViewId="0">
      <selection activeCell="H55" sqref="H55:J55"/>
    </sheetView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44" style="1" customWidth="1"/>
    <col min="4" max="4" width="1.42578125" style="1" customWidth="1"/>
    <col min="5" max="11" width="12.42578125" style="2" customWidth="1"/>
    <col min="12" max="16384" width="101.42578125" style="1"/>
  </cols>
  <sheetData>
    <row r="6" spans="1:11" s="12" customFormat="1" x14ac:dyDescent="0.2">
      <c r="A6" s="14" t="s">
        <v>41</v>
      </c>
      <c r="B6" s="14"/>
      <c r="C6" s="14"/>
      <c r="D6" s="14"/>
      <c r="E6" s="13"/>
      <c r="F6" s="13"/>
      <c r="G6" s="13"/>
      <c r="H6" s="13"/>
      <c r="I6" s="13"/>
      <c r="J6" s="13"/>
      <c r="K6" s="13"/>
    </row>
    <row r="7" spans="1:11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</row>
    <row r="9" spans="1:11" s="3" customFormat="1" x14ac:dyDescent="0.2">
      <c r="E9" s="11" t="s">
        <v>2</v>
      </c>
      <c r="F9" s="11"/>
      <c r="G9" s="11"/>
      <c r="H9" s="11" t="s">
        <v>3</v>
      </c>
      <c r="I9" s="11"/>
      <c r="J9" s="11" t="s">
        <v>3</v>
      </c>
      <c r="K9" s="11"/>
    </row>
    <row r="10" spans="1:11" s="7" customFormat="1" ht="38.25" x14ac:dyDescent="0.2">
      <c r="A10" s="10" t="s">
        <v>96</v>
      </c>
      <c r="C10" s="9" t="s">
        <v>4</v>
      </c>
      <c r="E10" s="8" t="s">
        <v>5</v>
      </c>
      <c r="F10" s="8" t="s">
        <v>6</v>
      </c>
      <c r="G10" s="8" t="s">
        <v>7</v>
      </c>
      <c r="H10" s="8" t="s">
        <v>8</v>
      </c>
      <c r="I10" s="8" t="s">
        <v>9</v>
      </c>
      <c r="J10" s="8" t="s">
        <v>10</v>
      </c>
      <c r="K10" s="8" t="s">
        <v>11</v>
      </c>
    </row>
    <row r="11" spans="1:11" x14ac:dyDescent="0.2">
      <c r="E11" s="4" t="s">
        <v>12</v>
      </c>
      <c r="F11" s="4" t="s">
        <v>13</v>
      </c>
      <c r="G11" s="4" t="s">
        <v>14</v>
      </c>
      <c r="H11" s="4" t="s">
        <v>103</v>
      </c>
      <c r="I11" s="4" t="s">
        <v>15</v>
      </c>
      <c r="J11" s="4" t="s">
        <v>104</v>
      </c>
      <c r="K11" s="4" t="s">
        <v>16</v>
      </c>
    </row>
    <row r="12" spans="1:11" x14ac:dyDescent="0.2">
      <c r="E12" s="4"/>
      <c r="F12" s="4"/>
      <c r="G12" s="4"/>
      <c r="H12" s="4"/>
      <c r="I12" s="4"/>
      <c r="J12" s="4"/>
      <c r="K12" s="4"/>
    </row>
    <row r="13" spans="1:11" x14ac:dyDescent="0.2">
      <c r="C13" s="1" t="s">
        <v>42</v>
      </c>
    </row>
    <row r="15" spans="1:11" x14ac:dyDescent="0.2">
      <c r="A15" s="5">
        <v>1</v>
      </c>
      <c r="C15" s="1" t="s">
        <v>43</v>
      </c>
      <c r="E15" s="4">
        <v>4.17</v>
      </c>
      <c r="F15" s="4">
        <v>-1.036983E-2</v>
      </c>
      <c r="G15" s="4">
        <v>0</v>
      </c>
      <c r="H15" s="4">
        <f t="shared" ref="H15:H23" si="0">E15+F15+G15</f>
        <v>4.1596301699999998</v>
      </c>
      <c r="I15" s="4">
        <v>0</v>
      </c>
      <c r="J15" s="4">
        <f t="shared" ref="J15:J23" si="1">H15+I15</f>
        <v>4.1596301699999998</v>
      </c>
      <c r="K15" s="4">
        <v>4.1625145862500004</v>
      </c>
    </row>
    <row r="16" spans="1:11" x14ac:dyDescent="0.2">
      <c r="A16" s="5">
        <f t="shared" ref="A16:A23" si="2">A15+1</f>
        <v>2</v>
      </c>
      <c r="C16" s="1" t="s">
        <v>44</v>
      </c>
      <c r="E16" s="4">
        <v>46.29</v>
      </c>
      <c r="F16" s="4">
        <v>0</v>
      </c>
      <c r="G16" s="4">
        <v>0</v>
      </c>
      <c r="H16" s="4">
        <f t="shared" si="0"/>
        <v>46.29</v>
      </c>
      <c r="I16" s="4">
        <v>-1.0047999999999999</v>
      </c>
      <c r="J16" s="4">
        <f t="shared" si="1"/>
        <v>45.285199999999996</v>
      </c>
      <c r="K16" s="4">
        <v>45.281888239999986</v>
      </c>
    </row>
    <row r="17" spans="1:11" x14ac:dyDescent="0.2">
      <c r="A17" s="5">
        <f t="shared" si="2"/>
        <v>3</v>
      </c>
      <c r="C17" s="1" t="s">
        <v>22</v>
      </c>
      <c r="E17" s="4">
        <v>31.1</v>
      </c>
      <c r="F17" s="4">
        <v>0.25654951999999998</v>
      </c>
      <c r="G17" s="4">
        <v>-3.3594379999999993E-2</v>
      </c>
      <c r="H17" s="4">
        <f t="shared" si="0"/>
        <v>31.322955140000001</v>
      </c>
      <c r="I17" s="4">
        <v>-7.0400000000000004E-2</v>
      </c>
      <c r="J17" s="4">
        <f t="shared" si="1"/>
        <v>31.252555140000002</v>
      </c>
      <c r="K17" s="4">
        <v>31.070669323333334</v>
      </c>
    </row>
    <row r="18" spans="1:11" x14ac:dyDescent="0.2">
      <c r="A18" s="5">
        <f t="shared" si="2"/>
        <v>4</v>
      </c>
      <c r="C18" s="1" t="s">
        <v>45</v>
      </c>
      <c r="E18" s="4">
        <v>59.14</v>
      </c>
      <c r="F18" s="4">
        <v>10.004452310000001</v>
      </c>
      <c r="G18" s="4">
        <v>0</v>
      </c>
      <c r="H18" s="4">
        <f t="shared" si="0"/>
        <v>69.144452310000005</v>
      </c>
      <c r="I18" s="4">
        <v>0</v>
      </c>
      <c r="J18" s="4">
        <f t="shared" si="1"/>
        <v>69.144452310000005</v>
      </c>
      <c r="K18" s="4">
        <v>59.560254189583326</v>
      </c>
    </row>
    <row r="19" spans="1:11" x14ac:dyDescent="0.2">
      <c r="A19" s="5">
        <f t="shared" si="2"/>
        <v>5</v>
      </c>
      <c r="C19" s="1" t="s">
        <v>46</v>
      </c>
      <c r="E19" s="4">
        <v>10.87</v>
      </c>
      <c r="F19" s="4">
        <v>1.6259625800000002</v>
      </c>
      <c r="G19" s="4">
        <v>0</v>
      </c>
      <c r="H19" s="4">
        <f t="shared" si="0"/>
        <v>12.495962579999999</v>
      </c>
      <c r="I19" s="4">
        <v>0</v>
      </c>
      <c r="J19" s="4">
        <f t="shared" si="1"/>
        <v>12.495962579999999</v>
      </c>
      <c r="K19" s="4">
        <v>10.965189995833333</v>
      </c>
    </row>
    <row r="20" spans="1:11" x14ac:dyDescent="0.2">
      <c r="A20" s="5">
        <f t="shared" si="2"/>
        <v>6</v>
      </c>
      <c r="C20" s="1" t="s">
        <v>47</v>
      </c>
      <c r="E20" s="4">
        <v>106.09</v>
      </c>
      <c r="F20" s="4">
        <v>9.1752563400000007</v>
      </c>
      <c r="G20" s="4">
        <v>0</v>
      </c>
      <c r="H20" s="4">
        <f t="shared" si="0"/>
        <v>115.26525634000001</v>
      </c>
      <c r="I20" s="4">
        <v>0</v>
      </c>
      <c r="J20" s="4">
        <f t="shared" si="1"/>
        <v>115.26525634000001</v>
      </c>
      <c r="K20" s="4">
        <v>106.50426811500003</v>
      </c>
    </row>
    <row r="21" spans="1:11" x14ac:dyDescent="0.2">
      <c r="A21" s="5">
        <f t="shared" si="2"/>
        <v>7</v>
      </c>
      <c r="C21" s="1" t="s">
        <v>48</v>
      </c>
      <c r="E21" s="4">
        <v>135.41999999999999</v>
      </c>
      <c r="F21" s="4">
        <v>22.877076330000001</v>
      </c>
      <c r="G21" s="4">
        <v>0</v>
      </c>
      <c r="H21" s="4">
        <f t="shared" si="0"/>
        <v>158.29707632999998</v>
      </c>
      <c r="I21" s="4">
        <v>-0.45700000000000002</v>
      </c>
      <c r="J21" s="4">
        <f t="shared" si="1"/>
        <v>157.84007632999999</v>
      </c>
      <c r="K21" s="4">
        <v>140.44492112375002</v>
      </c>
    </row>
    <row r="22" spans="1:11" x14ac:dyDescent="0.2">
      <c r="A22" s="5">
        <f t="shared" si="2"/>
        <v>8</v>
      </c>
      <c r="C22" s="1" t="s">
        <v>49</v>
      </c>
      <c r="E22" s="4">
        <v>11.15</v>
      </c>
      <c r="F22" s="4">
        <v>0</v>
      </c>
      <c r="G22" s="4">
        <v>0</v>
      </c>
      <c r="H22" s="4">
        <f t="shared" si="0"/>
        <v>11.15</v>
      </c>
      <c r="I22" s="4">
        <v>0</v>
      </c>
      <c r="J22" s="4">
        <f t="shared" si="1"/>
        <v>11.15</v>
      </c>
      <c r="K22" s="4">
        <v>11.149711769999996</v>
      </c>
    </row>
    <row r="23" spans="1:11" x14ac:dyDescent="0.2">
      <c r="A23" s="5">
        <f t="shared" si="2"/>
        <v>9</v>
      </c>
      <c r="C23" s="1" t="s">
        <v>50</v>
      </c>
      <c r="E23" s="4">
        <v>33.380000000000003</v>
      </c>
      <c r="F23" s="4">
        <v>-6.7544800000005128E-3</v>
      </c>
      <c r="G23" s="4">
        <v>-1.0518358400000003</v>
      </c>
      <c r="H23" s="4">
        <f t="shared" si="0"/>
        <v>32.321409680000002</v>
      </c>
      <c r="I23" s="4">
        <v>0</v>
      </c>
      <c r="J23" s="4">
        <f t="shared" si="1"/>
        <v>32.321409680000002</v>
      </c>
      <c r="K23" s="4">
        <v>33.074068120000007</v>
      </c>
    </row>
    <row r="24" spans="1:11" x14ac:dyDescent="0.2">
      <c r="A24" s="5"/>
      <c r="E24" s="4"/>
      <c r="F24" s="4"/>
      <c r="G24" s="4"/>
      <c r="H24" s="4"/>
      <c r="I24" s="4"/>
      <c r="J24" s="4"/>
      <c r="K24" s="4"/>
    </row>
    <row r="25" spans="1:11" ht="13.5" thickBot="1" x14ac:dyDescent="0.25">
      <c r="A25" s="5">
        <f>A23+1</f>
        <v>10</v>
      </c>
      <c r="C25" s="1" t="s">
        <v>51</v>
      </c>
      <c r="E25" s="6">
        <f t="shared" ref="E25:K25" si="3">SUM(E15:E23)</f>
        <v>437.6099999999999</v>
      </c>
      <c r="F25" s="6">
        <f t="shared" si="3"/>
        <v>43.922172770000003</v>
      </c>
      <c r="G25" s="6">
        <f t="shared" si="3"/>
        <v>-1.0854302200000003</v>
      </c>
      <c r="H25" s="6">
        <f t="shared" si="3"/>
        <v>480.44674254999995</v>
      </c>
      <c r="I25" s="6">
        <f t="shared" si="3"/>
        <v>-1.5322</v>
      </c>
      <c r="J25" s="6">
        <f t="shared" si="3"/>
        <v>478.91454254999996</v>
      </c>
      <c r="K25" s="6">
        <f t="shared" si="3"/>
        <v>442.21348546375003</v>
      </c>
    </row>
    <row r="26" spans="1:11" ht="13.5" thickTop="1" x14ac:dyDescent="0.2">
      <c r="A26" s="5"/>
      <c r="E26" s="4"/>
      <c r="F26" s="4"/>
      <c r="G26" s="4"/>
      <c r="H26" s="4"/>
      <c r="I26" s="4"/>
      <c r="J26" s="4"/>
      <c r="K26" s="4"/>
    </row>
    <row r="27" spans="1:11" x14ac:dyDescent="0.2">
      <c r="A27" s="5"/>
      <c r="C27" s="3" t="s">
        <v>52</v>
      </c>
      <c r="E27" s="4"/>
      <c r="F27" s="4"/>
      <c r="G27" s="4"/>
      <c r="H27" s="4"/>
      <c r="I27" s="4"/>
      <c r="J27" s="4"/>
      <c r="K27" s="4"/>
    </row>
    <row r="28" spans="1:11" x14ac:dyDescent="0.2">
      <c r="A28" s="5"/>
      <c r="E28" s="4"/>
      <c r="F28" s="4"/>
      <c r="G28" s="4"/>
      <c r="H28" s="4"/>
      <c r="I28" s="4"/>
      <c r="J28" s="4"/>
      <c r="K28" s="4"/>
    </row>
    <row r="29" spans="1:11" x14ac:dyDescent="0.2">
      <c r="A29" s="5">
        <f>A25+1</f>
        <v>11</v>
      </c>
      <c r="C29" s="1" t="s">
        <v>19</v>
      </c>
      <c r="E29" s="4">
        <v>0.01</v>
      </c>
      <c r="F29" s="4">
        <v>0</v>
      </c>
      <c r="G29" s="4">
        <v>0</v>
      </c>
      <c r="H29" s="4">
        <f>E29+F29+G29</f>
        <v>0.01</v>
      </c>
      <c r="I29" s="4">
        <v>0</v>
      </c>
      <c r="J29" s="4">
        <f>H29+I29</f>
        <v>0.01</v>
      </c>
      <c r="K29" s="4">
        <v>7.3027000000000005E-3</v>
      </c>
    </row>
    <row r="30" spans="1:11" x14ac:dyDescent="0.2">
      <c r="A30" s="5">
        <f>A29+1</f>
        <v>12</v>
      </c>
      <c r="C30" s="1" t="s">
        <v>22</v>
      </c>
      <c r="E30" s="4">
        <v>4.7300000000000004</v>
      </c>
      <c r="F30" s="4">
        <v>0.47619697000000005</v>
      </c>
      <c r="G30" s="4">
        <v>0</v>
      </c>
      <c r="H30" s="4">
        <f>E30+F30+G30</f>
        <v>5.2061969700000006</v>
      </c>
      <c r="I30" s="4">
        <v>0</v>
      </c>
      <c r="J30" s="4">
        <f>H30+I30</f>
        <v>5.2061969700000006</v>
      </c>
      <c r="K30" s="4">
        <v>4.8093754029166664</v>
      </c>
    </row>
    <row r="31" spans="1:11" x14ac:dyDescent="0.2">
      <c r="A31" s="5">
        <f>A30+1</f>
        <v>13</v>
      </c>
      <c r="C31" s="1" t="s">
        <v>53</v>
      </c>
      <c r="E31" s="4">
        <v>4.6100000000000003</v>
      </c>
      <c r="F31" s="4">
        <v>0</v>
      </c>
      <c r="G31" s="4">
        <v>0</v>
      </c>
      <c r="H31" s="4">
        <f>E31+F31+G31</f>
        <v>4.6100000000000003</v>
      </c>
      <c r="I31" s="4">
        <v>0</v>
      </c>
      <c r="J31" s="4">
        <f>H31+I31</f>
        <v>4.6100000000000003</v>
      </c>
      <c r="K31" s="4">
        <v>4.6086803500000002</v>
      </c>
    </row>
    <row r="32" spans="1:11" x14ac:dyDescent="0.2">
      <c r="A32" s="5">
        <f>A31+1</f>
        <v>14</v>
      </c>
      <c r="C32" s="1" t="s">
        <v>54</v>
      </c>
      <c r="E32" s="4">
        <v>20</v>
      </c>
      <c r="F32" s="4">
        <v>0.20470133000000001</v>
      </c>
      <c r="G32" s="4">
        <v>0</v>
      </c>
      <c r="H32" s="4">
        <f>E32+F32+G32</f>
        <v>20.204701329999999</v>
      </c>
      <c r="I32" s="4">
        <v>0</v>
      </c>
      <c r="J32" s="4">
        <f>H32+I32</f>
        <v>20.204701329999999</v>
      </c>
      <c r="K32" s="4">
        <v>20.010519012083332</v>
      </c>
    </row>
    <row r="33" spans="1:11" x14ac:dyDescent="0.2">
      <c r="A33" s="5">
        <f>A32+1</f>
        <v>15</v>
      </c>
      <c r="C33" s="1" t="s">
        <v>38</v>
      </c>
      <c r="E33" s="4">
        <v>3.05</v>
      </c>
      <c r="F33" s="4">
        <v>-1.25193307</v>
      </c>
      <c r="G33" s="4">
        <v>0</v>
      </c>
      <c r="H33" s="4">
        <f>E33+F33+G33</f>
        <v>1.7980669299999998</v>
      </c>
      <c r="I33" s="4">
        <v>0</v>
      </c>
      <c r="J33" s="4">
        <f>H33+I33</f>
        <v>1.7980669299999998</v>
      </c>
      <c r="K33" s="4">
        <v>2.899593300416667</v>
      </c>
    </row>
    <row r="34" spans="1:11" x14ac:dyDescent="0.2">
      <c r="A34" s="5"/>
      <c r="E34" s="4"/>
      <c r="F34" s="4"/>
      <c r="G34" s="4"/>
      <c r="H34" s="4"/>
      <c r="I34" s="4"/>
      <c r="J34" s="4"/>
      <c r="K34" s="4"/>
    </row>
    <row r="35" spans="1:11" ht="13.5" thickBot="1" x14ac:dyDescent="0.25">
      <c r="A35" s="5">
        <f>A33+1</f>
        <v>16</v>
      </c>
      <c r="C35" s="1" t="s">
        <v>51</v>
      </c>
      <c r="E35" s="6">
        <f t="shared" ref="E35:K35" si="4">SUM(E29:E33)</f>
        <v>32.4</v>
      </c>
      <c r="F35" s="6">
        <f t="shared" si="4"/>
        <v>-0.57103476999999991</v>
      </c>
      <c r="G35" s="6">
        <f t="shared" si="4"/>
        <v>0</v>
      </c>
      <c r="H35" s="6">
        <f t="shared" si="4"/>
        <v>31.828965230000001</v>
      </c>
      <c r="I35" s="6">
        <f t="shared" si="4"/>
        <v>0</v>
      </c>
      <c r="J35" s="6">
        <f t="shared" si="4"/>
        <v>31.828965230000001</v>
      </c>
      <c r="K35" s="6">
        <f t="shared" si="4"/>
        <v>32.335470765416666</v>
      </c>
    </row>
    <row r="36" spans="1:11" ht="13.5" thickTop="1" x14ac:dyDescent="0.2">
      <c r="A36" s="5"/>
      <c r="E36" s="4"/>
      <c r="F36" s="4"/>
      <c r="G36" s="4"/>
      <c r="H36" s="4"/>
      <c r="I36" s="4"/>
      <c r="J36" s="4"/>
      <c r="K36" s="4"/>
    </row>
    <row r="50" spans="1:11" x14ac:dyDescent="0.2">
      <c r="A50" s="14" t="s">
        <v>98</v>
      </c>
      <c r="B50" s="14"/>
      <c r="C50" s="14"/>
      <c r="D50" s="14"/>
      <c r="E50" s="13"/>
      <c r="F50" s="13"/>
      <c r="G50" s="13"/>
      <c r="H50" s="13"/>
      <c r="I50" s="13"/>
      <c r="J50" s="13"/>
      <c r="K50" s="13"/>
    </row>
    <row r="51" spans="1:11" x14ac:dyDescent="0.2">
      <c r="A51" s="14" t="s">
        <v>1</v>
      </c>
      <c r="B51" s="14"/>
      <c r="C51" s="14"/>
      <c r="D51" s="14"/>
      <c r="E51" s="13"/>
      <c r="F51" s="13"/>
      <c r="G51" s="13"/>
      <c r="H51" s="13"/>
      <c r="I51" s="13"/>
      <c r="J51" s="13"/>
      <c r="K51" s="13"/>
    </row>
    <row r="53" spans="1:11" x14ac:dyDescent="0.2">
      <c r="A53" s="3"/>
      <c r="B53" s="3"/>
      <c r="C53" s="3"/>
      <c r="D53" s="3"/>
      <c r="E53" s="11" t="s">
        <v>2</v>
      </c>
      <c r="F53" s="11"/>
      <c r="G53" s="11"/>
      <c r="H53" s="11" t="s">
        <v>3</v>
      </c>
      <c r="I53" s="11"/>
      <c r="J53" s="11" t="s">
        <v>3</v>
      </c>
      <c r="K53" s="11"/>
    </row>
    <row r="54" spans="1:11" ht="38.25" x14ac:dyDescent="0.2">
      <c r="A54" s="10" t="s">
        <v>96</v>
      </c>
      <c r="B54" s="7"/>
      <c r="C54" s="9" t="s">
        <v>4</v>
      </c>
      <c r="D54" s="7"/>
      <c r="E54" s="8" t="s">
        <v>5</v>
      </c>
      <c r="F54" s="8" t="s">
        <v>6</v>
      </c>
      <c r="G54" s="8" t="s">
        <v>7</v>
      </c>
      <c r="H54" s="8" t="s">
        <v>8</v>
      </c>
      <c r="I54" s="8" t="s">
        <v>9</v>
      </c>
      <c r="J54" s="8" t="s">
        <v>10</v>
      </c>
      <c r="K54" s="8" t="s">
        <v>11</v>
      </c>
    </row>
    <row r="55" spans="1:11" x14ac:dyDescent="0.2">
      <c r="E55" s="4" t="s">
        <v>12</v>
      </c>
      <c r="F55" s="4" t="s">
        <v>13</v>
      </c>
      <c r="G55" s="4" t="s">
        <v>14</v>
      </c>
      <c r="H55" s="4" t="s">
        <v>103</v>
      </c>
      <c r="I55" s="4" t="s">
        <v>15</v>
      </c>
      <c r="J55" s="4" t="s">
        <v>104</v>
      </c>
      <c r="K55" s="4" t="s">
        <v>16</v>
      </c>
    </row>
    <row r="56" spans="1:11" x14ac:dyDescent="0.2">
      <c r="E56" s="4"/>
      <c r="F56" s="4"/>
      <c r="G56" s="4"/>
      <c r="H56" s="4"/>
      <c r="I56" s="4"/>
      <c r="J56" s="4"/>
      <c r="K56" s="4"/>
    </row>
    <row r="57" spans="1:11" x14ac:dyDescent="0.2">
      <c r="A57" s="5"/>
      <c r="C57" s="3" t="s">
        <v>55</v>
      </c>
      <c r="E57" s="4"/>
      <c r="F57" s="4"/>
      <c r="G57" s="4"/>
      <c r="H57" s="4"/>
      <c r="I57" s="4"/>
      <c r="J57" s="4"/>
      <c r="K57" s="4"/>
    </row>
    <row r="58" spans="1:11" x14ac:dyDescent="0.2">
      <c r="A58" s="5"/>
      <c r="E58" s="4"/>
      <c r="F58" s="4"/>
      <c r="G58" s="4"/>
      <c r="H58" s="4"/>
      <c r="I58" s="4"/>
      <c r="J58" s="4"/>
      <c r="K58" s="4"/>
    </row>
    <row r="59" spans="1:11" x14ac:dyDescent="0.2">
      <c r="A59" s="5">
        <f>A35+1</f>
        <v>17</v>
      </c>
      <c r="C59" s="1" t="s">
        <v>19</v>
      </c>
      <c r="E59" s="4">
        <v>5.56</v>
      </c>
      <c r="F59" s="4">
        <v>1.6645592199999999</v>
      </c>
      <c r="G59" s="4">
        <v>0</v>
      </c>
      <c r="H59" s="4">
        <f>E59+F59+G59</f>
        <v>7.2245592199999997</v>
      </c>
      <c r="I59" s="4">
        <v>0</v>
      </c>
      <c r="J59" s="4">
        <f>H59+I59</f>
        <v>7.2245592199999997</v>
      </c>
      <c r="K59" s="4">
        <v>5.6285454941666684</v>
      </c>
    </row>
    <row r="60" spans="1:11" x14ac:dyDescent="0.2">
      <c r="A60" s="5">
        <f>A59+1</f>
        <v>18</v>
      </c>
      <c r="C60" s="1" t="s">
        <v>30</v>
      </c>
      <c r="E60" s="4">
        <v>31.99</v>
      </c>
      <c r="F60" s="4">
        <v>0</v>
      </c>
      <c r="G60" s="4">
        <v>0</v>
      </c>
      <c r="H60" s="4">
        <f t="shared" ref="H60:H67" si="5">E60+F60+G60</f>
        <v>31.99</v>
      </c>
      <c r="I60" s="4">
        <v>0</v>
      </c>
      <c r="J60" s="4">
        <f t="shared" ref="J60:J67" si="6">H60+I60</f>
        <v>31.99</v>
      </c>
      <c r="K60" s="4">
        <v>31.985061280000004</v>
      </c>
    </row>
    <row r="61" spans="1:11" x14ac:dyDescent="0.2">
      <c r="A61" s="5">
        <f>A60+1</f>
        <v>19</v>
      </c>
      <c r="C61" s="1" t="s">
        <v>22</v>
      </c>
      <c r="E61" s="4">
        <v>68.800000000000011</v>
      </c>
      <c r="F61" s="4">
        <v>0.49889256613000643</v>
      </c>
      <c r="G61" s="4">
        <v>0</v>
      </c>
      <c r="H61" s="4">
        <f t="shared" si="5"/>
        <v>69.298892566130021</v>
      </c>
      <c r="I61" s="4">
        <v>0</v>
      </c>
      <c r="J61" s="4">
        <f t="shared" si="6"/>
        <v>69.298892566130021</v>
      </c>
      <c r="K61" s="4">
        <v>68.934265656733743</v>
      </c>
    </row>
    <row r="62" spans="1:11" x14ac:dyDescent="0.2">
      <c r="A62" s="5">
        <f t="shared" ref="A62:A67" si="7">A61+1</f>
        <v>20</v>
      </c>
      <c r="C62" s="1" t="s">
        <v>45</v>
      </c>
      <c r="E62" s="4">
        <v>47.26</v>
      </c>
      <c r="F62" s="4">
        <v>0.79284099828999732</v>
      </c>
      <c r="G62" s="4">
        <v>-6.8999290000000005E-2</v>
      </c>
      <c r="H62" s="4">
        <f t="shared" si="5"/>
        <v>47.983841708289994</v>
      </c>
      <c r="I62" s="4">
        <v>0</v>
      </c>
      <c r="J62" s="4">
        <f t="shared" si="6"/>
        <v>47.983841708289994</v>
      </c>
      <c r="K62" s="4">
        <v>47.431844732297066</v>
      </c>
    </row>
    <row r="63" spans="1:11" x14ac:dyDescent="0.2">
      <c r="A63" s="5">
        <f t="shared" si="7"/>
        <v>21</v>
      </c>
      <c r="C63" s="1" t="s">
        <v>47</v>
      </c>
      <c r="E63" s="4">
        <v>46.87</v>
      </c>
      <c r="F63" s="4">
        <v>3.68350366544</v>
      </c>
      <c r="G63" s="4">
        <v>0</v>
      </c>
      <c r="H63" s="4">
        <f t="shared" si="5"/>
        <v>50.553503665439997</v>
      </c>
      <c r="I63" s="4">
        <v>0</v>
      </c>
      <c r="J63" s="4">
        <f t="shared" si="6"/>
        <v>50.553503665439997</v>
      </c>
      <c r="K63" s="4">
        <v>47.857567299320003</v>
      </c>
    </row>
    <row r="64" spans="1:11" x14ac:dyDescent="0.2">
      <c r="A64" s="5">
        <f t="shared" si="7"/>
        <v>22</v>
      </c>
      <c r="C64" s="1" t="s">
        <v>48</v>
      </c>
      <c r="E64" s="4">
        <v>470.03</v>
      </c>
      <c r="F64" s="4">
        <v>2.1918494357599863</v>
      </c>
      <c r="G64" s="4">
        <v>-2.07948004</v>
      </c>
      <c r="H64" s="4">
        <f t="shared" si="5"/>
        <v>470.14236939575994</v>
      </c>
      <c r="I64" s="4">
        <v>0</v>
      </c>
      <c r="J64" s="4">
        <f t="shared" si="6"/>
        <v>470.14236939575994</v>
      </c>
      <c r="K64" s="4">
        <v>470.43322112553</v>
      </c>
    </row>
    <row r="65" spans="1:11" x14ac:dyDescent="0.2">
      <c r="A65" s="5">
        <f t="shared" si="7"/>
        <v>23</v>
      </c>
      <c r="C65" s="1" t="s">
        <v>49</v>
      </c>
      <c r="E65" s="4">
        <v>85.100000000000009</v>
      </c>
      <c r="F65" s="4">
        <v>1.321173769230011</v>
      </c>
      <c r="G65" s="4">
        <v>0</v>
      </c>
      <c r="H65" s="4">
        <f t="shared" si="5"/>
        <v>86.421173769230023</v>
      </c>
      <c r="I65" s="4">
        <v>0</v>
      </c>
      <c r="J65" s="4">
        <f t="shared" si="6"/>
        <v>86.421173769230023</v>
      </c>
      <c r="K65" s="4">
        <v>85.623784183012887</v>
      </c>
    </row>
    <row r="66" spans="1:11" x14ac:dyDescent="0.2">
      <c r="A66" s="5">
        <f t="shared" si="7"/>
        <v>24</v>
      </c>
      <c r="C66" s="1" t="s">
        <v>50</v>
      </c>
      <c r="E66" s="4">
        <v>36.56</v>
      </c>
      <c r="F66" s="4">
        <v>0</v>
      </c>
      <c r="G66" s="4">
        <v>-0.35683521000000001</v>
      </c>
      <c r="H66" s="4">
        <f t="shared" si="5"/>
        <v>36.203164790000002</v>
      </c>
      <c r="I66" s="4">
        <v>0</v>
      </c>
      <c r="J66" s="4">
        <f t="shared" si="6"/>
        <v>36.203164790000002</v>
      </c>
      <c r="K66" s="4">
        <v>36.451809593750014</v>
      </c>
    </row>
    <row r="67" spans="1:11" x14ac:dyDescent="0.2">
      <c r="A67" s="5">
        <f t="shared" si="7"/>
        <v>25</v>
      </c>
      <c r="C67" s="1" t="s">
        <v>38</v>
      </c>
      <c r="E67" s="4">
        <v>17.57</v>
      </c>
      <c r="F67" s="4">
        <v>0.55069557000000291</v>
      </c>
      <c r="G67" s="4">
        <v>0</v>
      </c>
      <c r="H67" s="4">
        <f t="shared" si="5"/>
        <v>18.120695570000002</v>
      </c>
      <c r="I67" s="4">
        <v>0</v>
      </c>
      <c r="J67" s="4">
        <f t="shared" si="6"/>
        <v>18.120695570000002</v>
      </c>
      <c r="K67" s="4">
        <v>17.926110507083333</v>
      </c>
    </row>
    <row r="68" spans="1:11" x14ac:dyDescent="0.2">
      <c r="A68" s="5"/>
      <c r="E68" s="4"/>
      <c r="F68" s="4"/>
      <c r="G68" s="4"/>
      <c r="H68" s="4"/>
      <c r="I68" s="4"/>
      <c r="J68" s="4"/>
      <c r="K68" s="4"/>
    </row>
    <row r="69" spans="1:11" ht="13.5" thickBot="1" x14ac:dyDescent="0.25">
      <c r="A69" s="5">
        <f>A67+1</f>
        <v>26</v>
      </c>
      <c r="C69" s="1" t="s">
        <v>51</v>
      </c>
      <c r="E69" s="6">
        <f t="shared" ref="E69:K69" si="8">SUM(E59:E67)</f>
        <v>809.74000000000012</v>
      </c>
      <c r="F69" s="6">
        <f t="shared" si="8"/>
        <v>10.703515224850005</v>
      </c>
      <c r="G69" s="6">
        <f t="shared" si="8"/>
        <v>-2.5053145399999996</v>
      </c>
      <c r="H69" s="6">
        <f t="shared" si="8"/>
        <v>817.93820068484979</v>
      </c>
      <c r="I69" s="6">
        <f t="shared" si="8"/>
        <v>0</v>
      </c>
      <c r="J69" s="6">
        <f t="shared" si="8"/>
        <v>817.93820068484979</v>
      </c>
      <c r="K69" s="6">
        <f t="shared" si="8"/>
        <v>812.27220987189366</v>
      </c>
    </row>
    <row r="70" spans="1:11" ht="13.5" thickTop="1" x14ac:dyDescent="0.2">
      <c r="A70" s="5"/>
      <c r="E70" s="4"/>
      <c r="F70" s="4"/>
      <c r="G70" s="4"/>
      <c r="H70" s="4"/>
      <c r="I70" s="4"/>
      <c r="J70" s="4"/>
      <c r="K70" s="4"/>
    </row>
    <row r="71" spans="1:11" ht="13.5" thickBot="1" x14ac:dyDescent="0.25">
      <c r="A71" s="5">
        <f>A69+1</f>
        <v>27</v>
      </c>
      <c r="C71" s="1" t="s">
        <v>40</v>
      </c>
      <c r="E71" s="6">
        <f t="shared" ref="E71:K71" si="9">SUM(E25,E35,E69)</f>
        <v>1279.75</v>
      </c>
      <c r="F71" s="6">
        <f t="shared" si="9"/>
        <v>54.054653224850014</v>
      </c>
      <c r="G71" s="6">
        <f t="shared" si="9"/>
        <v>-3.5907447599999998</v>
      </c>
      <c r="H71" s="6">
        <f t="shared" si="9"/>
        <v>1330.2139084648497</v>
      </c>
      <c r="I71" s="6">
        <f t="shared" si="9"/>
        <v>-1.5322</v>
      </c>
      <c r="J71" s="6">
        <f t="shared" si="9"/>
        <v>1328.6817084648496</v>
      </c>
      <c r="K71" s="6">
        <f t="shared" si="9"/>
        <v>1286.8211661010605</v>
      </c>
    </row>
    <row r="72" spans="1:11" ht="13.5" thickTop="1" x14ac:dyDescent="0.2">
      <c r="A72" s="5"/>
      <c r="E72" s="4"/>
      <c r="F72" s="4"/>
      <c r="G72" s="4"/>
      <c r="H72" s="4"/>
      <c r="I72" s="4"/>
      <c r="J72" s="4"/>
      <c r="K72" s="4"/>
    </row>
    <row r="73" spans="1:11" x14ac:dyDescent="0.2">
      <c r="A73" s="3"/>
    </row>
  </sheetData>
  <pageMargins left="0.7" right="0.7" top="0.75" bottom="0.75" header="0.3" footer="0.3"/>
  <pageSetup scale="88" firstPageNumber="4" orientation="landscape" useFirstPageNumber="1" r:id="rId1"/>
  <headerFooter>
    <oddHeader>&amp;R&amp;"Arial,Regular"&amp;10Filed: 2022-10-31
EB-2022-0200
Exhibit 2
Tab 2
Schedule 1
Attachment 4
Page &amp;P of 15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6F769-49F0-41B9-A667-0A7D2C120D88}">
  <dimension ref="A6:K66"/>
  <sheetViews>
    <sheetView view="pageLayout" zoomScale="90" zoomScaleNormal="100" zoomScalePageLayoutView="90" workbookViewId="0">
      <selection activeCell="H55" sqref="H55:J55"/>
    </sheetView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44" style="1" customWidth="1"/>
    <col min="4" max="4" width="1.42578125" style="1" customWidth="1"/>
    <col min="5" max="11" width="12.42578125" style="2" customWidth="1"/>
    <col min="12" max="16384" width="101.42578125" style="1"/>
  </cols>
  <sheetData>
    <row r="6" spans="1:11" s="12" customFormat="1" x14ac:dyDescent="0.2">
      <c r="A6" s="14" t="s">
        <v>60</v>
      </c>
      <c r="B6" s="14"/>
      <c r="C6" s="14"/>
      <c r="D6" s="14"/>
      <c r="E6" s="13"/>
      <c r="F6" s="13"/>
      <c r="G6" s="13"/>
      <c r="H6" s="13"/>
      <c r="I6" s="13"/>
      <c r="J6" s="13"/>
      <c r="K6" s="13"/>
    </row>
    <row r="7" spans="1:11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</row>
    <row r="9" spans="1:11" s="3" customFormat="1" x14ac:dyDescent="0.2">
      <c r="E9" s="11" t="s">
        <v>2</v>
      </c>
      <c r="F9" s="11"/>
      <c r="G9" s="11"/>
      <c r="H9" s="11" t="s">
        <v>3</v>
      </c>
      <c r="I9" s="11"/>
      <c r="J9" s="11" t="s">
        <v>3</v>
      </c>
      <c r="K9" s="11"/>
    </row>
    <row r="10" spans="1:11" s="7" customFormat="1" ht="38.25" x14ac:dyDescent="0.2">
      <c r="A10" s="10" t="s">
        <v>96</v>
      </c>
      <c r="C10" s="9" t="s">
        <v>4</v>
      </c>
      <c r="E10" s="8" t="s">
        <v>5</v>
      </c>
      <c r="F10" s="8" t="s">
        <v>6</v>
      </c>
      <c r="G10" s="8" t="s">
        <v>7</v>
      </c>
      <c r="H10" s="8" t="s">
        <v>8</v>
      </c>
      <c r="I10" s="8" t="s">
        <v>9</v>
      </c>
      <c r="J10" s="8" t="s">
        <v>10</v>
      </c>
      <c r="K10" s="8" t="s">
        <v>11</v>
      </c>
    </row>
    <row r="11" spans="1:11" x14ac:dyDescent="0.2">
      <c r="E11" s="4" t="s">
        <v>12</v>
      </c>
      <c r="F11" s="4" t="s">
        <v>13</v>
      </c>
      <c r="G11" s="4" t="s">
        <v>14</v>
      </c>
      <c r="H11" s="4" t="s">
        <v>103</v>
      </c>
      <c r="I11" s="4" t="s">
        <v>15</v>
      </c>
      <c r="J11" s="4" t="s">
        <v>104</v>
      </c>
      <c r="K11" s="4" t="s">
        <v>16</v>
      </c>
    </row>
    <row r="12" spans="1:11" x14ac:dyDescent="0.2">
      <c r="E12" s="4"/>
      <c r="F12" s="4"/>
      <c r="G12" s="4"/>
      <c r="H12" s="4"/>
      <c r="I12" s="4"/>
      <c r="J12" s="4"/>
      <c r="K12" s="4"/>
    </row>
    <row r="13" spans="1:11" x14ac:dyDescent="0.2">
      <c r="C13" s="3" t="s">
        <v>61</v>
      </c>
      <c r="E13" s="4"/>
      <c r="F13" s="4"/>
      <c r="G13" s="4"/>
      <c r="H13" s="4"/>
      <c r="I13" s="4"/>
      <c r="J13" s="4"/>
      <c r="K13" s="4"/>
    </row>
    <row r="15" spans="1:11" x14ac:dyDescent="0.2">
      <c r="A15" s="5">
        <v>1</v>
      </c>
      <c r="C15" s="1" t="s">
        <v>62</v>
      </c>
      <c r="E15" s="4">
        <v>0.1</v>
      </c>
      <c r="F15" s="4">
        <v>0</v>
      </c>
      <c r="G15" s="4">
        <v>0</v>
      </c>
      <c r="H15" s="4">
        <f t="shared" ref="H15:H28" si="0">E15+F15+G15</f>
        <v>0.1</v>
      </c>
      <c r="I15" s="4">
        <v>-0.19789999999999999</v>
      </c>
      <c r="J15" s="4">
        <f t="shared" ref="J15:J28" si="1">H15+I15</f>
        <v>-9.7899999999999987E-2</v>
      </c>
      <c r="K15" s="4">
        <v>-0.10042702000000002</v>
      </c>
    </row>
    <row r="16" spans="1:11" x14ac:dyDescent="0.2">
      <c r="A16" s="5">
        <f t="shared" ref="A16:A28" si="2">A15+1</f>
        <v>2</v>
      </c>
      <c r="C16" s="1" t="s">
        <v>63</v>
      </c>
      <c r="E16" s="4">
        <v>20.94</v>
      </c>
      <c r="F16" s="4">
        <v>4.9037820000000003E-2</v>
      </c>
      <c r="G16" s="4">
        <v>0</v>
      </c>
      <c r="H16" s="4">
        <f t="shared" si="0"/>
        <v>20.98903782</v>
      </c>
      <c r="I16" s="4">
        <v>0</v>
      </c>
      <c r="J16" s="4">
        <f t="shared" si="1"/>
        <v>20.98903782</v>
      </c>
      <c r="K16" s="4">
        <v>20.969647079166673</v>
      </c>
    </row>
    <row r="17" spans="1:11" x14ac:dyDescent="0.2">
      <c r="A17" s="5">
        <f t="shared" si="2"/>
        <v>3</v>
      </c>
      <c r="C17" s="1" t="s">
        <v>64</v>
      </c>
      <c r="E17" s="4">
        <v>63.17</v>
      </c>
      <c r="F17" s="4">
        <v>-0.85304551000000084</v>
      </c>
      <c r="G17" s="4">
        <v>-0.58290856000000013</v>
      </c>
      <c r="H17" s="4">
        <f t="shared" si="0"/>
        <v>61.734045930000001</v>
      </c>
      <c r="I17" s="4">
        <v>-5.4299999999999994E-2</v>
      </c>
      <c r="J17" s="4">
        <f t="shared" si="1"/>
        <v>61.679745930000003</v>
      </c>
      <c r="K17" s="4">
        <v>56.124686152916667</v>
      </c>
    </row>
    <row r="18" spans="1:11" x14ac:dyDescent="0.2">
      <c r="A18" s="5">
        <f t="shared" si="2"/>
        <v>4</v>
      </c>
      <c r="C18" s="1" t="s">
        <v>65</v>
      </c>
      <c r="E18" s="4">
        <v>2.4500000000000002</v>
      </c>
      <c r="F18" s="4">
        <v>0.46269243999999998</v>
      </c>
      <c r="G18" s="4">
        <v>0</v>
      </c>
      <c r="H18" s="4">
        <f t="shared" si="0"/>
        <v>2.9126924400000003</v>
      </c>
      <c r="I18" s="4">
        <v>0</v>
      </c>
      <c r="J18" s="4">
        <f t="shared" si="1"/>
        <v>2.9126924400000003</v>
      </c>
      <c r="K18" s="4">
        <v>2.814640901666666</v>
      </c>
    </row>
    <row r="19" spans="1:11" x14ac:dyDescent="0.2">
      <c r="A19" s="5">
        <f t="shared" si="2"/>
        <v>5</v>
      </c>
      <c r="C19" s="1" t="s">
        <v>66</v>
      </c>
      <c r="E19" s="4">
        <v>17.32</v>
      </c>
      <c r="F19" s="4">
        <v>2.8684309200000002</v>
      </c>
      <c r="G19" s="4">
        <v>0</v>
      </c>
      <c r="H19" s="4">
        <f t="shared" si="0"/>
        <v>20.188430920000002</v>
      </c>
      <c r="I19" s="4">
        <v>0</v>
      </c>
      <c r="J19" s="4">
        <f t="shared" si="1"/>
        <v>20.188430920000002</v>
      </c>
      <c r="K19" s="4">
        <v>17.889064269166671</v>
      </c>
    </row>
    <row r="20" spans="1:11" x14ac:dyDescent="0.2">
      <c r="A20" s="5">
        <f t="shared" si="2"/>
        <v>6</v>
      </c>
      <c r="C20" s="1" t="s">
        <v>67</v>
      </c>
      <c r="E20" s="4">
        <v>50.88</v>
      </c>
      <c r="F20" s="4">
        <v>8.3848176999999993</v>
      </c>
      <c r="G20" s="4">
        <v>-6.2011000000000002E-3</v>
      </c>
      <c r="H20" s="4">
        <f t="shared" si="0"/>
        <v>59.258616600000003</v>
      </c>
      <c r="I20" s="4">
        <v>0</v>
      </c>
      <c r="J20" s="4">
        <f t="shared" si="1"/>
        <v>59.258616600000003</v>
      </c>
      <c r="K20" s="4">
        <v>56.607339655000011</v>
      </c>
    </row>
    <row r="21" spans="1:11" x14ac:dyDescent="0.2">
      <c r="A21" s="5">
        <f t="shared" si="2"/>
        <v>7</v>
      </c>
      <c r="C21" s="1" t="s">
        <v>68</v>
      </c>
      <c r="E21" s="4">
        <v>1.79</v>
      </c>
      <c r="F21" s="4">
        <v>1.460586E-2</v>
      </c>
      <c r="G21" s="4">
        <v>0</v>
      </c>
      <c r="H21" s="4">
        <f t="shared" si="0"/>
        <v>1.8046058600000001</v>
      </c>
      <c r="I21" s="4">
        <v>0</v>
      </c>
      <c r="J21" s="4">
        <f t="shared" si="1"/>
        <v>1.8046058600000001</v>
      </c>
      <c r="K21" s="4">
        <v>1.8003930375000001</v>
      </c>
    </row>
    <row r="22" spans="1:11" x14ac:dyDescent="0.2">
      <c r="A22" s="5">
        <f t="shared" si="2"/>
        <v>8</v>
      </c>
      <c r="C22" s="1" t="s">
        <v>69</v>
      </c>
      <c r="E22" s="4">
        <v>7.38</v>
      </c>
      <c r="F22" s="4">
        <v>12.78498796</v>
      </c>
      <c r="G22" s="4">
        <v>0</v>
      </c>
      <c r="H22" s="4">
        <f t="shared" si="0"/>
        <v>20.164987960000001</v>
      </c>
      <c r="I22" s="4">
        <v>0</v>
      </c>
      <c r="J22" s="4">
        <f t="shared" si="1"/>
        <v>20.164987960000001</v>
      </c>
      <c r="K22" s="4">
        <v>13.440549136666663</v>
      </c>
    </row>
    <row r="23" spans="1:11" x14ac:dyDescent="0.2">
      <c r="A23" s="5">
        <f t="shared" si="2"/>
        <v>9</v>
      </c>
      <c r="C23" s="1" t="s">
        <v>70</v>
      </c>
      <c r="E23" s="4">
        <v>0.64</v>
      </c>
      <c r="F23" s="4">
        <v>0.34107466999999997</v>
      </c>
      <c r="G23" s="4">
        <v>0</v>
      </c>
      <c r="H23" s="4">
        <f t="shared" si="0"/>
        <v>0.98107466999999993</v>
      </c>
      <c r="I23" s="4">
        <v>0</v>
      </c>
      <c r="J23" s="4">
        <f t="shared" si="1"/>
        <v>0.98107466999999993</v>
      </c>
      <c r="K23" s="4">
        <v>0.91251832708333336</v>
      </c>
    </row>
    <row r="24" spans="1:11" x14ac:dyDescent="0.2">
      <c r="A24" s="5">
        <f t="shared" si="2"/>
        <v>10</v>
      </c>
      <c r="C24" s="1" t="s">
        <v>71</v>
      </c>
      <c r="E24" s="4">
        <v>3.66</v>
      </c>
      <c r="F24" s="4">
        <v>-3.7670999999999999E-4</v>
      </c>
      <c r="G24" s="4">
        <v>0</v>
      </c>
      <c r="H24" s="4">
        <f t="shared" si="0"/>
        <v>3.6596232900000003</v>
      </c>
      <c r="I24" s="4">
        <v>0</v>
      </c>
      <c r="J24" s="4">
        <f t="shared" si="1"/>
        <v>3.6596232900000003</v>
      </c>
      <c r="K24" s="4">
        <v>3.6604969837500003</v>
      </c>
    </row>
    <row r="25" spans="1:11" x14ac:dyDescent="0.2">
      <c r="A25" s="5">
        <f t="shared" si="2"/>
        <v>11</v>
      </c>
      <c r="C25" s="1" t="s">
        <v>72</v>
      </c>
      <c r="E25" s="4">
        <v>30.03</v>
      </c>
      <c r="F25" s="4">
        <v>4.9941359499999995</v>
      </c>
      <c r="G25" s="4">
        <v>-2.9736219200000003</v>
      </c>
      <c r="H25" s="4">
        <f t="shared" si="0"/>
        <v>32.050514030000002</v>
      </c>
      <c r="I25" s="4">
        <v>0</v>
      </c>
      <c r="J25" s="4">
        <f t="shared" si="1"/>
        <v>32.050514030000002</v>
      </c>
      <c r="K25" s="4">
        <v>32.05746642208333</v>
      </c>
    </row>
    <row r="26" spans="1:11" x14ac:dyDescent="0.2">
      <c r="A26" s="5">
        <f t="shared" si="2"/>
        <v>12</v>
      </c>
      <c r="C26" s="1" t="s">
        <v>73</v>
      </c>
      <c r="E26" s="4">
        <v>235.03</v>
      </c>
      <c r="F26" s="4">
        <v>34.649271209999995</v>
      </c>
      <c r="G26" s="4">
        <v>-15.378262070000002</v>
      </c>
      <c r="H26" s="4">
        <f t="shared" si="0"/>
        <v>254.30100914000002</v>
      </c>
      <c r="I26" s="4">
        <v>0</v>
      </c>
      <c r="J26" s="4">
        <f t="shared" si="1"/>
        <v>254.30100914000002</v>
      </c>
      <c r="K26" s="4">
        <v>232.40463047999998</v>
      </c>
    </row>
    <row r="27" spans="1:11" x14ac:dyDescent="0.2">
      <c r="A27" s="5">
        <f t="shared" si="2"/>
        <v>13</v>
      </c>
      <c r="C27" s="1" t="s">
        <v>74</v>
      </c>
      <c r="E27" s="4">
        <v>127.1</v>
      </c>
      <c r="F27" s="4">
        <v>0</v>
      </c>
      <c r="G27" s="4">
        <v>0</v>
      </c>
      <c r="H27" s="4">
        <f t="shared" si="0"/>
        <v>127.1</v>
      </c>
      <c r="I27" s="4">
        <v>0</v>
      </c>
      <c r="J27" s="4">
        <f t="shared" si="1"/>
        <v>127.1</v>
      </c>
      <c r="K27" s="4">
        <v>127.09883027000002</v>
      </c>
    </row>
    <row r="28" spans="1:11" x14ac:dyDescent="0.2">
      <c r="A28" s="5">
        <f t="shared" si="2"/>
        <v>14</v>
      </c>
      <c r="C28" s="1" t="s">
        <v>75</v>
      </c>
      <c r="E28" s="4">
        <v>92.22999999999999</v>
      </c>
      <c r="F28" s="4">
        <v>0</v>
      </c>
      <c r="G28" s="4">
        <v>-0.10911119999999999</v>
      </c>
      <c r="H28" s="4">
        <f t="shared" si="0"/>
        <v>92.120888799999989</v>
      </c>
      <c r="I28" s="4">
        <v>0</v>
      </c>
      <c r="J28" s="4">
        <f t="shared" si="1"/>
        <v>92.120888799999989</v>
      </c>
      <c r="K28" s="4">
        <v>92.205516810000006</v>
      </c>
    </row>
    <row r="29" spans="1:11" x14ac:dyDescent="0.2">
      <c r="A29" s="5"/>
      <c r="E29" s="4"/>
      <c r="F29" s="4"/>
      <c r="G29" s="4"/>
      <c r="H29" s="4"/>
      <c r="I29" s="4"/>
      <c r="J29" s="4"/>
      <c r="K29" s="4"/>
    </row>
    <row r="30" spans="1:11" ht="13.5" thickBot="1" x14ac:dyDescent="0.25">
      <c r="A30" s="5">
        <f>A28+1</f>
        <v>15</v>
      </c>
      <c r="C30" s="1" t="s">
        <v>51</v>
      </c>
      <c r="E30" s="6">
        <f t="shared" ref="E30:K30" si="3">SUM(E15:E28)</f>
        <v>652.72</v>
      </c>
      <c r="F30" s="6">
        <f t="shared" si="3"/>
        <v>63.695632309999993</v>
      </c>
      <c r="G30" s="6">
        <f t="shared" si="3"/>
        <v>-19.050104850000004</v>
      </c>
      <c r="H30" s="6">
        <f t="shared" si="3"/>
        <v>697.36552746000007</v>
      </c>
      <c r="I30" s="6">
        <f t="shared" si="3"/>
        <v>-0.25219999999999998</v>
      </c>
      <c r="J30" s="6">
        <f t="shared" si="3"/>
        <v>697.11332746000005</v>
      </c>
      <c r="K30" s="6">
        <f t="shared" si="3"/>
        <v>657.88535250500013</v>
      </c>
    </row>
    <row r="31" spans="1:11" ht="13.5" thickTop="1" x14ac:dyDescent="0.2">
      <c r="A31" s="5"/>
      <c r="E31" s="4"/>
      <c r="F31" s="4"/>
      <c r="G31" s="4"/>
      <c r="H31" s="4"/>
      <c r="I31" s="4"/>
      <c r="J31" s="4"/>
      <c r="K31" s="4"/>
    </row>
    <row r="32" spans="1:11" x14ac:dyDescent="0.2">
      <c r="A32" s="5"/>
      <c r="C32" s="3" t="s">
        <v>76</v>
      </c>
      <c r="E32" s="4"/>
      <c r="F32" s="4"/>
      <c r="G32" s="4"/>
      <c r="H32" s="4"/>
      <c r="I32" s="4"/>
      <c r="J32" s="4"/>
      <c r="K32" s="4"/>
    </row>
    <row r="33" spans="1:11" x14ac:dyDescent="0.2">
      <c r="A33" s="5"/>
      <c r="E33" s="4"/>
      <c r="F33" s="4"/>
      <c r="G33" s="4"/>
      <c r="H33" s="4"/>
      <c r="I33" s="4"/>
      <c r="J33" s="4"/>
      <c r="K33" s="4"/>
    </row>
    <row r="34" spans="1:11" x14ac:dyDescent="0.2">
      <c r="A34" s="5">
        <f>A30+1</f>
        <v>16</v>
      </c>
      <c r="C34" s="1" t="s">
        <v>19</v>
      </c>
      <c r="E34" s="4">
        <v>0.55000000000000004</v>
      </c>
      <c r="F34" s="4">
        <v>0</v>
      </c>
      <c r="G34" s="4">
        <v>0</v>
      </c>
      <c r="H34" s="4">
        <f t="shared" ref="H34:H60" si="4">E34+F34+G34</f>
        <v>0.55000000000000004</v>
      </c>
      <c r="I34" s="4">
        <v>0</v>
      </c>
      <c r="J34" s="4">
        <f t="shared" ref="J34:J60" si="5">H34+I34</f>
        <v>0.55000000000000004</v>
      </c>
      <c r="K34" s="4">
        <v>0.54584564135400004</v>
      </c>
    </row>
    <row r="35" spans="1:11" x14ac:dyDescent="0.2">
      <c r="A35" s="5">
        <f t="shared" ref="A35:A60" si="6">A34+1</f>
        <v>17</v>
      </c>
      <c r="C35" s="1" t="s">
        <v>57</v>
      </c>
      <c r="E35" s="4">
        <v>73.009999999999991</v>
      </c>
      <c r="F35" s="4">
        <v>1.1207124002489997</v>
      </c>
      <c r="G35" s="4">
        <v>-0.29005259696400004</v>
      </c>
      <c r="H35" s="4">
        <f t="shared" si="4"/>
        <v>73.840659803284993</v>
      </c>
      <c r="I35" s="4">
        <v>0</v>
      </c>
      <c r="J35" s="4">
        <f t="shared" si="5"/>
        <v>73.840659803284993</v>
      </c>
      <c r="K35" s="4">
        <v>73.289523717333623</v>
      </c>
    </row>
    <row r="36" spans="1:11" x14ac:dyDescent="0.2">
      <c r="A36" s="5">
        <f t="shared" si="6"/>
        <v>18</v>
      </c>
      <c r="C36" s="1" t="s">
        <v>63</v>
      </c>
      <c r="E36" s="4">
        <v>10.119999999999999</v>
      </c>
      <c r="F36" s="4">
        <v>0</v>
      </c>
      <c r="G36" s="4">
        <v>0</v>
      </c>
      <c r="H36" s="4">
        <f t="shared" si="4"/>
        <v>10.119999999999999</v>
      </c>
      <c r="I36" s="4">
        <v>0</v>
      </c>
      <c r="J36" s="4">
        <f t="shared" si="5"/>
        <v>10.119999999999999</v>
      </c>
      <c r="K36" s="4">
        <v>10.117154570366999</v>
      </c>
    </row>
    <row r="37" spans="1:11" x14ac:dyDescent="0.2">
      <c r="A37" s="5">
        <f t="shared" si="6"/>
        <v>19</v>
      </c>
      <c r="C37" s="1" t="s">
        <v>77</v>
      </c>
      <c r="E37" s="4">
        <v>120.81</v>
      </c>
      <c r="F37" s="4">
        <v>8.3880858725039964</v>
      </c>
      <c r="G37" s="4">
        <v>0</v>
      </c>
      <c r="H37" s="4">
        <f t="shared" si="4"/>
        <v>129.19808587250401</v>
      </c>
      <c r="I37" s="4">
        <v>0</v>
      </c>
      <c r="J37" s="4">
        <f t="shared" si="5"/>
        <v>129.19808587250401</v>
      </c>
      <c r="K37" s="4">
        <v>122.55035261476799</v>
      </c>
    </row>
    <row r="38" spans="1:11" x14ac:dyDescent="0.2">
      <c r="A38" s="5">
        <f t="shared" si="6"/>
        <v>20</v>
      </c>
      <c r="C38" s="1" t="s">
        <v>64</v>
      </c>
      <c r="E38" s="4">
        <v>63.72</v>
      </c>
      <c r="F38" s="4">
        <v>6.4604178258299996</v>
      </c>
      <c r="G38" s="4">
        <v>-5.5396411001100008</v>
      </c>
      <c r="H38" s="4">
        <f t="shared" si="4"/>
        <v>64.640776725720002</v>
      </c>
      <c r="I38" s="4">
        <v>0</v>
      </c>
      <c r="J38" s="4">
        <f t="shared" si="5"/>
        <v>64.640776725720002</v>
      </c>
      <c r="K38" s="4">
        <v>64.388252001232502</v>
      </c>
    </row>
    <row r="39" spans="1:11" x14ac:dyDescent="0.2">
      <c r="A39" s="5">
        <f t="shared" si="6"/>
        <v>21</v>
      </c>
      <c r="C39" s="1" t="s">
        <v>66</v>
      </c>
      <c r="E39" s="4">
        <v>19.3</v>
      </c>
      <c r="F39" s="4">
        <v>1.0648649843999993</v>
      </c>
      <c r="G39" s="4">
        <v>-1.1578907458800001</v>
      </c>
      <c r="H39" s="4">
        <f t="shared" si="4"/>
        <v>19.206974238520001</v>
      </c>
      <c r="I39" s="4">
        <v>0</v>
      </c>
      <c r="J39" s="4">
        <f t="shared" si="5"/>
        <v>19.206974238520001</v>
      </c>
      <c r="K39" s="4">
        <v>20.967607495117502</v>
      </c>
    </row>
    <row r="50" spans="1:11" x14ac:dyDescent="0.2">
      <c r="A50" s="14" t="s">
        <v>99</v>
      </c>
      <c r="B50" s="14"/>
      <c r="C50" s="14"/>
      <c r="D50" s="14"/>
      <c r="E50" s="13"/>
      <c r="F50" s="13"/>
      <c r="G50" s="13"/>
      <c r="H50" s="13"/>
      <c r="I50" s="13"/>
      <c r="J50" s="13"/>
      <c r="K50" s="13"/>
    </row>
    <row r="51" spans="1:11" x14ac:dyDescent="0.2">
      <c r="A51" s="14" t="s">
        <v>1</v>
      </c>
      <c r="B51" s="14"/>
      <c r="C51" s="14"/>
      <c r="D51" s="14"/>
      <c r="E51" s="13"/>
      <c r="F51" s="13"/>
      <c r="G51" s="13"/>
      <c r="H51" s="13"/>
      <c r="I51" s="13"/>
      <c r="J51" s="13"/>
      <c r="K51" s="13"/>
    </row>
    <row r="53" spans="1:11" x14ac:dyDescent="0.2">
      <c r="A53" s="3"/>
      <c r="B53" s="3"/>
      <c r="C53" s="3"/>
      <c r="D53" s="3"/>
      <c r="E53" s="11" t="s">
        <v>2</v>
      </c>
      <c r="F53" s="11"/>
      <c r="G53" s="11"/>
      <c r="H53" s="11" t="s">
        <v>3</v>
      </c>
      <c r="I53" s="11"/>
      <c r="J53" s="11" t="s">
        <v>3</v>
      </c>
      <c r="K53" s="11"/>
    </row>
    <row r="54" spans="1:11" ht="38.25" x14ac:dyDescent="0.2">
      <c r="A54" s="10" t="s">
        <v>96</v>
      </c>
      <c r="B54" s="7"/>
      <c r="C54" s="9" t="s">
        <v>4</v>
      </c>
      <c r="D54" s="7"/>
      <c r="E54" s="8" t="s">
        <v>5</v>
      </c>
      <c r="F54" s="8" t="s">
        <v>6</v>
      </c>
      <c r="G54" s="8" t="s">
        <v>7</v>
      </c>
      <c r="H54" s="8" t="s">
        <v>8</v>
      </c>
      <c r="I54" s="8" t="s">
        <v>9</v>
      </c>
      <c r="J54" s="8" t="s">
        <v>10</v>
      </c>
      <c r="K54" s="8" t="s">
        <v>11</v>
      </c>
    </row>
    <row r="55" spans="1:11" x14ac:dyDescent="0.2">
      <c r="E55" s="4" t="s">
        <v>12</v>
      </c>
      <c r="F55" s="4" t="s">
        <v>13</v>
      </c>
      <c r="G55" s="4" t="s">
        <v>14</v>
      </c>
      <c r="H55" s="4" t="s">
        <v>103</v>
      </c>
      <c r="I55" s="4" t="s">
        <v>15</v>
      </c>
      <c r="J55" s="4" t="s">
        <v>104</v>
      </c>
      <c r="K55" s="4" t="s">
        <v>16</v>
      </c>
    </row>
    <row r="56" spans="1:11" x14ac:dyDescent="0.2">
      <c r="E56" s="4"/>
      <c r="F56" s="4"/>
      <c r="G56" s="4"/>
      <c r="H56" s="4"/>
      <c r="I56" s="4"/>
      <c r="J56" s="4"/>
      <c r="K56" s="4"/>
    </row>
    <row r="57" spans="1:11" x14ac:dyDescent="0.2">
      <c r="A57" s="5">
        <f>A39+1</f>
        <v>22</v>
      </c>
      <c r="C57" s="1" t="s">
        <v>67</v>
      </c>
      <c r="E57" s="4">
        <v>37.18</v>
      </c>
      <c r="F57" s="4">
        <v>2.0077204755660025</v>
      </c>
      <c r="G57" s="4">
        <v>0</v>
      </c>
      <c r="H57" s="4">
        <f t="shared" si="4"/>
        <v>39.187720475566003</v>
      </c>
      <c r="I57" s="4">
        <v>0</v>
      </c>
      <c r="J57" s="4">
        <f t="shared" si="5"/>
        <v>39.187720475566003</v>
      </c>
      <c r="K57" s="4">
        <v>37.722072274292259</v>
      </c>
    </row>
    <row r="58" spans="1:11" x14ac:dyDescent="0.2">
      <c r="A58" s="5">
        <f t="shared" si="6"/>
        <v>23</v>
      </c>
      <c r="C58" s="1" t="s">
        <v>78</v>
      </c>
      <c r="E58" s="4">
        <v>1.9699999999999998</v>
      </c>
      <c r="F58" s="4">
        <v>1.2489871429229999</v>
      </c>
      <c r="G58" s="4">
        <v>0</v>
      </c>
      <c r="H58" s="4">
        <f t="shared" si="4"/>
        <v>3.2189871429229999</v>
      </c>
      <c r="I58" s="4">
        <v>0</v>
      </c>
      <c r="J58" s="4">
        <f t="shared" si="5"/>
        <v>3.2189871429229999</v>
      </c>
      <c r="K58" s="4">
        <v>2.6490055553016245</v>
      </c>
    </row>
    <row r="59" spans="1:11" x14ac:dyDescent="0.2">
      <c r="A59" s="5">
        <f t="shared" si="6"/>
        <v>24</v>
      </c>
      <c r="C59" s="1" t="s">
        <v>79</v>
      </c>
      <c r="E59" s="4">
        <v>14.09</v>
      </c>
      <c r="F59" s="4">
        <v>0.20503459996500067</v>
      </c>
      <c r="G59" s="4">
        <v>0</v>
      </c>
      <c r="H59" s="4">
        <f t="shared" si="4"/>
        <v>14.295034599965</v>
      </c>
      <c r="I59" s="4">
        <v>0</v>
      </c>
      <c r="J59" s="4">
        <f t="shared" si="5"/>
        <v>14.295034599965</v>
      </c>
      <c r="K59" s="4">
        <v>14.216053329320376</v>
      </c>
    </row>
    <row r="60" spans="1:11" x14ac:dyDescent="0.2">
      <c r="A60" s="5">
        <f t="shared" si="6"/>
        <v>25</v>
      </c>
      <c r="C60" s="1" t="s">
        <v>38</v>
      </c>
      <c r="E60" s="4">
        <v>57.33</v>
      </c>
      <c r="F60" s="4">
        <v>6.9752091799999993</v>
      </c>
      <c r="G60" s="4">
        <v>0</v>
      </c>
      <c r="H60" s="4">
        <f t="shared" si="4"/>
        <v>64.305209179999991</v>
      </c>
      <c r="I60" s="4">
        <v>0</v>
      </c>
      <c r="J60" s="4">
        <f t="shared" si="5"/>
        <v>64.305209179999991</v>
      </c>
      <c r="K60" s="4">
        <v>60.071036494166677</v>
      </c>
    </row>
    <row r="61" spans="1:11" x14ac:dyDescent="0.2">
      <c r="A61" s="5"/>
      <c r="E61" s="4"/>
      <c r="F61" s="4"/>
      <c r="G61" s="4"/>
      <c r="H61" s="4"/>
      <c r="I61" s="4"/>
      <c r="J61" s="4"/>
      <c r="K61" s="4"/>
    </row>
    <row r="62" spans="1:11" ht="13.5" thickBot="1" x14ac:dyDescent="0.25">
      <c r="A62" s="5">
        <f>A60+1</f>
        <v>26</v>
      </c>
      <c r="C62" s="1" t="s">
        <v>51</v>
      </c>
      <c r="E62" s="6">
        <f t="shared" ref="E62:K62" si="7">SUM(E34:E60)</f>
        <v>398.08000000000004</v>
      </c>
      <c r="F62" s="6">
        <f t="shared" si="7"/>
        <v>27.471032481436996</v>
      </c>
      <c r="G62" s="6">
        <f t="shared" si="7"/>
        <v>-6.9875844429540006</v>
      </c>
      <c r="H62" s="6">
        <f t="shared" si="7"/>
        <v>418.56344803848299</v>
      </c>
      <c r="I62" s="6">
        <f t="shared" si="7"/>
        <v>0</v>
      </c>
      <c r="J62" s="6">
        <f t="shared" si="7"/>
        <v>418.56344803848299</v>
      </c>
      <c r="K62" s="6">
        <f t="shared" si="7"/>
        <v>406.51690369325354</v>
      </c>
    </row>
    <row r="63" spans="1:11" ht="13.5" thickTop="1" x14ac:dyDescent="0.2">
      <c r="A63" s="5"/>
      <c r="E63" s="4"/>
      <c r="F63" s="4"/>
      <c r="G63" s="4"/>
      <c r="H63" s="4"/>
      <c r="I63" s="4"/>
      <c r="J63" s="4"/>
      <c r="K63" s="4"/>
    </row>
    <row r="64" spans="1:11" ht="13.5" thickBot="1" x14ac:dyDescent="0.25">
      <c r="A64" s="5">
        <f>A62+1</f>
        <v>27</v>
      </c>
      <c r="C64" s="1" t="s">
        <v>40</v>
      </c>
      <c r="E64" s="6">
        <f t="shared" ref="E64:K64" si="8">SUM(E30,E62)</f>
        <v>1050.8000000000002</v>
      </c>
      <c r="F64" s="6">
        <f t="shared" si="8"/>
        <v>91.166664791436986</v>
      </c>
      <c r="G64" s="6">
        <f t="shared" si="8"/>
        <v>-26.037689292954006</v>
      </c>
      <c r="H64" s="6">
        <f t="shared" si="8"/>
        <v>1115.9289754984829</v>
      </c>
      <c r="I64" s="6">
        <f t="shared" si="8"/>
        <v>-0.25219999999999998</v>
      </c>
      <c r="J64" s="6">
        <f t="shared" si="8"/>
        <v>1115.676775498483</v>
      </c>
      <c r="K64" s="6">
        <f t="shared" si="8"/>
        <v>1064.4022561982538</v>
      </c>
    </row>
    <row r="65" spans="1:1" ht="13.5" thickTop="1" x14ac:dyDescent="0.2"/>
    <row r="66" spans="1:1" x14ac:dyDescent="0.2">
      <c r="A66" s="3"/>
    </row>
  </sheetData>
  <pageMargins left="0.7" right="0.7" top="0.75" bottom="0.75" header="0.3" footer="0.3"/>
  <pageSetup scale="88" firstPageNumber="6" orientation="landscape" useFirstPageNumber="1" r:id="rId1"/>
  <headerFooter>
    <oddHeader>&amp;R&amp;"Arial,Regular"&amp;10Filed: 2022-10-31
EB-2022-0200
Exhibit 2
Tab 2
Schedule 1
Attachment 4
Page &amp;P of 15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45409-9F07-462D-8F97-5FA048B34DD8}">
  <dimension ref="A6:K26"/>
  <sheetViews>
    <sheetView view="pageLayout" zoomScale="90" zoomScaleNormal="100" zoomScalePageLayoutView="90" workbookViewId="0">
      <selection activeCell="F13" sqref="F13"/>
    </sheetView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44" style="1" customWidth="1"/>
    <col min="4" max="4" width="1.42578125" style="1" customWidth="1"/>
    <col min="5" max="11" width="12.42578125" style="2" customWidth="1"/>
    <col min="12" max="16384" width="101.42578125" style="1"/>
  </cols>
  <sheetData>
    <row r="6" spans="1:11" s="12" customFormat="1" x14ac:dyDescent="0.2">
      <c r="A6" s="14" t="s">
        <v>80</v>
      </c>
      <c r="B6" s="14"/>
      <c r="C6" s="14"/>
      <c r="D6" s="14"/>
      <c r="E6" s="13"/>
      <c r="F6" s="13"/>
      <c r="G6" s="13"/>
      <c r="H6" s="13"/>
      <c r="I6" s="13"/>
      <c r="J6" s="13"/>
      <c r="K6" s="13"/>
    </row>
    <row r="7" spans="1:11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</row>
    <row r="9" spans="1:11" s="3" customFormat="1" x14ac:dyDescent="0.2">
      <c r="E9" s="11" t="s">
        <v>2</v>
      </c>
      <c r="F9" s="11"/>
      <c r="G9" s="11"/>
      <c r="H9" s="11" t="s">
        <v>3</v>
      </c>
      <c r="I9" s="11"/>
      <c r="J9" s="11" t="s">
        <v>3</v>
      </c>
      <c r="K9" s="11"/>
    </row>
    <row r="10" spans="1:11" s="7" customFormat="1" ht="38.25" x14ac:dyDescent="0.2">
      <c r="A10" s="10" t="s">
        <v>96</v>
      </c>
      <c r="C10" s="9" t="s">
        <v>4</v>
      </c>
      <c r="E10" s="8" t="s">
        <v>5</v>
      </c>
      <c r="F10" s="8" t="s">
        <v>6</v>
      </c>
      <c r="G10" s="8" t="s">
        <v>7</v>
      </c>
      <c r="H10" s="8" t="s">
        <v>8</v>
      </c>
      <c r="I10" s="8" t="s">
        <v>9</v>
      </c>
      <c r="J10" s="8" t="s">
        <v>10</v>
      </c>
      <c r="K10" s="8" t="s">
        <v>11</v>
      </c>
    </row>
    <row r="11" spans="1:11" x14ac:dyDescent="0.2">
      <c r="E11" s="4" t="s">
        <v>12</v>
      </c>
      <c r="F11" s="4" t="s">
        <v>13</v>
      </c>
      <c r="G11" s="4" t="s">
        <v>14</v>
      </c>
      <c r="H11" s="4" t="s">
        <v>103</v>
      </c>
      <c r="I11" s="4" t="s">
        <v>15</v>
      </c>
      <c r="J11" s="4" t="s">
        <v>104</v>
      </c>
      <c r="K11" s="4" t="s">
        <v>16</v>
      </c>
    </row>
    <row r="12" spans="1:11" x14ac:dyDescent="0.2">
      <c r="E12" s="4"/>
      <c r="F12" s="4"/>
      <c r="G12" s="4"/>
      <c r="H12" s="4"/>
      <c r="I12" s="4"/>
      <c r="J12" s="4"/>
      <c r="K12" s="4"/>
    </row>
    <row r="13" spans="1:11" x14ac:dyDescent="0.2">
      <c r="C13" s="3" t="s">
        <v>81</v>
      </c>
      <c r="E13" s="4"/>
      <c r="F13" s="4"/>
      <c r="G13" s="4"/>
      <c r="H13" s="4"/>
      <c r="I13" s="4"/>
      <c r="J13" s="4"/>
      <c r="K13" s="4"/>
    </row>
    <row r="15" spans="1:11" x14ac:dyDescent="0.2">
      <c r="A15" s="5">
        <v>1</v>
      </c>
      <c r="C15" s="1" t="s">
        <v>82</v>
      </c>
      <c r="E15" s="4">
        <v>1.67</v>
      </c>
      <c r="F15" s="4">
        <v>0</v>
      </c>
      <c r="G15" s="4">
        <v>0</v>
      </c>
      <c r="H15" s="4">
        <f>E15+F15+G15</f>
        <v>1.67</v>
      </c>
      <c r="I15" s="4">
        <v>0</v>
      </c>
      <c r="J15" s="4">
        <f>H15+I15</f>
        <v>1.67</v>
      </c>
      <c r="K15" s="4">
        <v>1.6708610000000006</v>
      </c>
    </row>
    <row r="16" spans="1:11" x14ac:dyDescent="0.2">
      <c r="A16" s="5"/>
      <c r="E16" s="4"/>
      <c r="F16" s="4"/>
      <c r="G16" s="4"/>
      <c r="H16" s="4"/>
      <c r="I16" s="4"/>
      <c r="J16" s="4"/>
      <c r="K16" s="4"/>
    </row>
    <row r="17" spans="1:11" x14ac:dyDescent="0.2">
      <c r="A17" s="5"/>
      <c r="C17" s="3" t="s">
        <v>83</v>
      </c>
      <c r="E17" s="4"/>
      <c r="F17" s="4"/>
      <c r="G17" s="4"/>
      <c r="H17" s="4"/>
      <c r="I17" s="4"/>
      <c r="J17" s="4"/>
      <c r="K17" s="4"/>
    </row>
    <row r="18" spans="1:11" x14ac:dyDescent="0.2">
      <c r="A18" s="5"/>
      <c r="E18" s="4"/>
      <c r="F18" s="4"/>
      <c r="G18" s="4"/>
      <c r="H18" s="4"/>
      <c r="I18" s="4"/>
      <c r="J18" s="4"/>
      <c r="K18" s="4"/>
    </row>
    <row r="19" spans="1:11" x14ac:dyDescent="0.2">
      <c r="A19" s="5">
        <f>A15+1</f>
        <v>2</v>
      </c>
      <c r="C19" s="1" t="s">
        <v>84</v>
      </c>
      <c r="E19" s="4">
        <v>1.1800000000000002</v>
      </c>
      <c r="F19" s="4">
        <v>0</v>
      </c>
      <c r="G19" s="4">
        <v>0</v>
      </c>
      <c r="H19" s="4">
        <f>E19+F19+G19</f>
        <v>1.1800000000000002</v>
      </c>
      <c r="I19" s="4">
        <v>0</v>
      </c>
      <c r="J19" s="4">
        <f>H19+I19</f>
        <v>1.1800000000000002</v>
      </c>
      <c r="K19" s="4">
        <v>1.1750813999999998</v>
      </c>
    </row>
    <row r="20" spans="1:11" x14ac:dyDescent="0.2">
      <c r="A20" s="5">
        <f>A19+1</f>
        <v>3</v>
      </c>
      <c r="C20" s="1" t="s">
        <v>85</v>
      </c>
      <c r="E20" s="4">
        <v>0.49</v>
      </c>
      <c r="F20" s="4">
        <v>0</v>
      </c>
      <c r="G20" s="4">
        <v>0</v>
      </c>
      <c r="H20" s="4">
        <f>E20+F20+G20</f>
        <v>0.49</v>
      </c>
      <c r="I20" s="4">
        <v>0</v>
      </c>
      <c r="J20" s="4">
        <f>H20+I20</f>
        <v>0.49</v>
      </c>
      <c r="K20" s="4">
        <v>0.49476058999999994</v>
      </c>
    </row>
    <row r="21" spans="1:11" x14ac:dyDescent="0.2">
      <c r="A21" s="5"/>
      <c r="E21" s="4"/>
      <c r="F21" s="4"/>
      <c r="G21" s="4"/>
      <c r="H21" s="4"/>
      <c r="I21" s="4"/>
      <c r="J21" s="4"/>
      <c r="K21" s="4"/>
    </row>
    <row r="22" spans="1:11" ht="13.5" thickBot="1" x14ac:dyDescent="0.25">
      <c r="A22" s="5">
        <f>A20+1</f>
        <v>4</v>
      </c>
      <c r="C22" s="1" t="s">
        <v>51</v>
      </c>
      <c r="E22" s="6">
        <f t="shared" ref="E22:K22" si="0">SUM(E19:E20)</f>
        <v>1.6700000000000002</v>
      </c>
      <c r="F22" s="6">
        <f t="shared" si="0"/>
        <v>0</v>
      </c>
      <c r="G22" s="6">
        <f t="shared" si="0"/>
        <v>0</v>
      </c>
      <c r="H22" s="6">
        <f t="shared" si="0"/>
        <v>1.6700000000000002</v>
      </c>
      <c r="I22" s="6">
        <f t="shared" si="0"/>
        <v>0</v>
      </c>
      <c r="J22" s="6">
        <f t="shared" si="0"/>
        <v>1.6700000000000002</v>
      </c>
      <c r="K22" s="6">
        <f t="shared" si="0"/>
        <v>1.6698419899999997</v>
      </c>
    </row>
    <row r="23" spans="1:11" ht="13.5" thickTop="1" x14ac:dyDescent="0.2">
      <c r="A23" s="5"/>
      <c r="E23" s="4"/>
      <c r="F23" s="4"/>
      <c r="G23" s="4"/>
      <c r="H23" s="4"/>
      <c r="I23" s="4"/>
      <c r="J23" s="4"/>
      <c r="K23" s="4"/>
    </row>
    <row r="24" spans="1:11" ht="13.5" thickBot="1" x14ac:dyDescent="0.25">
      <c r="A24" s="5">
        <f>A22+1</f>
        <v>5</v>
      </c>
      <c r="C24" s="1" t="s">
        <v>40</v>
      </c>
      <c r="E24" s="6">
        <f t="shared" ref="E24:K24" si="1">SUM(E15,E22)</f>
        <v>3.34</v>
      </c>
      <c r="F24" s="6">
        <f t="shared" si="1"/>
        <v>0</v>
      </c>
      <c r="G24" s="6">
        <f t="shared" si="1"/>
        <v>0</v>
      </c>
      <c r="H24" s="6">
        <f t="shared" si="1"/>
        <v>3.34</v>
      </c>
      <c r="I24" s="6">
        <f t="shared" si="1"/>
        <v>0</v>
      </c>
      <c r="J24" s="6">
        <f t="shared" si="1"/>
        <v>3.34</v>
      </c>
      <c r="K24" s="6">
        <f t="shared" si="1"/>
        <v>3.3407029900000005</v>
      </c>
    </row>
    <row r="25" spans="1:11" ht="13.5" thickTop="1" x14ac:dyDescent="0.2"/>
    <row r="26" spans="1:11" x14ac:dyDescent="0.2">
      <c r="A26" s="3"/>
    </row>
  </sheetData>
  <pageMargins left="0.7" right="0.7" top="0.75" bottom="0.75" header="0.3" footer="0.3"/>
  <pageSetup scale="88" firstPageNumber="8" orientation="landscape" useFirstPageNumber="1" r:id="rId1"/>
  <headerFooter>
    <oddHeader>&amp;R&amp;"Arial,Regular"&amp;10Filed: 2022-10-31
EB-2022-0200
Exhibit 2
Tab 2
Schedule 1
Attachment 4
Page &amp;P of 15</oddHead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14FAC-EAE1-41B3-A39C-5ED6F2B0E456}">
  <dimension ref="A6:L72"/>
  <sheetViews>
    <sheetView view="pageLayout" zoomScale="90" zoomScaleNormal="100" zoomScalePageLayoutView="90" workbookViewId="0">
      <selection activeCell="I61" sqref="I61:K61"/>
    </sheetView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44" style="1" customWidth="1"/>
    <col min="4" max="4" width="1.42578125" style="1" customWidth="1"/>
    <col min="5" max="8" width="12.42578125" style="2" customWidth="1"/>
    <col min="9" max="9" width="17.5703125" style="2" bestFit="1" customWidth="1"/>
    <col min="10" max="12" width="12.42578125" style="2" customWidth="1"/>
    <col min="13" max="16384" width="101.42578125" style="1"/>
  </cols>
  <sheetData>
    <row r="6" spans="1:12" s="12" customFormat="1" x14ac:dyDescent="0.2">
      <c r="A6" s="14" t="s">
        <v>86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</row>
    <row r="7" spans="1:12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</row>
    <row r="9" spans="1:12" s="3" customFormat="1" x14ac:dyDescent="0.2">
      <c r="E9" s="11" t="s">
        <v>2</v>
      </c>
      <c r="F9" s="11"/>
      <c r="G9" s="11"/>
      <c r="H9" s="11"/>
      <c r="I9" s="11" t="s">
        <v>3</v>
      </c>
      <c r="J9" s="11"/>
      <c r="K9" s="11" t="s">
        <v>3</v>
      </c>
      <c r="L9" s="11"/>
    </row>
    <row r="10" spans="1:12" s="7" customFormat="1" ht="38.25" x14ac:dyDescent="0.2">
      <c r="A10" s="10" t="s">
        <v>96</v>
      </c>
      <c r="C10" s="9" t="s">
        <v>4</v>
      </c>
      <c r="E10" s="8" t="s">
        <v>5</v>
      </c>
      <c r="F10" s="8" t="s">
        <v>6</v>
      </c>
      <c r="G10" s="8" t="s">
        <v>7</v>
      </c>
      <c r="H10" s="8" t="s">
        <v>87</v>
      </c>
      <c r="I10" s="8" t="s">
        <v>8</v>
      </c>
      <c r="J10" s="8" t="s">
        <v>9</v>
      </c>
      <c r="K10" s="8" t="s">
        <v>10</v>
      </c>
      <c r="L10" s="8" t="s">
        <v>11</v>
      </c>
    </row>
    <row r="11" spans="1:12" x14ac:dyDescent="0.2">
      <c r="E11" s="4" t="s">
        <v>12</v>
      </c>
      <c r="F11" s="4" t="s">
        <v>13</v>
      </c>
      <c r="G11" s="4" t="s">
        <v>14</v>
      </c>
      <c r="H11" s="4" t="s">
        <v>88</v>
      </c>
      <c r="I11" s="4" t="s">
        <v>101</v>
      </c>
      <c r="J11" s="4" t="s">
        <v>89</v>
      </c>
      <c r="K11" s="4" t="s">
        <v>102</v>
      </c>
      <c r="L11" s="4" t="s">
        <v>90</v>
      </c>
    </row>
    <row r="12" spans="1:12" x14ac:dyDescent="0.2">
      <c r="E12" s="4"/>
      <c r="F12" s="4"/>
      <c r="G12" s="4"/>
      <c r="H12" s="4"/>
      <c r="I12" s="4"/>
      <c r="J12" s="4"/>
      <c r="K12" s="4"/>
      <c r="L12" s="4"/>
    </row>
    <row r="13" spans="1:12" x14ac:dyDescent="0.2">
      <c r="C13" s="3" t="s">
        <v>17</v>
      </c>
      <c r="E13" s="4"/>
      <c r="F13" s="4"/>
      <c r="G13" s="4"/>
      <c r="H13" s="4"/>
      <c r="I13" s="4"/>
      <c r="J13" s="4"/>
      <c r="K13" s="4"/>
      <c r="L13" s="4"/>
    </row>
    <row r="15" spans="1:12" x14ac:dyDescent="0.2">
      <c r="A15" s="5">
        <v>1</v>
      </c>
      <c r="C15" s="1" t="s">
        <v>18</v>
      </c>
      <c r="E15" s="4">
        <v>0</v>
      </c>
      <c r="F15" s="4">
        <v>0</v>
      </c>
      <c r="G15" s="4">
        <v>0</v>
      </c>
      <c r="H15" s="4">
        <v>0</v>
      </c>
      <c r="I15" s="4">
        <f t="shared" ref="I15:I22" si="0">E15+F15+G15+H15</f>
        <v>0</v>
      </c>
      <c r="J15" s="4">
        <v>0</v>
      </c>
      <c r="K15" s="4">
        <f t="shared" ref="K15:K22" si="1">I15+J15</f>
        <v>0</v>
      </c>
      <c r="L15" s="4">
        <v>0</v>
      </c>
    </row>
    <row r="16" spans="1:12" x14ac:dyDescent="0.2">
      <c r="A16" s="5">
        <f t="shared" ref="A16:A22" si="2">A15+1</f>
        <v>2</v>
      </c>
      <c r="C16" s="1" t="s">
        <v>21</v>
      </c>
      <c r="E16" s="4">
        <v>-4.99</v>
      </c>
      <c r="F16" s="4">
        <v>-0.75238572000000004</v>
      </c>
      <c r="G16" s="4">
        <v>0</v>
      </c>
      <c r="H16" s="4">
        <v>0</v>
      </c>
      <c r="I16" s="4">
        <f t="shared" si="0"/>
        <v>-5.7423857200000006</v>
      </c>
      <c r="J16" s="4">
        <v>0</v>
      </c>
      <c r="K16" s="4">
        <f t="shared" si="1"/>
        <v>-5.7423857200000006</v>
      </c>
      <c r="L16" s="4">
        <v>-5.3647106099999995</v>
      </c>
    </row>
    <row r="17" spans="1:12" x14ac:dyDescent="0.2">
      <c r="A17" s="5">
        <f t="shared" si="2"/>
        <v>3</v>
      </c>
      <c r="C17" s="1" t="s">
        <v>22</v>
      </c>
      <c r="E17" s="4">
        <v>-33.950000000000003</v>
      </c>
      <c r="F17" s="4">
        <v>-8.9676252400000003</v>
      </c>
      <c r="G17" s="4">
        <v>3.2635270000000001E-2</v>
      </c>
      <c r="H17" s="4">
        <v>0</v>
      </c>
      <c r="I17" s="4">
        <f t="shared" si="0"/>
        <v>-42.884989970000007</v>
      </c>
      <c r="J17" s="4">
        <v>0.3035000000000001</v>
      </c>
      <c r="K17" s="4">
        <f t="shared" si="1"/>
        <v>-42.581489970000007</v>
      </c>
      <c r="L17" s="4">
        <v>-38.356470371249998</v>
      </c>
    </row>
    <row r="18" spans="1:12" x14ac:dyDescent="0.2">
      <c r="A18" s="5">
        <f t="shared" si="2"/>
        <v>4</v>
      </c>
      <c r="C18" s="1" t="s">
        <v>23</v>
      </c>
      <c r="E18" s="4">
        <v>-1065.6099999999999</v>
      </c>
      <c r="F18" s="4">
        <v>-73.374407666969972</v>
      </c>
      <c r="G18" s="4">
        <v>8.2513718600000008</v>
      </c>
      <c r="H18" s="4">
        <v>26.456237773999995</v>
      </c>
      <c r="I18" s="4">
        <f t="shared" si="0"/>
        <v>-1104.2767980329697</v>
      </c>
      <c r="J18" s="4">
        <v>0</v>
      </c>
      <c r="K18" s="4">
        <f t="shared" si="1"/>
        <v>-1104.2767980329697</v>
      </c>
      <c r="L18" s="4">
        <v>-1085.4722077909594</v>
      </c>
    </row>
    <row r="19" spans="1:12" x14ac:dyDescent="0.2">
      <c r="A19" s="5">
        <f t="shared" si="2"/>
        <v>5</v>
      </c>
      <c r="C19" s="1" t="s">
        <v>24</v>
      </c>
      <c r="E19" s="4">
        <v>-1314.1</v>
      </c>
      <c r="F19" s="4">
        <v>-100.83476815834025</v>
      </c>
      <c r="G19" s="4">
        <v>109.09488851</v>
      </c>
      <c r="H19" s="4">
        <v>9.9117619460000022</v>
      </c>
      <c r="I19" s="4">
        <f t="shared" si="0"/>
        <v>-1295.9281177023402</v>
      </c>
      <c r="J19" s="4">
        <v>2.1137999999999999</v>
      </c>
      <c r="K19" s="4">
        <f t="shared" si="1"/>
        <v>-1293.8143177023401</v>
      </c>
      <c r="L19" s="4">
        <v>-1271.949829438402</v>
      </c>
    </row>
    <row r="20" spans="1:12" x14ac:dyDescent="0.2">
      <c r="A20" s="5">
        <f t="shared" si="2"/>
        <v>6</v>
      </c>
      <c r="C20" s="1" t="s">
        <v>25</v>
      </c>
      <c r="E20" s="4">
        <v>-2.96</v>
      </c>
      <c r="F20" s="4">
        <v>-0.29441070000000003</v>
      </c>
      <c r="G20" s="4">
        <v>0</v>
      </c>
      <c r="H20" s="4">
        <v>0</v>
      </c>
      <c r="I20" s="4">
        <f t="shared" si="0"/>
        <v>-3.2544107000000002</v>
      </c>
      <c r="J20" s="4">
        <v>0</v>
      </c>
      <c r="K20" s="4">
        <f t="shared" si="1"/>
        <v>-3.2544107000000002</v>
      </c>
      <c r="L20" s="4">
        <v>-3.1016018674999994</v>
      </c>
    </row>
    <row r="21" spans="1:12" x14ac:dyDescent="0.2">
      <c r="A21" s="5">
        <f t="shared" si="2"/>
        <v>7</v>
      </c>
      <c r="C21" s="1" t="s">
        <v>26</v>
      </c>
      <c r="E21" s="4">
        <v>-243.12</v>
      </c>
      <c r="F21" s="4">
        <v>-12.953866922650658</v>
      </c>
      <c r="G21" s="4">
        <v>3.2039116000000001</v>
      </c>
      <c r="H21" s="4">
        <v>0.45581977000000007</v>
      </c>
      <c r="I21" s="4">
        <f t="shared" si="0"/>
        <v>-252.41413555265066</v>
      </c>
      <c r="J21" s="4">
        <v>0.53049999999999997</v>
      </c>
      <c r="K21" s="4">
        <f t="shared" si="1"/>
        <v>-251.88363555265067</v>
      </c>
      <c r="L21" s="4">
        <v>-247.50347728030613</v>
      </c>
    </row>
    <row r="22" spans="1:12" x14ac:dyDescent="0.2">
      <c r="A22" s="5">
        <f t="shared" si="2"/>
        <v>8</v>
      </c>
      <c r="C22" s="1" t="s">
        <v>27</v>
      </c>
      <c r="E22" s="4">
        <v>-262.05</v>
      </c>
      <c r="F22" s="4">
        <v>-41.309034694685565</v>
      </c>
      <c r="G22" s="4">
        <v>0</v>
      </c>
      <c r="H22" s="4">
        <v>0.14785220999999998</v>
      </c>
      <c r="I22" s="4">
        <f t="shared" si="0"/>
        <v>-303.21118248468559</v>
      </c>
      <c r="J22" s="4">
        <v>0</v>
      </c>
      <c r="K22" s="4">
        <f t="shared" si="1"/>
        <v>-303.21118248468559</v>
      </c>
      <c r="L22" s="4">
        <v>-281.78013947647133</v>
      </c>
    </row>
    <row r="23" spans="1:12" x14ac:dyDescent="0.2">
      <c r="A23" s="5"/>
      <c r="E23" s="4"/>
      <c r="F23" s="4"/>
      <c r="G23" s="4"/>
      <c r="H23" s="4"/>
      <c r="I23" s="4"/>
      <c r="J23" s="4"/>
      <c r="K23" s="4"/>
      <c r="L23" s="4"/>
    </row>
    <row r="24" spans="1:12" ht="13.5" thickBot="1" x14ac:dyDescent="0.25">
      <c r="A24" s="5">
        <f>A22+1</f>
        <v>9</v>
      </c>
      <c r="C24" s="1" t="s">
        <v>28</v>
      </c>
      <c r="E24" s="6">
        <f t="shared" ref="E24:L24" si="3">SUM(E15:E22)</f>
        <v>-2926.7799999999997</v>
      </c>
      <c r="F24" s="6">
        <f t="shared" si="3"/>
        <v>-238.48649910264641</v>
      </c>
      <c r="G24" s="6">
        <f t="shared" si="3"/>
        <v>120.58280724000001</v>
      </c>
      <c r="H24" s="6">
        <f t="shared" si="3"/>
        <v>36.971671700000002</v>
      </c>
      <c r="I24" s="6">
        <f t="shared" si="3"/>
        <v>-3007.7120201626462</v>
      </c>
      <c r="J24" s="6">
        <f t="shared" si="3"/>
        <v>2.9478</v>
      </c>
      <c r="K24" s="6">
        <f t="shared" si="3"/>
        <v>-3004.7642201626459</v>
      </c>
      <c r="L24" s="6">
        <f t="shared" si="3"/>
        <v>-2933.5284368348889</v>
      </c>
    </row>
    <row r="25" spans="1:12" ht="13.5" thickTop="1" x14ac:dyDescent="0.2">
      <c r="A25" s="5"/>
      <c r="E25" s="4"/>
      <c r="F25" s="4"/>
      <c r="G25" s="4"/>
      <c r="H25" s="4"/>
      <c r="I25" s="4"/>
      <c r="J25" s="4"/>
      <c r="K25" s="4"/>
      <c r="L25" s="4"/>
    </row>
    <row r="26" spans="1:12" x14ac:dyDescent="0.2">
      <c r="A26" s="5"/>
      <c r="C26" s="3" t="s">
        <v>29</v>
      </c>
      <c r="E26" s="4"/>
      <c r="F26" s="4"/>
      <c r="G26" s="4"/>
      <c r="H26" s="4"/>
      <c r="I26" s="4"/>
      <c r="J26" s="4"/>
      <c r="K26" s="4"/>
      <c r="L26" s="4"/>
    </row>
    <row r="27" spans="1:12" x14ac:dyDescent="0.2">
      <c r="A27" s="5"/>
      <c r="E27" s="4"/>
      <c r="F27" s="4"/>
      <c r="G27" s="4"/>
      <c r="H27" s="4"/>
      <c r="I27" s="4"/>
      <c r="J27" s="4"/>
      <c r="K27" s="4"/>
      <c r="L27" s="4"/>
    </row>
    <row r="28" spans="1:12" x14ac:dyDescent="0.2">
      <c r="A28" s="5">
        <f>A24+1</f>
        <v>10</v>
      </c>
      <c r="C28" s="1" t="s">
        <v>30</v>
      </c>
      <c r="E28" s="4">
        <v>-2.13</v>
      </c>
      <c r="F28" s="4">
        <v>-0.14110424000000002</v>
      </c>
      <c r="G28" s="4">
        <v>0</v>
      </c>
      <c r="H28" s="4">
        <v>0</v>
      </c>
      <c r="I28" s="4">
        <f t="shared" ref="I28:I38" si="4">E28+F28+G28+H28</f>
        <v>-2.2711042400000001</v>
      </c>
      <c r="J28" s="4">
        <v>0</v>
      </c>
      <c r="K28" s="4">
        <f t="shared" ref="K28:K38" si="5">I28+J28</f>
        <v>-2.2711042400000001</v>
      </c>
      <c r="L28" s="4">
        <v>-2.2032541383333335</v>
      </c>
    </row>
    <row r="29" spans="1:12" x14ac:dyDescent="0.2">
      <c r="A29" s="5">
        <f t="shared" ref="A29:A38" si="6">A28+1</f>
        <v>11</v>
      </c>
      <c r="C29" s="1" t="s">
        <v>22</v>
      </c>
      <c r="E29" s="4">
        <v>-41.25</v>
      </c>
      <c r="F29" s="4">
        <v>-3.0342810200000003</v>
      </c>
      <c r="G29" s="4">
        <v>0</v>
      </c>
      <c r="H29" s="4">
        <v>0</v>
      </c>
      <c r="I29" s="4">
        <f t="shared" si="4"/>
        <v>-44.284281020000002</v>
      </c>
      <c r="J29" s="4">
        <v>0</v>
      </c>
      <c r="K29" s="4">
        <f t="shared" si="5"/>
        <v>-44.284281020000002</v>
      </c>
      <c r="L29" s="4">
        <v>-42.762699908333332</v>
      </c>
    </row>
    <row r="30" spans="1:12" x14ac:dyDescent="0.2">
      <c r="A30" s="5">
        <f t="shared" si="6"/>
        <v>12</v>
      </c>
      <c r="C30" s="1" t="s">
        <v>31</v>
      </c>
      <c r="E30" s="4">
        <v>-105.88</v>
      </c>
      <c r="F30" s="4">
        <v>-3.5609196200000004</v>
      </c>
      <c r="G30" s="4">
        <v>-2.903693188004329E-2</v>
      </c>
      <c r="H30" s="4">
        <v>2.1659385699999998</v>
      </c>
      <c r="I30" s="4">
        <f t="shared" si="4"/>
        <v>-107.30401798188005</v>
      </c>
      <c r="J30" s="4">
        <v>0</v>
      </c>
      <c r="K30" s="4">
        <f t="shared" si="5"/>
        <v>-107.30401798188005</v>
      </c>
      <c r="L30" s="4">
        <v>-106.76870384318696</v>
      </c>
    </row>
    <row r="31" spans="1:12" x14ac:dyDescent="0.2">
      <c r="A31" s="5">
        <f t="shared" si="6"/>
        <v>13</v>
      </c>
      <c r="C31" s="1" t="s">
        <v>32</v>
      </c>
      <c r="E31" s="4">
        <v>-407.93</v>
      </c>
      <c r="F31" s="4">
        <v>-23.593179960000001</v>
      </c>
      <c r="G31" s="4">
        <v>1.7360648193722039</v>
      </c>
      <c r="H31" s="4">
        <v>1.2099135400000016</v>
      </c>
      <c r="I31" s="4">
        <f t="shared" si="4"/>
        <v>-428.5772016006278</v>
      </c>
      <c r="J31" s="4">
        <v>0</v>
      </c>
      <c r="K31" s="4">
        <f t="shared" si="5"/>
        <v>-428.5772016006278</v>
      </c>
      <c r="L31" s="4">
        <v>-421.2130687232405</v>
      </c>
    </row>
    <row r="32" spans="1:12" x14ac:dyDescent="0.2">
      <c r="A32" s="5">
        <f t="shared" si="6"/>
        <v>14</v>
      </c>
      <c r="C32" s="1" t="s">
        <v>33</v>
      </c>
      <c r="E32" s="4">
        <v>-36.99</v>
      </c>
      <c r="F32" s="4">
        <v>-4.7554526100000007</v>
      </c>
      <c r="G32" s="4">
        <v>0</v>
      </c>
      <c r="H32" s="4">
        <v>0</v>
      </c>
      <c r="I32" s="4">
        <f t="shared" si="4"/>
        <v>-41.745452610000001</v>
      </c>
      <c r="J32" s="4">
        <v>0</v>
      </c>
      <c r="K32" s="4">
        <f t="shared" si="5"/>
        <v>-41.745452610000001</v>
      </c>
      <c r="L32" s="4">
        <v>-39.325524424583335</v>
      </c>
    </row>
    <row r="33" spans="1:12" x14ac:dyDescent="0.2">
      <c r="A33" s="5">
        <f t="shared" si="6"/>
        <v>15</v>
      </c>
      <c r="C33" s="1" t="s">
        <v>34</v>
      </c>
      <c r="E33" s="4">
        <v>-28.05</v>
      </c>
      <c r="F33" s="4">
        <v>-2.07013413</v>
      </c>
      <c r="G33" s="4">
        <v>0</v>
      </c>
      <c r="H33" s="4">
        <v>1.4580040000000001E-2</v>
      </c>
      <c r="I33" s="4">
        <f t="shared" si="4"/>
        <v>-30.105554090000002</v>
      </c>
      <c r="J33" s="4">
        <v>0</v>
      </c>
      <c r="K33" s="4">
        <f t="shared" si="5"/>
        <v>-30.105554090000002</v>
      </c>
      <c r="L33" s="4">
        <v>-29.06937843541666</v>
      </c>
    </row>
    <row r="34" spans="1:12" x14ac:dyDescent="0.2">
      <c r="A34" s="5">
        <f t="shared" si="6"/>
        <v>16</v>
      </c>
      <c r="C34" s="1" t="s">
        <v>35</v>
      </c>
      <c r="E34" s="4">
        <v>-353.38</v>
      </c>
      <c r="F34" s="4">
        <v>-15.642500869999999</v>
      </c>
      <c r="G34" s="4">
        <v>1.4038916600000002</v>
      </c>
      <c r="H34" s="4">
        <v>4.0380262799999995</v>
      </c>
      <c r="I34" s="4">
        <f t="shared" si="4"/>
        <v>-363.58058292999999</v>
      </c>
      <c r="J34" s="4">
        <v>0</v>
      </c>
      <c r="K34" s="4">
        <f t="shared" si="5"/>
        <v>-363.58058292999999</v>
      </c>
      <c r="L34" s="4">
        <v>-358.36692638818351</v>
      </c>
    </row>
    <row r="35" spans="1:12" x14ac:dyDescent="0.2">
      <c r="A35" s="5">
        <f t="shared" si="6"/>
        <v>17</v>
      </c>
      <c r="C35" s="1" t="s">
        <v>36</v>
      </c>
      <c r="E35" s="4">
        <v>-270.71000000000004</v>
      </c>
      <c r="F35" s="4">
        <v>-15.757217869999998</v>
      </c>
      <c r="G35" s="4">
        <v>0.55352523999999992</v>
      </c>
      <c r="H35" s="4">
        <v>0.55725093000000003</v>
      </c>
      <c r="I35" s="4">
        <f t="shared" si="4"/>
        <v>-285.3564417</v>
      </c>
      <c r="J35" s="4">
        <v>0</v>
      </c>
      <c r="K35" s="4">
        <f t="shared" si="5"/>
        <v>-285.3564417</v>
      </c>
      <c r="L35" s="4">
        <v>-278.17494581585106</v>
      </c>
    </row>
    <row r="36" spans="1:12" x14ac:dyDescent="0.2">
      <c r="A36" s="5">
        <f t="shared" si="6"/>
        <v>18</v>
      </c>
      <c r="C36" s="1" t="s">
        <v>37</v>
      </c>
      <c r="E36" s="4">
        <v>-20.100000000000001</v>
      </c>
      <c r="F36" s="4">
        <v>-1.8898531299999997</v>
      </c>
      <c r="G36" s="4">
        <v>0</v>
      </c>
      <c r="H36" s="4">
        <v>0.47102253999999999</v>
      </c>
      <c r="I36" s="4">
        <f t="shared" si="4"/>
        <v>-21.51883059</v>
      </c>
      <c r="J36" s="4">
        <v>0</v>
      </c>
      <c r="K36" s="4">
        <f t="shared" si="5"/>
        <v>-21.51883059</v>
      </c>
      <c r="L36" s="4">
        <v>-20.814293994583331</v>
      </c>
    </row>
    <row r="37" spans="1:12" x14ac:dyDescent="0.2">
      <c r="A37" s="5">
        <f>A36+1</f>
        <v>19</v>
      </c>
      <c r="C37" s="1" t="s">
        <v>27</v>
      </c>
      <c r="E37" s="4">
        <v>-97.07</v>
      </c>
      <c r="F37" s="4">
        <v>-13.755782620000003</v>
      </c>
      <c r="G37" s="4">
        <v>4.1755825299999998</v>
      </c>
      <c r="H37" s="4">
        <v>-0.12477137000000002</v>
      </c>
      <c r="I37" s="4">
        <f t="shared" si="4"/>
        <v>-106.77497146</v>
      </c>
      <c r="J37" s="4">
        <v>0</v>
      </c>
      <c r="K37" s="4">
        <f t="shared" si="5"/>
        <v>-106.77497146</v>
      </c>
      <c r="L37" s="4">
        <v>-102.08897064416665</v>
      </c>
    </row>
    <row r="38" spans="1:12" x14ac:dyDescent="0.2">
      <c r="A38" s="5">
        <f t="shared" si="6"/>
        <v>20</v>
      </c>
      <c r="C38" s="1" t="s">
        <v>38</v>
      </c>
      <c r="E38" s="4">
        <v>-36.43</v>
      </c>
      <c r="F38" s="4">
        <v>-8.0861061899999935</v>
      </c>
      <c r="G38" s="4">
        <v>0</v>
      </c>
      <c r="H38" s="4">
        <v>0</v>
      </c>
      <c r="I38" s="4">
        <f t="shared" si="4"/>
        <v>-44.516106189999995</v>
      </c>
      <c r="J38" s="4">
        <v>0</v>
      </c>
      <c r="K38" s="4">
        <f t="shared" si="5"/>
        <v>-44.516106189999995</v>
      </c>
      <c r="L38" s="4">
        <v>-40.326106370416667</v>
      </c>
    </row>
    <row r="39" spans="1:12" x14ac:dyDescent="0.2">
      <c r="A39" s="5"/>
      <c r="E39" s="4"/>
      <c r="F39" s="4"/>
      <c r="G39" s="4"/>
      <c r="H39" s="4"/>
      <c r="I39" s="4"/>
      <c r="J39" s="4"/>
      <c r="K39" s="4"/>
      <c r="L39" s="4"/>
    </row>
    <row r="40" spans="1:12" ht="13.5" thickBot="1" x14ac:dyDescent="0.25">
      <c r="A40" s="5">
        <f>A38+1</f>
        <v>21</v>
      </c>
      <c r="C40" s="1" t="s">
        <v>51</v>
      </c>
      <c r="E40" s="6">
        <f t="shared" ref="E40:L40" si="7">SUM(E28:E38)</f>
        <v>-1399.92</v>
      </c>
      <c r="F40" s="6">
        <f t="shared" si="7"/>
        <v>-92.286532260000001</v>
      </c>
      <c r="G40" s="6">
        <f t="shared" si="7"/>
        <v>7.8400273174921606</v>
      </c>
      <c r="H40" s="6">
        <f t="shared" si="7"/>
        <v>8.3319605300000017</v>
      </c>
      <c r="I40" s="6">
        <f t="shared" si="7"/>
        <v>-1476.034544412508</v>
      </c>
      <c r="J40" s="6">
        <f t="shared" si="7"/>
        <v>0</v>
      </c>
      <c r="K40" s="6">
        <f t="shared" si="7"/>
        <v>-1476.034544412508</v>
      </c>
      <c r="L40" s="6">
        <f t="shared" si="7"/>
        <v>-1441.1138726862955</v>
      </c>
    </row>
    <row r="41" spans="1:12" ht="13.5" thickTop="1" x14ac:dyDescent="0.2">
      <c r="A41" s="5"/>
      <c r="E41" s="4"/>
      <c r="F41" s="4"/>
      <c r="G41" s="4"/>
      <c r="H41" s="4"/>
      <c r="I41" s="4"/>
      <c r="J41" s="4"/>
      <c r="K41" s="4"/>
      <c r="L41" s="4"/>
    </row>
    <row r="42" spans="1:12" x14ac:dyDescent="0.2">
      <c r="A42" s="5"/>
      <c r="C42" s="3" t="s">
        <v>39</v>
      </c>
      <c r="E42" s="4"/>
      <c r="F42" s="4"/>
      <c r="G42" s="4"/>
      <c r="H42" s="4"/>
      <c r="I42" s="4"/>
      <c r="J42" s="4"/>
      <c r="K42" s="4"/>
      <c r="L42" s="4"/>
    </row>
    <row r="43" spans="1:12" x14ac:dyDescent="0.2">
      <c r="A43" s="5"/>
      <c r="E43" s="4"/>
      <c r="F43" s="4"/>
      <c r="G43" s="4"/>
      <c r="H43" s="4"/>
      <c r="I43" s="4"/>
      <c r="J43" s="4"/>
      <c r="K43" s="4"/>
      <c r="L43" s="4"/>
    </row>
    <row r="44" spans="1:12" x14ac:dyDescent="0.2">
      <c r="A44" s="5">
        <f>A40+1</f>
        <v>22</v>
      </c>
      <c r="C44" s="1" t="s">
        <v>21</v>
      </c>
      <c r="E44" s="4">
        <v>-4.16</v>
      </c>
      <c r="F44" s="4">
        <v>-0.17972251000000006</v>
      </c>
      <c r="G44" s="4">
        <v>0</v>
      </c>
      <c r="H44" s="4">
        <v>0</v>
      </c>
      <c r="I44" s="4">
        <f t="shared" ref="I44:I66" si="8">E44+F44+G44+H44</f>
        <v>-4.3397225100000005</v>
      </c>
      <c r="J44" s="4">
        <v>0</v>
      </c>
      <c r="K44" s="4">
        <f t="shared" ref="K44:K66" si="9">I44+J44</f>
        <v>-4.3397225100000005</v>
      </c>
      <c r="L44" s="4">
        <v>-4.2465231979166678</v>
      </c>
    </row>
    <row r="45" spans="1:12" x14ac:dyDescent="0.2">
      <c r="A45" s="5">
        <f t="shared" ref="A45:A66" si="10">A44+1</f>
        <v>23</v>
      </c>
      <c r="C45" s="1" t="s">
        <v>22</v>
      </c>
      <c r="E45" s="4">
        <v>-25.04</v>
      </c>
      <c r="F45" s="4">
        <v>-1.6301659800000001</v>
      </c>
      <c r="G45" s="4">
        <v>0</v>
      </c>
      <c r="H45" s="4">
        <v>0</v>
      </c>
      <c r="I45" s="4">
        <f t="shared" si="8"/>
        <v>-26.67016598</v>
      </c>
      <c r="J45" s="4">
        <v>0</v>
      </c>
      <c r="K45" s="4">
        <f t="shared" si="9"/>
        <v>-26.67016598</v>
      </c>
      <c r="L45" s="4">
        <v>-25.85386695583334</v>
      </c>
    </row>
    <row r="46" spans="1:12" x14ac:dyDescent="0.2">
      <c r="A46" s="5">
        <f t="shared" si="10"/>
        <v>24</v>
      </c>
      <c r="C46" s="1" t="s">
        <v>31</v>
      </c>
      <c r="E46" s="4">
        <v>-75.650000000000006</v>
      </c>
      <c r="F46" s="4">
        <v>-3.5238615099999997</v>
      </c>
      <c r="G46" s="4">
        <v>4.9151401880043848E-2</v>
      </c>
      <c r="H46" s="4">
        <v>0.50657545000000004</v>
      </c>
      <c r="I46" s="4">
        <f t="shared" si="8"/>
        <v>-78.61813465811997</v>
      </c>
      <c r="J46" s="4">
        <v>0</v>
      </c>
      <c r="K46" s="4">
        <f t="shared" si="9"/>
        <v>-78.61813465811997</v>
      </c>
      <c r="L46" s="4">
        <v>-77.35213590347972</v>
      </c>
    </row>
    <row r="47" spans="1:12" x14ac:dyDescent="0.2">
      <c r="A47" s="5">
        <f t="shared" si="10"/>
        <v>25</v>
      </c>
      <c r="C47" s="1" t="s">
        <v>32</v>
      </c>
      <c r="E47" s="4">
        <v>-207.61</v>
      </c>
      <c r="F47" s="4">
        <v>-12.540456459999996</v>
      </c>
      <c r="G47" s="4">
        <v>0.84423428062779571</v>
      </c>
      <c r="H47" s="4">
        <v>0.28041189999999999</v>
      </c>
      <c r="I47" s="4">
        <f t="shared" si="8"/>
        <v>-219.02581027937222</v>
      </c>
      <c r="J47" s="4">
        <v>0</v>
      </c>
      <c r="K47" s="4">
        <f t="shared" si="9"/>
        <v>-219.02581027937222</v>
      </c>
      <c r="L47" s="4">
        <v>-213.81488843009288</v>
      </c>
    </row>
    <row r="48" spans="1:12" x14ac:dyDescent="0.2">
      <c r="A48" s="5">
        <f t="shared" si="10"/>
        <v>26</v>
      </c>
      <c r="C48" s="1" t="s">
        <v>33</v>
      </c>
      <c r="E48" s="4">
        <v>-13.61</v>
      </c>
      <c r="F48" s="4">
        <v>-1.9929058300000002</v>
      </c>
      <c r="G48" s="4">
        <v>0</v>
      </c>
      <c r="H48" s="4">
        <v>-6.4660000000000021E-5</v>
      </c>
      <c r="I48" s="4">
        <f t="shared" si="8"/>
        <v>-15.602970489999999</v>
      </c>
      <c r="J48" s="4">
        <v>0</v>
      </c>
      <c r="K48" s="4">
        <f t="shared" si="9"/>
        <v>-15.602970489999999</v>
      </c>
      <c r="L48" s="4">
        <v>-14.629505969583331</v>
      </c>
    </row>
    <row r="49" spans="1:12" x14ac:dyDescent="0.2">
      <c r="A49" s="5">
        <f t="shared" si="10"/>
        <v>27</v>
      </c>
      <c r="C49" s="1" t="s">
        <v>34</v>
      </c>
      <c r="E49" s="4">
        <v>-15.3</v>
      </c>
      <c r="F49" s="4">
        <v>-1.2009595899999999</v>
      </c>
      <c r="G49" s="4">
        <v>0</v>
      </c>
      <c r="H49" s="4">
        <v>0</v>
      </c>
      <c r="I49" s="4">
        <f t="shared" si="8"/>
        <v>-16.500959590000001</v>
      </c>
      <c r="J49" s="4">
        <v>0</v>
      </c>
      <c r="K49" s="4">
        <f t="shared" si="9"/>
        <v>-16.500959590000001</v>
      </c>
      <c r="L49" s="4">
        <v>-15.896538440416666</v>
      </c>
    </row>
    <row r="50" spans="1:12" x14ac:dyDescent="0.2">
      <c r="A50" s="5">
        <f t="shared" si="10"/>
        <v>28</v>
      </c>
      <c r="C50" s="1" t="s">
        <v>35</v>
      </c>
      <c r="E50" s="4">
        <v>-329.86</v>
      </c>
      <c r="F50" s="4">
        <v>-19.262552419999999</v>
      </c>
      <c r="G50" s="4">
        <v>0.28041268999999996</v>
      </c>
      <c r="H50" s="4">
        <v>0.43437717000000003</v>
      </c>
      <c r="I50" s="4">
        <f t="shared" si="8"/>
        <v>-348.40776256000004</v>
      </c>
      <c r="J50" s="4">
        <v>0</v>
      </c>
      <c r="K50" s="4">
        <f t="shared" si="9"/>
        <v>-348.40776256000004</v>
      </c>
      <c r="L50" s="4">
        <v>-339.24583036973308</v>
      </c>
    </row>
    <row r="56" spans="1:12" x14ac:dyDescent="0.2">
      <c r="A56" s="14" t="s">
        <v>100</v>
      </c>
      <c r="B56" s="14"/>
      <c r="C56" s="14"/>
      <c r="D56" s="14"/>
      <c r="E56" s="13"/>
      <c r="F56" s="13"/>
      <c r="G56" s="13"/>
      <c r="H56" s="13"/>
      <c r="I56" s="13"/>
      <c r="J56" s="13"/>
      <c r="K56" s="13"/>
      <c r="L56" s="13"/>
    </row>
    <row r="57" spans="1:12" x14ac:dyDescent="0.2">
      <c r="A57" s="14" t="s">
        <v>1</v>
      </c>
      <c r="B57" s="14"/>
      <c r="C57" s="14"/>
      <c r="D57" s="14"/>
      <c r="E57" s="13"/>
      <c r="F57" s="13"/>
      <c r="G57" s="13"/>
      <c r="H57" s="13"/>
      <c r="I57" s="13"/>
      <c r="J57" s="13"/>
      <c r="K57" s="13"/>
      <c r="L57" s="13"/>
    </row>
    <row r="59" spans="1:12" x14ac:dyDescent="0.2">
      <c r="A59" s="3"/>
      <c r="B59" s="3"/>
      <c r="C59" s="3"/>
      <c r="D59" s="3"/>
      <c r="E59" s="11" t="s">
        <v>2</v>
      </c>
      <c r="F59" s="11"/>
      <c r="G59" s="11"/>
      <c r="H59" s="11"/>
      <c r="I59" s="11" t="s">
        <v>3</v>
      </c>
      <c r="J59" s="11"/>
      <c r="K59" s="11" t="s">
        <v>3</v>
      </c>
      <c r="L59" s="11"/>
    </row>
    <row r="60" spans="1:12" ht="38.25" x14ac:dyDescent="0.2">
      <c r="A60" s="10" t="s">
        <v>96</v>
      </c>
      <c r="B60" s="7"/>
      <c r="C60" s="9" t="s">
        <v>4</v>
      </c>
      <c r="D60" s="7"/>
      <c r="E60" s="8" t="s">
        <v>5</v>
      </c>
      <c r="F60" s="8" t="s">
        <v>6</v>
      </c>
      <c r="G60" s="8" t="s">
        <v>7</v>
      </c>
      <c r="H60" s="8" t="s">
        <v>87</v>
      </c>
      <c r="I60" s="8" t="s">
        <v>8</v>
      </c>
      <c r="J60" s="8" t="s">
        <v>9</v>
      </c>
      <c r="K60" s="8" t="s">
        <v>10</v>
      </c>
      <c r="L60" s="8" t="s">
        <v>11</v>
      </c>
    </row>
    <row r="61" spans="1:12" x14ac:dyDescent="0.2">
      <c r="E61" s="4" t="s">
        <v>12</v>
      </c>
      <c r="F61" s="4" t="s">
        <v>13</v>
      </c>
      <c r="G61" s="4" t="s">
        <v>14</v>
      </c>
      <c r="H61" s="4" t="s">
        <v>88</v>
      </c>
      <c r="I61" s="4" t="s">
        <v>101</v>
      </c>
      <c r="J61" s="4" t="s">
        <v>89</v>
      </c>
      <c r="K61" s="4" t="s">
        <v>102</v>
      </c>
      <c r="L61" s="4" t="s">
        <v>90</v>
      </c>
    </row>
    <row r="62" spans="1:12" x14ac:dyDescent="0.2">
      <c r="E62" s="4"/>
      <c r="F62" s="4"/>
      <c r="G62" s="4"/>
      <c r="H62" s="4"/>
      <c r="I62" s="4"/>
      <c r="J62" s="4"/>
      <c r="K62" s="4"/>
      <c r="L62" s="4"/>
    </row>
    <row r="63" spans="1:12" x14ac:dyDescent="0.2">
      <c r="A63" s="5">
        <f>A50+1</f>
        <v>29</v>
      </c>
      <c r="C63" s="1" t="s">
        <v>36</v>
      </c>
      <c r="E63" s="4">
        <v>-108.62</v>
      </c>
      <c r="F63" s="4">
        <v>-5.6711779099999999</v>
      </c>
      <c r="G63" s="4">
        <v>0.11919547</v>
      </c>
      <c r="H63" s="4">
        <v>3.6524900000000004E-3</v>
      </c>
      <c r="I63" s="4">
        <f t="shared" si="8"/>
        <v>-114.16832995000001</v>
      </c>
      <c r="J63" s="4">
        <v>0</v>
      </c>
      <c r="K63" s="4">
        <f t="shared" si="9"/>
        <v>-114.16832995000001</v>
      </c>
      <c r="L63" s="4">
        <v>-111.49639353539901</v>
      </c>
    </row>
    <row r="64" spans="1:12" x14ac:dyDescent="0.2">
      <c r="A64" s="5">
        <f t="shared" si="10"/>
        <v>30</v>
      </c>
      <c r="C64" s="1" t="s">
        <v>37</v>
      </c>
      <c r="E64" s="4">
        <v>-71.78</v>
      </c>
      <c r="F64" s="4">
        <v>-5.4922658500000008</v>
      </c>
      <c r="G64" s="4">
        <v>0</v>
      </c>
      <c r="H64" s="4">
        <v>0</v>
      </c>
      <c r="I64" s="4">
        <f t="shared" si="8"/>
        <v>-77.272265849999997</v>
      </c>
      <c r="J64" s="4">
        <v>0</v>
      </c>
      <c r="K64" s="4">
        <f t="shared" si="9"/>
        <v>-77.272265849999997</v>
      </c>
      <c r="L64" s="4">
        <v>-74.510786849583326</v>
      </c>
    </row>
    <row r="65" spans="1:12" x14ac:dyDescent="0.2">
      <c r="A65" s="5">
        <f t="shared" si="10"/>
        <v>31</v>
      </c>
      <c r="C65" s="1" t="s">
        <v>27</v>
      </c>
      <c r="E65" s="4">
        <v>-23.24</v>
      </c>
      <c r="F65" s="4">
        <v>-3.7145546100000004</v>
      </c>
      <c r="G65" s="4">
        <v>1.4430107500000002</v>
      </c>
      <c r="H65" s="4">
        <v>-3.3144500000000005E-3</v>
      </c>
      <c r="I65" s="4">
        <f t="shared" si="8"/>
        <v>-25.514858310000001</v>
      </c>
      <c r="J65" s="4">
        <v>0</v>
      </c>
      <c r="K65" s="4">
        <f t="shared" si="9"/>
        <v>-25.514858310000001</v>
      </c>
      <c r="L65" s="4">
        <v>-24.346494255416665</v>
      </c>
    </row>
    <row r="66" spans="1:12" x14ac:dyDescent="0.2">
      <c r="A66" s="5">
        <f t="shared" si="10"/>
        <v>32</v>
      </c>
      <c r="C66" s="1" t="s">
        <v>38</v>
      </c>
      <c r="E66" s="4">
        <v>-20</v>
      </c>
      <c r="F66" s="4">
        <v>-4.7824554999999966</v>
      </c>
      <c r="G66" s="4">
        <v>0</v>
      </c>
      <c r="H66" s="4">
        <v>0</v>
      </c>
      <c r="I66" s="4">
        <f t="shared" si="8"/>
        <v>-24.782455499999998</v>
      </c>
      <c r="J66" s="4">
        <v>0</v>
      </c>
      <c r="K66" s="4">
        <f t="shared" si="9"/>
        <v>-24.782455499999998</v>
      </c>
      <c r="L66" s="4">
        <v>-22.372986191666666</v>
      </c>
    </row>
    <row r="67" spans="1:12" x14ac:dyDescent="0.2">
      <c r="A67" s="5"/>
      <c r="E67" s="4"/>
      <c r="F67" s="4"/>
      <c r="G67" s="4"/>
      <c r="H67" s="4"/>
      <c r="I67" s="4"/>
      <c r="J67" s="4"/>
      <c r="K67" s="4"/>
      <c r="L67" s="4"/>
    </row>
    <row r="68" spans="1:12" ht="13.5" thickBot="1" x14ac:dyDescent="0.25">
      <c r="A68" s="5">
        <f>A66+1</f>
        <v>33</v>
      </c>
      <c r="C68" s="1" t="s">
        <v>51</v>
      </c>
      <c r="E68" s="6">
        <f t="shared" ref="E68:L68" si="11">SUM(E44:E66)</f>
        <v>-894.87</v>
      </c>
      <c r="F68" s="6">
        <f t="shared" si="11"/>
        <v>-59.991078169999994</v>
      </c>
      <c r="G68" s="6">
        <f t="shared" si="11"/>
        <v>2.7360045925078396</v>
      </c>
      <c r="H68" s="6">
        <f t="shared" si="11"/>
        <v>1.2216378999999999</v>
      </c>
      <c r="I68" s="6">
        <f t="shared" si="11"/>
        <v>-950.90343567749221</v>
      </c>
      <c r="J68" s="6">
        <f t="shared" si="11"/>
        <v>0</v>
      </c>
      <c r="K68" s="6">
        <f t="shared" si="11"/>
        <v>-950.90343567749221</v>
      </c>
      <c r="L68" s="6">
        <f t="shared" si="11"/>
        <v>-923.76595009912137</v>
      </c>
    </row>
    <row r="69" spans="1:12" ht="13.5" thickTop="1" x14ac:dyDescent="0.2">
      <c r="A69" s="5"/>
      <c r="E69" s="4"/>
      <c r="F69" s="4"/>
      <c r="G69" s="4"/>
      <c r="H69" s="4"/>
      <c r="I69" s="4"/>
      <c r="J69" s="4"/>
      <c r="K69" s="4"/>
      <c r="L69" s="4"/>
    </row>
    <row r="70" spans="1:12" ht="13.5" thickBot="1" x14ac:dyDescent="0.25">
      <c r="A70" s="5">
        <f>A68+1</f>
        <v>34</v>
      </c>
      <c r="C70" s="1" t="s">
        <v>40</v>
      </c>
      <c r="E70" s="6">
        <f t="shared" ref="E70:L70" si="12">SUM(E24,E40,E68)</f>
        <v>-5221.57</v>
      </c>
      <c r="F70" s="6">
        <f t="shared" si="12"/>
        <v>-390.76410953264639</v>
      </c>
      <c r="G70" s="6">
        <f t="shared" si="12"/>
        <v>131.15883915000001</v>
      </c>
      <c r="H70" s="6">
        <f t="shared" si="12"/>
        <v>46.525270130000003</v>
      </c>
      <c r="I70" s="6">
        <f t="shared" si="12"/>
        <v>-5434.6500002526464</v>
      </c>
      <c r="J70" s="6">
        <f t="shared" si="12"/>
        <v>2.9478</v>
      </c>
      <c r="K70" s="6">
        <f t="shared" si="12"/>
        <v>-5431.7022002526455</v>
      </c>
      <c r="L70" s="6">
        <f t="shared" si="12"/>
        <v>-5298.4082596203061</v>
      </c>
    </row>
    <row r="71" spans="1:12" ht="13.5" thickTop="1" x14ac:dyDescent="0.2"/>
    <row r="72" spans="1:12" x14ac:dyDescent="0.2">
      <c r="A72" s="3"/>
    </row>
  </sheetData>
  <pageMargins left="0.7" right="0.7" top="0.75" bottom="0.75" header="0.3" footer="0.3"/>
  <pageSetup scale="77" firstPageNumber="9" orientation="landscape" useFirstPageNumber="1" r:id="rId1"/>
  <headerFooter>
    <oddHeader>&amp;R&amp;"Arial,Regular"&amp;10Filed: 2022-10-31
EB-2022-0200
Exhibit 2
Tab 2
Schedule 1
Attachment 4
Page &amp;P of 15</oddHeader>
  </headerFooter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FBA59-66CC-4617-87BC-A7212ED2B399}">
  <dimension ref="A6:L25"/>
  <sheetViews>
    <sheetView tabSelected="1" view="pageLayout" zoomScale="90" zoomScaleNormal="100" zoomScalePageLayoutView="90" workbookViewId="0"/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44" style="1" customWidth="1"/>
    <col min="4" max="4" width="1.42578125" style="1" customWidth="1"/>
    <col min="5" max="8" width="12.42578125" style="2" customWidth="1"/>
    <col min="9" max="9" width="17.5703125" style="2" bestFit="1" customWidth="1"/>
    <col min="10" max="12" width="12.42578125" style="2" customWidth="1"/>
    <col min="13" max="16384" width="101.42578125" style="1"/>
  </cols>
  <sheetData>
    <row r="6" spans="1:12" s="12" customFormat="1" x14ac:dyDescent="0.2">
      <c r="A6" s="14"/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</row>
    <row r="7" spans="1:12" s="12" customFormat="1" x14ac:dyDescent="0.2">
      <c r="A7" s="14" t="s">
        <v>92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</row>
    <row r="8" spans="1:12" s="12" customFormat="1" x14ac:dyDescent="0.2">
      <c r="A8" s="14" t="s">
        <v>1</v>
      </c>
      <c r="B8" s="14"/>
      <c r="C8" s="14"/>
      <c r="D8" s="14"/>
      <c r="E8" s="13"/>
      <c r="F8" s="13"/>
      <c r="G8" s="13"/>
      <c r="H8" s="13"/>
      <c r="I8" s="13"/>
      <c r="J8" s="13"/>
      <c r="K8" s="13"/>
      <c r="L8" s="13"/>
    </row>
    <row r="10" spans="1:12" s="3" customFormat="1" x14ac:dyDescent="0.2">
      <c r="E10" s="11" t="s">
        <v>2</v>
      </c>
      <c r="F10" s="11"/>
      <c r="G10" s="11"/>
      <c r="H10" s="11"/>
      <c r="I10" s="11" t="s">
        <v>3</v>
      </c>
      <c r="J10" s="11"/>
      <c r="K10" s="11" t="s">
        <v>3</v>
      </c>
      <c r="L10" s="11"/>
    </row>
    <row r="11" spans="1:12" s="7" customFormat="1" ht="38.25" x14ac:dyDescent="0.2">
      <c r="A11" s="10" t="s">
        <v>96</v>
      </c>
      <c r="C11" s="9" t="s">
        <v>4</v>
      </c>
      <c r="E11" s="8" t="s">
        <v>5</v>
      </c>
      <c r="F11" s="8" t="s">
        <v>6</v>
      </c>
      <c r="G11" s="8" t="s">
        <v>7</v>
      </c>
      <c r="H11" s="8" t="s">
        <v>87</v>
      </c>
      <c r="I11" s="8" t="s">
        <v>8</v>
      </c>
      <c r="J11" s="8" t="s">
        <v>9</v>
      </c>
      <c r="K11" s="8" t="s">
        <v>10</v>
      </c>
      <c r="L11" s="8" t="s">
        <v>11</v>
      </c>
    </row>
    <row r="12" spans="1:12" x14ac:dyDescent="0.2">
      <c r="E12" s="4" t="s">
        <v>12</v>
      </c>
      <c r="F12" s="4" t="s">
        <v>13</v>
      </c>
      <c r="G12" s="4" t="s">
        <v>14</v>
      </c>
      <c r="H12" s="4" t="s">
        <v>88</v>
      </c>
      <c r="I12" s="4" t="s">
        <v>101</v>
      </c>
      <c r="J12" s="4" t="s">
        <v>89</v>
      </c>
      <c r="K12" s="4" t="s">
        <v>102</v>
      </c>
      <c r="L12" s="4" t="s">
        <v>90</v>
      </c>
    </row>
    <row r="13" spans="1:12" x14ac:dyDescent="0.2">
      <c r="E13" s="4"/>
      <c r="F13" s="4"/>
      <c r="G13" s="4"/>
      <c r="H13" s="4"/>
      <c r="I13" s="4"/>
      <c r="J13" s="4"/>
      <c r="K13" s="4"/>
      <c r="L13" s="4"/>
    </row>
    <row r="14" spans="1:12" x14ac:dyDescent="0.2">
      <c r="C14" s="3" t="s">
        <v>95</v>
      </c>
      <c r="E14" s="4"/>
      <c r="F14" s="4"/>
      <c r="G14" s="4"/>
      <c r="H14" s="4"/>
      <c r="I14" s="4"/>
      <c r="J14" s="4"/>
      <c r="K14" s="4"/>
      <c r="L14" s="1"/>
    </row>
    <row r="15" spans="1:12" x14ac:dyDescent="0.2">
      <c r="E15" s="4"/>
      <c r="F15" s="4"/>
      <c r="G15" s="4"/>
      <c r="H15" s="4"/>
      <c r="I15" s="4"/>
      <c r="J15" s="4"/>
      <c r="K15" s="4"/>
      <c r="L15" s="4"/>
    </row>
    <row r="16" spans="1:12" x14ac:dyDescent="0.2">
      <c r="A16" s="5">
        <v>1</v>
      </c>
      <c r="C16" s="1" t="s">
        <v>30</v>
      </c>
      <c r="E16" s="4">
        <v>-16.91</v>
      </c>
      <c r="F16" s="4">
        <v>-1.168731</v>
      </c>
      <c r="G16" s="4">
        <v>0</v>
      </c>
      <c r="H16" s="4">
        <v>0</v>
      </c>
      <c r="I16" s="4">
        <f t="shared" ref="I16:I21" si="0">E16+F16+G16+H16</f>
        <v>-18.078731000000001</v>
      </c>
      <c r="J16" s="4">
        <v>0</v>
      </c>
      <c r="K16" s="4">
        <f t="shared" ref="K16:K21" si="1">I16+J16</f>
        <v>-18.078731000000001</v>
      </c>
      <c r="L16" s="4">
        <v>-17.489114672500001</v>
      </c>
    </row>
    <row r="17" spans="1:12" x14ac:dyDescent="0.2">
      <c r="A17" s="5">
        <v>2</v>
      </c>
      <c r="C17" s="1" t="s">
        <v>57</v>
      </c>
      <c r="E17" s="4">
        <v>-40.1</v>
      </c>
      <c r="F17" s="4">
        <v>-3.3646307600000003</v>
      </c>
      <c r="G17" s="4">
        <v>0</v>
      </c>
      <c r="H17" s="4">
        <v>0</v>
      </c>
      <c r="I17" s="4">
        <f t="shared" si="0"/>
        <v>-43.464630759999999</v>
      </c>
      <c r="J17" s="4">
        <v>0</v>
      </c>
      <c r="K17" s="4">
        <f t="shared" si="1"/>
        <v>-43.464630759999999</v>
      </c>
      <c r="L17" s="4">
        <v>-41.783817237500003</v>
      </c>
    </row>
    <row r="18" spans="1:12" x14ac:dyDescent="0.2">
      <c r="A18" s="5">
        <v>3</v>
      </c>
      <c r="C18" s="1" t="s">
        <v>24</v>
      </c>
      <c r="E18" s="4">
        <v>-627.3900000000001</v>
      </c>
      <c r="F18" s="4">
        <v>-37.381581199999992</v>
      </c>
      <c r="G18" s="4">
        <v>1.93501455</v>
      </c>
      <c r="H18" s="4">
        <v>0</v>
      </c>
      <c r="I18" s="4">
        <f t="shared" si="0"/>
        <v>-662.83656665000012</v>
      </c>
      <c r="J18" s="4">
        <v>0</v>
      </c>
      <c r="K18" s="4">
        <f t="shared" si="1"/>
        <v>-662.83656665000012</v>
      </c>
      <c r="L18" s="4">
        <v>-645.90511052375018</v>
      </c>
    </row>
    <row r="19" spans="1:12" x14ac:dyDescent="0.2">
      <c r="A19" s="5">
        <v>4</v>
      </c>
      <c r="C19" s="1" t="s">
        <v>48</v>
      </c>
      <c r="E19" s="4">
        <v>-263.51</v>
      </c>
      <c r="F19" s="4">
        <v>-30.392580539999994</v>
      </c>
      <c r="G19" s="4">
        <v>0</v>
      </c>
      <c r="H19" s="4">
        <v>0</v>
      </c>
      <c r="I19" s="4">
        <f t="shared" si="0"/>
        <v>-293.90258053999997</v>
      </c>
      <c r="J19" s="4">
        <v>0</v>
      </c>
      <c r="K19" s="4">
        <f t="shared" si="1"/>
        <v>-293.90258053999997</v>
      </c>
      <c r="L19" s="4">
        <v>-278.71091505583325</v>
      </c>
    </row>
    <row r="20" spans="1:12" x14ac:dyDescent="0.2">
      <c r="A20" s="5">
        <v>5</v>
      </c>
      <c r="C20" s="1" t="s">
        <v>37</v>
      </c>
      <c r="E20" s="4">
        <v>-96.25</v>
      </c>
      <c r="F20" s="4">
        <v>-7.7988767500000016</v>
      </c>
      <c r="G20" s="4">
        <v>0.01</v>
      </c>
      <c r="H20" s="4">
        <v>0</v>
      </c>
      <c r="I20" s="4">
        <f t="shared" si="0"/>
        <v>-104.03887675</v>
      </c>
      <c r="J20" s="4">
        <v>0</v>
      </c>
      <c r="K20" s="4">
        <f t="shared" si="1"/>
        <v>-104.03887675</v>
      </c>
      <c r="L20" s="4">
        <v>-100.14238497041669</v>
      </c>
    </row>
    <row r="21" spans="1:12" x14ac:dyDescent="0.2">
      <c r="A21" s="5">
        <v>6</v>
      </c>
      <c r="C21" s="1" t="s">
        <v>38</v>
      </c>
      <c r="E21" s="4">
        <v>-18.07</v>
      </c>
      <c r="F21" s="4">
        <v>-4.6929433700000009</v>
      </c>
      <c r="G21" s="4">
        <v>0</v>
      </c>
      <c r="H21" s="4">
        <v>0</v>
      </c>
      <c r="I21" s="4">
        <f t="shared" si="0"/>
        <v>-22.762943370000002</v>
      </c>
      <c r="J21" s="4">
        <v>0</v>
      </c>
      <c r="K21" s="4">
        <f t="shared" si="1"/>
        <v>-22.762943370000002</v>
      </c>
      <c r="L21" s="4">
        <v>-20.362151177083327</v>
      </c>
    </row>
    <row r="22" spans="1:12" x14ac:dyDescent="0.2">
      <c r="A22" s="5"/>
      <c r="E22" s="4"/>
      <c r="F22" s="4"/>
      <c r="G22" s="4"/>
      <c r="H22" s="4"/>
      <c r="I22" s="4"/>
      <c r="J22" s="4"/>
      <c r="K22" s="4"/>
      <c r="L22" s="4"/>
    </row>
    <row r="23" spans="1:12" ht="13.5" thickBot="1" x14ac:dyDescent="0.25">
      <c r="A23" s="5">
        <v>8</v>
      </c>
      <c r="C23" s="1" t="s">
        <v>59</v>
      </c>
      <c r="E23" s="6">
        <f t="shared" ref="E23:L23" si="2">SUM(E16:E21)</f>
        <v>-1062.23</v>
      </c>
      <c r="F23" s="6">
        <f t="shared" si="2"/>
        <v>-84.799343619999988</v>
      </c>
      <c r="G23" s="6">
        <f t="shared" si="2"/>
        <v>1.94501455</v>
      </c>
      <c r="H23" s="6">
        <f t="shared" si="2"/>
        <v>0</v>
      </c>
      <c r="I23" s="6">
        <f t="shared" si="2"/>
        <v>-1145.0843290700002</v>
      </c>
      <c r="J23" s="6">
        <f t="shared" si="2"/>
        <v>0</v>
      </c>
      <c r="K23" s="6">
        <f t="shared" si="2"/>
        <v>-1145.0843290700002</v>
      </c>
      <c r="L23" s="6">
        <f t="shared" si="2"/>
        <v>-1104.3934936370836</v>
      </c>
    </row>
    <row r="24" spans="1:12" ht="13.5" thickTop="1" x14ac:dyDescent="0.2"/>
    <row r="25" spans="1:12" x14ac:dyDescent="0.2">
      <c r="A25" s="3"/>
    </row>
  </sheetData>
  <pageMargins left="0.7" right="0.7" top="0.75" bottom="0.75" header="0.3" footer="0.3"/>
  <pageSetup scale="77" firstPageNumber="11" orientation="landscape" useFirstPageNumber="1" r:id="rId1"/>
  <headerFooter>
    <oddHeader>&amp;R&amp;"Arial,Regular"&amp;10Filed: 2022-10-31
EB-2022-0200
Exhibit 2
Tab 2
Schedule 1
Attachment 4
Page &amp;P of 15</oddHeader>
  </headerFooter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BC8BC-0FF9-419E-ACC4-617B15DB0101}">
  <dimension ref="A6:L50"/>
  <sheetViews>
    <sheetView view="pageLayout" zoomScale="90" zoomScaleNormal="100" zoomScalePageLayoutView="90" workbookViewId="0"/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44" style="1" customWidth="1"/>
    <col min="4" max="4" width="1.42578125" style="1" customWidth="1"/>
    <col min="5" max="8" width="12.42578125" style="2" customWidth="1"/>
    <col min="9" max="9" width="15.28515625" style="2" customWidth="1"/>
    <col min="10" max="12" width="12.42578125" style="2" customWidth="1"/>
    <col min="13" max="16384" width="101.42578125" style="1"/>
  </cols>
  <sheetData>
    <row r="6" spans="1:12" s="12" customFormat="1" x14ac:dyDescent="0.2">
      <c r="A6" s="14"/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</row>
    <row r="7" spans="1:12" s="12" customFormat="1" x14ac:dyDescent="0.2">
      <c r="A7" s="14" t="s">
        <v>91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</row>
    <row r="8" spans="1:12" s="12" customFormat="1" x14ac:dyDescent="0.2">
      <c r="A8" s="14" t="s">
        <v>1</v>
      </c>
      <c r="B8" s="14"/>
      <c r="C8" s="14"/>
      <c r="D8" s="14"/>
      <c r="E8" s="13"/>
      <c r="F8" s="13"/>
      <c r="G8" s="13"/>
      <c r="H8" s="13"/>
      <c r="I8" s="13"/>
      <c r="J8" s="13"/>
      <c r="K8" s="13"/>
      <c r="L8" s="13"/>
    </row>
    <row r="10" spans="1:12" s="3" customFormat="1" x14ac:dyDescent="0.2">
      <c r="E10" s="11" t="s">
        <v>2</v>
      </c>
      <c r="F10" s="11"/>
      <c r="G10" s="11"/>
      <c r="H10" s="11"/>
      <c r="I10" s="11" t="s">
        <v>3</v>
      </c>
      <c r="J10" s="11"/>
      <c r="K10" s="11" t="s">
        <v>3</v>
      </c>
      <c r="L10" s="11"/>
    </row>
    <row r="11" spans="1:12" s="7" customFormat="1" ht="38.25" x14ac:dyDescent="0.2">
      <c r="A11" s="10" t="s">
        <v>96</v>
      </c>
      <c r="C11" s="9" t="s">
        <v>4</v>
      </c>
      <c r="E11" s="8" t="s">
        <v>5</v>
      </c>
      <c r="F11" s="8" t="s">
        <v>6</v>
      </c>
      <c r="G11" s="8" t="s">
        <v>7</v>
      </c>
      <c r="H11" s="8" t="s">
        <v>87</v>
      </c>
      <c r="I11" s="8" t="s">
        <v>8</v>
      </c>
      <c r="J11" s="8" t="s">
        <v>9</v>
      </c>
      <c r="K11" s="8" t="s">
        <v>10</v>
      </c>
      <c r="L11" s="8" t="s">
        <v>11</v>
      </c>
    </row>
    <row r="12" spans="1:12" x14ac:dyDescent="0.2">
      <c r="E12" s="4" t="s">
        <v>12</v>
      </c>
      <c r="F12" s="4" t="s">
        <v>13</v>
      </c>
      <c r="G12" s="4" t="s">
        <v>14</v>
      </c>
      <c r="H12" s="4" t="s">
        <v>88</v>
      </c>
      <c r="I12" s="4" t="s">
        <v>101</v>
      </c>
      <c r="J12" s="4" t="s">
        <v>89</v>
      </c>
      <c r="K12" s="4" t="s">
        <v>102</v>
      </c>
      <c r="L12" s="4" t="s">
        <v>90</v>
      </c>
    </row>
    <row r="13" spans="1:12" x14ac:dyDescent="0.2">
      <c r="E13" s="4"/>
      <c r="F13" s="4"/>
      <c r="G13" s="4"/>
      <c r="H13" s="4"/>
      <c r="I13" s="4"/>
      <c r="J13" s="4"/>
      <c r="K13" s="4"/>
      <c r="L13" s="4"/>
    </row>
    <row r="14" spans="1:12" x14ac:dyDescent="0.2">
      <c r="C14" s="3" t="s">
        <v>42</v>
      </c>
      <c r="E14" s="4"/>
      <c r="F14" s="4"/>
      <c r="G14" s="4"/>
      <c r="H14" s="4"/>
      <c r="I14" s="4"/>
      <c r="J14" s="4"/>
      <c r="K14" s="4"/>
      <c r="L14" s="4"/>
    </row>
    <row r="16" spans="1:12" x14ac:dyDescent="0.2">
      <c r="A16" s="5">
        <v>1</v>
      </c>
      <c r="C16" s="1" t="s">
        <v>43</v>
      </c>
      <c r="E16" s="4">
        <v>-1.35</v>
      </c>
      <c r="F16" s="4">
        <v>-3.7627790000000008E-2</v>
      </c>
      <c r="G16" s="4">
        <v>0</v>
      </c>
      <c r="H16" s="4">
        <v>0</v>
      </c>
      <c r="I16" s="4">
        <f t="shared" ref="I16:I23" si="0">E16+F16+G16+H16</f>
        <v>-1.38762779</v>
      </c>
      <c r="J16" s="4">
        <v>0</v>
      </c>
      <c r="K16" s="4">
        <f t="shared" ref="K16:K23" si="1">I16+J16</f>
        <v>-1.38762779</v>
      </c>
      <c r="L16" s="4">
        <v>-1.3810621662500002</v>
      </c>
    </row>
    <row r="17" spans="1:12" x14ac:dyDescent="0.2">
      <c r="A17" s="5">
        <f t="shared" ref="A17:A23" si="2">A16+1</f>
        <v>2</v>
      </c>
      <c r="C17" s="1" t="s">
        <v>44</v>
      </c>
      <c r="E17" s="4">
        <v>-25.23</v>
      </c>
      <c r="F17" s="4">
        <v>-0.48128759999999998</v>
      </c>
      <c r="G17" s="4">
        <v>0</v>
      </c>
      <c r="H17" s="4">
        <v>0</v>
      </c>
      <c r="I17" s="4">
        <f t="shared" si="0"/>
        <v>-25.711287600000002</v>
      </c>
      <c r="J17" s="4">
        <v>0</v>
      </c>
      <c r="K17" s="4">
        <f t="shared" si="1"/>
        <v>-25.711287600000002</v>
      </c>
      <c r="L17" s="4">
        <v>-25.467502179999993</v>
      </c>
    </row>
    <row r="18" spans="1:12" x14ac:dyDescent="0.2">
      <c r="A18" s="5">
        <f t="shared" si="2"/>
        <v>3</v>
      </c>
      <c r="C18" s="1" t="s">
        <v>22</v>
      </c>
      <c r="E18" s="4">
        <v>-1.7</v>
      </c>
      <c r="F18" s="4">
        <v>-0.55325182000000006</v>
      </c>
      <c r="G18" s="4">
        <v>3.3594379999999993E-2</v>
      </c>
      <c r="H18" s="4">
        <v>0</v>
      </c>
      <c r="I18" s="4">
        <f t="shared" si="0"/>
        <v>-2.2196574400000002</v>
      </c>
      <c r="J18" s="4">
        <v>6.709999999999984E-2</v>
      </c>
      <c r="K18" s="4">
        <f t="shared" si="1"/>
        <v>-2.1525574400000003</v>
      </c>
      <c r="L18" s="4">
        <v>-1.8860157558333339</v>
      </c>
    </row>
    <row r="19" spans="1:12" x14ac:dyDescent="0.2">
      <c r="A19" s="5">
        <f t="shared" si="2"/>
        <v>4</v>
      </c>
      <c r="C19" s="1" t="s">
        <v>45</v>
      </c>
      <c r="E19" s="4">
        <v>-13.25</v>
      </c>
      <c r="F19" s="4">
        <v>-0.99113757999999985</v>
      </c>
      <c r="G19" s="4">
        <v>0</v>
      </c>
      <c r="H19" s="4">
        <v>0</v>
      </c>
      <c r="I19" s="4">
        <f t="shared" si="0"/>
        <v>-14.24113758</v>
      </c>
      <c r="J19" s="4">
        <v>0</v>
      </c>
      <c r="K19" s="4">
        <f t="shared" si="1"/>
        <v>-14.24113758</v>
      </c>
      <c r="L19" s="4">
        <v>-13.702094999166667</v>
      </c>
    </row>
    <row r="20" spans="1:12" x14ac:dyDescent="0.2">
      <c r="A20" s="5">
        <f t="shared" si="2"/>
        <v>5</v>
      </c>
      <c r="C20" s="1" t="s">
        <v>46</v>
      </c>
      <c r="E20" s="4">
        <v>-6.98</v>
      </c>
      <c r="F20" s="4">
        <v>-0.62876019999999999</v>
      </c>
      <c r="G20" s="4">
        <v>0</v>
      </c>
      <c r="H20" s="4">
        <v>0</v>
      </c>
      <c r="I20" s="4">
        <f t="shared" si="0"/>
        <v>-7.6087602000000008</v>
      </c>
      <c r="J20" s="4">
        <v>0</v>
      </c>
      <c r="K20" s="4">
        <f t="shared" si="1"/>
        <v>-7.6087602000000008</v>
      </c>
      <c r="L20" s="4">
        <v>-7.284192529166666</v>
      </c>
    </row>
    <row r="21" spans="1:12" x14ac:dyDescent="0.2">
      <c r="A21" s="5">
        <f t="shared" si="2"/>
        <v>6</v>
      </c>
      <c r="C21" s="1" t="s">
        <v>47</v>
      </c>
      <c r="E21" s="4">
        <v>-31.33</v>
      </c>
      <c r="F21" s="4">
        <v>-1.61107522</v>
      </c>
      <c r="G21" s="4">
        <v>0</v>
      </c>
      <c r="H21" s="4">
        <v>0</v>
      </c>
      <c r="I21" s="4">
        <f t="shared" si="0"/>
        <v>-32.941075220000002</v>
      </c>
      <c r="J21" s="4">
        <v>0</v>
      </c>
      <c r="K21" s="4">
        <f t="shared" si="1"/>
        <v>-32.941075220000002</v>
      </c>
      <c r="L21" s="4">
        <v>-32.123690834166673</v>
      </c>
    </row>
    <row r="22" spans="1:12" x14ac:dyDescent="0.2">
      <c r="A22" s="5">
        <f t="shared" si="2"/>
        <v>7</v>
      </c>
      <c r="C22" s="1" t="s">
        <v>48</v>
      </c>
      <c r="E22" s="4">
        <v>-52.37</v>
      </c>
      <c r="F22" s="4">
        <v>-4.3017223400000004</v>
      </c>
      <c r="G22" s="4">
        <v>0</v>
      </c>
      <c r="H22" s="4">
        <v>4.4116203900000004</v>
      </c>
      <c r="I22" s="4">
        <f t="shared" si="0"/>
        <v>-52.260101949999992</v>
      </c>
      <c r="J22" s="4">
        <v>0.25750000000000001</v>
      </c>
      <c r="K22" s="4">
        <f t="shared" si="1"/>
        <v>-52.002601949999992</v>
      </c>
      <c r="L22" s="4">
        <v>-53.397170817083328</v>
      </c>
    </row>
    <row r="23" spans="1:12" x14ac:dyDescent="0.2">
      <c r="A23" s="5">
        <f t="shared" si="2"/>
        <v>8</v>
      </c>
      <c r="C23" s="1" t="s">
        <v>49</v>
      </c>
      <c r="E23" s="4">
        <v>-7.53</v>
      </c>
      <c r="F23" s="4">
        <v>-0.33334221999999997</v>
      </c>
      <c r="G23" s="4">
        <v>0</v>
      </c>
      <c r="H23" s="4">
        <v>0</v>
      </c>
      <c r="I23" s="4">
        <f t="shared" si="0"/>
        <v>-7.8633422199999998</v>
      </c>
      <c r="J23" s="4">
        <v>0</v>
      </c>
      <c r="K23" s="4">
        <f t="shared" si="1"/>
        <v>-7.8633422199999998</v>
      </c>
      <c r="L23" s="4">
        <v>-7.6948984591666658</v>
      </c>
    </row>
    <row r="24" spans="1:12" x14ac:dyDescent="0.2">
      <c r="A24" s="5"/>
      <c r="E24" s="4"/>
      <c r="F24" s="4"/>
      <c r="G24" s="4"/>
      <c r="H24" s="4"/>
      <c r="I24" s="4"/>
      <c r="J24" s="4"/>
      <c r="K24" s="4"/>
      <c r="L24" s="4"/>
    </row>
    <row r="25" spans="1:12" ht="13.5" thickBot="1" x14ac:dyDescent="0.25">
      <c r="A25" s="5">
        <f>A23+1</f>
        <v>9</v>
      </c>
      <c r="C25" s="1" t="s">
        <v>51</v>
      </c>
      <c r="E25" s="6">
        <f t="shared" ref="E25:L25" si="3">SUM(E16:E23)</f>
        <v>-139.74</v>
      </c>
      <c r="F25" s="6">
        <f t="shared" si="3"/>
        <v>-8.9382047700000005</v>
      </c>
      <c r="G25" s="6">
        <f t="shared" si="3"/>
        <v>3.3594379999999993E-2</v>
      </c>
      <c r="H25" s="6">
        <f t="shared" si="3"/>
        <v>4.4116203900000004</v>
      </c>
      <c r="I25" s="6">
        <f t="shared" si="3"/>
        <v>-144.23298999999997</v>
      </c>
      <c r="J25" s="6">
        <f t="shared" si="3"/>
        <v>0.32459999999999983</v>
      </c>
      <c r="K25" s="6">
        <f t="shared" si="3"/>
        <v>-143.90838999999997</v>
      </c>
      <c r="L25" s="6">
        <f t="shared" si="3"/>
        <v>-142.93662774083333</v>
      </c>
    </row>
    <row r="26" spans="1:12" ht="13.5" thickTop="1" x14ac:dyDescent="0.2">
      <c r="A26" s="5"/>
      <c r="E26" s="4"/>
      <c r="F26" s="4"/>
      <c r="G26" s="4"/>
      <c r="H26" s="4"/>
      <c r="I26" s="4"/>
      <c r="J26" s="4"/>
      <c r="K26" s="4"/>
      <c r="L26" s="4"/>
    </row>
    <row r="27" spans="1:12" x14ac:dyDescent="0.2">
      <c r="A27" s="5"/>
      <c r="C27" s="3" t="s">
        <v>52</v>
      </c>
      <c r="E27" s="4"/>
      <c r="F27" s="4"/>
      <c r="G27" s="4"/>
      <c r="H27" s="4"/>
      <c r="I27" s="4"/>
      <c r="J27" s="4"/>
      <c r="K27" s="4"/>
      <c r="L27" s="4"/>
    </row>
    <row r="28" spans="1:12" x14ac:dyDescent="0.2">
      <c r="A28" s="5"/>
      <c r="E28" s="4"/>
      <c r="F28" s="4"/>
      <c r="G28" s="4"/>
      <c r="H28" s="4"/>
      <c r="I28" s="4"/>
      <c r="J28" s="4"/>
      <c r="K28" s="4"/>
      <c r="L28" s="4"/>
    </row>
    <row r="29" spans="1:12" x14ac:dyDescent="0.2">
      <c r="A29" s="5">
        <f>A25+1</f>
        <v>10</v>
      </c>
      <c r="C29" s="1" t="s">
        <v>22</v>
      </c>
      <c r="E29" s="4">
        <v>-2.57</v>
      </c>
      <c r="F29" s="4">
        <v>-0.13632405999999994</v>
      </c>
      <c r="G29" s="4">
        <v>0</v>
      </c>
      <c r="H29" s="4">
        <v>0</v>
      </c>
      <c r="I29" s="4">
        <f>E29+F29+G29+H29</f>
        <v>-2.7063240599999996</v>
      </c>
      <c r="J29" s="4">
        <v>0</v>
      </c>
      <c r="K29" s="4">
        <f>I29+J29</f>
        <v>-2.7063240599999996</v>
      </c>
      <c r="L29" s="4">
        <v>-2.6401550400000002</v>
      </c>
    </row>
    <row r="30" spans="1:12" x14ac:dyDescent="0.2">
      <c r="A30" s="5">
        <f>A29+1</f>
        <v>11</v>
      </c>
      <c r="C30" s="1" t="s">
        <v>53</v>
      </c>
      <c r="E30" s="4">
        <v>-3.69</v>
      </c>
      <c r="F30" s="4">
        <v>-0.11706047999999999</v>
      </c>
      <c r="G30" s="4">
        <v>0</v>
      </c>
      <c r="H30" s="4">
        <v>0</v>
      </c>
      <c r="I30" s="4">
        <f>E30+F30+G30+H30</f>
        <v>-3.8070604800000001</v>
      </c>
      <c r="J30" s="4">
        <v>0</v>
      </c>
      <c r="K30" s="4">
        <f>I30+J30</f>
        <v>-3.8070604800000001</v>
      </c>
      <c r="L30" s="4">
        <v>-3.7454760699999992</v>
      </c>
    </row>
    <row r="31" spans="1:12" x14ac:dyDescent="0.2">
      <c r="A31" s="5">
        <f>A30+1</f>
        <v>12</v>
      </c>
      <c r="C31" s="1" t="s">
        <v>54</v>
      </c>
      <c r="E31" s="4">
        <v>-9.58</v>
      </c>
      <c r="F31" s="4">
        <v>-0.70807190999999992</v>
      </c>
      <c r="G31" s="4">
        <v>0</v>
      </c>
      <c r="H31" s="4">
        <v>0</v>
      </c>
      <c r="I31" s="4">
        <f>E31+F31+G31+H31</f>
        <v>-10.288071909999999</v>
      </c>
      <c r="J31" s="4">
        <v>0</v>
      </c>
      <c r="K31" s="4">
        <f>I31+J31</f>
        <v>-10.288071909999999</v>
      </c>
      <c r="L31" s="4">
        <v>-9.9358835462500039</v>
      </c>
    </row>
    <row r="32" spans="1:12" x14ac:dyDescent="0.2">
      <c r="A32" s="5">
        <f>A31+1</f>
        <v>13</v>
      </c>
      <c r="C32" s="1" t="s">
        <v>38</v>
      </c>
      <c r="E32" s="4">
        <v>-0.41</v>
      </c>
      <c r="F32" s="4">
        <v>-9.8390930000000043E-2</v>
      </c>
      <c r="G32" s="4">
        <v>0</v>
      </c>
      <c r="H32" s="4">
        <v>0</v>
      </c>
      <c r="I32" s="4">
        <f>E32+F32+G32+H32</f>
        <v>-0.50839093000000002</v>
      </c>
      <c r="J32" s="4">
        <v>0</v>
      </c>
      <c r="K32" s="4">
        <f>I32+J32</f>
        <v>-0.50839093000000002</v>
      </c>
      <c r="L32" s="4">
        <v>-0.46487963208333344</v>
      </c>
    </row>
    <row r="33" spans="1:12" x14ac:dyDescent="0.2">
      <c r="A33" s="5"/>
      <c r="E33" s="4"/>
      <c r="F33" s="4"/>
      <c r="G33" s="4"/>
      <c r="H33" s="4"/>
      <c r="I33" s="4"/>
      <c r="J33" s="4"/>
      <c r="K33" s="4"/>
      <c r="L33" s="4"/>
    </row>
    <row r="34" spans="1:12" ht="13.5" thickBot="1" x14ac:dyDescent="0.25">
      <c r="A34" s="5">
        <f>A32+1</f>
        <v>14</v>
      </c>
      <c r="C34" s="1" t="s">
        <v>51</v>
      </c>
      <c r="E34" s="6">
        <f t="shared" ref="E34:L34" si="4">SUM(E29:E32)</f>
        <v>-16.25</v>
      </c>
      <c r="F34" s="6">
        <f t="shared" si="4"/>
        <v>-1.0598473799999999</v>
      </c>
      <c r="G34" s="6">
        <f t="shared" si="4"/>
        <v>0</v>
      </c>
      <c r="H34" s="6">
        <f t="shared" si="4"/>
        <v>0</v>
      </c>
      <c r="I34" s="6">
        <f t="shared" si="4"/>
        <v>-17.309847380000001</v>
      </c>
      <c r="J34" s="6">
        <f t="shared" si="4"/>
        <v>0</v>
      </c>
      <c r="K34" s="6">
        <f t="shared" si="4"/>
        <v>-17.309847380000001</v>
      </c>
      <c r="L34" s="6">
        <f t="shared" si="4"/>
        <v>-16.786394288333337</v>
      </c>
    </row>
    <row r="35" spans="1:12" ht="13.5" thickTop="1" x14ac:dyDescent="0.2">
      <c r="A35" s="5"/>
      <c r="E35" s="4"/>
      <c r="F35" s="4"/>
      <c r="G35" s="4"/>
      <c r="H35" s="4"/>
      <c r="I35" s="4"/>
      <c r="J35" s="4"/>
      <c r="K35" s="4"/>
      <c r="L35" s="4"/>
    </row>
    <row r="36" spans="1:12" x14ac:dyDescent="0.2">
      <c r="A36" s="5"/>
      <c r="C36" s="3" t="s">
        <v>55</v>
      </c>
      <c r="E36" s="4"/>
      <c r="F36" s="4"/>
      <c r="G36" s="4"/>
      <c r="H36" s="4"/>
      <c r="I36" s="4"/>
      <c r="J36" s="4"/>
      <c r="K36" s="4"/>
      <c r="L36" s="4"/>
    </row>
    <row r="37" spans="1:12" x14ac:dyDescent="0.2">
      <c r="A37" s="5"/>
      <c r="E37" s="4"/>
      <c r="F37" s="4"/>
      <c r="G37" s="4"/>
      <c r="H37" s="4"/>
      <c r="I37" s="4"/>
      <c r="J37" s="4"/>
      <c r="K37" s="4"/>
      <c r="L37" s="4"/>
    </row>
    <row r="38" spans="1:12" x14ac:dyDescent="0.2">
      <c r="A38" s="5">
        <f>A34+1</f>
        <v>15</v>
      </c>
      <c r="C38" s="1" t="s">
        <v>30</v>
      </c>
      <c r="E38" s="4">
        <v>-17.43</v>
      </c>
      <c r="F38" s="4">
        <v>-0.67168632000000017</v>
      </c>
      <c r="G38" s="4">
        <v>0</v>
      </c>
      <c r="H38" s="4">
        <v>0</v>
      </c>
      <c r="I38" s="4">
        <f t="shared" ref="I38:I44" si="5">E38+F38+G38+H38</f>
        <v>-18.101686319999999</v>
      </c>
      <c r="J38" s="4">
        <v>0</v>
      </c>
      <c r="K38" s="4">
        <f t="shared" ref="K38:K44" si="6">I38+J38</f>
        <v>-18.101686319999999</v>
      </c>
      <c r="L38" s="4">
        <v>-17.769298759999991</v>
      </c>
    </row>
    <row r="39" spans="1:12" x14ac:dyDescent="0.2">
      <c r="A39" s="5">
        <f t="shared" ref="A39:A44" si="7">A38+1</f>
        <v>16</v>
      </c>
      <c r="C39" s="1" t="s">
        <v>22</v>
      </c>
      <c r="E39" s="4">
        <v>-40.409999999999997</v>
      </c>
      <c r="F39" s="4">
        <v>-1.7206862199999993</v>
      </c>
      <c r="G39" s="4">
        <v>0</v>
      </c>
      <c r="H39" s="4">
        <v>0</v>
      </c>
      <c r="I39" s="4">
        <f t="shared" si="5"/>
        <v>-42.130686219999994</v>
      </c>
      <c r="J39" s="4">
        <v>0</v>
      </c>
      <c r="K39" s="4">
        <f t="shared" si="6"/>
        <v>-42.130686219999994</v>
      </c>
      <c r="L39" s="4">
        <v>-41.267027754166662</v>
      </c>
    </row>
    <row r="40" spans="1:12" x14ac:dyDescent="0.2">
      <c r="A40" s="5">
        <f t="shared" si="7"/>
        <v>17</v>
      </c>
      <c r="C40" s="1" t="s">
        <v>45</v>
      </c>
      <c r="E40" s="4">
        <v>-31.9</v>
      </c>
      <c r="F40" s="4">
        <v>-1.1739846199999999</v>
      </c>
      <c r="G40" s="4">
        <v>6.8999290000000005E-2</v>
      </c>
      <c r="H40" s="4">
        <v>1.4174300000000003E-2</v>
      </c>
      <c r="I40" s="4">
        <f t="shared" si="5"/>
        <v>-32.990811029999996</v>
      </c>
      <c r="J40" s="4">
        <v>0</v>
      </c>
      <c r="K40" s="4">
        <f t="shared" si="6"/>
        <v>-32.990811029999996</v>
      </c>
      <c r="L40" s="4">
        <v>-32.429765538749997</v>
      </c>
    </row>
    <row r="41" spans="1:12" x14ac:dyDescent="0.2">
      <c r="A41" s="5">
        <f t="shared" si="7"/>
        <v>18</v>
      </c>
      <c r="C41" s="1" t="s">
        <v>47</v>
      </c>
      <c r="E41" s="4">
        <v>-27.26</v>
      </c>
      <c r="F41" s="4">
        <v>-1.1813413300000004</v>
      </c>
      <c r="G41" s="4">
        <v>0</v>
      </c>
      <c r="H41" s="4">
        <v>0</v>
      </c>
      <c r="I41" s="4">
        <f t="shared" si="5"/>
        <v>-28.44134133</v>
      </c>
      <c r="J41" s="4">
        <v>0</v>
      </c>
      <c r="K41" s="4">
        <f t="shared" si="6"/>
        <v>-28.44134133</v>
      </c>
      <c r="L41" s="4">
        <v>-27.839572114583333</v>
      </c>
    </row>
    <row r="42" spans="1:12" x14ac:dyDescent="0.2">
      <c r="A42" s="5">
        <f t="shared" si="7"/>
        <v>19</v>
      </c>
      <c r="C42" s="1" t="s">
        <v>48</v>
      </c>
      <c r="E42" s="4">
        <v>-145.04</v>
      </c>
      <c r="F42" s="4">
        <v>-12.606356350000002</v>
      </c>
      <c r="G42" s="4">
        <v>2.07948004</v>
      </c>
      <c r="H42" s="4">
        <v>0</v>
      </c>
      <c r="I42" s="4">
        <f t="shared" si="5"/>
        <v>-155.56687631</v>
      </c>
      <c r="J42" s="4">
        <v>0</v>
      </c>
      <c r="K42" s="4">
        <f t="shared" si="6"/>
        <v>-155.56687631</v>
      </c>
      <c r="L42" s="4">
        <v>-151.25468079624997</v>
      </c>
    </row>
    <row r="43" spans="1:12" x14ac:dyDescent="0.2">
      <c r="A43" s="5">
        <f t="shared" si="7"/>
        <v>20</v>
      </c>
      <c r="C43" s="1" t="s">
        <v>37</v>
      </c>
      <c r="E43" s="4">
        <v>-41.64</v>
      </c>
      <c r="F43" s="4">
        <v>-2.6612246699999993</v>
      </c>
      <c r="G43" s="4">
        <v>0</v>
      </c>
      <c r="H43" s="4">
        <v>0</v>
      </c>
      <c r="I43" s="4">
        <f t="shared" si="5"/>
        <v>-44.301224669999996</v>
      </c>
      <c r="J43" s="4">
        <v>0</v>
      </c>
      <c r="K43" s="4">
        <f t="shared" si="6"/>
        <v>-44.301224669999996</v>
      </c>
      <c r="L43" s="4">
        <v>-42.96356160291667</v>
      </c>
    </row>
    <row r="44" spans="1:12" x14ac:dyDescent="0.2">
      <c r="A44" s="5">
        <f t="shared" si="7"/>
        <v>21</v>
      </c>
      <c r="C44" s="1" t="s">
        <v>38</v>
      </c>
      <c r="E44" s="4">
        <v>-3.06</v>
      </c>
      <c r="F44" s="4">
        <v>-0.49931249</v>
      </c>
      <c r="G44" s="4">
        <v>0</v>
      </c>
      <c r="H44" s="4">
        <v>0</v>
      </c>
      <c r="I44" s="4">
        <f t="shared" si="5"/>
        <v>-3.5593124899999999</v>
      </c>
      <c r="J44" s="4">
        <v>0</v>
      </c>
      <c r="K44" s="4">
        <f t="shared" si="6"/>
        <v>-3.5593124899999999</v>
      </c>
      <c r="L44" s="4">
        <v>-3.3106993020833322</v>
      </c>
    </row>
    <row r="45" spans="1:12" x14ac:dyDescent="0.2">
      <c r="A45" s="5"/>
      <c r="E45" s="4"/>
      <c r="F45" s="4"/>
      <c r="G45" s="4"/>
      <c r="H45" s="4"/>
      <c r="I45" s="4"/>
      <c r="J45" s="4"/>
      <c r="K45" s="4"/>
      <c r="L45" s="4"/>
    </row>
    <row r="46" spans="1:12" ht="13.5" thickBot="1" x14ac:dyDescent="0.25">
      <c r="A46" s="5">
        <f>A44+1</f>
        <v>22</v>
      </c>
      <c r="C46" s="1" t="s">
        <v>51</v>
      </c>
      <c r="E46" s="6">
        <f t="shared" ref="E46:L46" si="8">SUM(E38:E44)</f>
        <v>-306.73999999999995</v>
      </c>
      <c r="F46" s="6">
        <f t="shared" si="8"/>
        <v>-20.514592000000004</v>
      </c>
      <c r="G46" s="6">
        <f t="shared" si="8"/>
        <v>2.1484793299999998</v>
      </c>
      <c r="H46" s="6">
        <f t="shared" si="8"/>
        <v>1.4174300000000003E-2</v>
      </c>
      <c r="I46" s="6">
        <f t="shared" si="8"/>
        <v>-325.09193837000004</v>
      </c>
      <c r="J46" s="6">
        <f t="shared" si="8"/>
        <v>0</v>
      </c>
      <c r="K46" s="6">
        <f t="shared" si="8"/>
        <v>-325.09193837000004</v>
      </c>
      <c r="L46" s="6">
        <f t="shared" si="8"/>
        <v>-316.83460586874997</v>
      </c>
    </row>
    <row r="47" spans="1:12" ht="13.5" thickTop="1" x14ac:dyDescent="0.2">
      <c r="A47" s="5"/>
      <c r="E47" s="4"/>
      <c r="F47" s="4"/>
      <c r="G47" s="4"/>
      <c r="H47" s="4"/>
      <c r="I47" s="4"/>
      <c r="J47" s="4"/>
      <c r="K47" s="4"/>
      <c r="L47" s="4"/>
    </row>
    <row r="48" spans="1:12" ht="13.5" thickBot="1" x14ac:dyDescent="0.25">
      <c r="A48" s="5">
        <f>A46+1</f>
        <v>23</v>
      </c>
      <c r="C48" s="1" t="s">
        <v>40</v>
      </c>
      <c r="E48" s="6">
        <f t="shared" ref="E48:L48" si="9">SUM(E25,E34,E46)</f>
        <v>-462.72999999999996</v>
      </c>
      <c r="F48" s="6">
        <f t="shared" si="9"/>
        <v>-30.512644150000003</v>
      </c>
      <c r="G48" s="6">
        <f t="shared" si="9"/>
        <v>2.1820737099999996</v>
      </c>
      <c r="H48" s="6">
        <f t="shared" si="9"/>
        <v>4.42579469</v>
      </c>
      <c r="I48" s="6">
        <f t="shared" si="9"/>
        <v>-486.63477575000002</v>
      </c>
      <c r="J48" s="6">
        <f t="shared" si="9"/>
        <v>0.32459999999999983</v>
      </c>
      <c r="K48" s="6">
        <f t="shared" si="9"/>
        <v>-486.31017574999998</v>
      </c>
      <c r="L48" s="6">
        <f t="shared" si="9"/>
        <v>-476.55762789791663</v>
      </c>
    </row>
    <row r="49" spans="1:12" ht="13.5" thickTop="1" x14ac:dyDescent="0.2">
      <c r="A49" s="5"/>
      <c r="E49" s="4"/>
      <c r="F49" s="4"/>
      <c r="G49" s="4"/>
      <c r="H49" s="4"/>
      <c r="I49" s="4"/>
      <c r="J49" s="4"/>
      <c r="K49" s="4"/>
      <c r="L49" s="4"/>
    </row>
    <row r="50" spans="1:12" x14ac:dyDescent="0.2">
      <c r="A50" s="3"/>
    </row>
  </sheetData>
  <pageMargins left="0.7" right="0.7" top="0.75" bottom="0.75" header="0.3" footer="0.3"/>
  <pageSetup scale="77" firstPageNumber="12" orientation="landscape" useFirstPageNumber="1" r:id="rId1"/>
  <headerFooter>
    <oddHeader>&amp;R&amp;"Arial,Regular"&amp;10Filed: 2022-10-31
EB-2022-0200
Exhibit 2
Tab 2
Schedule 1
Attachment 4
Page &amp;P of 15</oddHeader>
  </headerFooter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92922-8360-450A-987A-C86EDD7E033C}">
  <dimension ref="A6:L59"/>
  <sheetViews>
    <sheetView view="pageLayout" zoomScale="90" zoomScaleNormal="100" zoomScalePageLayoutView="90" workbookViewId="0">
      <selection activeCell="C33" sqref="C33"/>
    </sheetView>
  </sheetViews>
  <sheetFormatPr defaultColWidth="101.42578125" defaultRowHeight="12.75" x14ac:dyDescent="0.2"/>
  <cols>
    <col min="1" max="1" width="5.5703125" style="1" bestFit="1" customWidth="1"/>
    <col min="2" max="2" width="1.42578125" style="1" customWidth="1"/>
    <col min="3" max="3" width="44" style="1" customWidth="1"/>
    <col min="4" max="4" width="1.42578125" style="1" customWidth="1"/>
    <col min="5" max="8" width="12.42578125" style="2" customWidth="1"/>
    <col min="9" max="9" width="15.42578125" style="2" customWidth="1"/>
    <col min="10" max="12" width="12.42578125" style="2" customWidth="1"/>
    <col min="13" max="16384" width="101.42578125" style="1"/>
  </cols>
  <sheetData>
    <row r="6" spans="1:12" s="12" customFormat="1" x14ac:dyDescent="0.2">
      <c r="A6" s="14" t="s">
        <v>93</v>
      </c>
      <c r="B6" s="14"/>
      <c r="C6" s="14"/>
      <c r="D6" s="14"/>
      <c r="E6" s="13"/>
      <c r="F6" s="13"/>
      <c r="G6" s="13"/>
      <c r="H6" s="13"/>
      <c r="I6" s="13"/>
      <c r="J6" s="13"/>
      <c r="K6" s="13"/>
      <c r="L6" s="13"/>
    </row>
    <row r="7" spans="1:12" s="12" customFormat="1" x14ac:dyDescent="0.2">
      <c r="A7" s="14" t="s">
        <v>1</v>
      </c>
      <c r="B7" s="14"/>
      <c r="C7" s="14"/>
      <c r="D7" s="14"/>
      <c r="E7" s="13"/>
      <c r="F7" s="13"/>
      <c r="G7" s="13"/>
      <c r="H7" s="13"/>
      <c r="I7" s="13"/>
      <c r="J7" s="13"/>
      <c r="K7" s="13"/>
      <c r="L7" s="13"/>
    </row>
    <row r="9" spans="1:12" s="3" customFormat="1" x14ac:dyDescent="0.2">
      <c r="E9" s="11" t="s">
        <v>2</v>
      </c>
      <c r="F9" s="11"/>
      <c r="G9" s="11"/>
      <c r="H9" s="11"/>
      <c r="I9" s="11" t="s">
        <v>3</v>
      </c>
      <c r="J9" s="11"/>
      <c r="K9" s="11" t="s">
        <v>3</v>
      </c>
      <c r="L9" s="11"/>
    </row>
    <row r="10" spans="1:12" s="7" customFormat="1" ht="38.25" x14ac:dyDescent="0.2">
      <c r="A10" s="10" t="s">
        <v>96</v>
      </c>
      <c r="C10" s="9" t="s">
        <v>4</v>
      </c>
      <c r="E10" s="8" t="s">
        <v>5</v>
      </c>
      <c r="F10" s="8" t="s">
        <v>6</v>
      </c>
      <c r="G10" s="8" t="s">
        <v>7</v>
      </c>
      <c r="H10" s="8" t="s">
        <v>87</v>
      </c>
      <c r="I10" s="8" t="s">
        <v>8</v>
      </c>
      <c r="J10" s="8" t="s">
        <v>9</v>
      </c>
      <c r="K10" s="8" t="s">
        <v>10</v>
      </c>
      <c r="L10" s="8" t="s">
        <v>11</v>
      </c>
    </row>
    <row r="11" spans="1:12" x14ac:dyDescent="0.2">
      <c r="E11" s="4" t="s">
        <v>12</v>
      </c>
      <c r="F11" s="4" t="s">
        <v>13</v>
      </c>
      <c r="G11" s="4" t="s">
        <v>14</v>
      </c>
      <c r="H11" s="4" t="s">
        <v>88</v>
      </c>
      <c r="I11" s="4" t="s">
        <v>101</v>
      </c>
      <c r="J11" s="4" t="s">
        <v>89</v>
      </c>
      <c r="K11" s="4" t="s">
        <v>102</v>
      </c>
      <c r="L11" s="4" t="s">
        <v>90</v>
      </c>
    </row>
    <row r="12" spans="1:12" x14ac:dyDescent="0.2">
      <c r="C12" s="3" t="s">
        <v>61</v>
      </c>
      <c r="E12" s="4"/>
      <c r="F12" s="4"/>
      <c r="G12" s="4"/>
      <c r="H12" s="4"/>
      <c r="I12" s="4"/>
      <c r="J12" s="4"/>
      <c r="K12" s="4"/>
      <c r="L12" s="4"/>
    </row>
    <row r="14" spans="1:12" x14ac:dyDescent="0.2">
      <c r="A14" s="5">
        <v>1</v>
      </c>
      <c r="C14" s="1" t="s">
        <v>62</v>
      </c>
      <c r="E14" s="4">
        <v>-0.08</v>
      </c>
      <c r="F14" s="4">
        <v>-1.9494589999999999E-2</v>
      </c>
      <c r="G14" s="4">
        <v>0</v>
      </c>
      <c r="H14" s="4">
        <v>0</v>
      </c>
      <c r="I14" s="4">
        <f t="shared" ref="I14:I27" si="0">E14+F14+G14+H14</f>
        <v>-9.9494589999999994E-2</v>
      </c>
      <c r="J14" s="4">
        <v>0.19789999999999999</v>
      </c>
      <c r="K14" s="4">
        <f t="shared" ref="K14:K27" si="1">I14+J14</f>
        <v>9.8405409999999999E-2</v>
      </c>
      <c r="L14" s="4">
        <v>0.11179887041666665</v>
      </c>
    </row>
    <row r="15" spans="1:12" x14ac:dyDescent="0.2">
      <c r="A15" s="5">
        <f t="shared" ref="A15:A27" si="2">A14+1</f>
        <v>2</v>
      </c>
      <c r="C15" s="1" t="s">
        <v>63</v>
      </c>
      <c r="E15" s="4">
        <v>-10.35</v>
      </c>
      <c r="F15" s="4">
        <v>-2.2037179800000004</v>
      </c>
      <c r="G15" s="4">
        <v>0</v>
      </c>
      <c r="H15" s="4">
        <v>0</v>
      </c>
      <c r="I15" s="4">
        <f t="shared" si="0"/>
        <v>-12.55371798</v>
      </c>
      <c r="J15" s="4">
        <v>0</v>
      </c>
      <c r="K15" s="4">
        <f t="shared" si="1"/>
        <v>-12.55371798</v>
      </c>
      <c r="L15" s="4">
        <v>-11.450984612500001</v>
      </c>
    </row>
    <row r="16" spans="1:12" x14ac:dyDescent="0.2">
      <c r="A16" s="5">
        <f t="shared" si="2"/>
        <v>3</v>
      </c>
      <c r="C16" s="1" t="s">
        <v>64</v>
      </c>
      <c r="E16" s="4">
        <v>-26.31</v>
      </c>
      <c r="F16" s="4">
        <v>-6.4723059544838799</v>
      </c>
      <c r="G16" s="4">
        <v>0.58290856000000013</v>
      </c>
      <c r="H16" s="4">
        <v>-4.4200000000000003E-2</v>
      </c>
      <c r="I16" s="4">
        <f t="shared" si="0"/>
        <v>-32.243597394483878</v>
      </c>
      <c r="J16" s="4">
        <v>5.4300000000000001E-2</v>
      </c>
      <c r="K16" s="4">
        <f t="shared" si="1"/>
        <v>-32.18929739448388</v>
      </c>
      <c r="L16" s="4">
        <v>-29.033097786896498</v>
      </c>
    </row>
    <row r="17" spans="1:12" x14ac:dyDescent="0.2">
      <c r="A17" s="5">
        <f t="shared" si="2"/>
        <v>4</v>
      </c>
      <c r="C17" s="1" t="s">
        <v>65</v>
      </c>
      <c r="E17" s="4">
        <v>0.7</v>
      </c>
      <c r="F17" s="4">
        <v>-0.27181082000000001</v>
      </c>
      <c r="G17" s="4">
        <v>0</v>
      </c>
      <c r="H17" s="4">
        <v>0</v>
      </c>
      <c r="I17" s="4">
        <f t="shared" si="0"/>
        <v>0.42818917999999995</v>
      </c>
      <c r="J17" s="4">
        <v>0</v>
      </c>
      <c r="K17" s="4">
        <f t="shared" si="1"/>
        <v>0.42818917999999995</v>
      </c>
      <c r="L17" s="4">
        <v>0.56242072166666646</v>
      </c>
    </row>
    <row r="18" spans="1:12" x14ac:dyDescent="0.2">
      <c r="A18" s="5">
        <f t="shared" si="2"/>
        <v>5</v>
      </c>
      <c r="C18" s="1" t="s">
        <v>66</v>
      </c>
      <c r="E18" s="4">
        <v>-5.34</v>
      </c>
      <c r="F18" s="4">
        <v>-0.70060635999999998</v>
      </c>
      <c r="G18" s="4">
        <v>0</v>
      </c>
      <c r="H18" s="4">
        <v>0</v>
      </c>
      <c r="I18" s="4">
        <f t="shared" si="0"/>
        <v>-6.04060636</v>
      </c>
      <c r="J18" s="4">
        <v>0</v>
      </c>
      <c r="K18" s="4">
        <f t="shared" si="1"/>
        <v>-6.04060636</v>
      </c>
      <c r="L18" s="4">
        <v>-5.6901397341666664</v>
      </c>
    </row>
    <row r="19" spans="1:12" x14ac:dyDescent="0.2">
      <c r="A19" s="5">
        <f t="shared" si="2"/>
        <v>6</v>
      </c>
      <c r="C19" s="1" t="s">
        <v>67</v>
      </c>
      <c r="E19" s="4">
        <v>-19.899999999999999</v>
      </c>
      <c r="F19" s="4">
        <v>-2.3751669900000003</v>
      </c>
      <c r="G19" s="4">
        <v>6.2011000000000002E-3</v>
      </c>
      <c r="H19" s="4">
        <v>-1.1999999999999999E-3</v>
      </c>
      <c r="I19" s="4">
        <f t="shared" si="0"/>
        <v>-22.270165890000001</v>
      </c>
      <c r="J19" s="4">
        <v>0</v>
      </c>
      <c r="K19" s="4">
        <f t="shared" si="1"/>
        <v>-22.270165890000001</v>
      </c>
      <c r="L19" s="4">
        <v>-21.077590210416666</v>
      </c>
    </row>
    <row r="20" spans="1:12" x14ac:dyDescent="0.2">
      <c r="A20" s="5">
        <f t="shared" si="2"/>
        <v>7</v>
      </c>
      <c r="C20" s="1" t="s">
        <v>68</v>
      </c>
      <c r="E20" s="4">
        <v>-1.1000000000000001</v>
      </c>
      <c r="F20" s="4">
        <v>-1.3318379999999999E-2</v>
      </c>
      <c r="G20" s="4">
        <v>0</v>
      </c>
      <c r="H20" s="4">
        <v>0</v>
      </c>
      <c r="I20" s="4">
        <f t="shared" si="0"/>
        <v>-1.1133183800000002</v>
      </c>
      <c r="J20" s="4">
        <v>0</v>
      </c>
      <c r="K20" s="4">
        <f t="shared" si="1"/>
        <v>-1.1133183800000002</v>
      </c>
      <c r="L20" s="4">
        <v>-1.101778455</v>
      </c>
    </row>
    <row r="21" spans="1:12" x14ac:dyDescent="0.2">
      <c r="A21" s="5">
        <f t="shared" si="2"/>
        <v>8</v>
      </c>
      <c r="C21" s="1" t="s">
        <v>69</v>
      </c>
      <c r="E21" s="4">
        <v>-1.25</v>
      </c>
      <c r="F21" s="4">
        <v>-1.4092678199999999</v>
      </c>
      <c r="G21" s="4">
        <v>0</v>
      </c>
      <c r="H21" s="4">
        <v>0</v>
      </c>
      <c r="I21" s="4">
        <f t="shared" si="0"/>
        <v>-2.6592678200000002</v>
      </c>
      <c r="J21" s="4">
        <v>0</v>
      </c>
      <c r="K21" s="4">
        <f t="shared" si="1"/>
        <v>-2.6592678200000002</v>
      </c>
      <c r="L21" s="4">
        <v>-1.8586992524999999</v>
      </c>
    </row>
    <row r="22" spans="1:12" x14ac:dyDescent="0.2">
      <c r="A22" s="5">
        <f t="shared" si="2"/>
        <v>9</v>
      </c>
      <c r="C22" s="1" t="s">
        <v>70</v>
      </c>
      <c r="E22" s="4">
        <v>-0.54999999999999993</v>
      </c>
      <c r="F22" s="4">
        <v>2.3209779999999999E-2</v>
      </c>
      <c r="G22" s="4">
        <v>0</v>
      </c>
      <c r="H22" s="4">
        <v>0</v>
      </c>
      <c r="I22" s="4">
        <f t="shared" si="0"/>
        <v>-0.52679021999999998</v>
      </c>
      <c r="J22" s="4">
        <v>0</v>
      </c>
      <c r="K22" s="4">
        <f t="shared" si="1"/>
        <v>-0.52679021999999998</v>
      </c>
      <c r="L22" s="4">
        <v>-0.55555049916666666</v>
      </c>
    </row>
    <row r="23" spans="1:12" x14ac:dyDescent="0.2">
      <c r="A23" s="5">
        <f t="shared" si="2"/>
        <v>10</v>
      </c>
      <c r="C23" s="1" t="s">
        <v>71</v>
      </c>
      <c r="E23" s="4">
        <v>-1.06</v>
      </c>
      <c r="F23" s="4">
        <v>-0.35531404999999994</v>
      </c>
      <c r="G23" s="4">
        <v>0</v>
      </c>
      <c r="H23" s="4">
        <v>0</v>
      </c>
      <c r="I23" s="4">
        <f t="shared" si="0"/>
        <v>-1.4153140500000001</v>
      </c>
      <c r="J23" s="4">
        <v>0</v>
      </c>
      <c r="K23" s="4">
        <f t="shared" si="1"/>
        <v>-1.4153140500000001</v>
      </c>
      <c r="L23" s="4">
        <v>-1.2374114354166672</v>
      </c>
    </row>
    <row r="24" spans="1:12" x14ac:dyDescent="0.2">
      <c r="A24" s="5">
        <f t="shared" si="2"/>
        <v>11</v>
      </c>
      <c r="C24" s="1" t="s">
        <v>72</v>
      </c>
      <c r="E24" s="4">
        <v>-28.9</v>
      </c>
      <c r="F24" s="4">
        <v>-5.8237600800000004</v>
      </c>
      <c r="G24" s="4">
        <v>3.0827331200000003</v>
      </c>
      <c r="H24" s="4">
        <v>0</v>
      </c>
      <c r="I24" s="4">
        <f t="shared" si="0"/>
        <v>-31.641026959999998</v>
      </c>
      <c r="J24" s="4">
        <v>0</v>
      </c>
      <c r="K24" s="4">
        <f t="shared" si="1"/>
        <v>-31.641026959999998</v>
      </c>
      <c r="L24" s="4">
        <v>-31.788669459999994</v>
      </c>
    </row>
    <row r="25" spans="1:12" x14ac:dyDescent="0.2">
      <c r="A25" s="5">
        <f t="shared" si="2"/>
        <v>12</v>
      </c>
      <c r="C25" s="1" t="s">
        <v>73</v>
      </c>
      <c r="E25" s="4">
        <v>-212.10000000000002</v>
      </c>
      <c r="F25" s="4">
        <v>-33.192351350000003</v>
      </c>
      <c r="G25" s="4">
        <v>15.378262070000002</v>
      </c>
      <c r="H25" s="4">
        <v>0</v>
      </c>
      <c r="I25" s="4">
        <f t="shared" si="0"/>
        <v>-229.91408928000001</v>
      </c>
      <c r="J25" s="4">
        <v>0</v>
      </c>
      <c r="K25" s="4">
        <f t="shared" si="1"/>
        <v>-229.91408928000001</v>
      </c>
      <c r="L25" s="4">
        <v>-216.28962295166667</v>
      </c>
    </row>
    <row r="26" spans="1:12" x14ac:dyDescent="0.2">
      <c r="A26" s="5">
        <f t="shared" si="2"/>
        <v>13</v>
      </c>
      <c r="C26" s="1" t="s">
        <v>74</v>
      </c>
      <c r="E26" s="4">
        <v>-127.1</v>
      </c>
      <c r="F26" s="4">
        <v>0</v>
      </c>
      <c r="G26" s="4">
        <v>0</v>
      </c>
      <c r="H26" s="4">
        <v>0</v>
      </c>
      <c r="I26" s="4">
        <f t="shared" si="0"/>
        <v>-127.1</v>
      </c>
      <c r="J26" s="4">
        <v>0</v>
      </c>
      <c r="K26" s="4">
        <f t="shared" si="1"/>
        <v>-127.1</v>
      </c>
      <c r="L26" s="4">
        <v>-127.09883027000002</v>
      </c>
    </row>
    <row r="27" spans="1:12" x14ac:dyDescent="0.2">
      <c r="A27" s="5">
        <f t="shared" si="2"/>
        <v>14</v>
      </c>
      <c r="C27" s="1" t="s">
        <v>75</v>
      </c>
      <c r="E27" s="4">
        <v>-29.139999999999997</v>
      </c>
      <c r="F27" s="4">
        <v>-9.2047511999999987</v>
      </c>
      <c r="G27" s="4">
        <v>0</v>
      </c>
      <c r="H27" s="4">
        <v>0</v>
      </c>
      <c r="I27" s="4">
        <f t="shared" si="0"/>
        <v>-38.344751199999997</v>
      </c>
      <c r="J27" s="4">
        <v>0</v>
      </c>
      <c r="K27" s="4">
        <f t="shared" si="1"/>
        <v>-38.344751199999997</v>
      </c>
      <c r="L27" s="4">
        <v>-33.750754400000005</v>
      </c>
    </row>
    <row r="28" spans="1:12" x14ac:dyDescent="0.2">
      <c r="A28" s="5"/>
      <c r="E28" s="4"/>
      <c r="F28" s="4"/>
      <c r="G28" s="4"/>
      <c r="H28" s="4"/>
      <c r="I28" s="4"/>
      <c r="J28" s="4"/>
      <c r="K28" s="4"/>
      <c r="L28" s="4"/>
    </row>
    <row r="29" spans="1:12" ht="13.5" thickBot="1" x14ac:dyDescent="0.25">
      <c r="A29" s="5">
        <f>A27+1</f>
        <v>15</v>
      </c>
      <c r="C29" s="1" t="s">
        <v>51</v>
      </c>
      <c r="E29" s="6">
        <f t="shared" ref="E29:L29" si="3">SUM(E14:E27)</f>
        <v>-462.48</v>
      </c>
      <c r="F29" s="6">
        <f t="shared" si="3"/>
        <v>-62.018655794483884</v>
      </c>
      <c r="G29" s="6">
        <f t="shared" si="3"/>
        <v>19.050104850000004</v>
      </c>
      <c r="H29" s="6">
        <f t="shared" si="3"/>
        <v>-4.5400000000000003E-2</v>
      </c>
      <c r="I29" s="6">
        <f t="shared" si="3"/>
        <v>-505.49395094448391</v>
      </c>
      <c r="J29" s="6">
        <f t="shared" si="3"/>
        <v>0.25219999999999998</v>
      </c>
      <c r="K29" s="6">
        <f t="shared" si="3"/>
        <v>-505.2417509444839</v>
      </c>
      <c r="L29" s="6">
        <f t="shared" si="3"/>
        <v>-480.25890947564653</v>
      </c>
    </row>
    <row r="30" spans="1:12" ht="13.5" thickTop="1" x14ac:dyDescent="0.2">
      <c r="A30" s="5"/>
      <c r="E30" s="4"/>
      <c r="F30" s="4"/>
      <c r="G30" s="4"/>
      <c r="H30" s="4"/>
      <c r="I30" s="4"/>
      <c r="J30" s="4"/>
      <c r="K30" s="4"/>
      <c r="L30" s="4"/>
    </row>
    <row r="31" spans="1:12" x14ac:dyDescent="0.2">
      <c r="A31" s="5"/>
      <c r="C31" s="3" t="s">
        <v>76</v>
      </c>
      <c r="E31" s="4"/>
      <c r="F31" s="4"/>
      <c r="G31" s="4"/>
      <c r="H31" s="4"/>
      <c r="I31" s="4"/>
      <c r="J31" s="4"/>
      <c r="K31" s="4"/>
      <c r="L31" s="4"/>
    </row>
    <row r="32" spans="1:12" x14ac:dyDescent="0.2">
      <c r="A32" s="5"/>
      <c r="E32" s="4"/>
      <c r="F32" s="4"/>
      <c r="G32" s="4"/>
      <c r="H32" s="4"/>
      <c r="I32" s="4"/>
      <c r="J32" s="4"/>
      <c r="K32" s="4"/>
      <c r="L32" s="4"/>
    </row>
    <row r="33" spans="1:12" x14ac:dyDescent="0.2">
      <c r="A33" s="5">
        <f>A29+1</f>
        <v>16</v>
      </c>
      <c r="C33" s="1" t="s">
        <v>57</v>
      </c>
      <c r="E33" s="4">
        <v>-14.649999999999999</v>
      </c>
      <c r="F33" s="4">
        <v>-1.5131240414550002</v>
      </c>
      <c r="G33" s="4">
        <v>0.29005259696400004</v>
      </c>
      <c r="H33" s="4">
        <v>0.20235985302000001</v>
      </c>
      <c r="I33" s="4">
        <f t="shared" ref="I33:I53" si="4">E33+F33+G33+H33</f>
        <v>-15.670711591470999</v>
      </c>
      <c r="J33" s="4">
        <v>0</v>
      </c>
      <c r="K33" s="4">
        <f t="shared" ref="K33:K53" si="5">I33+J33</f>
        <v>-15.670711591470999</v>
      </c>
      <c r="L33" s="4">
        <v>-15.244395294747122</v>
      </c>
    </row>
    <row r="34" spans="1:12" x14ac:dyDescent="0.2">
      <c r="A34" s="5">
        <f t="shared" ref="A34:A53" si="6">A33+1</f>
        <v>17</v>
      </c>
      <c r="C34" s="1" t="s">
        <v>63</v>
      </c>
      <c r="E34" s="4">
        <v>-5.71</v>
      </c>
      <c r="F34" s="4">
        <v>-0.67447699768799974</v>
      </c>
      <c r="G34" s="4">
        <v>0</v>
      </c>
      <c r="H34" s="4">
        <v>0</v>
      </c>
      <c r="I34" s="4">
        <f t="shared" si="4"/>
        <v>-6.384476997688</v>
      </c>
      <c r="J34" s="4">
        <v>0</v>
      </c>
      <c r="K34" s="4">
        <f t="shared" si="5"/>
        <v>-6.384476997688</v>
      </c>
      <c r="L34" s="4">
        <v>-6.045781608399003</v>
      </c>
    </row>
    <row r="35" spans="1:12" x14ac:dyDescent="0.2">
      <c r="A35" s="5">
        <f t="shared" si="6"/>
        <v>18</v>
      </c>
      <c r="C35" s="1" t="s">
        <v>77</v>
      </c>
      <c r="E35" s="4">
        <v>-62.150000000000006</v>
      </c>
      <c r="F35" s="4">
        <v>-28.388696516271004</v>
      </c>
      <c r="G35" s="4">
        <v>0</v>
      </c>
      <c r="H35" s="4">
        <v>0</v>
      </c>
      <c r="I35" s="4">
        <f t="shared" si="4"/>
        <v>-90.538696516271017</v>
      </c>
      <c r="J35" s="4">
        <v>0</v>
      </c>
      <c r="K35" s="4">
        <f t="shared" si="5"/>
        <v>-90.538696516271017</v>
      </c>
      <c r="L35" s="4">
        <v>-76.196405860670879</v>
      </c>
    </row>
    <row r="36" spans="1:12" x14ac:dyDescent="0.2">
      <c r="A36" s="5">
        <f t="shared" si="6"/>
        <v>19</v>
      </c>
      <c r="C36" s="1" t="s">
        <v>64</v>
      </c>
      <c r="E36" s="4">
        <v>-44.21</v>
      </c>
      <c r="F36" s="4">
        <v>-8.5392299207699978</v>
      </c>
      <c r="G36" s="4">
        <v>5.5396411001100008</v>
      </c>
      <c r="H36" s="4">
        <v>-0.87983699562000006</v>
      </c>
      <c r="I36" s="4">
        <f t="shared" si="4"/>
        <v>-48.089425816279999</v>
      </c>
      <c r="J36" s="4">
        <v>0</v>
      </c>
      <c r="K36" s="4">
        <f t="shared" si="5"/>
        <v>-48.089425816279999</v>
      </c>
      <c r="L36" s="4">
        <v>-48.12553543760999</v>
      </c>
    </row>
    <row r="37" spans="1:12" x14ac:dyDescent="0.2">
      <c r="A37" s="5">
        <f t="shared" si="6"/>
        <v>20</v>
      </c>
      <c r="C37" s="1" t="s">
        <v>66</v>
      </c>
      <c r="E37" s="4">
        <v>-5</v>
      </c>
      <c r="F37" s="4">
        <v>-1.4512266513000001</v>
      </c>
      <c r="G37" s="4">
        <v>1.1578907458800001</v>
      </c>
      <c r="H37" s="4">
        <v>0</v>
      </c>
      <c r="I37" s="4">
        <f t="shared" si="4"/>
        <v>-5.2933359054199993</v>
      </c>
      <c r="J37" s="4">
        <v>0</v>
      </c>
      <c r="K37" s="4">
        <f t="shared" si="5"/>
        <v>-5.2933359054199993</v>
      </c>
      <c r="L37" s="4">
        <v>-5.5764891692025005</v>
      </c>
    </row>
    <row r="38" spans="1:12" x14ac:dyDescent="0.2">
      <c r="A38" s="5">
        <f t="shared" si="6"/>
        <v>21</v>
      </c>
      <c r="C38" s="1" t="s">
        <v>67</v>
      </c>
      <c r="E38" s="4">
        <v>-18.350000000000001</v>
      </c>
      <c r="F38" s="4">
        <v>-2.5059039787860007</v>
      </c>
      <c r="G38" s="4">
        <v>0</v>
      </c>
      <c r="H38" s="4">
        <v>1.1863925736000001E-2</v>
      </c>
      <c r="I38" s="4">
        <f t="shared" si="4"/>
        <v>-20.844040053050001</v>
      </c>
      <c r="J38" s="4">
        <v>0</v>
      </c>
      <c r="K38" s="4">
        <f t="shared" si="5"/>
        <v>-20.844040053050001</v>
      </c>
      <c r="L38" s="4">
        <v>-19.585847168143747</v>
      </c>
    </row>
    <row r="44" spans="1:12" x14ac:dyDescent="0.2">
      <c r="A44" s="14" t="s">
        <v>105</v>
      </c>
      <c r="B44" s="14"/>
      <c r="C44" s="14"/>
      <c r="D44" s="14"/>
      <c r="E44" s="13"/>
      <c r="F44" s="13"/>
      <c r="G44" s="13"/>
      <c r="H44" s="13"/>
      <c r="I44" s="13"/>
      <c r="J44" s="13"/>
      <c r="K44" s="13"/>
      <c r="L44" s="13"/>
    </row>
    <row r="45" spans="1:12" x14ac:dyDescent="0.2">
      <c r="A45" s="14" t="s">
        <v>1</v>
      </c>
      <c r="B45" s="14"/>
      <c r="C45" s="14"/>
      <c r="D45" s="14"/>
      <c r="E45" s="13"/>
      <c r="F45" s="13"/>
      <c r="G45" s="13"/>
      <c r="H45" s="13"/>
      <c r="I45" s="13"/>
      <c r="J45" s="13"/>
      <c r="K45" s="13"/>
      <c r="L45" s="13"/>
    </row>
    <row r="47" spans="1:12" x14ac:dyDescent="0.2">
      <c r="A47" s="3"/>
      <c r="B47" s="3"/>
      <c r="C47" s="3"/>
      <c r="D47" s="3"/>
      <c r="E47" s="11" t="s">
        <v>2</v>
      </c>
      <c r="F47" s="11"/>
      <c r="G47" s="11"/>
      <c r="H47" s="11"/>
      <c r="I47" s="11" t="s">
        <v>3</v>
      </c>
      <c r="J47" s="11"/>
      <c r="K47" s="11" t="s">
        <v>3</v>
      </c>
      <c r="L47" s="11"/>
    </row>
    <row r="48" spans="1:12" ht="38.25" x14ac:dyDescent="0.2">
      <c r="A48" s="10" t="s">
        <v>96</v>
      </c>
      <c r="B48" s="7"/>
      <c r="C48" s="9" t="s">
        <v>4</v>
      </c>
      <c r="D48" s="7"/>
      <c r="E48" s="8" t="s">
        <v>5</v>
      </c>
      <c r="F48" s="8" t="s">
        <v>6</v>
      </c>
      <c r="G48" s="8" t="s">
        <v>7</v>
      </c>
      <c r="H48" s="8" t="s">
        <v>87</v>
      </c>
      <c r="I48" s="8" t="s">
        <v>8</v>
      </c>
      <c r="J48" s="8" t="s">
        <v>9</v>
      </c>
      <c r="K48" s="8" t="s">
        <v>10</v>
      </c>
      <c r="L48" s="8" t="s">
        <v>11</v>
      </c>
    </row>
    <row r="49" spans="1:12" x14ac:dyDescent="0.2">
      <c r="E49" s="4" t="s">
        <v>12</v>
      </c>
      <c r="F49" s="4" t="s">
        <v>13</v>
      </c>
      <c r="G49" s="4" t="s">
        <v>14</v>
      </c>
      <c r="H49" s="4" t="s">
        <v>88</v>
      </c>
      <c r="I49" s="4" t="s">
        <v>101</v>
      </c>
      <c r="J49" s="4" t="s">
        <v>89</v>
      </c>
      <c r="K49" s="4" t="s">
        <v>102</v>
      </c>
      <c r="L49" s="4" t="s">
        <v>90</v>
      </c>
    </row>
    <row r="50" spans="1:12" x14ac:dyDescent="0.2">
      <c r="E50" s="4"/>
      <c r="F50" s="4"/>
      <c r="G50" s="4"/>
      <c r="H50" s="4"/>
      <c r="I50" s="4"/>
      <c r="J50" s="4"/>
      <c r="K50" s="4"/>
      <c r="L50" s="4"/>
    </row>
    <row r="51" spans="1:12" x14ac:dyDescent="0.2">
      <c r="A51" s="5">
        <f>A38+1</f>
        <v>22</v>
      </c>
      <c r="C51" s="1" t="s">
        <v>78</v>
      </c>
      <c r="E51" s="4">
        <v>-1.32</v>
      </c>
      <c r="F51" s="4">
        <v>-0.10387863072599995</v>
      </c>
      <c r="G51" s="4">
        <v>0</v>
      </c>
      <c r="H51" s="4">
        <v>0</v>
      </c>
      <c r="I51" s="4">
        <f t="shared" si="4"/>
        <v>-1.4238786307260001</v>
      </c>
      <c r="J51" s="4">
        <v>0</v>
      </c>
      <c r="K51" s="4">
        <f t="shared" si="5"/>
        <v>-1.4238786307260001</v>
      </c>
      <c r="L51" s="4">
        <v>-1.3705828779597504</v>
      </c>
    </row>
    <row r="52" spans="1:12" x14ac:dyDescent="0.2">
      <c r="A52" s="5">
        <f t="shared" si="6"/>
        <v>23</v>
      </c>
      <c r="C52" s="1" t="s">
        <v>79</v>
      </c>
      <c r="E52" s="4">
        <v>-8.42</v>
      </c>
      <c r="F52" s="4">
        <v>-0.94617770855399985</v>
      </c>
      <c r="G52" s="4">
        <v>0</v>
      </c>
      <c r="H52" s="4">
        <v>0</v>
      </c>
      <c r="I52" s="4">
        <f t="shared" si="4"/>
        <v>-9.3661777085539999</v>
      </c>
      <c r="J52" s="4">
        <v>0</v>
      </c>
      <c r="K52" s="4">
        <f t="shared" si="5"/>
        <v>-9.3661777085539999</v>
      </c>
      <c r="L52" s="4">
        <v>-8.8922043192027544</v>
      </c>
    </row>
    <row r="53" spans="1:12" x14ac:dyDescent="0.2">
      <c r="A53" s="5">
        <f t="shared" si="6"/>
        <v>24</v>
      </c>
      <c r="C53" s="1" t="s">
        <v>38</v>
      </c>
      <c r="E53" s="4">
        <v>-25.1</v>
      </c>
      <c r="F53" s="4">
        <v>-5.9471496100000012</v>
      </c>
      <c r="G53" s="4">
        <v>0</v>
      </c>
      <c r="H53" s="4">
        <v>0</v>
      </c>
      <c r="I53" s="4">
        <f t="shared" si="4"/>
        <v>-31.047149610000002</v>
      </c>
      <c r="J53" s="4">
        <v>0</v>
      </c>
      <c r="K53" s="4">
        <f t="shared" si="5"/>
        <v>-31.047149610000002</v>
      </c>
      <c r="L53" s="4">
        <v>-28.000521004583334</v>
      </c>
    </row>
    <row r="54" spans="1:12" x14ac:dyDescent="0.2">
      <c r="A54" s="5"/>
      <c r="E54" s="4"/>
      <c r="F54" s="4"/>
      <c r="G54" s="4"/>
      <c r="H54" s="4"/>
      <c r="I54" s="4"/>
      <c r="J54" s="4"/>
      <c r="K54" s="4"/>
      <c r="L54" s="4"/>
    </row>
    <row r="55" spans="1:12" ht="13.5" thickBot="1" x14ac:dyDescent="0.25">
      <c r="A55" s="5">
        <f>A53+1</f>
        <v>25</v>
      </c>
      <c r="C55" s="1" t="s">
        <v>51</v>
      </c>
      <c r="E55" s="6">
        <f t="shared" ref="E55:L55" si="7">SUM(E33:E53)</f>
        <v>-184.90999999999997</v>
      </c>
      <c r="F55" s="6">
        <f t="shared" si="7"/>
        <v>-50.069864055549999</v>
      </c>
      <c r="G55" s="6">
        <f t="shared" si="7"/>
        <v>6.9875844429540006</v>
      </c>
      <c r="H55" s="6">
        <f t="shared" si="7"/>
        <v>-0.66561321686399999</v>
      </c>
      <c r="I55" s="6">
        <f t="shared" si="7"/>
        <v>-228.65789282946002</v>
      </c>
      <c r="J55" s="6">
        <f t="shared" si="7"/>
        <v>0</v>
      </c>
      <c r="K55" s="6">
        <f t="shared" si="7"/>
        <v>-228.65789282946002</v>
      </c>
      <c r="L55" s="6">
        <f t="shared" si="7"/>
        <v>-209.03776274051907</v>
      </c>
    </row>
    <row r="56" spans="1:12" ht="13.5" thickTop="1" x14ac:dyDescent="0.2">
      <c r="A56" s="5"/>
      <c r="E56" s="4"/>
      <c r="F56" s="4"/>
      <c r="G56" s="4"/>
      <c r="H56" s="4"/>
      <c r="I56" s="4"/>
      <c r="J56" s="4"/>
      <c r="K56" s="4"/>
      <c r="L56" s="4"/>
    </row>
    <row r="57" spans="1:12" ht="13.5" thickBot="1" x14ac:dyDescent="0.25">
      <c r="A57" s="5">
        <f>A55+1</f>
        <v>26</v>
      </c>
      <c r="C57" s="1" t="s">
        <v>40</v>
      </c>
      <c r="E57" s="6">
        <f t="shared" ref="E57:L57" si="8">SUM(E29,E55)</f>
        <v>-647.39</v>
      </c>
      <c r="F57" s="6">
        <f t="shared" si="8"/>
        <v>-112.08851985003389</v>
      </c>
      <c r="G57" s="6">
        <f t="shared" si="8"/>
        <v>26.037689292954006</v>
      </c>
      <c r="H57" s="6">
        <f t="shared" si="8"/>
        <v>-0.71101321686399999</v>
      </c>
      <c r="I57" s="6">
        <f t="shared" si="8"/>
        <v>-734.15184377394394</v>
      </c>
      <c r="J57" s="6">
        <f t="shared" si="8"/>
        <v>0.25219999999999998</v>
      </c>
      <c r="K57" s="6">
        <f t="shared" si="8"/>
        <v>-733.89964377394392</v>
      </c>
      <c r="L57" s="6">
        <f t="shared" si="8"/>
        <v>-689.29667221616558</v>
      </c>
    </row>
    <row r="58" spans="1:12" ht="13.5" thickTop="1" x14ac:dyDescent="0.2"/>
    <row r="59" spans="1:12" x14ac:dyDescent="0.2">
      <c r="A59" s="3"/>
    </row>
  </sheetData>
  <pageMargins left="0.7" right="0.7" top="0.75" bottom="0.75" header="0.3" footer="0.3"/>
  <pageSetup paperSize="5" firstPageNumber="13" orientation="landscape" useFirstPageNumber="1" r:id="rId1"/>
  <headerFooter>
    <oddHeader>&amp;R&amp;"Arial,Regular"&amp;10Filed: 2022-10-31
EB-2022-0200
Exhibit 2
Tab 2
Schedule 1
Attachment 4
Page &amp;P of 15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Dist Plnt AoMA 2020</vt:lpstr>
      <vt:lpstr>Utility Tran Plant AoMA 2020</vt:lpstr>
      <vt:lpstr>Ugnd Stor AoMA 2020</vt:lpstr>
      <vt:lpstr>Utility Gen Plant AoMA 2020</vt:lpstr>
      <vt:lpstr>Utility Othr Plant AoMA 2020</vt:lpstr>
      <vt:lpstr>Dist Plnt AoMA 2020 AD</vt:lpstr>
      <vt:lpstr>Sheet1</vt:lpstr>
      <vt:lpstr>Sheet2</vt:lpstr>
      <vt:lpstr>Sheet3</vt:lpstr>
      <vt:lpstr>Sheet4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cp:revision>1</cp:revision>
  <dcterms:created xsi:type="dcterms:W3CDTF">2022-11-01T21:07:16Z</dcterms:created>
  <dcterms:modified xsi:type="dcterms:W3CDTF">2022-11-01T21:07:29Z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2022-11-01T21:07:29Z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08e5de94-fe0e-45d3-81b2-98181e2bb0c8</vt:lpwstr>
  </property>
  <property fmtid="{D5CDD505-2E9C-101B-9397-08002B2CF9AE}" pid="8" name="MSIP_Label_67694783-de61-499c-97f7-53d7c605e6e9_ContentBits">
    <vt:lpwstr>0</vt:lpwstr>
  </property>
</Properties>
</file>