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E2981FE4-7976-4D81-820E-33FBDBDEF853}" xr6:coauthVersionLast="47" xr6:coauthVersionMax="47" xr10:uidLastSave="{DC45ED9D-DB4F-4BEA-B0B2-74B891BF65AE}"/>
  <bookViews>
    <workbookView xWindow="30" yWindow="30" windowWidth="28770" windowHeight="15570" activeTab="9" xr2:uid="{717E2E40-B4C4-4848-9198-FA88BF0EA0BA}"/>
  </bookViews>
  <sheets>
    <sheet name="Sheet1" sheetId="1" r:id="rId1"/>
    <sheet name="Sheet2" sheetId="5" r:id="rId2"/>
    <sheet name="Sheet3" sheetId="3" r:id="rId3"/>
    <sheet name="Sheet4" sheetId="7" r:id="rId4"/>
    <sheet name="Sheet5" sheetId="9" r:id="rId5"/>
    <sheet name="Sheet6" sheetId="2" r:id="rId6"/>
    <sheet name="Sheet7" sheetId="6" r:id="rId7"/>
    <sheet name="Sheet8" sheetId="4" r:id="rId8"/>
    <sheet name="Sheet9" sheetId="8" r:id="rId9"/>
    <sheet name="Sheet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0" l="1"/>
  <c r="F24" i="10" s="1"/>
  <c r="I20" i="10"/>
  <c r="I41" i="8"/>
  <c r="K41" i="8" s="1"/>
  <c r="I39" i="8"/>
  <c r="I37" i="8"/>
  <c r="K37" i="8" s="1"/>
  <c r="L44" i="8"/>
  <c r="H44" i="8"/>
  <c r="I35" i="8"/>
  <c r="I28" i="8"/>
  <c r="K28" i="8" s="1"/>
  <c r="I24" i="8"/>
  <c r="K24" i="8" s="1"/>
  <c r="I22" i="8"/>
  <c r="I20" i="8"/>
  <c r="K20" i="8" s="1"/>
  <c r="I16" i="8"/>
  <c r="K16" i="8" s="1"/>
  <c r="I42" i="4"/>
  <c r="H44" i="4"/>
  <c r="I38" i="4"/>
  <c r="L32" i="4"/>
  <c r="F32" i="4"/>
  <c r="I27" i="4"/>
  <c r="I20" i="4"/>
  <c r="L23" i="4"/>
  <c r="I20" i="6"/>
  <c r="I19" i="6"/>
  <c r="K19" i="6" s="1"/>
  <c r="L23" i="6"/>
  <c r="I64" i="2"/>
  <c r="K64" i="2" s="1"/>
  <c r="I63" i="2"/>
  <c r="I49" i="2"/>
  <c r="K49" i="2" s="1"/>
  <c r="I48" i="2"/>
  <c r="K48" i="2" s="1"/>
  <c r="I44" i="2"/>
  <c r="I38" i="2"/>
  <c r="I35" i="2"/>
  <c r="K35" i="2" s="1"/>
  <c r="I31" i="2"/>
  <c r="I30" i="2"/>
  <c r="I22" i="2"/>
  <c r="K22" i="2" s="1"/>
  <c r="I18" i="2"/>
  <c r="K18" i="2" s="1"/>
  <c r="K22" i="9"/>
  <c r="K24" i="9" s="1"/>
  <c r="I22" i="9"/>
  <c r="H19" i="9"/>
  <c r="H38" i="7"/>
  <c r="H25" i="7"/>
  <c r="H17" i="7"/>
  <c r="H20" i="5"/>
  <c r="H15" i="5"/>
  <c r="H71" i="1"/>
  <c r="J71" i="1" s="1"/>
  <c r="H65" i="1"/>
  <c r="H58" i="1"/>
  <c r="H33" i="1"/>
  <c r="H22" i="1"/>
  <c r="I15" i="10"/>
  <c r="A19" i="10"/>
  <c r="A20" i="10" s="1"/>
  <c r="A22" i="10" s="1"/>
  <c r="A24" i="10" s="1"/>
  <c r="I19" i="10"/>
  <c r="H22" i="10"/>
  <c r="A19" i="9"/>
  <c r="A20" i="9"/>
  <c r="A22" i="9" s="1"/>
  <c r="A24" i="9" s="1"/>
  <c r="H20" i="9"/>
  <c r="J20" i="9" s="1"/>
  <c r="E22" i="9"/>
  <c r="F22" i="9"/>
  <c r="I15" i="8"/>
  <c r="A16" i="8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30" i="8" s="1"/>
  <c r="A34" i="8" s="1"/>
  <c r="A35" i="8" s="1"/>
  <c r="A36" i="8" s="1"/>
  <c r="A37" i="8" s="1"/>
  <c r="A38" i="8" s="1"/>
  <c r="A39" i="8" s="1"/>
  <c r="A40" i="8" s="1"/>
  <c r="A41" i="8" s="1"/>
  <c r="A42" i="8" s="1"/>
  <c r="A44" i="8" s="1"/>
  <c r="A46" i="8" s="1"/>
  <c r="I19" i="8"/>
  <c r="I23" i="8"/>
  <c r="I27" i="8"/>
  <c r="I40" i="8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4" i="7" s="1"/>
  <c r="A35" i="7" s="1"/>
  <c r="A36" i="7" s="1"/>
  <c r="A37" i="7" s="1"/>
  <c r="A38" i="7" s="1"/>
  <c r="A39" i="7" s="1"/>
  <c r="A57" i="7" s="1"/>
  <c r="A58" i="7" s="1"/>
  <c r="A59" i="7" s="1"/>
  <c r="A60" i="7" s="1"/>
  <c r="A62" i="7" s="1"/>
  <c r="A64" i="7" s="1"/>
  <c r="H60" i="7"/>
  <c r="I16" i="6"/>
  <c r="A16" i="5"/>
  <c r="A17" i="5" s="1"/>
  <c r="A18" i="5" s="1"/>
  <c r="A19" i="5" s="1"/>
  <c r="A20" i="5" s="1"/>
  <c r="A21" i="5" s="1"/>
  <c r="A22" i="5" s="1"/>
  <c r="A24" i="5" s="1"/>
  <c r="A16" i="4"/>
  <c r="A17" i="4" s="1"/>
  <c r="A18" i="4" s="1"/>
  <c r="A19" i="4" s="1"/>
  <c r="A20" i="4" s="1"/>
  <c r="A21" i="4" s="1"/>
  <c r="A23" i="4" s="1"/>
  <c r="A27" i="4" s="1"/>
  <c r="A28" i="4" s="1"/>
  <c r="A29" i="4" s="1"/>
  <c r="A30" i="4" s="1"/>
  <c r="A32" i="4" s="1"/>
  <c r="A36" i="4" s="1"/>
  <c r="A37" i="4" s="1"/>
  <c r="A38" i="4" s="1"/>
  <c r="A39" i="4" s="1"/>
  <c r="A40" i="4" s="1"/>
  <c r="A41" i="4" s="1"/>
  <c r="A42" i="4" s="1"/>
  <c r="A44" i="4" s="1"/>
  <c r="A46" i="4" s="1"/>
  <c r="I16" i="4"/>
  <c r="K16" i="4" s="1"/>
  <c r="I17" i="4"/>
  <c r="I21" i="4"/>
  <c r="I36" i="4"/>
  <c r="I39" i="4"/>
  <c r="I40" i="4"/>
  <c r="K40" i="4" s="1"/>
  <c r="F44" i="4"/>
  <c r="A16" i="3"/>
  <c r="A17" i="3" s="1"/>
  <c r="A18" i="3" s="1"/>
  <c r="A19" i="3" s="1"/>
  <c r="A20" i="3" s="1"/>
  <c r="A21" i="3" s="1"/>
  <c r="A22" i="3" s="1"/>
  <c r="A24" i="3" s="1"/>
  <c r="A28" i="3" s="1"/>
  <c r="A29" i="3" s="1"/>
  <c r="A30" i="3" s="1"/>
  <c r="A31" i="3" s="1"/>
  <c r="A32" i="3" s="1"/>
  <c r="A34" i="3" s="1"/>
  <c r="A59" i="3" s="1"/>
  <c r="A60" i="3" s="1"/>
  <c r="A61" i="3" s="1"/>
  <c r="A62" i="3" s="1"/>
  <c r="A63" i="3" s="1"/>
  <c r="A64" i="3" s="1"/>
  <c r="A65" i="3" s="1"/>
  <c r="A66" i="3" s="1"/>
  <c r="A67" i="3" s="1"/>
  <c r="A69" i="3" s="1"/>
  <c r="A71" i="3" s="1"/>
  <c r="F24" i="2"/>
  <c r="A16" i="2"/>
  <c r="A17" i="2" s="1"/>
  <c r="A18" i="2" s="1"/>
  <c r="A19" i="2" s="1"/>
  <c r="A20" i="2" s="1"/>
  <c r="A21" i="2" s="1"/>
  <c r="A22" i="2" s="1"/>
  <c r="A24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40" i="2" s="1"/>
  <c r="A44" i="2" s="1"/>
  <c r="A45" i="2" s="1"/>
  <c r="A46" i="2" s="1"/>
  <c r="A47" i="2" s="1"/>
  <c r="A48" i="2" s="1"/>
  <c r="A49" i="2" s="1"/>
  <c r="A50" i="2" s="1"/>
  <c r="A63" i="2" s="1"/>
  <c r="A64" i="2" s="1"/>
  <c r="A65" i="2" s="1"/>
  <c r="A66" i="2" s="1"/>
  <c r="A68" i="2" s="1"/>
  <c r="A70" i="2" s="1"/>
  <c r="A16" i="1"/>
  <c r="A17" i="1" s="1"/>
  <c r="A18" i="1" s="1"/>
  <c r="A19" i="1" s="1"/>
  <c r="A20" i="1" s="1"/>
  <c r="A21" i="1" s="1"/>
  <c r="A22" i="1" s="1"/>
  <c r="A23" i="1" s="1"/>
  <c r="A24" i="1" s="1"/>
  <c r="A26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57" i="1" s="1"/>
  <c r="A58" i="1" s="1"/>
  <c r="A60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H17" i="1"/>
  <c r="H68" i="1"/>
  <c r="H73" i="1"/>
  <c r="H19" i="5" l="1"/>
  <c r="H18" i="5"/>
  <c r="J20" i="5"/>
  <c r="H67" i="3"/>
  <c r="I17" i="2"/>
  <c r="K17" i="2"/>
  <c r="K30" i="2"/>
  <c r="K38" i="2"/>
  <c r="I50" i="2"/>
  <c r="H23" i="6"/>
  <c r="I17" i="6"/>
  <c r="I21" i="6"/>
  <c r="K21" i="6" s="1"/>
  <c r="I28" i="4"/>
  <c r="K28" i="4" s="1"/>
  <c r="J32" i="4"/>
  <c r="J44" i="4"/>
  <c r="G22" i="10"/>
  <c r="L22" i="10"/>
  <c r="L24" i="10" s="1"/>
  <c r="I66" i="2"/>
  <c r="K66" i="2" s="1"/>
  <c r="I19" i="2"/>
  <c r="K19" i="2" s="1"/>
  <c r="H24" i="2"/>
  <c r="I20" i="2"/>
  <c r="K20" i="2" s="1"/>
  <c r="F68" i="2"/>
  <c r="I16" i="2"/>
  <c r="I37" i="2"/>
  <c r="K37" i="2" s="1"/>
  <c r="H20" i="7"/>
  <c r="J20" i="7" s="1"/>
  <c r="H28" i="7"/>
  <c r="J28" i="7" s="1"/>
  <c r="H22" i="7"/>
  <c r="H58" i="7"/>
  <c r="J58" i="7" s="1"/>
  <c r="H35" i="7"/>
  <c r="H18" i="7"/>
  <c r="J18" i="7" s="1"/>
  <c r="H21" i="7"/>
  <c r="J21" i="7" s="1"/>
  <c r="H59" i="7"/>
  <c r="J59" i="7" s="1"/>
  <c r="J60" i="7"/>
  <c r="H19" i="7"/>
  <c r="J19" i="7" s="1"/>
  <c r="J22" i="7"/>
  <c r="H27" i="7"/>
  <c r="J27" i="7" s="1"/>
  <c r="J35" i="7"/>
  <c r="H57" i="7"/>
  <c r="H19" i="3"/>
  <c r="J19" i="3" s="1"/>
  <c r="H22" i="3"/>
  <c r="J22" i="3" s="1"/>
  <c r="H32" i="3"/>
  <c r="H66" i="3"/>
  <c r="J66" i="3" s="1"/>
  <c r="J67" i="3"/>
  <c r="H30" i="1"/>
  <c r="H38" i="1"/>
  <c r="J38" i="1" s="1"/>
  <c r="H74" i="1"/>
  <c r="J74" i="1" s="1"/>
  <c r="H23" i="1"/>
  <c r="J23" i="1" s="1"/>
  <c r="H66" i="1"/>
  <c r="J66" i="1" s="1"/>
  <c r="J22" i="1"/>
  <c r="H21" i="1"/>
  <c r="J21" i="1" s="1"/>
  <c r="H72" i="1"/>
  <c r="H34" i="1"/>
  <c r="J34" i="1" s="1"/>
  <c r="J33" i="1"/>
  <c r="J58" i="1"/>
  <c r="J73" i="1"/>
  <c r="H19" i="1"/>
  <c r="J19" i="1" s="1"/>
  <c r="H32" i="1"/>
  <c r="J32" i="1" s="1"/>
  <c r="H35" i="1"/>
  <c r="J35" i="1" s="1"/>
  <c r="H57" i="1"/>
  <c r="J57" i="1" s="1"/>
  <c r="J65" i="1"/>
  <c r="H70" i="1"/>
  <c r="H15" i="9"/>
  <c r="J15" i="9" s="1"/>
  <c r="G30" i="7"/>
  <c r="H26" i="7"/>
  <c r="J26" i="7" s="1"/>
  <c r="H18" i="3"/>
  <c r="J18" i="3" s="1"/>
  <c r="H31" i="3"/>
  <c r="J31" i="3" s="1"/>
  <c r="H65" i="3"/>
  <c r="J65" i="3" s="1"/>
  <c r="H61" i="3"/>
  <c r="J61" i="3" s="1"/>
  <c r="H15" i="3"/>
  <c r="J15" i="3" s="1"/>
  <c r="H28" i="3"/>
  <c r="J28" i="3" s="1"/>
  <c r="H62" i="3"/>
  <c r="J62" i="3" s="1"/>
  <c r="H20" i="3"/>
  <c r="J20" i="3" s="1"/>
  <c r="H30" i="3"/>
  <c r="J30" i="3" s="1"/>
  <c r="H59" i="3"/>
  <c r="J59" i="3" s="1"/>
  <c r="H64" i="3"/>
  <c r="J64" i="3" s="1"/>
  <c r="F69" i="3"/>
  <c r="H21" i="3"/>
  <c r="J21" i="3" s="1"/>
  <c r="F24" i="3"/>
  <c r="H17" i="3"/>
  <c r="J17" i="3" s="1"/>
  <c r="F24" i="5"/>
  <c r="H24" i="1"/>
  <c r="J24" i="1" s="1"/>
  <c r="E26" i="1"/>
  <c r="H17" i="5"/>
  <c r="J17" i="5" s="1"/>
  <c r="K35" i="8"/>
  <c r="G26" i="1"/>
  <c r="H20" i="1"/>
  <c r="J20" i="1" s="1"/>
  <c r="H60" i="3"/>
  <c r="J60" i="3" s="1"/>
  <c r="J17" i="1"/>
  <c r="G69" i="3"/>
  <c r="K38" i="4"/>
  <c r="J17" i="7"/>
  <c r="E22" i="10"/>
  <c r="E24" i="10" s="1"/>
  <c r="J68" i="1"/>
  <c r="H16" i="1"/>
  <c r="J16" i="1" s="1"/>
  <c r="J32" i="3"/>
  <c r="J25" i="7"/>
  <c r="F24" i="9"/>
  <c r="J38" i="7"/>
  <c r="H18" i="1"/>
  <c r="J18" i="1" s="1"/>
  <c r="E60" i="1"/>
  <c r="I60" i="1"/>
  <c r="H37" i="1"/>
  <c r="J37" i="1" s="1"/>
  <c r="H39" i="1"/>
  <c r="J39" i="1" s="1"/>
  <c r="F77" i="1"/>
  <c r="K77" i="1"/>
  <c r="H67" i="1"/>
  <c r="J67" i="1" s="1"/>
  <c r="H69" i="1"/>
  <c r="J69" i="1" s="1"/>
  <c r="J72" i="1"/>
  <c r="H75" i="1"/>
  <c r="J75" i="1" s="1"/>
  <c r="E24" i="5"/>
  <c r="H22" i="5"/>
  <c r="J22" i="5" s="1"/>
  <c r="H16" i="3"/>
  <c r="J16" i="3" s="1"/>
  <c r="I24" i="3"/>
  <c r="E34" i="3"/>
  <c r="I34" i="3"/>
  <c r="K69" i="3"/>
  <c r="H63" i="3"/>
  <c r="J63" i="3" s="1"/>
  <c r="H16" i="7"/>
  <c r="J16" i="7" s="1"/>
  <c r="H24" i="7"/>
  <c r="J24" i="7" s="1"/>
  <c r="F62" i="7"/>
  <c r="K62" i="7"/>
  <c r="H37" i="7"/>
  <c r="J37" i="7" s="1"/>
  <c r="H39" i="7"/>
  <c r="J39" i="7" s="1"/>
  <c r="E24" i="2"/>
  <c r="K16" i="2"/>
  <c r="G40" i="2"/>
  <c r="J40" i="2"/>
  <c r="I32" i="2"/>
  <c r="K32" i="2" s="1"/>
  <c r="I36" i="2"/>
  <c r="K36" i="2" s="1"/>
  <c r="I45" i="2"/>
  <c r="K45" i="2" s="1"/>
  <c r="J23" i="6"/>
  <c r="I18" i="6"/>
  <c r="K18" i="6" s="1"/>
  <c r="G23" i="6"/>
  <c r="E23" i="4"/>
  <c r="J23" i="4"/>
  <c r="J46" i="4" s="1"/>
  <c r="K20" i="4"/>
  <c r="E32" i="4"/>
  <c r="I37" i="4"/>
  <c r="K37" i="4" s="1"/>
  <c r="I41" i="4"/>
  <c r="K41" i="4" s="1"/>
  <c r="K42" i="4"/>
  <c r="J30" i="8"/>
  <c r="I17" i="8"/>
  <c r="K17" i="8" s="1"/>
  <c r="I21" i="8"/>
  <c r="K21" i="8" s="1"/>
  <c r="K22" i="8"/>
  <c r="I34" i="8"/>
  <c r="K34" i="8" s="1"/>
  <c r="I38" i="8"/>
  <c r="K38" i="8" s="1"/>
  <c r="K39" i="8"/>
  <c r="I42" i="8"/>
  <c r="K42" i="8" s="1"/>
  <c r="G24" i="10"/>
  <c r="K19" i="10"/>
  <c r="K50" i="2"/>
  <c r="H15" i="1"/>
  <c r="J15" i="1" s="1"/>
  <c r="I26" i="1"/>
  <c r="F26" i="1"/>
  <c r="K26" i="1"/>
  <c r="F60" i="1"/>
  <c r="K60" i="1"/>
  <c r="G60" i="1"/>
  <c r="H36" i="1"/>
  <c r="J36" i="1" s="1"/>
  <c r="G77" i="1"/>
  <c r="E77" i="1"/>
  <c r="I77" i="1"/>
  <c r="K24" i="5"/>
  <c r="G24" i="5"/>
  <c r="H21" i="5"/>
  <c r="J21" i="5" s="1"/>
  <c r="K24" i="3"/>
  <c r="G24" i="3"/>
  <c r="F34" i="3"/>
  <c r="K34" i="3"/>
  <c r="G34" i="3"/>
  <c r="I69" i="3"/>
  <c r="H15" i="7"/>
  <c r="J15" i="7" s="1"/>
  <c r="I30" i="7"/>
  <c r="K30" i="7"/>
  <c r="H23" i="7"/>
  <c r="J23" i="7" s="1"/>
  <c r="G62" i="7"/>
  <c r="H36" i="7"/>
  <c r="J36" i="7" s="1"/>
  <c r="I62" i="7"/>
  <c r="E24" i="9"/>
  <c r="I24" i="9"/>
  <c r="H24" i="10"/>
  <c r="J19" i="9"/>
  <c r="J22" i="9" s="1"/>
  <c r="H22" i="9"/>
  <c r="H24" i="9" s="1"/>
  <c r="F30" i="7"/>
  <c r="I29" i="2"/>
  <c r="K29" i="2" s="1"/>
  <c r="H29" i="3"/>
  <c r="J29" i="3" s="1"/>
  <c r="K21" i="4"/>
  <c r="E30" i="7"/>
  <c r="K40" i="8"/>
  <c r="H34" i="7"/>
  <c r="J34" i="7" s="1"/>
  <c r="H64" i="1"/>
  <c r="H16" i="5"/>
  <c r="J16" i="5" s="1"/>
  <c r="G22" i="9"/>
  <c r="G24" i="9" s="1"/>
  <c r="E68" i="2"/>
  <c r="I15" i="4"/>
  <c r="K15" i="4" s="1"/>
  <c r="K27" i="8"/>
  <c r="K19" i="8"/>
  <c r="J24" i="9"/>
  <c r="K63" i="2"/>
  <c r="K39" i="4"/>
  <c r="K16" i="6"/>
  <c r="K23" i="8"/>
  <c r="I22" i="10"/>
  <c r="I24" i="10" s="1"/>
  <c r="H31" i="1"/>
  <c r="J31" i="1" s="1"/>
  <c r="J70" i="1"/>
  <c r="K17" i="4"/>
  <c r="K20" i="6"/>
  <c r="E62" i="7"/>
  <c r="J57" i="7"/>
  <c r="F23" i="6"/>
  <c r="K17" i="6"/>
  <c r="E23" i="6"/>
  <c r="I24" i="5"/>
  <c r="G68" i="2"/>
  <c r="F40" i="2"/>
  <c r="F70" i="2" s="1"/>
  <c r="I29" i="4"/>
  <c r="K29" i="4" s="1"/>
  <c r="I26" i="8"/>
  <c r="K26" i="8" s="1"/>
  <c r="H40" i="2"/>
  <c r="E40" i="2"/>
  <c r="I28" i="2"/>
  <c r="J24" i="2"/>
  <c r="I18" i="4"/>
  <c r="K18" i="4" s="1"/>
  <c r="J15" i="5"/>
  <c r="L30" i="8"/>
  <c r="L46" i="8" s="1"/>
  <c r="F30" i="8"/>
  <c r="I65" i="2"/>
  <c r="K65" i="2" s="1"/>
  <c r="L68" i="2"/>
  <c r="I15" i="2"/>
  <c r="E44" i="4"/>
  <c r="E46" i="4" s="1"/>
  <c r="I30" i="4"/>
  <c r="K30" i="4" s="1"/>
  <c r="K27" i="4"/>
  <c r="I19" i="4"/>
  <c r="K19" i="4" s="1"/>
  <c r="I33" i="2"/>
  <c r="K33" i="2" s="1"/>
  <c r="L40" i="2"/>
  <c r="G44" i="4"/>
  <c r="H32" i="4"/>
  <c r="H23" i="4"/>
  <c r="J18" i="5"/>
  <c r="I36" i="8"/>
  <c r="E30" i="8"/>
  <c r="J22" i="10"/>
  <c r="J24" i="10" s="1"/>
  <c r="I46" i="2"/>
  <c r="K46" i="2" s="1"/>
  <c r="J68" i="2"/>
  <c r="G24" i="2"/>
  <c r="G70" i="2" s="1"/>
  <c r="L44" i="4"/>
  <c r="L46" i="4" s="1"/>
  <c r="G23" i="4"/>
  <c r="J19" i="5"/>
  <c r="I25" i="8"/>
  <c r="K25" i="8" s="1"/>
  <c r="K15" i="8"/>
  <c r="K20" i="10"/>
  <c r="K44" i="2"/>
  <c r="L24" i="2"/>
  <c r="E69" i="3"/>
  <c r="E24" i="3"/>
  <c r="G32" i="4"/>
  <c r="H30" i="8"/>
  <c r="H46" i="8" s="1"/>
  <c r="I44" i="4"/>
  <c r="K36" i="4"/>
  <c r="I47" i="2"/>
  <c r="K47" i="2" s="1"/>
  <c r="H68" i="2"/>
  <c r="I34" i="2"/>
  <c r="K34" i="2" s="1"/>
  <c r="K31" i="2"/>
  <c r="I21" i="2"/>
  <c r="K21" i="2" s="1"/>
  <c r="J44" i="8"/>
  <c r="J46" i="8" s="1"/>
  <c r="K15" i="10"/>
  <c r="G44" i="8"/>
  <c r="F44" i="8"/>
  <c r="E44" i="8"/>
  <c r="G30" i="8"/>
  <c r="F23" i="4"/>
  <c r="F46" i="4" s="1"/>
  <c r="I18" i="8"/>
  <c r="K18" i="8" s="1"/>
  <c r="J30" i="1"/>
  <c r="K23" i="6" l="1"/>
  <c r="E70" i="2"/>
  <c r="K64" i="7"/>
  <c r="E79" i="1"/>
  <c r="K79" i="1"/>
  <c r="H26" i="1"/>
  <c r="J30" i="7"/>
  <c r="F64" i="7"/>
  <c r="H30" i="7"/>
  <c r="G64" i="7"/>
  <c r="F71" i="3"/>
  <c r="H34" i="3"/>
  <c r="J34" i="3"/>
  <c r="K71" i="3"/>
  <c r="H24" i="3"/>
  <c r="F79" i="1"/>
  <c r="I79" i="1"/>
  <c r="G79" i="1"/>
  <c r="J60" i="1"/>
  <c r="H60" i="1"/>
  <c r="E71" i="3"/>
  <c r="J62" i="7"/>
  <c r="H77" i="1"/>
  <c r="I64" i="7"/>
  <c r="H69" i="3"/>
  <c r="H24" i="5"/>
  <c r="I23" i="4"/>
  <c r="G46" i="8"/>
  <c r="I23" i="6"/>
  <c r="K22" i="10"/>
  <c r="K24" i="10" s="1"/>
  <c r="H46" i="4"/>
  <c r="I71" i="3"/>
  <c r="J26" i="1"/>
  <c r="J24" i="3"/>
  <c r="G71" i="3"/>
  <c r="J64" i="1"/>
  <c r="J77" i="1" s="1"/>
  <c r="J69" i="3"/>
  <c r="E64" i="7"/>
  <c r="H70" i="2"/>
  <c r="H62" i="7"/>
  <c r="I32" i="4"/>
  <c r="I46" i="4" s="1"/>
  <c r="K44" i="4"/>
  <c r="K28" i="2"/>
  <c r="K40" i="2" s="1"/>
  <c r="I40" i="2"/>
  <c r="L70" i="2"/>
  <c r="K23" i="4"/>
  <c r="F46" i="8"/>
  <c r="I68" i="2"/>
  <c r="E46" i="8"/>
  <c r="K68" i="2"/>
  <c r="G46" i="4"/>
  <c r="K36" i="8"/>
  <c r="I44" i="8"/>
  <c r="K32" i="4"/>
  <c r="J24" i="5"/>
  <c r="K44" i="8"/>
  <c r="I30" i="8"/>
  <c r="K30" i="8"/>
  <c r="I24" i="2"/>
  <c r="K15" i="2"/>
  <c r="K24" i="2" s="1"/>
  <c r="J70" i="2"/>
  <c r="H79" i="1" l="1"/>
  <c r="H64" i="7"/>
  <c r="J64" i="7"/>
  <c r="J71" i="3"/>
  <c r="H71" i="3"/>
  <c r="J79" i="1"/>
  <c r="K46" i="8"/>
  <c r="I46" i="8"/>
  <c r="K70" i="2"/>
  <c r="I70" i="2"/>
  <c r="K46" i="4"/>
</calcChain>
</file>

<file path=xl/sharedStrings.xml><?xml version="1.0" encoding="utf-8"?>
<sst xmlns="http://schemas.openxmlformats.org/spreadsheetml/2006/main" count="527" uniqueCount="104">
  <si>
    <t>EGI Total</t>
  </si>
  <si>
    <t>Sub-total</t>
  </si>
  <si>
    <t>Regulatory Overheads</t>
  </si>
  <si>
    <t>Meters</t>
  </si>
  <si>
    <t>Measuring &amp; regulating equipment</t>
  </si>
  <si>
    <t>Mains - plastic</t>
  </si>
  <si>
    <t>Mains - metallic</t>
  </si>
  <si>
    <t>House regulators &amp; meter installations</t>
  </si>
  <si>
    <t>Regulators</t>
  </si>
  <si>
    <t>Services - plastic</t>
  </si>
  <si>
    <t>Services - metallic</t>
  </si>
  <si>
    <t>Structures and improvements</t>
  </si>
  <si>
    <t>Land rights</t>
  </si>
  <si>
    <t>Land</t>
  </si>
  <si>
    <t>Union Rate Zones Distribution Plant - Northern &amp; Eastern Operations</t>
  </si>
  <si>
    <t>Union Rate Zones Distribution Plant - Southern Operations</t>
  </si>
  <si>
    <t>Measuring and regulating equip.</t>
  </si>
  <si>
    <t>NGV station compressors</t>
  </si>
  <si>
    <t>Mains</t>
  </si>
  <si>
    <t>Services, house reg &amp; meter install.</t>
  </si>
  <si>
    <t>Land rights intangibles</t>
  </si>
  <si>
    <t>Offers to purchase</t>
  </si>
  <si>
    <t>Renewable Natural Gas</t>
  </si>
  <si>
    <t>EGD Rate Zone Distribution Plant</t>
  </si>
  <si>
    <t>(g)</t>
  </si>
  <si>
    <t>(e)</t>
  </si>
  <si>
    <t>(c)</t>
  </si>
  <si>
    <t>(b)</t>
  </si>
  <si>
    <t>(a)</t>
  </si>
  <si>
    <t>Average of Monthly Averages</t>
  </si>
  <si>
    <t>Utility Balance</t>
  </si>
  <si>
    <t>Regulatory Adjustment</t>
  </si>
  <si>
    <t>Closing Balance</t>
  </si>
  <si>
    <t>Retirements</t>
  </si>
  <si>
    <t>Additions</t>
  </si>
  <si>
    <t>Opening Balance</t>
  </si>
  <si>
    <t>Particulars ($ millions)</t>
  </si>
  <si>
    <t>Dec. 2021</t>
  </si>
  <si>
    <t>Dec. 2020</t>
  </si>
  <si>
    <t>2021 Actual</t>
  </si>
  <si>
    <t>Utility Gross Distribution Plant - EGI - Year End Balances and Average of Monthly Averages</t>
  </si>
  <si>
    <t>Sub-Total</t>
  </si>
  <si>
    <t>(h)</t>
  </si>
  <si>
    <t>(f)</t>
  </si>
  <si>
    <t>(d)</t>
  </si>
  <si>
    <t>Costs Net of Proceeds</t>
  </si>
  <si>
    <t>Utility Distribution Plant - EGI -  Continuity of Accumulated Depreciation Year End Balances and Average of Monthly Averages</t>
  </si>
  <si>
    <t>Base pressure gas</t>
  </si>
  <si>
    <t>Measuring and regulating equipment</t>
  </si>
  <si>
    <t>Compressor equipment</t>
  </si>
  <si>
    <t>Field Lines</t>
  </si>
  <si>
    <t>Wells</t>
  </si>
  <si>
    <t>Union Rate Zones Underground Storage Plant</t>
  </si>
  <si>
    <t>Gas holders - equipment</t>
  </si>
  <si>
    <t>Gas holders - storage</t>
  </si>
  <si>
    <t>Union Rate Zones Local Storage Plant</t>
  </si>
  <si>
    <t>Well equipment</t>
  </si>
  <si>
    <t>Land and gas storage rights</t>
  </si>
  <si>
    <t>EGD Rate Zone Underground Storage Plant</t>
  </si>
  <si>
    <t>Utility Storage Plant - EGI - Year End Balances and Average of Monthly Averages</t>
  </si>
  <si>
    <t>Utility Storage Plant - EGI -  Continuity of Accumulated Depreciation Year End Balances and Average of Monthly Averages</t>
  </si>
  <si>
    <t>Total</t>
  </si>
  <si>
    <t>Line Pack Gas</t>
  </si>
  <si>
    <t>Structures &amp; improvements</t>
  </si>
  <si>
    <t>Utility Transmission Plant - EGI - Year End Balances and Average of Monthly Averages</t>
  </si>
  <si>
    <t>Utility Transmission Plant - EGI -  Continuity of Accumulated Depreciation Year End Balances and Average of Monthly Averages</t>
  </si>
  <si>
    <t>Communication equipment</t>
  </si>
  <si>
    <t>NGV fuel equipment</t>
  </si>
  <si>
    <t>Tools and work equipment</t>
  </si>
  <si>
    <t>Heavy work equipment</t>
  </si>
  <si>
    <t>Transportation equipment</t>
  </si>
  <si>
    <t>Office equipment - computers</t>
  </si>
  <si>
    <t>Office furniture and equipment</t>
  </si>
  <si>
    <t>Union Rate Zones General Plant</t>
  </si>
  <si>
    <t>WAMS</t>
  </si>
  <si>
    <t>CIS</t>
  </si>
  <si>
    <t>Software Aquired/Developed</t>
  </si>
  <si>
    <t>Computer equipment</t>
  </si>
  <si>
    <t>Communication structures &amp; equip.</t>
  </si>
  <si>
    <t>NGV cylinders</t>
  </si>
  <si>
    <t>NGV rental compressors</t>
  </si>
  <si>
    <t>Rental equipment</t>
  </si>
  <si>
    <t>NGV conversion kits</t>
  </si>
  <si>
    <t>Lease improvements</t>
  </si>
  <si>
    <t>EGD Rate Zone General Plant</t>
  </si>
  <si>
    <t>Utility General Plant - EGI - Year End Balances and Average of Monthly Averages</t>
  </si>
  <si>
    <t>Utility General Plant - EGI -  Continuity of Accumulated Depreciation Year End Balances and Average of Monthly Averages</t>
  </si>
  <si>
    <t>Other intangible plant</t>
  </si>
  <si>
    <t>Franchises and consents</t>
  </si>
  <si>
    <t>Union Rate Zones Intangible Plant</t>
  </si>
  <si>
    <t>Inactive services</t>
  </si>
  <si>
    <t>EGD Rate Zone Plant held for future use</t>
  </si>
  <si>
    <t>Utility Other Plant -EGI - Year End Balances and Average of Monthly Averages</t>
  </si>
  <si>
    <t>Utility Other Plant - EGI -  Continuity of Accumulated Depreciation Year End Balances and Average of Monthly Averages</t>
  </si>
  <si>
    <t>Union Rate Zones Tansmission Plant</t>
  </si>
  <si>
    <t>Line No.</t>
  </si>
  <si>
    <t>Utility Gross Distribution Plant - EGI - Year End Balances and Average of Monthly Averages (Continued)</t>
  </si>
  <si>
    <t>Utility Distribution Plant - EGI -  Continuity of Accumulated Depreciation Year End Balances and Average of Monthly Averages (Continued)</t>
  </si>
  <si>
    <t>Utility Storage Plant - EGI - Year End Balances and Average of Monthly Averages (Continued)</t>
  </si>
  <si>
    <t>Utility General Plant - EGI - Year End Balances and Average of Monthly Averages (Continued)</t>
  </si>
  <si>
    <t>(e) = (a+b+c+d)</t>
  </si>
  <si>
    <t>(g) = (e+f)</t>
  </si>
  <si>
    <t>(d) = (a+b+c)</t>
  </si>
  <si>
    <t>(f) = (d+e)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</si>
</sst>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E375-16AD-44F3-9A3A-D6BE5F72C4B3}">
  <dimension ref="A6:K81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 t="s">
        <v>40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39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38</v>
      </c>
      <c r="F9" s="11"/>
      <c r="G9" s="11"/>
      <c r="H9" s="11" t="s">
        <v>37</v>
      </c>
      <c r="I9" s="11"/>
      <c r="J9" s="11" t="s">
        <v>37</v>
      </c>
      <c r="K9" s="11"/>
    </row>
    <row r="10" spans="1:11" s="7" customFormat="1" ht="38.25" x14ac:dyDescent="0.2">
      <c r="A10" s="10" t="s">
        <v>95</v>
      </c>
      <c r="C10" s="9" t="s">
        <v>36</v>
      </c>
      <c r="E10" s="8" t="s">
        <v>35</v>
      </c>
      <c r="F10" s="8" t="s">
        <v>34</v>
      </c>
      <c r="G10" s="8" t="s">
        <v>33</v>
      </c>
      <c r="H10" s="8" t="s">
        <v>32</v>
      </c>
      <c r="I10" s="8" t="s">
        <v>31</v>
      </c>
      <c r="J10" s="8" t="s">
        <v>30</v>
      </c>
      <c r="K10" s="8" t="s">
        <v>29</v>
      </c>
    </row>
    <row r="11" spans="1:11" x14ac:dyDescent="0.2">
      <c r="E11" s="4" t="s">
        <v>28</v>
      </c>
      <c r="F11" s="4" t="s">
        <v>27</v>
      </c>
      <c r="G11" s="4" t="s">
        <v>26</v>
      </c>
      <c r="H11" s="4" t="s">
        <v>102</v>
      </c>
      <c r="I11" s="4" t="s">
        <v>25</v>
      </c>
      <c r="J11" s="4" t="s">
        <v>103</v>
      </c>
      <c r="K11" s="4" t="s">
        <v>24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23</v>
      </c>
    </row>
    <row r="15" spans="1:11" x14ac:dyDescent="0.2">
      <c r="A15" s="5">
        <v>1</v>
      </c>
      <c r="C15" s="1" t="s">
        <v>22</v>
      </c>
      <c r="E15" s="4">
        <v>0</v>
      </c>
      <c r="F15" s="4">
        <v>0</v>
      </c>
      <c r="G15" s="4">
        <v>0</v>
      </c>
      <c r="H15" s="4">
        <f t="shared" ref="H15:H24" si="0">E15+F15+G15</f>
        <v>0</v>
      </c>
      <c r="I15" s="4">
        <v>0</v>
      </c>
      <c r="J15" s="4">
        <f t="shared" ref="J15:J24" si="1">H15+I15</f>
        <v>0</v>
      </c>
      <c r="K15" s="4">
        <v>0</v>
      </c>
    </row>
    <row r="16" spans="1:11" x14ac:dyDescent="0.2">
      <c r="A16" s="5">
        <f t="shared" ref="A16:A24" si="2">A15+1</f>
        <v>2</v>
      </c>
      <c r="C16" s="1" t="s">
        <v>13</v>
      </c>
      <c r="E16" s="4">
        <v>53.695952640000002</v>
      </c>
      <c r="F16" s="4">
        <v>0.46337739</v>
      </c>
      <c r="G16" s="4">
        <v>0</v>
      </c>
      <c r="H16" s="4">
        <f t="shared" si="0"/>
        <v>54.15933003</v>
      </c>
      <c r="I16" s="4">
        <v>0</v>
      </c>
      <c r="J16" s="4">
        <f t="shared" si="1"/>
        <v>54.15933003</v>
      </c>
      <c r="K16" s="4">
        <v>53.964810281250017</v>
      </c>
    </row>
    <row r="17" spans="1:11" x14ac:dyDescent="0.2">
      <c r="A17" s="5">
        <f t="shared" si="2"/>
        <v>3</v>
      </c>
      <c r="C17" s="1" t="s">
        <v>21</v>
      </c>
      <c r="E17" s="4">
        <v>0</v>
      </c>
      <c r="F17" s="4">
        <v>0</v>
      </c>
      <c r="G17" s="4">
        <v>0</v>
      </c>
      <c r="H17" s="4">
        <f t="shared" si="0"/>
        <v>0</v>
      </c>
      <c r="I17" s="4">
        <v>0</v>
      </c>
      <c r="J17" s="4">
        <f t="shared" si="1"/>
        <v>0</v>
      </c>
      <c r="K17" s="4">
        <v>0</v>
      </c>
    </row>
    <row r="18" spans="1:11" x14ac:dyDescent="0.2">
      <c r="A18" s="5">
        <f t="shared" si="2"/>
        <v>4</v>
      </c>
      <c r="C18" s="1" t="s">
        <v>20</v>
      </c>
      <c r="E18" s="4">
        <v>63.761497849999998</v>
      </c>
      <c r="F18" s="4">
        <v>0</v>
      </c>
      <c r="G18" s="4">
        <v>0</v>
      </c>
      <c r="H18" s="4">
        <f t="shared" si="0"/>
        <v>63.761497849999998</v>
      </c>
      <c r="I18" s="4">
        <v>0</v>
      </c>
      <c r="J18" s="4">
        <f t="shared" si="1"/>
        <v>63.761497849999998</v>
      </c>
      <c r="K18" s="4">
        <v>63.761497850000005</v>
      </c>
    </row>
    <row r="19" spans="1:11" x14ac:dyDescent="0.2">
      <c r="A19" s="5">
        <f t="shared" si="2"/>
        <v>5</v>
      </c>
      <c r="C19" s="1" t="s">
        <v>11</v>
      </c>
      <c r="E19" s="4">
        <v>151.04032331999994</v>
      </c>
      <c r="F19" s="4">
        <v>49.687460190000067</v>
      </c>
      <c r="G19" s="4">
        <v>-4.7748375800000007</v>
      </c>
      <c r="H19" s="4">
        <f t="shared" si="0"/>
        <v>195.95294593</v>
      </c>
      <c r="I19" s="4">
        <v>-0.3216</v>
      </c>
      <c r="J19" s="4">
        <f t="shared" si="1"/>
        <v>195.63134593000001</v>
      </c>
      <c r="K19" s="4">
        <v>157.55747871874993</v>
      </c>
    </row>
    <row r="20" spans="1:11" x14ac:dyDescent="0.2">
      <c r="A20" s="5">
        <f t="shared" si="2"/>
        <v>6</v>
      </c>
      <c r="C20" s="1" t="s">
        <v>19</v>
      </c>
      <c r="E20" s="4">
        <v>3305.9773713400009</v>
      </c>
      <c r="F20" s="4">
        <v>204.92014569</v>
      </c>
      <c r="G20" s="4">
        <v>-9.8525860499999993</v>
      </c>
      <c r="H20" s="4">
        <f t="shared" si="0"/>
        <v>3501.044930980001</v>
      </c>
      <c r="I20" s="4">
        <v>0</v>
      </c>
      <c r="J20" s="4">
        <f t="shared" si="1"/>
        <v>3501.044930980001</v>
      </c>
      <c r="K20" s="4">
        <v>3372.210526395002</v>
      </c>
    </row>
    <row r="21" spans="1:11" x14ac:dyDescent="0.2">
      <c r="A21" s="5">
        <f t="shared" si="2"/>
        <v>7</v>
      </c>
      <c r="C21" s="1" t="s">
        <v>18</v>
      </c>
      <c r="E21" s="4">
        <v>4727.3837620899994</v>
      </c>
      <c r="F21" s="4">
        <v>157.98515309999985</v>
      </c>
      <c r="G21" s="4">
        <v>73.455322569999993</v>
      </c>
      <c r="H21" s="4">
        <f t="shared" si="0"/>
        <v>4958.8242377599991</v>
      </c>
      <c r="I21" s="4">
        <v>-2.2014999999999998</v>
      </c>
      <c r="J21" s="4">
        <f t="shared" si="1"/>
        <v>4956.6227377599989</v>
      </c>
      <c r="K21" s="4">
        <v>4780.5444158745831</v>
      </c>
    </row>
    <row r="22" spans="1:11" x14ac:dyDescent="0.2">
      <c r="A22" s="5">
        <f t="shared" si="2"/>
        <v>8</v>
      </c>
      <c r="C22" s="1" t="s">
        <v>17</v>
      </c>
      <c r="E22" s="4">
        <v>5.4869509100000009</v>
      </c>
      <c r="F22" s="4">
        <v>-0.27067103000000042</v>
      </c>
      <c r="G22" s="4">
        <v>0</v>
      </c>
      <c r="H22" s="4">
        <f t="shared" si="0"/>
        <v>5.2162798800000001</v>
      </c>
      <c r="I22" s="4">
        <v>0</v>
      </c>
      <c r="J22" s="4">
        <f t="shared" si="1"/>
        <v>5.2162798800000001</v>
      </c>
      <c r="K22" s="4">
        <v>5.2159138062499988</v>
      </c>
    </row>
    <row r="23" spans="1:11" x14ac:dyDescent="0.2">
      <c r="A23" s="5">
        <f t="shared" si="2"/>
        <v>9</v>
      </c>
      <c r="C23" s="1" t="s">
        <v>16</v>
      </c>
      <c r="E23" s="4">
        <v>684.70962572999963</v>
      </c>
      <c r="F23" s="4">
        <v>22.60297326000002</v>
      </c>
      <c r="G23" s="4">
        <v>-8.7923180699999968</v>
      </c>
      <c r="H23" s="4">
        <f t="shared" si="0"/>
        <v>698.52028091999966</v>
      </c>
      <c r="I23" s="4">
        <v>-0.53049999999999997</v>
      </c>
      <c r="J23" s="4">
        <f t="shared" si="1"/>
        <v>697.9897809199997</v>
      </c>
      <c r="K23" s="4">
        <v>693.48622327458304</v>
      </c>
    </row>
    <row r="24" spans="1:11" x14ac:dyDescent="0.2">
      <c r="A24" s="5">
        <f t="shared" si="2"/>
        <v>10</v>
      </c>
      <c r="C24" s="1" t="s">
        <v>3</v>
      </c>
      <c r="E24" s="4">
        <v>519.61679012999991</v>
      </c>
      <c r="F24" s="4">
        <v>28.961837169999995</v>
      </c>
      <c r="G24" s="4">
        <v>-21.252357720000013</v>
      </c>
      <c r="H24" s="4">
        <f t="shared" si="0"/>
        <v>527.32626957999992</v>
      </c>
      <c r="I24" s="4">
        <v>0</v>
      </c>
      <c r="J24" s="4">
        <f t="shared" si="1"/>
        <v>527.32626957999992</v>
      </c>
      <c r="K24" s="4">
        <v>516.4873822912499</v>
      </c>
    </row>
    <row r="25" spans="1:11" x14ac:dyDescent="0.2">
      <c r="A25" s="5"/>
      <c r="E25" s="4"/>
      <c r="F25" s="4"/>
      <c r="G25" s="4"/>
      <c r="H25" s="4"/>
      <c r="I25" s="4"/>
      <c r="J25" s="4"/>
      <c r="K25" s="4"/>
    </row>
    <row r="26" spans="1:11" ht="13.5" thickBot="1" x14ac:dyDescent="0.25">
      <c r="A26" s="5">
        <f>A24+1</f>
        <v>11</v>
      </c>
      <c r="C26" s="1" t="s">
        <v>1</v>
      </c>
      <c r="E26" s="6">
        <f t="shared" ref="E26:K26" si="3">SUM(E15:E24)</f>
        <v>9511.6722740100013</v>
      </c>
      <c r="F26" s="6">
        <f t="shared" si="3"/>
        <v>464.35027576999983</v>
      </c>
      <c r="G26" s="6">
        <f t="shared" si="3"/>
        <v>28.783223149999991</v>
      </c>
      <c r="H26" s="6">
        <f t="shared" si="3"/>
        <v>10004.80577293</v>
      </c>
      <c r="I26" s="6">
        <f t="shared" si="3"/>
        <v>-3.0535999999999999</v>
      </c>
      <c r="J26" s="6">
        <f t="shared" si="3"/>
        <v>10001.752172929999</v>
      </c>
      <c r="K26" s="6">
        <f t="shared" si="3"/>
        <v>9643.2282484916705</v>
      </c>
    </row>
    <row r="27" spans="1:11" ht="13.5" thickTop="1" x14ac:dyDescent="0.2">
      <c r="A27" s="5"/>
      <c r="E27" s="4"/>
      <c r="F27" s="4"/>
      <c r="G27" s="4"/>
      <c r="H27" s="4"/>
      <c r="I27" s="4"/>
      <c r="J27" s="4"/>
      <c r="K27" s="4"/>
    </row>
    <row r="28" spans="1:11" x14ac:dyDescent="0.2">
      <c r="A28" s="5"/>
      <c r="C28" s="3" t="s">
        <v>15</v>
      </c>
      <c r="E28" s="4"/>
      <c r="F28" s="4"/>
      <c r="G28" s="4"/>
      <c r="H28" s="4"/>
      <c r="I28" s="4"/>
      <c r="J28" s="4"/>
      <c r="K28" s="4"/>
    </row>
    <row r="29" spans="1:11" x14ac:dyDescent="0.2">
      <c r="A29" s="5"/>
      <c r="E29" s="4"/>
      <c r="F29" s="4"/>
      <c r="G29" s="4"/>
      <c r="H29" s="4"/>
      <c r="I29" s="4"/>
      <c r="J29" s="4"/>
      <c r="K29" s="4"/>
    </row>
    <row r="30" spans="1:11" x14ac:dyDescent="0.2">
      <c r="A30" s="5">
        <f>A26+1</f>
        <v>12</v>
      </c>
      <c r="C30" s="1" t="s">
        <v>13</v>
      </c>
      <c r="E30" s="4">
        <v>12.63705685</v>
      </c>
      <c r="F30" s="4">
        <v>4.0897384299999997</v>
      </c>
      <c r="G30" s="4">
        <v>0</v>
      </c>
      <c r="H30" s="4">
        <f t="shared" ref="H30:H58" si="4">E30+F30+G30</f>
        <v>16.726795280000001</v>
      </c>
      <c r="I30" s="4">
        <v>0</v>
      </c>
      <c r="J30" s="4">
        <f t="shared" ref="J30:J58" si="5">H30+I30</f>
        <v>16.726795280000001</v>
      </c>
      <c r="K30" s="4">
        <v>15.334404943749998</v>
      </c>
    </row>
    <row r="31" spans="1:11" x14ac:dyDescent="0.2">
      <c r="A31" s="5">
        <f t="shared" ref="A31:A58" si="6">A30+1</f>
        <v>13</v>
      </c>
      <c r="C31" s="1" t="s">
        <v>12</v>
      </c>
      <c r="E31" s="4">
        <v>8.9002312000000021</v>
      </c>
      <c r="F31" s="4">
        <v>0.18627796999999696</v>
      </c>
      <c r="G31" s="4">
        <v>0</v>
      </c>
      <c r="H31" s="4">
        <f t="shared" si="4"/>
        <v>9.0865091699999994</v>
      </c>
      <c r="I31" s="4">
        <v>0</v>
      </c>
      <c r="J31" s="4">
        <f t="shared" si="5"/>
        <v>9.0865091699999994</v>
      </c>
      <c r="K31" s="4">
        <v>8.9482165245833407</v>
      </c>
    </row>
    <row r="32" spans="1:11" x14ac:dyDescent="0.2">
      <c r="A32" s="5">
        <f t="shared" si="6"/>
        <v>14</v>
      </c>
      <c r="C32" s="1" t="s">
        <v>11</v>
      </c>
      <c r="E32" s="4">
        <v>139.55882353000004</v>
      </c>
      <c r="F32" s="4">
        <v>6.5920681999999884</v>
      </c>
      <c r="G32" s="4">
        <v>0</v>
      </c>
      <c r="H32" s="4">
        <f t="shared" si="4"/>
        <v>146.15089173000004</v>
      </c>
      <c r="I32" s="4">
        <v>0</v>
      </c>
      <c r="J32" s="4">
        <f t="shared" si="5"/>
        <v>146.15089173000004</v>
      </c>
      <c r="K32" s="4">
        <v>140.89671387166672</v>
      </c>
    </row>
    <row r="33" spans="1:11" x14ac:dyDescent="0.2">
      <c r="A33" s="5">
        <f t="shared" si="6"/>
        <v>15</v>
      </c>
      <c r="C33" s="1" t="s">
        <v>10</v>
      </c>
      <c r="E33" s="4">
        <v>128.36283425551889</v>
      </c>
      <c r="F33" s="4">
        <v>2.417394342018647</v>
      </c>
      <c r="G33" s="4">
        <v>-0.32031681082078239</v>
      </c>
      <c r="H33" s="4">
        <f t="shared" si="4"/>
        <v>130.45991178671676</v>
      </c>
      <c r="I33" s="4">
        <v>0</v>
      </c>
      <c r="J33" s="4">
        <f t="shared" si="5"/>
        <v>130.45991178671676</v>
      </c>
      <c r="K33" s="4">
        <v>129.15686349533598</v>
      </c>
    </row>
    <row r="34" spans="1:11" x14ac:dyDescent="0.2">
      <c r="A34" s="5">
        <f t="shared" si="6"/>
        <v>16</v>
      </c>
      <c r="C34" s="1" t="s">
        <v>9</v>
      </c>
      <c r="E34" s="4">
        <v>956.68755687080215</v>
      </c>
      <c r="F34" s="4">
        <v>41.110997808109552</v>
      </c>
      <c r="G34" s="4">
        <v>-1.8295693636957546</v>
      </c>
      <c r="H34" s="4">
        <f t="shared" si="4"/>
        <v>995.96898531521595</v>
      </c>
      <c r="I34" s="4">
        <v>0</v>
      </c>
      <c r="J34" s="4">
        <f t="shared" si="5"/>
        <v>995.96898531521595</v>
      </c>
      <c r="K34" s="4">
        <v>974.73597826258685</v>
      </c>
    </row>
    <row r="35" spans="1:11" x14ac:dyDescent="0.2">
      <c r="A35" s="5">
        <f t="shared" si="6"/>
        <v>17</v>
      </c>
      <c r="C35" s="1" t="s">
        <v>8</v>
      </c>
      <c r="E35" s="4">
        <v>97.111478819999988</v>
      </c>
      <c r="F35" s="4">
        <v>13.440440619999997</v>
      </c>
      <c r="G35" s="4">
        <v>-5.7839974500000002</v>
      </c>
      <c r="H35" s="4">
        <f t="shared" si="4"/>
        <v>104.76792198999998</v>
      </c>
      <c r="I35" s="4">
        <v>0</v>
      </c>
      <c r="J35" s="4">
        <f t="shared" si="5"/>
        <v>104.76792198999998</v>
      </c>
      <c r="K35" s="4">
        <v>102.6160890245833</v>
      </c>
    </row>
    <row r="36" spans="1:11" x14ac:dyDescent="0.2">
      <c r="A36" s="5">
        <f t="shared" si="6"/>
        <v>18</v>
      </c>
      <c r="C36" s="1" t="s">
        <v>7</v>
      </c>
      <c r="E36" s="4">
        <v>76.928639829999639</v>
      </c>
      <c r="F36" s="4">
        <v>10.265155989999856</v>
      </c>
      <c r="G36" s="4">
        <v>0</v>
      </c>
      <c r="H36" s="4">
        <f t="shared" si="4"/>
        <v>87.193795819999494</v>
      </c>
      <c r="I36" s="4">
        <v>0</v>
      </c>
      <c r="J36" s="4">
        <f t="shared" si="5"/>
        <v>87.193795819999494</v>
      </c>
      <c r="K36" s="4">
        <v>78.063218700416201</v>
      </c>
    </row>
    <row r="37" spans="1:11" x14ac:dyDescent="0.2">
      <c r="A37" s="5">
        <f t="shared" si="6"/>
        <v>19</v>
      </c>
      <c r="C37" s="1" t="s">
        <v>6</v>
      </c>
      <c r="E37" s="4">
        <v>581.75210042110018</v>
      </c>
      <c r="F37" s="4">
        <v>103.46566632313396</v>
      </c>
      <c r="G37" s="4">
        <v>-0.89579808192210308</v>
      </c>
      <c r="H37" s="4">
        <f t="shared" si="4"/>
        <v>684.32196866231209</v>
      </c>
      <c r="I37" s="4">
        <v>0</v>
      </c>
      <c r="J37" s="4">
        <f t="shared" si="5"/>
        <v>684.32196866231209</v>
      </c>
      <c r="K37" s="4">
        <v>597.96726108069129</v>
      </c>
    </row>
    <row r="38" spans="1:11" x14ac:dyDescent="0.2">
      <c r="A38" s="5">
        <f t="shared" si="6"/>
        <v>20</v>
      </c>
      <c r="C38" s="1" t="s">
        <v>5</v>
      </c>
      <c r="E38" s="4">
        <v>706.43443153001874</v>
      </c>
      <c r="F38" s="4">
        <v>44.38363856249196</v>
      </c>
      <c r="G38" s="4">
        <v>-0.51306218249695057</v>
      </c>
      <c r="H38" s="4">
        <f t="shared" si="4"/>
        <v>750.30500791001373</v>
      </c>
      <c r="I38" s="4">
        <v>0</v>
      </c>
      <c r="J38" s="4">
        <f t="shared" si="5"/>
        <v>750.30500791001373</v>
      </c>
      <c r="K38" s="4">
        <v>721.00891465146867</v>
      </c>
    </row>
    <row r="39" spans="1:11" x14ac:dyDescent="0.2">
      <c r="A39" s="5">
        <f t="shared" si="6"/>
        <v>21</v>
      </c>
      <c r="C39" s="1" t="s">
        <v>4</v>
      </c>
      <c r="E39" s="4">
        <v>60.275762169999886</v>
      </c>
      <c r="F39" s="4">
        <v>13.078615380000196</v>
      </c>
      <c r="G39" s="4">
        <v>0</v>
      </c>
      <c r="H39" s="4">
        <f t="shared" si="4"/>
        <v>73.354377550000081</v>
      </c>
      <c r="I39" s="4">
        <v>0</v>
      </c>
      <c r="J39" s="4">
        <f t="shared" si="5"/>
        <v>73.354377550000081</v>
      </c>
      <c r="K39" s="4">
        <v>61.391170179166608</v>
      </c>
    </row>
    <row r="50" spans="1:11" x14ac:dyDescent="0.2">
      <c r="A50" s="14" t="s">
        <v>96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1" spans="1:11" x14ac:dyDescent="0.2">
      <c r="A51" s="14" t="s">
        <v>39</v>
      </c>
      <c r="B51" s="14"/>
      <c r="C51" s="14"/>
      <c r="D51" s="14"/>
      <c r="E51" s="13"/>
      <c r="F51" s="13"/>
      <c r="G51" s="13"/>
      <c r="H51" s="13"/>
      <c r="I51" s="13"/>
      <c r="J51" s="13"/>
      <c r="K51" s="13"/>
    </row>
    <row r="53" spans="1:11" x14ac:dyDescent="0.2">
      <c r="A53" s="3"/>
      <c r="B53" s="3"/>
      <c r="C53" s="3"/>
      <c r="D53" s="3"/>
      <c r="E53" s="11" t="s">
        <v>38</v>
      </c>
      <c r="F53" s="11"/>
      <c r="G53" s="11"/>
      <c r="H53" s="11" t="s">
        <v>37</v>
      </c>
      <c r="I53" s="11"/>
      <c r="J53" s="11" t="s">
        <v>37</v>
      </c>
      <c r="K53" s="11"/>
    </row>
    <row r="54" spans="1:11" ht="38.25" x14ac:dyDescent="0.2">
      <c r="A54" s="10" t="s">
        <v>95</v>
      </c>
      <c r="B54" s="7"/>
      <c r="C54" s="9" t="s">
        <v>36</v>
      </c>
      <c r="D54" s="7"/>
      <c r="E54" s="8" t="s">
        <v>35</v>
      </c>
      <c r="F54" s="8" t="s">
        <v>34</v>
      </c>
      <c r="G54" s="8" t="s">
        <v>33</v>
      </c>
      <c r="H54" s="8" t="s">
        <v>32</v>
      </c>
      <c r="I54" s="8" t="s">
        <v>31</v>
      </c>
      <c r="J54" s="8" t="s">
        <v>30</v>
      </c>
      <c r="K54" s="8" t="s">
        <v>29</v>
      </c>
    </row>
    <row r="55" spans="1:11" x14ac:dyDescent="0.2">
      <c r="E55" s="4" t="s">
        <v>28</v>
      </c>
      <c r="F55" s="4" t="s">
        <v>27</v>
      </c>
      <c r="G55" s="4" t="s">
        <v>26</v>
      </c>
      <c r="H55" s="4" t="s">
        <v>102</v>
      </c>
      <c r="I55" s="4" t="s">
        <v>25</v>
      </c>
      <c r="J55" s="4" t="s">
        <v>103</v>
      </c>
      <c r="K55" s="4" t="s">
        <v>24</v>
      </c>
    </row>
    <row r="56" spans="1:11" x14ac:dyDescent="0.2">
      <c r="E56" s="4"/>
      <c r="F56" s="4"/>
      <c r="G56" s="4"/>
      <c r="H56" s="4"/>
      <c r="I56" s="4"/>
      <c r="J56" s="4"/>
      <c r="K56" s="4"/>
    </row>
    <row r="57" spans="1:11" x14ac:dyDescent="0.2">
      <c r="A57" s="5">
        <f>A39+1</f>
        <v>22</v>
      </c>
      <c r="C57" s="1" t="s">
        <v>3</v>
      </c>
      <c r="E57" s="4">
        <v>373.32404028000013</v>
      </c>
      <c r="F57" s="4">
        <v>21.402723949999981</v>
      </c>
      <c r="G57" s="4">
        <v>-3.33364868</v>
      </c>
      <c r="H57" s="4">
        <f t="shared" si="4"/>
        <v>391.39311555000012</v>
      </c>
      <c r="I57" s="4">
        <v>0</v>
      </c>
      <c r="J57" s="4">
        <f t="shared" si="5"/>
        <v>391.39311555000012</v>
      </c>
      <c r="K57" s="4">
        <v>380.8116859920832</v>
      </c>
    </row>
    <row r="58" spans="1:11" x14ac:dyDescent="0.2">
      <c r="A58" s="5">
        <f t="shared" si="6"/>
        <v>23</v>
      </c>
      <c r="C58" s="1" t="s">
        <v>2</v>
      </c>
      <c r="E58" s="4">
        <v>315.24908755000007</v>
      </c>
      <c r="F58" s="4">
        <v>40.400595760000009</v>
      </c>
      <c r="G58" s="4">
        <v>0</v>
      </c>
      <c r="H58" s="4">
        <f t="shared" si="4"/>
        <v>355.64968331000006</v>
      </c>
      <c r="I58" s="4">
        <v>0</v>
      </c>
      <c r="J58" s="4">
        <f t="shared" si="5"/>
        <v>355.64968331000006</v>
      </c>
      <c r="K58" s="4">
        <v>329.85628178083317</v>
      </c>
    </row>
    <row r="59" spans="1:11" x14ac:dyDescent="0.2">
      <c r="A59" s="5"/>
      <c r="E59" s="4"/>
      <c r="F59" s="4"/>
      <c r="G59" s="4"/>
      <c r="H59" s="4"/>
      <c r="I59" s="4"/>
      <c r="J59" s="4"/>
      <c r="K59" s="4"/>
    </row>
    <row r="60" spans="1:11" ht="13.5" thickBot="1" x14ac:dyDescent="0.25">
      <c r="A60" s="5">
        <f>A58+1</f>
        <v>24</v>
      </c>
      <c r="C60" s="1" t="s">
        <v>1</v>
      </c>
      <c r="E60" s="6">
        <f t="shared" ref="E60:K60" si="7">SUM(E30:E58)</f>
        <v>3457.2220433074399</v>
      </c>
      <c r="F60" s="6">
        <f t="shared" si="7"/>
        <v>300.83331333575416</v>
      </c>
      <c r="G60" s="6">
        <f t="shared" si="7"/>
        <v>-12.676392568935592</v>
      </c>
      <c r="H60" s="6">
        <f t="shared" si="7"/>
        <v>3745.3789640742584</v>
      </c>
      <c r="I60" s="6">
        <f t="shared" si="7"/>
        <v>0</v>
      </c>
      <c r="J60" s="6">
        <f t="shared" si="7"/>
        <v>3745.3789640742584</v>
      </c>
      <c r="K60" s="6">
        <f t="shared" si="7"/>
        <v>3540.7867985071657</v>
      </c>
    </row>
    <row r="61" spans="1:11" ht="13.5" thickTop="1" x14ac:dyDescent="0.2">
      <c r="A61" s="5"/>
      <c r="E61" s="4"/>
      <c r="F61" s="4"/>
      <c r="G61" s="4"/>
      <c r="H61" s="4"/>
      <c r="I61" s="4"/>
      <c r="J61" s="4"/>
      <c r="K61" s="4"/>
    </row>
    <row r="62" spans="1:11" x14ac:dyDescent="0.2">
      <c r="A62" s="5"/>
      <c r="C62" s="3" t="s">
        <v>14</v>
      </c>
      <c r="E62" s="4"/>
      <c r="F62" s="4"/>
      <c r="G62" s="4"/>
      <c r="H62" s="4"/>
      <c r="I62" s="4"/>
      <c r="J62" s="4"/>
      <c r="K62" s="4"/>
    </row>
    <row r="63" spans="1:11" x14ac:dyDescent="0.2">
      <c r="A63" s="5"/>
      <c r="E63" s="4"/>
      <c r="F63" s="4"/>
      <c r="G63" s="4"/>
      <c r="H63" s="4"/>
      <c r="I63" s="4"/>
      <c r="J63" s="4"/>
      <c r="K63" s="4"/>
    </row>
    <row r="64" spans="1:11" x14ac:dyDescent="0.2">
      <c r="A64" s="5">
        <f>A60+1</f>
        <v>25</v>
      </c>
      <c r="C64" s="1" t="s">
        <v>13</v>
      </c>
      <c r="E64" s="4">
        <v>4.9630950999999977</v>
      </c>
      <c r="F64" s="4">
        <v>0.3148537100000009</v>
      </c>
      <c r="G64" s="4">
        <v>0</v>
      </c>
      <c r="H64" s="4">
        <f t="shared" ref="H64:H75" si="8">E64+F64+G64</f>
        <v>5.2779488099999989</v>
      </c>
      <c r="I64" s="4">
        <v>0</v>
      </c>
      <c r="J64" s="4">
        <f t="shared" ref="J64:J75" si="9">H64+I64</f>
        <v>5.2779488099999989</v>
      </c>
      <c r="K64" s="4">
        <v>5.1891750220833286</v>
      </c>
    </row>
    <row r="65" spans="1:11" x14ac:dyDescent="0.2">
      <c r="A65" s="5">
        <f t="shared" ref="A65:A75" si="10">A64+1</f>
        <v>26</v>
      </c>
      <c r="C65" s="1" t="s">
        <v>12</v>
      </c>
      <c r="E65" s="4">
        <v>10.623897569999992</v>
      </c>
      <c r="F65" s="4">
        <v>0.29670465000000784</v>
      </c>
      <c r="G65" s="4">
        <v>0</v>
      </c>
      <c r="H65" s="4">
        <f t="shared" si="8"/>
        <v>10.920602219999999</v>
      </c>
      <c r="I65" s="4">
        <v>0</v>
      </c>
      <c r="J65" s="4">
        <f t="shared" si="9"/>
        <v>10.920602219999999</v>
      </c>
      <c r="K65" s="4">
        <v>10.715733734583331</v>
      </c>
    </row>
    <row r="66" spans="1:11" x14ac:dyDescent="0.2">
      <c r="A66" s="5">
        <f t="shared" si="10"/>
        <v>27</v>
      </c>
      <c r="C66" s="1" t="s">
        <v>11</v>
      </c>
      <c r="E66" s="4">
        <v>68.550477029999982</v>
      </c>
      <c r="F66" s="4">
        <v>2.8766911999999731</v>
      </c>
      <c r="G66" s="4">
        <v>0</v>
      </c>
      <c r="H66" s="4">
        <f t="shared" si="8"/>
        <v>71.42716822999995</v>
      </c>
      <c r="I66" s="4">
        <v>0</v>
      </c>
      <c r="J66" s="4">
        <f t="shared" si="9"/>
        <v>71.42716822999995</v>
      </c>
      <c r="K66" s="4">
        <v>69.060215598333343</v>
      </c>
    </row>
    <row r="67" spans="1:11" x14ac:dyDescent="0.2">
      <c r="A67" s="5">
        <f t="shared" si="10"/>
        <v>28</v>
      </c>
      <c r="C67" s="1" t="s">
        <v>10</v>
      </c>
      <c r="E67" s="4">
        <v>110.06095208448117</v>
      </c>
      <c r="F67" s="4">
        <v>1.3824938079811133</v>
      </c>
      <c r="G67" s="4">
        <v>-0.20864776917921779</v>
      </c>
      <c r="H67" s="4">
        <f t="shared" si="8"/>
        <v>111.23479812328306</v>
      </c>
      <c r="I67" s="4">
        <v>0</v>
      </c>
      <c r="J67" s="4">
        <f t="shared" si="9"/>
        <v>111.23479812328306</v>
      </c>
      <c r="K67" s="4">
        <v>110.51890638508065</v>
      </c>
    </row>
    <row r="68" spans="1:11" x14ac:dyDescent="0.2">
      <c r="A68" s="5">
        <f t="shared" si="10"/>
        <v>29</v>
      </c>
      <c r="C68" s="1" t="s">
        <v>9</v>
      </c>
      <c r="E68" s="4">
        <v>489.55574899919657</v>
      </c>
      <c r="F68" s="4">
        <v>17.030756171890673</v>
      </c>
      <c r="G68" s="4">
        <v>-0.81839382630424518</v>
      </c>
      <c r="H68" s="4">
        <f t="shared" si="8"/>
        <v>505.76811134478299</v>
      </c>
      <c r="I68" s="4">
        <v>0</v>
      </c>
      <c r="J68" s="4">
        <f t="shared" si="9"/>
        <v>505.76811134478299</v>
      </c>
      <c r="K68" s="4">
        <v>495.63167812449558</v>
      </c>
    </row>
    <row r="69" spans="1:11" x14ac:dyDescent="0.2">
      <c r="A69" s="5">
        <f t="shared" si="10"/>
        <v>30</v>
      </c>
      <c r="C69" s="1" t="s">
        <v>8</v>
      </c>
      <c r="E69" s="4">
        <v>38.980731710000001</v>
      </c>
      <c r="F69" s="4">
        <v>0.82745062999999353</v>
      </c>
      <c r="G69" s="4">
        <v>-2.0978074200000001</v>
      </c>
      <c r="H69" s="4">
        <f t="shared" si="8"/>
        <v>37.710374919999992</v>
      </c>
      <c r="I69" s="4">
        <v>0</v>
      </c>
      <c r="J69" s="4">
        <f t="shared" si="9"/>
        <v>37.710374919999992</v>
      </c>
      <c r="K69" s="4">
        <v>39.249252652083328</v>
      </c>
    </row>
    <row r="70" spans="1:11" x14ac:dyDescent="0.2">
      <c r="A70" s="5">
        <f t="shared" si="10"/>
        <v>31</v>
      </c>
      <c r="C70" s="1" t="s">
        <v>7</v>
      </c>
      <c r="E70" s="4">
        <v>41.538105149999986</v>
      </c>
      <c r="F70" s="4">
        <v>0.72791160000000443</v>
      </c>
      <c r="G70" s="4">
        <v>0</v>
      </c>
      <c r="H70" s="4">
        <f t="shared" si="8"/>
        <v>42.266016749999991</v>
      </c>
      <c r="I70" s="4">
        <v>0</v>
      </c>
      <c r="J70" s="4">
        <f t="shared" si="9"/>
        <v>42.266016749999991</v>
      </c>
      <c r="K70" s="4">
        <v>41.666845128333371</v>
      </c>
    </row>
    <row r="71" spans="1:11" x14ac:dyDescent="0.2">
      <c r="A71" s="5">
        <f t="shared" si="10"/>
        <v>32</v>
      </c>
      <c r="C71" s="1" t="s">
        <v>6</v>
      </c>
      <c r="E71" s="4">
        <v>680.54643660890065</v>
      </c>
      <c r="F71" s="4">
        <v>40.177667686866229</v>
      </c>
      <c r="G71" s="4">
        <v>-0.81820094474456384</v>
      </c>
      <c r="H71" s="4">
        <f t="shared" si="8"/>
        <v>719.90590335102229</v>
      </c>
      <c r="I71" s="4">
        <v>0</v>
      </c>
      <c r="J71" s="4">
        <f t="shared" si="9"/>
        <v>719.90590335102229</v>
      </c>
      <c r="K71" s="4">
        <v>688.03482209611673</v>
      </c>
    </row>
    <row r="72" spans="1:11" x14ac:dyDescent="0.2">
      <c r="A72" s="5">
        <f t="shared" si="10"/>
        <v>33</v>
      </c>
      <c r="C72" s="1" t="s">
        <v>5</v>
      </c>
      <c r="E72" s="4">
        <v>238.69195840998253</v>
      </c>
      <c r="F72" s="4">
        <v>7.8603288975082277</v>
      </c>
      <c r="G72" s="4">
        <v>-0.22326945083638278</v>
      </c>
      <c r="H72" s="4">
        <f t="shared" si="8"/>
        <v>246.32901785665439</v>
      </c>
      <c r="I72" s="4">
        <v>0</v>
      </c>
      <c r="J72" s="4">
        <f t="shared" si="9"/>
        <v>246.32901785665439</v>
      </c>
      <c r="K72" s="4">
        <v>240.54583795714328</v>
      </c>
    </row>
    <row r="73" spans="1:11" x14ac:dyDescent="0.2">
      <c r="A73" s="5">
        <f t="shared" si="10"/>
        <v>34</v>
      </c>
      <c r="C73" s="1" t="s">
        <v>4</v>
      </c>
      <c r="E73" s="4">
        <v>151.34990679000026</v>
      </c>
      <c r="F73" s="4">
        <v>4.179778549999976</v>
      </c>
      <c r="G73" s="4">
        <v>0</v>
      </c>
      <c r="H73" s="4">
        <f t="shared" si="8"/>
        <v>155.52968534000024</v>
      </c>
      <c r="I73" s="4">
        <v>0</v>
      </c>
      <c r="J73" s="4">
        <f t="shared" si="9"/>
        <v>155.52968534000024</v>
      </c>
      <c r="K73" s="4">
        <v>152.18872235374994</v>
      </c>
    </row>
    <row r="74" spans="1:11" x14ac:dyDescent="0.2">
      <c r="A74" s="5">
        <f t="shared" si="10"/>
        <v>35</v>
      </c>
      <c r="C74" s="1" t="s">
        <v>3</v>
      </c>
      <c r="E74" s="4">
        <v>96.806374860000005</v>
      </c>
      <c r="F74" s="4">
        <v>6.2645320600000023</v>
      </c>
      <c r="G74" s="4">
        <v>-0.87939836000000016</v>
      </c>
      <c r="H74" s="4">
        <f t="shared" si="8"/>
        <v>102.19150856000002</v>
      </c>
      <c r="I74" s="4">
        <v>0</v>
      </c>
      <c r="J74" s="4">
        <f t="shared" si="9"/>
        <v>102.19150856000002</v>
      </c>
      <c r="K74" s="4">
        <v>97.323175751666597</v>
      </c>
    </row>
    <row r="75" spans="1:11" x14ac:dyDescent="0.2">
      <c r="A75" s="5">
        <f t="shared" si="10"/>
        <v>36</v>
      </c>
      <c r="C75" s="1" t="s">
        <v>2</v>
      </c>
      <c r="E75" s="4">
        <v>173.06308570000004</v>
      </c>
      <c r="F75" s="4">
        <v>32.490281810000006</v>
      </c>
      <c r="G75" s="4">
        <v>0</v>
      </c>
      <c r="H75" s="4">
        <f t="shared" si="8"/>
        <v>205.55336751000004</v>
      </c>
      <c r="I75" s="4">
        <v>0</v>
      </c>
      <c r="J75" s="4">
        <f t="shared" si="9"/>
        <v>205.55336751000004</v>
      </c>
      <c r="K75" s="4">
        <v>184.45353482375006</v>
      </c>
    </row>
    <row r="76" spans="1:11" x14ac:dyDescent="0.2">
      <c r="A76" s="5"/>
      <c r="E76" s="4"/>
      <c r="F76" s="4"/>
      <c r="G76" s="4"/>
      <c r="H76" s="4"/>
      <c r="I76" s="4"/>
      <c r="J76" s="4"/>
      <c r="K76" s="4"/>
    </row>
    <row r="77" spans="1:11" ht="13.5" thickBot="1" x14ac:dyDescent="0.25">
      <c r="A77" s="5">
        <f>A75+1</f>
        <v>37</v>
      </c>
      <c r="C77" s="1" t="s">
        <v>1</v>
      </c>
      <c r="E77" s="6">
        <f t="shared" ref="E77:K77" si="11">SUM(E64:E75)</f>
        <v>2104.7307700125612</v>
      </c>
      <c r="F77" s="6">
        <f t="shared" si="11"/>
        <v>114.42945077424622</v>
      </c>
      <c r="G77" s="6">
        <f t="shared" si="11"/>
        <v>-5.0457177710644103</v>
      </c>
      <c r="H77" s="6">
        <f t="shared" si="11"/>
        <v>2214.1145030157431</v>
      </c>
      <c r="I77" s="6">
        <f t="shared" si="11"/>
        <v>0</v>
      </c>
      <c r="J77" s="6">
        <f t="shared" si="11"/>
        <v>2214.1145030157431</v>
      </c>
      <c r="K77" s="6">
        <f t="shared" si="11"/>
        <v>2134.5778996274194</v>
      </c>
    </row>
    <row r="78" spans="1:11" ht="13.5" thickTop="1" x14ac:dyDescent="0.2">
      <c r="A78" s="5"/>
      <c r="E78" s="4"/>
      <c r="F78" s="4"/>
      <c r="G78" s="4"/>
      <c r="H78" s="4"/>
      <c r="I78" s="4"/>
      <c r="J78" s="4"/>
      <c r="K78" s="4"/>
    </row>
    <row r="79" spans="1:11" ht="13.5" thickBot="1" x14ac:dyDescent="0.25">
      <c r="A79" s="5">
        <f>A77+1</f>
        <v>38</v>
      </c>
      <c r="C79" s="1" t="s">
        <v>0</v>
      </c>
      <c r="E79" s="6">
        <f t="shared" ref="E79:K79" si="12">SUM(E26,E60,E77)</f>
        <v>15073.625087330001</v>
      </c>
      <c r="F79" s="6">
        <f t="shared" si="12"/>
        <v>879.6130398800002</v>
      </c>
      <c r="G79" s="6">
        <f t="shared" si="12"/>
        <v>11.06111280999999</v>
      </c>
      <c r="H79" s="6">
        <f t="shared" si="12"/>
        <v>15964.299240020002</v>
      </c>
      <c r="I79" s="6">
        <f t="shared" si="12"/>
        <v>-3.0535999999999999</v>
      </c>
      <c r="J79" s="6">
        <f t="shared" si="12"/>
        <v>15961.245640019999</v>
      </c>
      <c r="K79" s="6">
        <f t="shared" si="12"/>
        <v>15318.592946626257</v>
      </c>
    </row>
    <row r="80" spans="1:11" ht="13.5" thickTop="1" x14ac:dyDescent="0.2">
      <c r="A80" s="5"/>
      <c r="E80" s="4"/>
      <c r="F80" s="4"/>
      <c r="G80" s="4"/>
      <c r="H80" s="4"/>
      <c r="I80" s="4"/>
      <c r="J80" s="4"/>
      <c r="K80" s="4"/>
    </row>
    <row r="81" spans="1:1" x14ac:dyDescent="0.2">
      <c r="A81" s="3"/>
    </row>
  </sheetData>
  <pageMargins left="0.7" right="0.7" top="0.75" bottom="0.75" header="0.3" footer="0.3"/>
  <pageSetup scale="88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F000-B1FC-4CBC-BF19-FD71CF0452DE}">
  <dimension ref="A6:L26"/>
  <sheetViews>
    <sheetView tabSelected="1"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6.5703125" style="2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93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39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38</v>
      </c>
      <c r="F9" s="11"/>
      <c r="G9" s="11"/>
      <c r="H9" s="11"/>
      <c r="I9" s="11" t="s">
        <v>37</v>
      </c>
      <c r="J9" s="11"/>
      <c r="K9" s="11" t="s">
        <v>37</v>
      </c>
      <c r="L9" s="11"/>
    </row>
    <row r="10" spans="1:12" s="7" customFormat="1" ht="38.25" x14ac:dyDescent="0.2">
      <c r="A10" s="10" t="s">
        <v>95</v>
      </c>
      <c r="C10" s="9" t="s">
        <v>36</v>
      </c>
      <c r="E10" s="8" t="s">
        <v>35</v>
      </c>
      <c r="F10" s="8" t="s">
        <v>34</v>
      </c>
      <c r="G10" s="8" t="s">
        <v>33</v>
      </c>
      <c r="H10" s="8" t="s">
        <v>45</v>
      </c>
      <c r="I10" s="8" t="s">
        <v>32</v>
      </c>
      <c r="J10" s="8" t="s">
        <v>31</v>
      </c>
      <c r="K10" s="8" t="s">
        <v>30</v>
      </c>
      <c r="L10" s="8" t="s">
        <v>29</v>
      </c>
    </row>
    <row r="11" spans="1:12" x14ac:dyDescent="0.2">
      <c r="E11" s="4" t="s">
        <v>28</v>
      </c>
      <c r="F11" s="4" t="s">
        <v>27</v>
      </c>
      <c r="G11" s="4" t="s">
        <v>26</v>
      </c>
      <c r="H11" s="4" t="s">
        <v>44</v>
      </c>
      <c r="I11" s="4" t="s">
        <v>100</v>
      </c>
      <c r="J11" s="4" t="s">
        <v>43</v>
      </c>
      <c r="K11" s="4" t="s">
        <v>101</v>
      </c>
      <c r="L11" s="4" t="s">
        <v>42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91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90</v>
      </c>
      <c r="E15" s="4">
        <v>-1.4116927399999999</v>
      </c>
      <c r="F15" s="4">
        <v>-3.792852E-2</v>
      </c>
      <c r="G15" s="4">
        <v>0</v>
      </c>
      <c r="H15" s="4">
        <v>0</v>
      </c>
      <c r="I15" s="4">
        <f>E15+F15+G15+H15</f>
        <v>-1.4496212599999998</v>
      </c>
      <c r="J15" s="4">
        <v>0</v>
      </c>
      <c r="K15" s="4">
        <f>I15+J15</f>
        <v>-1.4496212599999998</v>
      </c>
      <c r="L15" s="4">
        <v>-1.4306570000000007</v>
      </c>
    </row>
    <row r="16" spans="1:12" x14ac:dyDescent="0.2">
      <c r="A16" s="5"/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5"/>
      <c r="C17" s="3" t="s">
        <v>89</v>
      </c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5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>
        <f>A15+1</f>
        <v>2</v>
      </c>
      <c r="C19" s="1" t="s">
        <v>88</v>
      </c>
      <c r="E19" s="4">
        <v>-0.92170575999999949</v>
      </c>
      <c r="F19" s="4">
        <v>-5.9689679999999995E-2</v>
      </c>
      <c r="G19" s="4">
        <v>0</v>
      </c>
      <c r="H19" s="4">
        <v>0</v>
      </c>
      <c r="I19" s="4">
        <f>E19+F19+G19+H19</f>
        <v>-0.98139543999999945</v>
      </c>
      <c r="J19" s="4">
        <v>0</v>
      </c>
      <c r="K19" s="4">
        <f>I19+J19</f>
        <v>-0.98139543999999945</v>
      </c>
      <c r="L19" s="4">
        <v>-0.9515505999999998</v>
      </c>
    </row>
    <row r="20" spans="1:12" x14ac:dyDescent="0.2">
      <c r="A20" s="5">
        <f>A19+1</f>
        <v>3</v>
      </c>
      <c r="C20" s="1" t="s">
        <v>87</v>
      </c>
      <c r="E20" s="4">
        <v>-0.30304779000000021</v>
      </c>
      <c r="F20" s="4">
        <v>-0.19171280000000002</v>
      </c>
      <c r="G20" s="4">
        <v>0</v>
      </c>
      <c r="H20" s="4">
        <v>0</v>
      </c>
      <c r="I20" s="4">
        <f>E20+F20+G20+H20</f>
        <v>-0.49476059000000022</v>
      </c>
      <c r="J20" s="4">
        <v>0</v>
      </c>
      <c r="K20" s="4">
        <f>I20+J20</f>
        <v>-0.49476059000000022</v>
      </c>
      <c r="L20" s="4">
        <v>-0.31330347333333342</v>
      </c>
    </row>
    <row r="21" spans="1:12" x14ac:dyDescent="0.2">
      <c r="A21" s="5"/>
      <c r="E21" s="4"/>
      <c r="F21" s="4"/>
      <c r="G21" s="4"/>
      <c r="H21" s="4"/>
      <c r="I21" s="4"/>
      <c r="J21" s="4"/>
      <c r="K21" s="4"/>
      <c r="L21" s="4"/>
    </row>
    <row r="22" spans="1:12" ht="13.5" thickBot="1" x14ac:dyDescent="0.25">
      <c r="A22" s="5">
        <f>A20+1</f>
        <v>4</v>
      </c>
      <c r="C22" s="1" t="s">
        <v>41</v>
      </c>
      <c r="E22" s="6">
        <f t="shared" ref="E22:L22" si="0">SUM(E19:E20)</f>
        <v>-1.2247535499999997</v>
      </c>
      <c r="F22" s="6">
        <f t="shared" si="0"/>
        <v>-0.25140247999999998</v>
      </c>
      <c r="G22" s="6">
        <f t="shared" si="0"/>
        <v>0</v>
      </c>
      <c r="H22" s="6">
        <f t="shared" si="0"/>
        <v>0</v>
      </c>
      <c r="I22" s="6">
        <f t="shared" si="0"/>
        <v>-1.4761560299999996</v>
      </c>
      <c r="J22" s="6">
        <f t="shared" si="0"/>
        <v>0</v>
      </c>
      <c r="K22" s="6">
        <f t="shared" si="0"/>
        <v>-1.4761560299999996</v>
      </c>
      <c r="L22" s="6">
        <f t="shared" si="0"/>
        <v>-1.2648540733333333</v>
      </c>
    </row>
    <row r="23" spans="1:12" ht="13.5" thickTop="1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ht="13.5" thickBot="1" x14ac:dyDescent="0.25">
      <c r="A24" s="5">
        <f>A22+1</f>
        <v>5</v>
      </c>
      <c r="C24" s="1" t="s">
        <v>0</v>
      </c>
      <c r="E24" s="6">
        <f t="shared" ref="E24:L24" si="1">SUM(E15,E22)</f>
        <v>-2.6364462899999994</v>
      </c>
      <c r="F24" s="6">
        <f t="shared" si="1"/>
        <v>-0.289331</v>
      </c>
      <c r="G24" s="6">
        <f t="shared" si="1"/>
        <v>0</v>
      </c>
      <c r="H24" s="6">
        <f t="shared" si="1"/>
        <v>0</v>
      </c>
      <c r="I24" s="6">
        <f t="shared" si="1"/>
        <v>-2.9257772899999992</v>
      </c>
      <c r="J24" s="6">
        <f t="shared" si="1"/>
        <v>0</v>
      </c>
      <c r="K24" s="6">
        <f t="shared" si="1"/>
        <v>-2.9257772899999992</v>
      </c>
      <c r="L24" s="6">
        <f t="shared" si="1"/>
        <v>-2.6955110733333338</v>
      </c>
    </row>
    <row r="25" spans="1:12" ht="13.5" thickTop="1" x14ac:dyDescent="0.2"/>
    <row r="26" spans="1:12" x14ac:dyDescent="0.2">
      <c r="A26" s="3"/>
    </row>
  </sheetData>
  <pageMargins left="0.7" right="0.7" top="0.75" bottom="0.75" header="0.3" footer="0.3"/>
  <pageSetup scale="77" firstPageNumber="14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A152-2343-48B1-83E1-F2A95EF92514}">
  <dimension ref="A6:K26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 t="s">
        <v>64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39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38</v>
      </c>
      <c r="F9" s="11"/>
      <c r="G9" s="11"/>
      <c r="H9" s="11" t="s">
        <v>37</v>
      </c>
      <c r="I9" s="11"/>
      <c r="J9" s="11" t="s">
        <v>37</v>
      </c>
      <c r="K9" s="11"/>
    </row>
    <row r="10" spans="1:11" s="7" customFormat="1" ht="38.25" x14ac:dyDescent="0.2">
      <c r="A10" s="10" t="s">
        <v>95</v>
      </c>
      <c r="C10" s="9" t="s">
        <v>36</v>
      </c>
      <c r="E10" s="8" t="s">
        <v>35</v>
      </c>
      <c r="F10" s="8" t="s">
        <v>34</v>
      </c>
      <c r="G10" s="8" t="s">
        <v>33</v>
      </c>
      <c r="H10" s="8" t="s">
        <v>32</v>
      </c>
      <c r="I10" s="8" t="s">
        <v>31</v>
      </c>
      <c r="J10" s="8" t="s">
        <v>30</v>
      </c>
      <c r="K10" s="8" t="s">
        <v>29</v>
      </c>
    </row>
    <row r="11" spans="1:11" x14ac:dyDescent="0.2">
      <c r="E11" s="4" t="s">
        <v>28</v>
      </c>
      <c r="F11" s="4" t="s">
        <v>27</v>
      </c>
      <c r="G11" s="4" t="s">
        <v>26</v>
      </c>
      <c r="H11" s="4" t="s">
        <v>102</v>
      </c>
      <c r="I11" s="4" t="s">
        <v>25</v>
      </c>
      <c r="J11" s="4" t="s">
        <v>103</v>
      </c>
      <c r="K11" s="4" t="s">
        <v>24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A13" s="5"/>
      <c r="C13" s="3" t="s">
        <v>94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13</v>
      </c>
      <c r="E15" s="4">
        <v>82.241352210000016</v>
      </c>
      <c r="F15" s="4">
        <v>2.4830645400000004</v>
      </c>
      <c r="G15" s="4">
        <v>0</v>
      </c>
      <c r="H15" s="4">
        <f t="shared" ref="H15:H22" si="0">E15+F15+G15</f>
        <v>84.724416750000017</v>
      </c>
      <c r="I15" s="4">
        <v>0</v>
      </c>
      <c r="J15" s="4">
        <f t="shared" ref="J15:J22" si="1">H15+I15</f>
        <v>84.724416750000017</v>
      </c>
      <c r="K15" s="4">
        <v>82.552182797500009</v>
      </c>
    </row>
    <row r="16" spans="1:11" x14ac:dyDescent="0.2">
      <c r="A16" s="5">
        <f t="shared" ref="A16:A22" si="2">A15+1</f>
        <v>2</v>
      </c>
      <c r="C16" s="1" t="s">
        <v>12</v>
      </c>
      <c r="E16" s="4">
        <v>67.458329779999985</v>
      </c>
      <c r="F16" s="4">
        <v>0.85202237999999997</v>
      </c>
      <c r="G16" s="4">
        <v>0</v>
      </c>
      <c r="H16" s="4">
        <f t="shared" si="0"/>
        <v>68.310352159999979</v>
      </c>
      <c r="I16" s="4">
        <v>0</v>
      </c>
      <c r="J16" s="4">
        <f t="shared" si="1"/>
        <v>68.310352159999979</v>
      </c>
      <c r="K16" s="4">
        <v>67.619110619999987</v>
      </c>
    </row>
    <row r="17" spans="1:11" x14ac:dyDescent="0.2">
      <c r="A17" s="5">
        <f t="shared" si="2"/>
        <v>3</v>
      </c>
      <c r="C17" s="1" t="s">
        <v>63</v>
      </c>
      <c r="E17" s="4">
        <v>166.28547180999999</v>
      </c>
      <c r="F17" s="4">
        <v>0.77004118999999993</v>
      </c>
      <c r="G17" s="4">
        <v>0</v>
      </c>
      <c r="H17" s="4">
        <f t="shared" si="0"/>
        <v>167.05551299999999</v>
      </c>
      <c r="I17" s="4">
        <v>0</v>
      </c>
      <c r="J17" s="4">
        <f t="shared" si="1"/>
        <v>167.05551299999999</v>
      </c>
      <c r="K17" s="4">
        <v>166.34151795791664</v>
      </c>
    </row>
    <row r="18" spans="1:11" x14ac:dyDescent="0.2">
      <c r="A18" s="5">
        <f t="shared" si="2"/>
        <v>4</v>
      </c>
      <c r="C18" s="1" t="s">
        <v>18</v>
      </c>
      <c r="E18" s="4">
        <v>1954.4762289400005</v>
      </c>
      <c r="F18" s="4">
        <v>61.878657159999989</v>
      </c>
      <c r="G18" s="4">
        <v>-4.0692401566666669</v>
      </c>
      <c r="H18" s="4">
        <f t="shared" si="0"/>
        <v>2012.2856459433337</v>
      </c>
      <c r="I18" s="4">
        <v>0</v>
      </c>
      <c r="J18" s="4">
        <f t="shared" si="1"/>
        <v>2012.2856459433337</v>
      </c>
      <c r="K18" s="4">
        <v>1963.5697481626385</v>
      </c>
    </row>
    <row r="19" spans="1:11" x14ac:dyDescent="0.2">
      <c r="A19" s="5">
        <f t="shared" si="2"/>
        <v>5</v>
      </c>
      <c r="C19" s="1" t="s">
        <v>49</v>
      </c>
      <c r="E19" s="4">
        <v>942.62141438999993</v>
      </c>
      <c r="F19" s="4">
        <v>3.0364241100000005</v>
      </c>
      <c r="G19" s="4">
        <v>0</v>
      </c>
      <c r="H19" s="4">
        <f t="shared" si="0"/>
        <v>945.65783849999991</v>
      </c>
      <c r="I19" s="4">
        <v>0</v>
      </c>
      <c r="J19" s="4">
        <f t="shared" si="1"/>
        <v>945.65783849999991</v>
      </c>
      <c r="K19" s="4">
        <v>943.42897077208329</v>
      </c>
    </row>
    <row r="20" spans="1:11" x14ac:dyDescent="0.2">
      <c r="A20" s="5">
        <f t="shared" si="2"/>
        <v>6</v>
      </c>
      <c r="C20" s="1" t="s">
        <v>4</v>
      </c>
      <c r="E20" s="4">
        <v>320.96579027999991</v>
      </c>
      <c r="F20" s="4">
        <v>45.015634199999994</v>
      </c>
      <c r="G20" s="4">
        <v>0</v>
      </c>
      <c r="H20" s="4">
        <f t="shared" si="0"/>
        <v>365.98142447999987</v>
      </c>
      <c r="I20" s="4">
        <v>0</v>
      </c>
      <c r="J20" s="4">
        <f t="shared" si="1"/>
        <v>365.98142447999987</v>
      </c>
      <c r="K20" s="4">
        <v>325.698859105</v>
      </c>
    </row>
    <row r="21" spans="1:11" x14ac:dyDescent="0.2">
      <c r="A21" s="5">
        <f t="shared" si="2"/>
        <v>7</v>
      </c>
      <c r="C21" s="1" t="s">
        <v>62</v>
      </c>
      <c r="E21" s="4">
        <v>7.4719385000000003</v>
      </c>
      <c r="F21" s="4">
        <v>4.8948999999999999E-2</v>
      </c>
      <c r="G21" s="4">
        <v>0</v>
      </c>
      <c r="H21" s="4">
        <f t="shared" si="0"/>
        <v>7.5208875000000006</v>
      </c>
      <c r="I21" s="4">
        <v>0</v>
      </c>
      <c r="J21" s="4">
        <f t="shared" si="1"/>
        <v>7.5208875000000006</v>
      </c>
      <c r="K21" s="4">
        <v>7.5025316249999987</v>
      </c>
    </row>
    <row r="22" spans="1:11" x14ac:dyDescent="0.2">
      <c r="A22" s="5">
        <f t="shared" si="2"/>
        <v>8</v>
      </c>
      <c r="C22" s="1" t="s">
        <v>2</v>
      </c>
      <c r="E22" s="4">
        <v>200.10864585999997</v>
      </c>
      <c r="F22" s="4">
        <v>31.412097559999999</v>
      </c>
      <c r="G22" s="4">
        <v>0</v>
      </c>
      <c r="H22" s="4">
        <f t="shared" si="0"/>
        <v>231.52074341999997</v>
      </c>
      <c r="I22" s="4">
        <v>0</v>
      </c>
      <c r="J22" s="4">
        <f t="shared" si="1"/>
        <v>231.52074341999997</v>
      </c>
      <c r="K22" s="4">
        <v>210.70289106583337</v>
      </c>
    </row>
    <row r="23" spans="1:11" x14ac:dyDescent="0.2">
      <c r="A23" s="5"/>
      <c r="E23" s="4"/>
      <c r="F23" s="4"/>
      <c r="G23" s="4"/>
      <c r="H23" s="4"/>
      <c r="I23" s="4"/>
      <c r="J23" s="4"/>
      <c r="K23" s="4"/>
    </row>
    <row r="24" spans="1:11" ht="13.5" thickBot="1" x14ac:dyDescent="0.25">
      <c r="A24" s="5">
        <f>A22+1</f>
        <v>9</v>
      </c>
      <c r="C24" s="1" t="s">
        <v>61</v>
      </c>
      <c r="E24" s="6">
        <f t="shared" ref="E24:K24" si="3">SUM(E15:E22)</f>
        <v>3741.6291717700001</v>
      </c>
      <c r="F24" s="6">
        <f t="shared" si="3"/>
        <v>145.49689013999998</v>
      </c>
      <c r="G24" s="6">
        <f t="shared" si="3"/>
        <v>-4.0692401566666669</v>
      </c>
      <c r="H24" s="6">
        <f t="shared" si="3"/>
        <v>3883.0568217533337</v>
      </c>
      <c r="I24" s="6">
        <f t="shared" si="3"/>
        <v>0</v>
      </c>
      <c r="J24" s="6">
        <f t="shared" si="3"/>
        <v>3883.0568217533337</v>
      </c>
      <c r="K24" s="6">
        <f t="shared" si="3"/>
        <v>3767.4158121059713</v>
      </c>
    </row>
    <row r="25" spans="1:11" ht="13.5" thickTop="1" x14ac:dyDescent="0.2"/>
    <row r="26" spans="1:11" x14ac:dyDescent="0.2">
      <c r="A26" s="3"/>
    </row>
  </sheetData>
  <pageMargins left="0.7" right="0.7" top="0.75" bottom="0.75" header="0.3" footer="0.3"/>
  <pageSetup scale="88" firstPageNumber="3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A388-E1BE-4548-B0E7-1EBFFD39EE70}">
  <dimension ref="A6:K73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 t="s">
        <v>59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39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38</v>
      </c>
      <c r="F9" s="11"/>
      <c r="G9" s="11"/>
      <c r="H9" s="11" t="s">
        <v>37</v>
      </c>
      <c r="I9" s="11"/>
      <c r="J9" s="11" t="s">
        <v>37</v>
      </c>
      <c r="K9" s="11"/>
    </row>
    <row r="10" spans="1:11" s="7" customFormat="1" ht="38.25" x14ac:dyDescent="0.2">
      <c r="A10" s="10" t="s">
        <v>95</v>
      </c>
      <c r="C10" s="9" t="s">
        <v>36</v>
      </c>
      <c r="E10" s="8" t="s">
        <v>35</v>
      </c>
      <c r="F10" s="8" t="s">
        <v>34</v>
      </c>
      <c r="G10" s="8" t="s">
        <v>33</v>
      </c>
      <c r="H10" s="8" t="s">
        <v>32</v>
      </c>
      <c r="I10" s="8" t="s">
        <v>31</v>
      </c>
      <c r="J10" s="8" t="s">
        <v>30</v>
      </c>
      <c r="K10" s="8" t="s">
        <v>29</v>
      </c>
    </row>
    <row r="11" spans="1:11" x14ac:dyDescent="0.2">
      <c r="E11" s="4" t="s">
        <v>28</v>
      </c>
      <c r="F11" s="4" t="s">
        <v>27</v>
      </c>
      <c r="G11" s="4" t="s">
        <v>26</v>
      </c>
      <c r="H11" s="4" t="s">
        <v>102</v>
      </c>
      <c r="I11" s="4" t="s">
        <v>25</v>
      </c>
      <c r="J11" s="4" t="s">
        <v>103</v>
      </c>
      <c r="K11" s="4" t="s">
        <v>24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58</v>
      </c>
    </row>
    <row r="15" spans="1:11" x14ac:dyDescent="0.2">
      <c r="A15" s="5">
        <v>1</v>
      </c>
      <c r="C15" s="1" t="s">
        <v>57</v>
      </c>
      <c r="E15" s="4">
        <v>47.582769509999991</v>
      </c>
      <c r="F15" s="4">
        <v>1.3459280799999997</v>
      </c>
      <c r="G15" s="4">
        <v>0</v>
      </c>
      <c r="H15" s="4">
        <f t="shared" ref="H15:H22" si="0">E15+F15+G15</f>
        <v>48.928697589999992</v>
      </c>
      <c r="I15" s="4">
        <v>-1.0047999999999999</v>
      </c>
      <c r="J15" s="4">
        <f t="shared" ref="J15:J22" si="1">H15+I15</f>
        <v>47.923897589999989</v>
      </c>
      <c r="K15" s="4">
        <v>46.63404984666667</v>
      </c>
    </row>
    <row r="16" spans="1:11" x14ac:dyDescent="0.2">
      <c r="A16" s="5">
        <f t="shared" ref="A16:A22" si="2">A15+1</f>
        <v>2</v>
      </c>
      <c r="C16" s="1" t="s">
        <v>11</v>
      </c>
      <c r="E16" s="4">
        <v>31.495622900000001</v>
      </c>
      <c r="F16" s="4">
        <v>0.60041990999999995</v>
      </c>
      <c r="G16" s="4">
        <v>0</v>
      </c>
      <c r="H16" s="4">
        <f t="shared" si="0"/>
        <v>32.09604281</v>
      </c>
      <c r="I16" s="4">
        <v>-7.0400000000000004E-2</v>
      </c>
      <c r="J16" s="4">
        <f t="shared" si="1"/>
        <v>32.025642810000001</v>
      </c>
      <c r="K16" s="4">
        <v>31.450240396249999</v>
      </c>
    </row>
    <row r="17" spans="1:11" x14ac:dyDescent="0.2">
      <c r="A17" s="5">
        <f t="shared" si="2"/>
        <v>3</v>
      </c>
      <c r="C17" s="1" t="s">
        <v>51</v>
      </c>
      <c r="E17" s="4">
        <v>69.995083080000001</v>
      </c>
      <c r="F17" s="4">
        <v>22.410152777090161</v>
      </c>
      <c r="G17" s="4">
        <v>0</v>
      </c>
      <c r="H17" s="4">
        <f t="shared" si="0"/>
        <v>92.405235857090162</v>
      </c>
      <c r="I17" s="4">
        <v>0</v>
      </c>
      <c r="J17" s="4">
        <f t="shared" si="1"/>
        <v>92.405235857090162</v>
      </c>
      <c r="K17" s="4">
        <v>70.963052039045422</v>
      </c>
    </row>
    <row r="18" spans="1:11" x14ac:dyDescent="0.2">
      <c r="A18" s="5">
        <f t="shared" si="2"/>
        <v>4</v>
      </c>
      <c r="C18" s="1" t="s">
        <v>56</v>
      </c>
      <c r="E18" s="4">
        <v>12.642444040000001</v>
      </c>
      <c r="F18" s="4">
        <v>0.72207297999999998</v>
      </c>
      <c r="G18" s="4">
        <v>0</v>
      </c>
      <c r="H18" s="4">
        <f t="shared" si="0"/>
        <v>13.364517020000001</v>
      </c>
      <c r="I18" s="4">
        <v>0</v>
      </c>
      <c r="J18" s="4">
        <f t="shared" si="1"/>
        <v>13.364517020000001</v>
      </c>
      <c r="K18" s="4">
        <v>12.743689024166668</v>
      </c>
    </row>
    <row r="19" spans="1:11" x14ac:dyDescent="0.2">
      <c r="A19" s="5">
        <f t="shared" si="2"/>
        <v>5</v>
      </c>
      <c r="C19" s="1" t="s">
        <v>50</v>
      </c>
      <c r="E19" s="4">
        <v>115.41724062000002</v>
      </c>
      <c r="F19" s="4">
        <v>12.278214447493417</v>
      </c>
      <c r="G19" s="4">
        <v>0</v>
      </c>
      <c r="H19" s="4">
        <f t="shared" si="0"/>
        <v>127.69545506749343</v>
      </c>
      <c r="I19" s="4">
        <v>0</v>
      </c>
      <c r="J19" s="4">
        <f t="shared" si="1"/>
        <v>127.69545506749343</v>
      </c>
      <c r="K19" s="4">
        <v>115.92883288864559</v>
      </c>
    </row>
    <row r="20" spans="1:11" x14ac:dyDescent="0.2">
      <c r="A20" s="5">
        <f t="shared" si="2"/>
        <v>6</v>
      </c>
      <c r="C20" s="1" t="s">
        <v>49</v>
      </c>
      <c r="E20" s="4">
        <v>159.72533286000001</v>
      </c>
      <c r="F20" s="4">
        <v>36.446985774273486</v>
      </c>
      <c r="G20" s="4">
        <v>0</v>
      </c>
      <c r="H20" s="4">
        <f t="shared" si="0"/>
        <v>196.17231863427349</v>
      </c>
      <c r="I20" s="4">
        <v>-0.45700000000000002</v>
      </c>
      <c r="J20" s="4">
        <f t="shared" si="1"/>
        <v>195.7153186342735</v>
      </c>
      <c r="K20" s="4">
        <v>164.29132582059469</v>
      </c>
    </row>
    <row r="21" spans="1:11" x14ac:dyDescent="0.2">
      <c r="A21" s="5">
        <f t="shared" si="2"/>
        <v>7</v>
      </c>
      <c r="C21" s="1" t="s">
        <v>48</v>
      </c>
      <c r="E21" s="4">
        <v>11.20611435</v>
      </c>
      <c r="F21" s="4">
        <v>0</v>
      </c>
      <c r="G21" s="4">
        <v>0</v>
      </c>
      <c r="H21" s="4">
        <f t="shared" si="0"/>
        <v>11.20611435</v>
      </c>
      <c r="I21" s="4">
        <v>0</v>
      </c>
      <c r="J21" s="4">
        <f t="shared" si="1"/>
        <v>11.20611435</v>
      </c>
      <c r="K21" s="4">
        <v>11.206114350000002</v>
      </c>
    </row>
    <row r="22" spans="1:11" x14ac:dyDescent="0.2">
      <c r="A22" s="5">
        <f t="shared" si="2"/>
        <v>8</v>
      </c>
      <c r="C22" s="1" t="s">
        <v>47</v>
      </c>
      <c r="E22" s="4">
        <v>32.386379739999995</v>
      </c>
      <c r="F22" s="4">
        <v>0</v>
      </c>
      <c r="G22" s="4">
        <v>0</v>
      </c>
      <c r="H22" s="4">
        <f t="shared" si="0"/>
        <v>32.386379739999995</v>
      </c>
      <c r="I22" s="4">
        <v>0</v>
      </c>
      <c r="J22" s="4">
        <f t="shared" si="1"/>
        <v>32.386379739999995</v>
      </c>
      <c r="K22" s="4">
        <v>32.386379740000002</v>
      </c>
    </row>
    <row r="23" spans="1:11" x14ac:dyDescent="0.2">
      <c r="A23" s="5"/>
      <c r="E23" s="4"/>
      <c r="F23" s="4"/>
      <c r="G23" s="4"/>
      <c r="H23" s="4"/>
      <c r="I23" s="4"/>
      <c r="J23" s="4"/>
      <c r="K23" s="4"/>
    </row>
    <row r="24" spans="1:11" ht="13.5" thickBot="1" x14ac:dyDescent="0.25">
      <c r="A24" s="5">
        <f>A22+1</f>
        <v>9</v>
      </c>
      <c r="C24" s="1" t="s">
        <v>41</v>
      </c>
      <c r="E24" s="6">
        <f t="shared" ref="E24:K24" si="3">SUM(E15:E22)</f>
        <v>480.45098710000008</v>
      </c>
      <c r="F24" s="6">
        <f t="shared" si="3"/>
        <v>73.803773968857058</v>
      </c>
      <c r="G24" s="6">
        <f t="shared" si="3"/>
        <v>0</v>
      </c>
      <c r="H24" s="6">
        <f t="shared" si="3"/>
        <v>554.25476106885708</v>
      </c>
      <c r="I24" s="6">
        <f t="shared" si="3"/>
        <v>-1.5322</v>
      </c>
      <c r="J24" s="6">
        <f t="shared" si="3"/>
        <v>552.72256106885698</v>
      </c>
      <c r="K24" s="6">
        <f t="shared" si="3"/>
        <v>485.60368410536904</v>
      </c>
    </row>
    <row r="25" spans="1:11" ht="13.5" thickTop="1" x14ac:dyDescent="0.2">
      <c r="A25" s="5"/>
      <c r="E25" s="4"/>
      <c r="F25" s="4"/>
      <c r="G25" s="4"/>
      <c r="H25" s="4"/>
      <c r="I25" s="4"/>
      <c r="J25" s="4"/>
      <c r="K25" s="4"/>
    </row>
    <row r="26" spans="1:11" x14ac:dyDescent="0.2">
      <c r="A26" s="5"/>
      <c r="C26" s="3" t="s">
        <v>55</v>
      </c>
      <c r="E26" s="4"/>
      <c r="F26" s="4"/>
      <c r="G26" s="4"/>
      <c r="H26" s="4"/>
      <c r="I26" s="4"/>
      <c r="J26" s="4"/>
      <c r="K26" s="4"/>
    </row>
    <row r="27" spans="1:11" x14ac:dyDescent="0.2">
      <c r="A27" s="5"/>
      <c r="E27" s="4"/>
      <c r="F27" s="4"/>
      <c r="G27" s="4"/>
      <c r="H27" s="4"/>
      <c r="I27" s="4"/>
      <c r="J27" s="4"/>
      <c r="K27" s="4"/>
    </row>
    <row r="28" spans="1:11" x14ac:dyDescent="0.2">
      <c r="A28" s="5">
        <f>A24+1</f>
        <v>10</v>
      </c>
      <c r="C28" s="1" t="s">
        <v>13</v>
      </c>
      <c r="E28" s="4">
        <v>7.3026999999999996E-3</v>
      </c>
      <c r="F28" s="4">
        <v>0</v>
      </c>
      <c r="G28" s="4">
        <v>0</v>
      </c>
      <c r="H28" s="4">
        <f>E28+F28+G28</f>
        <v>7.3026999999999996E-3</v>
      </c>
      <c r="I28" s="4">
        <v>0</v>
      </c>
      <c r="J28" s="4">
        <f>H28+I28</f>
        <v>7.3026999999999996E-3</v>
      </c>
      <c r="K28" s="4">
        <v>7.3027000000000005E-3</v>
      </c>
    </row>
    <row r="29" spans="1:11" x14ac:dyDescent="0.2">
      <c r="A29" s="5">
        <f>A28+1</f>
        <v>11</v>
      </c>
      <c r="C29" s="1" t="s">
        <v>11</v>
      </c>
      <c r="E29" s="4">
        <v>5.2031636400000005</v>
      </c>
      <c r="F29" s="4">
        <v>0.66468530000000015</v>
      </c>
      <c r="G29" s="4">
        <v>0</v>
      </c>
      <c r="H29" s="4">
        <f>E29+F29+G29</f>
        <v>5.8678489400000009</v>
      </c>
      <c r="I29" s="4">
        <v>0</v>
      </c>
      <c r="J29" s="4">
        <f>H29+I29</f>
        <v>5.8678489400000009</v>
      </c>
      <c r="K29" s="4">
        <v>5.2173729616666673</v>
      </c>
    </row>
    <row r="30" spans="1:11" x14ac:dyDescent="0.2">
      <c r="A30" s="5">
        <f>A29+1</f>
        <v>12</v>
      </c>
      <c r="C30" s="1" t="s">
        <v>54</v>
      </c>
      <c r="E30" s="4">
        <v>4.6086803499999993</v>
      </c>
      <c r="F30" s="4">
        <v>0.82222443000000012</v>
      </c>
      <c r="G30" s="4">
        <v>0</v>
      </c>
      <c r="H30" s="4">
        <f>E30+F30+G30</f>
        <v>5.4309047799999997</v>
      </c>
      <c r="I30" s="4">
        <v>0</v>
      </c>
      <c r="J30" s="4">
        <f>H30+I30</f>
        <v>5.4309047799999997</v>
      </c>
      <c r="K30" s="4">
        <v>4.6429397012500004</v>
      </c>
    </row>
    <row r="31" spans="1:11" x14ac:dyDescent="0.2">
      <c r="A31" s="5">
        <f>A30+1</f>
        <v>13</v>
      </c>
      <c r="C31" s="1" t="s">
        <v>53</v>
      </c>
      <c r="E31" s="4">
        <v>20.206670370000001</v>
      </c>
      <c r="F31" s="4">
        <v>3.7189420000000001E-2</v>
      </c>
      <c r="G31" s="4">
        <v>0</v>
      </c>
      <c r="H31" s="4">
        <f>E31+F31+G31</f>
        <v>20.243859790000002</v>
      </c>
      <c r="I31" s="4">
        <v>0</v>
      </c>
      <c r="J31" s="4">
        <f>H31+I31</f>
        <v>20.243859790000002</v>
      </c>
      <c r="K31" s="4">
        <v>20.214132010000004</v>
      </c>
    </row>
    <row r="32" spans="1:11" x14ac:dyDescent="0.2">
      <c r="A32" s="5">
        <f>A31+1</f>
        <v>14</v>
      </c>
      <c r="C32" s="1" t="s">
        <v>2</v>
      </c>
      <c r="E32" s="4">
        <v>1.8010700299999998</v>
      </c>
      <c r="F32" s="4">
        <v>0.29743195000000006</v>
      </c>
      <c r="G32" s="4">
        <v>0</v>
      </c>
      <c r="H32" s="4">
        <f>E32+F32+G32</f>
        <v>2.09850198</v>
      </c>
      <c r="I32" s="4">
        <v>0</v>
      </c>
      <c r="J32" s="4">
        <f>H32+I32</f>
        <v>2.09850198</v>
      </c>
      <c r="K32" s="4">
        <v>1.9091633770833329</v>
      </c>
    </row>
    <row r="33" spans="1:11" x14ac:dyDescent="0.2">
      <c r="A33" s="5"/>
      <c r="E33" s="4"/>
      <c r="F33" s="4"/>
      <c r="G33" s="4"/>
      <c r="H33" s="4"/>
      <c r="I33" s="4"/>
      <c r="J33" s="4"/>
      <c r="K33" s="4"/>
    </row>
    <row r="34" spans="1:11" ht="13.5" thickBot="1" x14ac:dyDescent="0.25">
      <c r="A34" s="5">
        <f>A32+1</f>
        <v>15</v>
      </c>
      <c r="C34" s="1" t="s">
        <v>41</v>
      </c>
      <c r="E34" s="6">
        <f t="shared" ref="E34:K34" si="4">SUM(E28:E32)</f>
        <v>31.82688709</v>
      </c>
      <c r="F34" s="6">
        <f t="shared" si="4"/>
        <v>1.8215311000000003</v>
      </c>
      <c r="G34" s="6">
        <f t="shared" si="4"/>
        <v>0</v>
      </c>
      <c r="H34" s="6">
        <f t="shared" si="4"/>
        <v>33.648418190000001</v>
      </c>
      <c r="I34" s="6">
        <f t="shared" si="4"/>
        <v>0</v>
      </c>
      <c r="J34" s="6">
        <f t="shared" si="4"/>
        <v>33.648418190000001</v>
      </c>
      <c r="K34" s="6">
        <f t="shared" si="4"/>
        <v>31.990910750000005</v>
      </c>
    </row>
    <row r="35" spans="1:11" ht="13.5" thickTop="1" x14ac:dyDescent="0.2">
      <c r="A35" s="5"/>
      <c r="E35" s="4"/>
      <c r="F35" s="4"/>
      <c r="G35" s="4"/>
      <c r="H35" s="4"/>
      <c r="I35" s="4"/>
      <c r="J35" s="4"/>
      <c r="K35" s="4"/>
    </row>
    <row r="36" spans="1:11" x14ac:dyDescent="0.2">
      <c r="A36" s="5"/>
      <c r="E36" s="4"/>
      <c r="F36" s="4"/>
      <c r="G36" s="4"/>
      <c r="H36" s="4"/>
      <c r="I36" s="4"/>
      <c r="J36" s="4"/>
      <c r="K36" s="4"/>
    </row>
    <row r="37" spans="1:11" x14ac:dyDescent="0.2">
      <c r="A37" s="5"/>
      <c r="E37" s="4"/>
      <c r="F37" s="4"/>
      <c r="G37" s="4"/>
      <c r="H37" s="4"/>
      <c r="I37" s="4"/>
      <c r="J37" s="4"/>
      <c r="K37" s="4"/>
    </row>
    <row r="38" spans="1:11" x14ac:dyDescent="0.2">
      <c r="A38" s="5"/>
      <c r="E38" s="4"/>
      <c r="F38" s="4"/>
      <c r="G38" s="4"/>
      <c r="H38" s="4"/>
      <c r="I38" s="4"/>
      <c r="J38" s="4"/>
      <c r="K38" s="4"/>
    </row>
    <row r="50" spans="1:11" x14ac:dyDescent="0.2">
      <c r="A50" s="14" t="s">
        <v>98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1" spans="1:11" x14ac:dyDescent="0.2">
      <c r="A51" s="14" t="s">
        <v>39</v>
      </c>
      <c r="B51" s="14"/>
      <c r="C51" s="14"/>
      <c r="D51" s="14"/>
      <c r="E51" s="13"/>
      <c r="F51" s="13"/>
      <c r="G51" s="13"/>
      <c r="H51" s="13"/>
      <c r="I51" s="13"/>
      <c r="J51" s="13"/>
      <c r="K51" s="13"/>
    </row>
    <row r="53" spans="1:11" x14ac:dyDescent="0.2">
      <c r="A53" s="3"/>
      <c r="B53" s="3"/>
      <c r="C53" s="3"/>
      <c r="D53" s="3"/>
      <c r="E53" s="11" t="s">
        <v>38</v>
      </c>
      <c r="F53" s="11"/>
      <c r="G53" s="11"/>
      <c r="H53" s="11" t="s">
        <v>37</v>
      </c>
      <c r="I53" s="11"/>
      <c r="J53" s="11" t="s">
        <v>37</v>
      </c>
      <c r="K53" s="11"/>
    </row>
    <row r="54" spans="1:11" ht="38.25" x14ac:dyDescent="0.2">
      <c r="A54" s="10" t="s">
        <v>95</v>
      </c>
      <c r="B54" s="7"/>
      <c r="C54" s="9" t="s">
        <v>36</v>
      </c>
      <c r="D54" s="7"/>
      <c r="E54" s="8" t="s">
        <v>35</v>
      </c>
      <c r="F54" s="8" t="s">
        <v>34</v>
      </c>
      <c r="G54" s="8" t="s">
        <v>33</v>
      </c>
      <c r="H54" s="8" t="s">
        <v>32</v>
      </c>
      <c r="I54" s="8" t="s">
        <v>31</v>
      </c>
      <c r="J54" s="8" t="s">
        <v>30</v>
      </c>
      <c r="K54" s="8" t="s">
        <v>29</v>
      </c>
    </row>
    <row r="55" spans="1:11" x14ac:dyDescent="0.2">
      <c r="E55" s="4" t="s">
        <v>28</v>
      </c>
      <c r="F55" s="4" t="s">
        <v>27</v>
      </c>
      <c r="G55" s="4" t="s">
        <v>26</v>
      </c>
      <c r="H55" s="4" t="s">
        <v>102</v>
      </c>
      <c r="I55" s="4" t="s">
        <v>25</v>
      </c>
      <c r="J55" s="4" t="s">
        <v>103</v>
      </c>
      <c r="K55" s="4" t="s">
        <v>24</v>
      </c>
    </row>
    <row r="56" spans="1:11" x14ac:dyDescent="0.2">
      <c r="E56" s="4"/>
      <c r="F56" s="4"/>
      <c r="G56" s="4"/>
      <c r="H56" s="4"/>
      <c r="I56" s="4"/>
      <c r="J56" s="4"/>
      <c r="K56" s="4"/>
    </row>
    <row r="57" spans="1:11" x14ac:dyDescent="0.2">
      <c r="A57" s="5"/>
      <c r="C57" s="3" t="s">
        <v>52</v>
      </c>
      <c r="E57" s="4"/>
      <c r="F57" s="4"/>
      <c r="G57" s="4"/>
      <c r="H57" s="4"/>
      <c r="I57" s="4"/>
      <c r="J57" s="4"/>
      <c r="K57" s="4"/>
    </row>
    <row r="58" spans="1:11" x14ac:dyDescent="0.2">
      <c r="A58" s="5"/>
      <c r="E58" s="4"/>
      <c r="F58" s="4"/>
      <c r="G58" s="4"/>
      <c r="H58" s="4"/>
      <c r="I58" s="4"/>
      <c r="J58" s="4"/>
      <c r="K58" s="4"/>
    </row>
    <row r="59" spans="1:11" x14ac:dyDescent="0.2">
      <c r="A59" s="5">
        <f>A34+1</f>
        <v>16</v>
      </c>
      <c r="C59" s="1" t="s">
        <v>13</v>
      </c>
      <c r="E59" s="4">
        <v>7.22374808</v>
      </c>
      <c r="F59" s="4">
        <v>2.42025158</v>
      </c>
      <c r="G59" s="4">
        <v>0</v>
      </c>
      <c r="H59" s="4">
        <f t="shared" ref="H59:H67" si="5">E59+F59+G59</f>
        <v>9.6439996600000004</v>
      </c>
      <c r="I59" s="4">
        <v>0</v>
      </c>
      <c r="J59" s="4">
        <f t="shared" ref="J59:J67" si="6">H59+I59</f>
        <v>9.6439996600000004</v>
      </c>
      <c r="K59" s="4">
        <v>7.3319611433333343</v>
      </c>
    </row>
    <row r="60" spans="1:11" x14ac:dyDescent="0.2">
      <c r="A60" s="5">
        <f t="shared" ref="A60:A67" si="7">A59+1</f>
        <v>17</v>
      </c>
      <c r="C60" s="1" t="s">
        <v>12</v>
      </c>
      <c r="E60" s="4">
        <v>31.98506128</v>
      </c>
      <c r="F60" s="4">
        <v>0</v>
      </c>
      <c r="G60" s="4">
        <v>0</v>
      </c>
      <c r="H60" s="4">
        <f t="shared" si="5"/>
        <v>31.98506128</v>
      </c>
      <c r="I60" s="4">
        <v>0</v>
      </c>
      <c r="J60" s="4">
        <f t="shared" si="6"/>
        <v>31.98506128</v>
      </c>
      <c r="K60" s="4">
        <v>31.985061280000004</v>
      </c>
    </row>
    <row r="61" spans="1:11" x14ac:dyDescent="0.2">
      <c r="A61" s="5">
        <f t="shared" si="7"/>
        <v>18</v>
      </c>
      <c r="C61" s="1" t="s">
        <v>11</v>
      </c>
      <c r="E61" s="4">
        <v>69.301657799999987</v>
      </c>
      <c r="F61" s="4">
        <v>0.88887304000000011</v>
      </c>
      <c r="G61" s="4">
        <v>0</v>
      </c>
      <c r="H61" s="4">
        <f t="shared" si="5"/>
        <v>70.190530839999994</v>
      </c>
      <c r="I61" s="4">
        <v>0</v>
      </c>
      <c r="J61" s="4">
        <f t="shared" si="6"/>
        <v>70.190530839999994</v>
      </c>
      <c r="K61" s="4">
        <v>69.417370544166658</v>
      </c>
    </row>
    <row r="62" spans="1:11" x14ac:dyDescent="0.2">
      <c r="A62" s="5">
        <f t="shared" si="7"/>
        <v>19</v>
      </c>
      <c r="C62" s="1" t="s">
        <v>51</v>
      </c>
      <c r="E62" s="4">
        <v>47.98348261999999</v>
      </c>
      <c r="F62" s="4">
        <v>1.14963112</v>
      </c>
      <c r="G62" s="4">
        <v>0</v>
      </c>
      <c r="H62" s="4">
        <f t="shared" si="5"/>
        <v>49.133113739999992</v>
      </c>
      <c r="I62" s="4">
        <v>0</v>
      </c>
      <c r="J62" s="4">
        <f t="shared" si="6"/>
        <v>49.133113739999992</v>
      </c>
      <c r="K62" s="4">
        <v>48.498694655000001</v>
      </c>
    </row>
    <row r="63" spans="1:11" x14ac:dyDescent="0.2">
      <c r="A63" s="5">
        <f t="shared" si="7"/>
        <v>20</v>
      </c>
      <c r="C63" s="1" t="s">
        <v>50</v>
      </c>
      <c r="E63" s="4">
        <v>50.55763816000001</v>
      </c>
      <c r="F63" s="4">
        <v>0.54100242999999981</v>
      </c>
      <c r="G63" s="4">
        <v>0</v>
      </c>
      <c r="H63" s="4">
        <f t="shared" si="5"/>
        <v>51.098640590000009</v>
      </c>
      <c r="I63" s="4">
        <v>0</v>
      </c>
      <c r="J63" s="4">
        <f t="shared" si="6"/>
        <v>51.098640590000009</v>
      </c>
      <c r="K63" s="4">
        <v>50.83053152041667</v>
      </c>
    </row>
    <row r="64" spans="1:11" x14ac:dyDescent="0.2">
      <c r="A64" s="5">
        <f t="shared" si="7"/>
        <v>21</v>
      </c>
      <c r="C64" s="1" t="s">
        <v>49</v>
      </c>
      <c r="E64" s="4">
        <v>470.14459267999996</v>
      </c>
      <c r="F64" s="4">
        <v>2.8512796100000006</v>
      </c>
      <c r="G64" s="4">
        <v>0</v>
      </c>
      <c r="H64" s="4">
        <f t="shared" si="5"/>
        <v>472.99587228999997</v>
      </c>
      <c r="I64" s="4">
        <v>0</v>
      </c>
      <c r="J64" s="4">
        <f t="shared" si="6"/>
        <v>472.99587228999997</v>
      </c>
      <c r="K64" s="4">
        <v>470.60628255458346</v>
      </c>
    </row>
    <row r="65" spans="1:11" x14ac:dyDescent="0.2">
      <c r="A65" s="5">
        <f t="shared" si="7"/>
        <v>22</v>
      </c>
      <c r="C65" s="1" t="s">
        <v>48</v>
      </c>
      <c r="E65" s="4">
        <v>86.416412649999998</v>
      </c>
      <c r="F65" s="4">
        <v>-23.590794600000002</v>
      </c>
      <c r="G65" s="4">
        <v>0</v>
      </c>
      <c r="H65" s="4">
        <f t="shared" si="5"/>
        <v>62.825618049999996</v>
      </c>
      <c r="I65" s="4">
        <v>0</v>
      </c>
      <c r="J65" s="4">
        <f t="shared" si="6"/>
        <v>62.825618049999996</v>
      </c>
      <c r="K65" s="4">
        <v>85.483717623333362</v>
      </c>
    </row>
    <row r="66" spans="1:11" x14ac:dyDescent="0.2">
      <c r="A66" s="5">
        <f t="shared" si="7"/>
        <v>23</v>
      </c>
      <c r="C66" s="1" t="s">
        <v>47</v>
      </c>
      <c r="E66" s="4">
        <v>36.199051320000009</v>
      </c>
      <c r="F66" s="4">
        <v>0</v>
      </c>
      <c r="G66" s="4">
        <v>0</v>
      </c>
      <c r="H66" s="4">
        <f t="shared" si="5"/>
        <v>36.199051320000009</v>
      </c>
      <c r="I66" s="4">
        <v>0</v>
      </c>
      <c r="J66" s="4">
        <f t="shared" si="6"/>
        <v>36.199051320000009</v>
      </c>
      <c r="K66" s="4">
        <v>36.199051319999988</v>
      </c>
    </row>
    <row r="67" spans="1:11" x14ac:dyDescent="0.2">
      <c r="A67" s="5">
        <f t="shared" si="7"/>
        <v>24</v>
      </c>
      <c r="C67" s="1" t="s">
        <v>2</v>
      </c>
      <c r="E67" s="4">
        <v>18.120401470000004</v>
      </c>
      <c r="F67" s="4">
        <v>3.6244171299999999</v>
      </c>
      <c r="G67" s="4">
        <v>0</v>
      </c>
      <c r="H67" s="4">
        <f t="shared" si="5"/>
        <v>21.744818600000006</v>
      </c>
      <c r="I67" s="4">
        <v>0</v>
      </c>
      <c r="J67" s="4">
        <f t="shared" si="6"/>
        <v>21.744818600000006</v>
      </c>
      <c r="K67" s="4">
        <v>19.350309162916666</v>
      </c>
    </row>
    <row r="68" spans="1:11" x14ac:dyDescent="0.2">
      <c r="A68" s="5"/>
      <c r="E68" s="4"/>
      <c r="F68" s="4"/>
      <c r="G68" s="4"/>
      <c r="H68" s="4"/>
      <c r="I68" s="4"/>
      <c r="J68" s="4"/>
      <c r="K68" s="4"/>
    </row>
    <row r="69" spans="1:11" ht="13.5" thickBot="1" x14ac:dyDescent="0.25">
      <c r="A69" s="5">
        <f>A67+1</f>
        <v>25</v>
      </c>
      <c r="C69" s="1" t="s">
        <v>41</v>
      </c>
      <c r="E69" s="6">
        <f t="shared" ref="E69:K69" si="8">SUM(E59:E67)</f>
        <v>817.93204605999995</v>
      </c>
      <c r="F69" s="6">
        <f t="shared" si="8"/>
        <v>-12.115339690000003</v>
      </c>
      <c r="G69" s="6">
        <f t="shared" si="8"/>
        <v>0</v>
      </c>
      <c r="H69" s="6">
        <f t="shared" si="8"/>
        <v>805.81670637000002</v>
      </c>
      <c r="I69" s="6">
        <f t="shared" si="8"/>
        <v>0</v>
      </c>
      <c r="J69" s="6">
        <f t="shared" si="8"/>
        <v>805.81670637000002</v>
      </c>
      <c r="K69" s="6">
        <f t="shared" si="8"/>
        <v>819.70297980375017</v>
      </c>
    </row>
    <row r="70" spans="1:11" ht="13.5" thickTop="1" x14ac:dyDescent="0.2">
      <c r="A70" s="5"/>
      <c r="E70" s="4"/>
      <c r="F70" s="4"/>
      <c r="G70" s="4"/>
      <c r="H70" s="4"/>
      <c r="I70" s="4"/>
      <c r="J70" s="4"/>
      <c r="K70" s="4"/>
    </row>
    <row r="71" spans="1:11" ht="13.5" thickBot="1" x14ac:dyDescent="0.25">
      <c r="A71" s="5">
        <f>A69+1</f>
        <v>26</v>
      </c>
      <c r="C71" s="1" t="s">
        <v>0</v>
      </c>
      <c r="E71" s="6">
        <f t="shared" ref="E71:K71" si="9">SUM(E24,E34,E69)</f>
        <v>1330.2099202499999</v>
      </c>
      <c r="F71" s="6">
        <f t="shared" si="9"/>
        <v>63.509965378857061</v>
      </c>
      <c r="G71" s="6">
        <f t="shared" si="9"/>
        <v>0</v>
      </c>
      <c r="H71" s="6">
        <f t="shared" si="9"/>
        <v>1393.7198856288571</v>
      </c>
      <c r="I71" s="6">
        <f t="shared" si="9"/>
        <v>-1.5322</v>
      </c>
      <c r="J71" s="6">
        <f t="shared" si="9"/>
        <v>1392.187685628857</v>
      </c>
      <c r="K71" s="6">
        <f t="shared" si="9"/>
        <v>1337.2975746591192</v>
      </c>
    </row>
    <row r="72" spans="1:11" ht="13.5" thickTop="1" x14ac:dyDescent="0.2">
      <c r="A72" s="5"/>
      <c r="E72" s="4"/>
      <c r="F72" s="4"/>
      <c r="G72" s="4"/>
      <c r="H72" s="4"/>
      <c r="I72" s="4"/>
      <c r="J72" s="4"/>
      <c r="K72" s="4"/>
    </row>
    <row r="73" spans="1:11" x14ac:dyDescent="0.2">
      <c r="A73" s="3"/>
    </row>
  </sheetData>
  <pageMargins left="0.7" right="0.7" top="0.75" bottom="0.75" header="0.3" footer="0.3"/>
  <pageSetup scale="88" firstPageNumber="4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301C-D3E4-4ACE-AB9A-41547BBF5AE9}">
  <dimension ref="A6:K66"/>
  <sheetViews>
    <sheetView view="pageLayout" zoomScale="90" zoomScaleNormal="100" zoomScalePageLayoutView="90" workbookViewId="0">
      <selection activeCell="C68" sqref="C68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 t="s">
        <v>85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39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38</v>
      </c>
      <c r="F9" s="11"/>
      <c r="G9" s="11"/>
      <c r="H9" s="11" t="s">
        <v>37</v>
      </c>
      <c r="I9" s="11"/>
      <c r="J9" s="11" t="s">
        <v>37</v>
      </c>
      <c r="K9" s="11"/>
    </row>
    <row r="10" spans="1:11" s="7" customFormat="1" ht="38.25" x14ac:dyDescent="0.2">
      <c r="A10" s="10" t="s">
        <v>95</v>
      </c>
      <c r="C10" s="9" t="s">
        <v>36</v>
      </c>
      <c r="E10" s="8" t="s">
        <v>35</v>
      </c>
      <c r="F10" s="8" t="s">
        <v>34</v>
      </c>
      <c r="G10" s="8" t="s">
        <v>33</v>
      </c>
      <c r="H10" s="8" t="s">
        <v>32</v>
      </c>
      <c r="I10" s="8" t="s">
        <v>31</v>
      </c>
      <c r="J10" s="8" t="s">
        <v>30</v>
      </c>
      <c r="K10" s="8" t="s">
        <v>29</v>
      </c>
    </row>
    <row r="11" spans="1:11" x14ac:dyDescent="0.2">
      <c r="E11" s="4" t="s">
        <v>28</v>
      </c>
      <c r="F11" s="4" t="s">
        <v>27</v>
      </c>
      <c r="G11" s="4" t="s">
        <v>26</v>
      </c>
      <c r="H11" s="4" t="s">
        <v>102</v>
      </c>
      <c r="I11" s="4" t="s">
        <v>25</v>
      </c>
      <c r="J11" s="4" t="s">
        <v>103</v>
      </c>
      <c r="K11" s="4" t="s">
        <v>24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84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83</v>
      </c>
      <c r="E15" s="4">
        <v>9.7472979999999987E-2</v>
      </c>
      <c r="F15" s="4">
        <v>0</v>
      </c>
      <c r="G15" s="4">
        <v>0</v>
      </c>
      <c r="H15" s="4">
        <f t="shared" ref="H15:H28" si="0">E15+F15+G15</f>
        <v>9.7472979999999987E-2</v>
      </c>
      <c r="I15" s="4">
        <v>-0.19789999999999999</v>
      </c>
      <c r="J15" s="4">
        <f t="shared" ref="J15:J28" si="1">H15+I15</f>
        <v>-0.10042702000000001</v>
      </c>
      <c r="K15" s="4">
        <v>-0.10042702000000002</v>
      </c>
    </row>
    <row r="16" spans="1:11" x14ac:dyDescent="0.2">
      <c r="A16" s="5">
        <f t="shared" ref="A16:A28" si="2">A15+1</f>
        <v>2</v>
      </c>
      <c r="C16" s="1" t="s">
        <v>72</v>
      </c>
      <c r="E16" s="4">
        <v>20.992109279999998</v>
      </c>
      <c r="F16" s="4">
        <v>0.2477747200000025</v>
      </c>
      <c r="G16" s="4">
        <v>0</v>
      </c>
      <c r="H16" s="4">
        <f t="shared" si="0"/>
        <v>21.239884</v>
      </c>
      <c r="I16" s="4">
        <v>0</v>
      </c>
      <c r="J16" s="4">
        <f t="shared" si="1"/>
        <v>21.239884</v>
      </c>
      <c r="K16" s="4">
        <v>21.018296889166674</v>
      </c>
    </row>
    <row r="17" spans="1:11" x14ac:dyDescent="0.2">
      <c r="A17" s="5">
        <f t="shared" si="2"/>
        <v>3</v>
      </c>
      <c r="C17" s="1" t="s">
        <v>70</v>
      </c>
      <c r="E17" s="4">
        <v>61.73068129</v>
      </c>
      <c r="F17" s="4">
        <v>6.6588323000000003</v>
      </c>
      <c r="G17" s="4">
        <v>-1.3869418199999999</v>
      </c>
      <c r="H17" s="4">
        <f t="shared" si="0"/>
        <v>67.002571770000003</v>
      </c>
      <c r="I17" s="4">
        <v>-5.4299999999999994E-2</v>
      </c>
      <c r="J17" s="4">
        <f t="shared" si="1"/>
        <v>66.948271770000005</v>
      </c>
      <c r="K17" s="4">
        <v>60.740258543333326</v>
      </c>
    </row>
    <row r="18" spans="1:11" x14ac:dyDescent="0.2">
      <c r="A18" s="5">
        <f t="shared" si="2"/>
        <v>4</v>
      </c>
      <c r="C18" s="1" t="s">
        <v>82</v>
      </c>
      <c r="E18" s="4">
        <v>2.9110351600000004</v>
      </c>
      <c r="F18" s="4">
        <v>1.9781129839471587E-2</v>
      </c>
      <c r="G18" s="4">
        <v>0</v>
      </c>
      <c r="H18" s="4">
        <f t="shared" si="0"/>
        <v>2.9308162898394721</v>
      </c>
      <c r="I18" s="4">
        <v>0</v>
      </c>
      <c r="J18" s="4">
        <f t="shared" si="1"/>
        <v>2.9308162898394721</v>
      </c>
      <c r="K18" s="4">
        <v>2.9118593737433112</v>
      </c>
    </row>
    <row r="19" spans="1:11" x14ac:dyDescent="0.2">
      <c r="A19" s="5">
        <f t="shared" si="2"/>
        <v>5</v>
      </c>
      <c r="C19" s="1" t="s">
        <v>69</v>
      </c>
      <c r="E19" s="4">
        <v>20.186556290000002</v>
      </c>
      <c r="F19" s="4">
        <v>3.4580552500000028</v>
      </c>
      <c r="G19" s="4">
        <v>0</v>
      </c>
      <c r="H19" s="4">
        <f t="shared" si="0"/>
        <v>23.644611540000007</v>
      </c>
      <c r="I19" s="4">
        <v>0</v>
      </c>
      <c r="J19" s="4">
        <f t="shared" si="1"/>
        <v>23.644611540000007</v>
      </c>
      <c r="K19" s="4">
        <v>20.743818356250003</v>
      </c>
    </row>
    <row r="20" spans="1:11" x14ac:dyDescent="0.2">
      <c r="A20" s="5">
        <f t="shared" si="2"/>
        <v>6</v>
      </c>
      <c r="C20" s="1" t="s">
        <v>68</v>
      </c>
      <c r="E20" s="4">
        <v>59.25709822000001</v>
      </c>
      <c r="F20" s="4">
        <v>2.0051727938435397</v>
      </c>
      <c r="G20" s="4">
        <v>0</v>
      </c>
      <c r="H20" s="4">
        <f t="shared" si="0"/>
        <v>61.262271013843552</v>
      </c>
      <c r="I20" s="4">
        <v>0</v>
      </c>
      <c r="J20" s="4">
        <f t="shared" si="1"/>
        <v>61.262271013843552</v>
      </c>
      <c r="K20" s="4">
        <v>59.719267194743495</v>
      </c>
    </row>
    <row r="21" spans="1:11" x14ac:dyDescent="0.2">
      <c r="A21" s="5">
        <f t="shared" si="2"/>
        <v>7</v>
      </c>
      <c r="C21" s="1" t="s">
        <v>81</v>
      </c>
      <c r="E21" s="4">
        <v>1.80708739</v>
      </c>
      <c r="F21" s="4">
        <v>3.1842899999999998E-3</v>
      </c>
      <c r="G21" s="4">
        <v>0</v>
      </c>
      <c r="H21" s="4">
        <f t="shared" si="0"/>
        <v>1.81027168</v>
      </c>
      <c r="I21" s="4">
        <v>0</v>
      </c>
      <c r="J21" s="4">
        <f t="shared" si="1"/>
        <v>1.81027168</v>
      </c>
      <c r="K21" s="4">
        <v>1.8072200687500002</v>
      </c>
    </row>
    <row r="22" spans="1:11" x14ac:dyDescent="0.2">
      <c r="A22" s="5">
        <f t="shared" si="2"/>
        <v>8</v>
      </c>
      <c r="C22" s="1" t="s">
        <v>80</v>
      </c>
      <c r="E22" s="4">
        <v>20.162533270000001</v>
      </c>
      <c r="F22" s="4">
        <v>-12.175049390000002</v>
      </c>
      <c r="G22" s="4">
        <v>0</v>
      </c>
      <c r="H22" s="4">
        <f t="shared" si="0"/>
        <v>7.9874838799999992</v>
      </c>
      <c r="I22" s="4">
        <v>0</v>
      </c>
      <c r="J22" s="4">
        <f t="shared" si="1"/>
        <v>7.9874838799999992</v>
      </c>
      <c r="K22" s="4">
        <v>19.655421878749998</v>
      </c>
    </row>
    <row r="23" spans="1:11" x14ac:dyDescent="0.2">
      <c r="A23" s="5">
        <f t="shared" si="2"/>
        <v>9</v>
      </c>
      <c r="C23" s="1" t="s">
        <v>79</v>
      </c>
      <c r="E23" s="4">
        <v>0.98452555000000008</v>
      </c>
      <c r="F23" s="4">
        <v>-0.33727467</v>
      </c>
      <c r="G23" s="4">
        <v>0</v>
      </c>
      <c r="H23" s="4">
        <f t="shared" si="0"/>
        <v>0.64725088000000008</v>
      </c>
      <c r="I23" s="4">
        <v>0</v>
      </c>
      <c r="J23" s="4">
        <f t="shared" si="1"/>
        <v>0.64725088000000008</v>
      </c>
      <c r="K23" s="4">
        <v>0.66130399125000006</v>
      </c>
    </row>
    <row r="24" spans="1:11" x14ac:dyDescent="0.2">
      <c r="A24" s="5">
        <f t="shared" si="2"/>
        <v>10</v>
      </c>
      <c r="C24" s="1" t="s">
        <v>78</v>
      </c>
      <c r="E24" s="4">
        <v>3.66026154</v>
      </c>
      <c r="F24" s="4">
        <v>0</v>
      </c>
      <c r="G24" s="4">
        <v>-1.82058411</v>
      </c>
      <c r="H24" s="4">
        <f t="shared" si="0"/>
        <v>1.8396774300000001</v>
      </c>
      <c r="I24" s="4">
        <v>0</v>
      </c>
      <c r="J24" s="4">
        <f t="shared" si="1"/>
        <v>1.8396774300000001</v>
      </c>
      <c r="K24" s="4">
        <v>2.6741118137500002</v>
      </c>
    </row>
    <row r="25" spans="1:11" x14ac:dyDescent="0.2">
      <c r="A25" s="5">
        <f t="shared" si="2"/>
        <v>11</v>
      </c>
      <c r="C25" s="1" t="s">
        <v>77</v>
      </c>
      <c r="E25" s="4">
        <v>32.053543850000004</v>
      </c>
      <c r="F25" s="4">
        <v>3.1154338599999991</v>
      </c>
      <c r="G25" s="4">
        <v>-7.38641462</v>
      </c>
      <c r="H25" s="4">
        <f t="shared" si="0"/>
        <v>27.78256309</v>
      </c>
      <c r="I25" s="4">
        <v>0</v>
      </c>
      <c r="J25" s="4">
        <f t="shared" si="1"/>
        <v>27.78256309</v>
      </c>
      <c r="K25" s="4">
        <v>31.004108815833334</v>
      </c>
    </row>
    <row r="26" spans="1:11" x14ac:dyDescent="0.2">
      <c r="A26" s="5">
        <f t="shared" si="2"/>
        <v>12</v>
      </c>
      <c r="C26" s="1" t="s">
        <v>76</v>
      </c>
      <c r="E26" s="4">
        <v>254.29514526</v>
      </c>
      <c r="F26" s="4">
        <v>9.6077576299999983</v>
      </c>
      <c r="G26" s="4">
        <v>-24.070876120000001</v>
      </c>
      <c r="H26" s="4">
        <f t="shared" si="0"/>
        <v>239.83202677</v>
      </c>
      <c r="I26" s="4">
        <v>0</v>
      </c>
      <c r="J26" s="4">
        <f t="shared" si="1"/>
        <v>239.83202677</v>
      </c>
      <c r="K26" s="4">
        <v>248.77803541541667</v>
      </c>
    </row>
    <row r="27" spans="1:11" x14ac:dyDescent="0.2">
      <c r="A27" s="5">
        <f t="shared" si="2"/>
        <v>13</v>
      </c>
      <c r="C27" s="1" t="s">
        <v>75</v>
      </c>
      <c r="E27" s="4">
        <v>127.09883026999999</v>
      </c>
      <c r="F27" s="4">
        <v>14.14187871</v>
      </c>
      <c r="G27" s="4">
        <v>-127.09883026999999</v>
      </c>
      <c r="H27" s="4">
        <f t="shared" si="0"/>
        <v>14.14187871</v>
      </c>
      <c r="I27" s="4">
        <v>0</v>
      </c>
      <c r="J27" s="4">
        <f t="shared" si="1"/>
        <v>14.14187871</v>
      </c>
      <c r="K27" s="4">
        <v>113.99209884083335</v>
      </c>
    </row>
    <row r="28" spans="1:11" x14ac:dyDescent="0.2">
      <c r="A28" s="5">
        <f t="shared" si="2"/>
        <v>14</v>
      </c>
      <c r="C28" s="1" t="s">
        <v>74</v>
      </c>
      <c r="E28" s="4">
        <v>92.128229709999999</v>
      </c>
      <c r="F28" s="4">
        <v>-8.0718200000000184E-2</v>
      </c>
      <c r="G28" s="4">
        <v>0</v>
      </c>
      <c r="H28" s="4">
        <f t="shared" si="0"/>
        <v>92.047511509999993</v>
      </c>
      <c r="I28" s="4">
        <v>0</v>
      </c>
      <c r="J28" s="4">
        <f t="shared" si="1"/>
        <v>92.047511509999993</v>
      </c>
      <c r="K28" s="4">
        <v>92.050874768333344</v>
      </c>
    </row>
    <row r="29" spans="1:11" x14ac:dyDescent="0.2">
      <c r="A29" s="5"/>
      <c r="E29" s="4"/>
      <c r="F29" s="4"/>
      <c r="G29" s="4"/>
      <c r="H29" s="4"/>
      <c r="I29" s="4"/>
      <c r="J29" s="4"/>
      <c r="K29" s="4"/>
    </row>
    <row r="30" spans="1:11" ht="13.5" thickBot="1" x14ac:dyDescent="0.25">
      <c r="A30" s="5">
        <f>A28+1</f>
        <v>15</v>
      </c>
      <c r="C30" s="1" t="s">
        <v>41</v>
      </c>
      <c r="E30" s="6">
        <f t="shared" ref="E30:K30" si="3">SUM(E15:E28)</f>
        <v>697.36511006000001</v>
      </c>
      <c r="F30" s="6">
        <f t="shared" si="3"/>
        <v>26.664828423683012</v>
      </c>
      <c r="G30" s="6">
        <f t="shared" si="3"/>
        <v>-161.76364694</v>
      </c>
      <c r="H30" s="6">
        <f t="shared" si="3"/>
        <v>562.26629154368311</v>
      </c>
      <c r="I30" s="6">
        <f t="shared" si="3"/>
        <v>-0.25219999999999998</v>
      </c>
      <c r="J30" s="6">
        <f t="shared" si="3"/>
        <v>562.01409154368298</v>
      </c>
      <c r="K30" s="6">
        <f t="shared" si="3"/>
        <v>675.65624893015342</v>
      </c>
    </row>
    <row r="31" spans="1:11" ht="13.5" thickTop="1" x14ac:dyDescent="0.2">
      <c r="A31" s="5"/>
      <c r="E31" s="4"/>
      <c r="F31" s="4"/>
      <c r="G31" s="4"/>
      <c r="H31" s="4"/>
      <c r="I31" s="4"/>
      <c r="J31" s="4"/>
      <c r="K31" s="4"/>
    </row>
    <row r="32" spans="1:11" x14ac:dyDescent="0.2">
      <c r="A32" s="5"/>
      <c r="C32" s="3" t="s">
        <v>73</v>
      </c>
      <c r="E32" s="4"/>
      <c r="F32" s="4"/>
      <c r="G32" s="4"/>
      <c r="H32" s="4"/>
      <c r="I32" s="4"/>
      <c r="J32" s="4"/>
      <c r="K32" s="4"/>
    </row>
    <row r="33" spans="1:11" x14ac:dyDescent="0.2">
      <c r="A33" s="5"/>
      <c r="E33" s="4"/>
      <c r="F33" s="4"/>
      <c r="G33" s="4"/>
      <c r="H33" s="4"/>
      <c r="I33" s="4"/>
      <c r="J33" s="4"/>
      <c r="K33" s="4"/>
    </row>
    <row r="34" spans="1:11" x14ac:dyDescent="0.2">
      <c r="A34" s="5">
        <f>A30+1</f>
        <v>16</v>
      </c>
      <c r="C34" s="1" t="s">
        <v>13</v>
      </c>
      <c r="E34" s="4">
        <v>0.54584564135400016</v>
      </c>
      <c r="F34" s="4">
        <v>0</v>
      </c>
      <c r="G34" s="4">
        <v>0</v>
      </c>
      <c r="H34" s="4">
        <f t="shared" ref="H34:H60" si="4">E34+F34+G34</f>
        <v>0.54584564135400016</v>
      </c>
      <c r="I34" s="4">
        <v>0</v>
      </c>
      <c r="J34" s="4">
        <f t="shared" ref="J34:J60" si="5">H34+I34</f>
        <v>0.54584564135400016</v>
      </c>
      <c r="K34" s="4">
        <v>0.54584564135400004</v>
      </c>
    </row>
    <row r="35" spans="1:11" x14ac:dyDescent="0.2">
      <c r="A35" s="5">
        <f t="shared" ref="A35:A60" si="6">A34+1</f>
        <v>17</v>
      </c>
      <c r="C35" s="1" t="s">
        <v>63</v>
      </c>
      <c r="E35" s="4">
        <v>73.846462779686973</v>
      </c>
      <c r="F35" s="4">
        <v>16.118538220568002</v>
      </c>
      <c r="G35" s="4">
        <v>0</v>
      </c>
      <c r="H35" s="4">
        <f t="shared" si="4"/>
        <v>89.965001000254972</v>
      </c>
      <c r="I35" s="4">
        <v>0</v>
      </c>
      <c r="J35" s="4">
        <f t="shared" si="5"/>
        <v>89.965001000254972</v>
      </c>
      <c r="K35" s="4">
        <v>78.337111679074951</v>
      </c>
    </row>
    <row r="36" spans="1:11" x14ac:dyDescent="0.2">
      <c r="A36" s="5">
        <f t="shared" si="6"/>
        <v>18</v>
      </c>
      <c r="C36" s="1" t="s">
        <v>72</v>
      </c>
      <c r="E36" s="4">
        <v>10.117154570367001</v>
      </c>
      <c r="F36" s="4">
        <v>4.0336750416000003E-2</v>
      </c>
      <c r="G36" s="4">
        <v>-0.85147445097200003</v>
      </c>
      <c r="H36" s="4">
        <f t="shared" si="4"/>
        <v>9.3060168698109997</v>
      </c>
      <c r="I36" s="4">
        <v>0</v>
      </c>
      <c r="J36" s="4">
        <f t="shared" si="5"/>
        <v>9.3060168698109997</v>
      </c>
      <c r="K36" s="4">
        <v>9.9794319925191672</v>
      </c>
    </row>
    <row r="37" spans="1:11" x14ac:dyDescent="0.2">
      <c r="A37" s="5">
        <f t="shared" si="6"/>
        <v>19</v>
      </c>
      <c r="C37" s="1" t="s">
        <v>71</v>
      </c>
      <c r="E37" s="4">
        <v>129.2021905746</v>
      </c>
      <c r="F37" s="4">
        <v>52.366027456711997</v>
      </c>
      <c r="G37" s="4">
        <v>-68.320496261452007</v>
      </c>
      <c r="H37" s="4">
        <f t="shared" si="4"/>
        <v>113.24772176985999</v>
      </c>
      <c r="I37" s="4">
        <v>0</v>
      </c>
      <c r="J37" s="4">
        <f t="shared" si="5"/>
        <v>113.24772176985999</v>
      </c>
      <c r="K37" s="4">
        <v>140.0128187190092</v>
      </c>
    </row>
    <row r="38" spans="1:11" x14ac:dyDescent="0.2">
      <c r="A38" s="5">
        <f t="shared" si="6"/>
        <v>20</v>
      </c>
      <c r="C38" s="1" t="s">
        <v>70</v>
      </c>
      <c r="E38" s="4">
        <v>64.645203329459989</v>
      </c>
      <c r="F38" s="4">
        <v>6.2996043163199991</v>
      </c>
      <c r="G38" s="4">
        <v>-5.0861352960600001</v>
      </c>
      <c r="H38" s="4">
        <f t="shared" si="4"/>
        <v>65.858672349719996</v>
      </c>
      <c r="I38" s="4">
        <v>0</v>
      </c>
      <c r="J38" s="4">
        <f t="shared" si="5"/>
        <v>65.858672349719996</v>
      </c>
      <c r="K38" s="4">
        <v>64.72752838184023</v>
      </c>
    </row>
    <row r="39" spans="1:11" x14ac:dyDescent="0.2">
      <c r="A39" s="5">
        <f t="shared" si="6"/>
        <v>21</v>
      </c>
      <c r="C39" s="1" t="s">
        <v>69</v>
      </c>
      <c r="E39" s="4">
        <v>19.209324137670006</v>
      </c>
      <c r="F39" s="4">
        <v>2.2573795381199999</v>
      </c>
      <c r="G39" s="4">
        <v>-0.45147132491999997</v>
      </c>
      <c r="H39" s="4">
        <f t="shared" si="4"/>
        <v>21.015232350870004</v>
      </c>
      <c r="I39" s="4">
        <v>0</v>
      </c>
      <c r="J39" s="4">
        <f t="shared" si="5"/>
        <v>21.015232350870004</v>
      </c>
      <c r="K39" s="4">
        <v>19.279859391235</v>
      </c>
    </row>
    <row r="50" spans="1:11" x14ac:dyDescent="0.2">
      <c r="A50" s="14" t="s">
        <v>99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1" spans="1:11" x14ac:dyDescent="0.2">
      <c r="A51" s="14" t="s">
        <v>39</v>
      </c>
      <c r="B51" s="14"/>
      <c r="C51" s="14"/>
      <c r="D51" s="14"/>
      <c r="E51" s="13"/>
      <c r="F51" s="13"/>
      <c r="G51" s="13"/>
      <c r="H51" s="13"/>
      <c r="I51" s="13"/>
      <c r="J51" s="13"/>
      <c r="K51" s="13"/>
    </row>
    <row r="53" spans="1:11" x14ac:dyDescent="0.2">
      <c r="A53" s="3"/>
      <c r="B53" s="3"/>
      <c r="C53" s="3"/>
      <c r="D53" s="3"/>
      <c r="E53" s="11" t="s">
        <v>38</v>
      </c>
      <c r="F53" s="11"/>
      <c r="G53" s="11"/>
      <c r="H53" s="11" t="s">
        <v>37</v>
      </c>
      <c r="I53" s="11"/>
      <c r="J53" s="11" t="s">
        <v>37</v>
      </c>
      <c r="K53" s="11"/>
    </row>
    <row r="54" spans="1:11" ht="38.25" x14ac:dyDescent="0.2">
      <c r="A54" s="10" t="s">
        <v>95</v>
      </c>
      <c r="B54" s="7"/>
      <c r="C54" s="9" t="s">
        <v>36</v>
      </c>
      <c r="D54" s="7"/>
      <c r="E54" s="8" t="s">
        <v>35</v>
      </c>
      <c r="F54" s="8" t="s">
        <v>34</v>
      </c>
      <c r="G54" s="8" t="s">
        <v>33</v>
      </c>
      <c r="H54" s="8" t="s">
        <v>32</v>
      </c>
      <c r="I54" s="8" t="s">
        <v>31</v>
      </c>
      <c r="J54" s="8" t="s">
        <v>30</v>
      </c>
      <c r="K54" s="8" t="s">
        <v>29</v>
      </c>
    </row>
    <row r="55" spans="1:11" x14ac:dyDescent="0.2">
      <c r="E55" s="4" t="s">
        <v>28</v>
      </c>
      <c r="F55" s="4" t="s">
        <v>27</v>
      </c>
      <c r="G55" s="4" t="s">
        <v>26</v>
      </c>
      <c r="H55" s="4" t="s">
        <v>102</v>
      </c>
      <c r="I55" s="4" t="s">
        <v>25</v>
      </c>
      <c r="J55" s="4" t="s">
        <v>103</v>
      </c>
      <c r="K55" s="4" t="s">
        <v>24</v>
      </c>
    </row>
    <row r="56" spans="1:11" x14ac:dyDescent="0.2">
      <c r="E56" s="4"/>
      <c r="F56" s="4"/>
      <c r="G56" s="4"/>
      <c r="H56" s="4"/>
      <c r="I56" s="4"/>
      <c r="J56" s="4"/>
      <c r="K56" s="4"/>
    </row>
    <row r="57" spans="1:11" x14ac:dyDescent="0.2">
      <c r="A57" s="5">
        <f>A39+1</f>
        <v>22</v>
      </c>
      <c r="C57" s="1" t="s">
        <v>68</v>
      </c>
      <c r="E57" s="4">
        <v>39.190391949150012</v>
      </c>
      <c r="F57" s="4">
        <v>2.1893576101000005</v>
      </c>
      <c r="G57" s="4">
        <v>-6.0260846244640005</v>
      </c>
      <c r="H57" s="4">
        <f t="shared" si="4"/>
        <v>35.353664934786018</v>
      </c>
      <c r="I57" s="4">
        <v>0</v>
      </c>
      <c r="J57" s="4">
        <f t="shared" si="5"/>
        <v>35.353664934786018</v>
      </c>
      <c r="K57" s="4">
        <v>38.839407715889394</v>
      </c>
    </row>
    <row r="58" spans="1:11" x14ac:dyDescent="0.2">
      <c r="A58" s="5">
        <f t="shared" si="6"/>
        <v>23</v>
      </c>
      <c r="C58" s="1" t="s">
        <v>67</v>
      </c>
      <c r="E58" s="4">
        <v>3.2215562716739989</v>
      </c>
      <c r="F58" s="4">
        <v>1.2722601184160001</v>
      </c>
      <c r="G58" s="4">
        <v>0</v>
      </c>
      <c r="H58" s="4">
        <f t="shared" si="4"/>
        <v>4.4938163900899992</v>
      </c>
      <c r="I58" s="4">
        <v>0</v>
      </c>
      <c r="J58" s="4">
        <f t="shared" si="5"/>
        <v>4.4938163900899992</v>
      </c>
      <c r="K58" s="4">
        <v>3.274567109941334</v>
      </c>
    </row>
    <row r="59" spans="1:11" x14ac:dyDescent="0.2">
      <c r="A59" s="5">
        <f t="shared" si="6"/>
        <v>24</v>
      </c>
      <c r="C59" s="1" t="s">
        <v>66</v>
      </c>
      <c r="E59" s="4">
        <v>14.295986797326</v>
      </c>
      <c r="F59" s="4">
        <v>7.0740395984000004E-2</v>
      </c>
      <c r="G59" s="4">
        <v>-4.8816291379160006</v>
      </c>
      <c r="H59" s="4">
        <f t="shared" si="4"/>
        <v>9.4850980553939994</v>
      </c>
      <c r="I59" s="4">
        <v>0</v>
      </c>
      <c r="J59" s="4">
        <f t="shared" si="5"/>
        <v>9.4850980553939994</v>
      </c>
      <c r="K59" s="4">
        <v>13.038942848185499</v>
      </c>
    </row>
    <row r="60" spans="1:11" x14ac:dyDescent="0.2">
      <c r="A60" s="5">
        <f t="shared" si="6"/>
        <v>25</v>
      </c>
      <c r="C60" s="1" t="s">
        <v>2</v>
      </c>
      <c r="E60" s="4">
        <v>64.305010010000018</v>
      </c>
      <c r="F60" s="4">
        <v>15.843008309999998</v>
      </c>
      <c r="G60" s="4">
        <v>-9.8450660400000007</v>
      </c>
      <c r="H60" s="4">
        <f t="shared" si="4"/>
        <v>70.302952280000014</v>
      </c>
      <c r="I60" s="4">
        <v>0</v>
      </c>
      <c r="J60" s="4">
        <f t="shared" si="5"/>
        <v>70.302952280000014</v>
      </c>
      <c r="K60" s="4">
        <v>69.449399926249995</v>
      </c>
    </row>
    <row r="61" spans="1:11" x14ac:dyDescent="0.2">
      <c r="A61" s="5"/>
      <c r="E61" s="4"/>
      <c r="F61" s="4"/>
      <c r="G61" s="4"/>
      <c r="H61" s="4"/>
      <c r="I61" s="4"/>
      <c r="J61" s="4"/>
      <c r="K61" s="4"/>
    </row>
    <row r="62" spans="1:11" ht="13.5" thickBot="1" x14ac:dyDescent="0.25">
      <c r="A62" s="5">
        <f>A60+1</f>
        <v>26</v>
      </c>
      <c r="C62" s="1" t="s">
        <v>41</v>
      </c>
      <c r="E62" s="6">
        <f t="shared" ref="E62:K62" si="7">SUM(E34:E60)</f>
        <v>418.57912606128798</v>
      </c>
      <c r="F62" s="6">
        <f t="shared" si="7"/>
        <v>96.457252716636006</v>
      </c>
      <c r="G62" s="6">
        <f t="shared" si="7"/>
        <v>-95.462357135784032</v>
      </c>
      <c r="H62" s="6">
        <f t="shared" si="7"/>
        <v>419.57402164214</v>
      </c>
      <c r="I62" s="6">
        <f t="shared" si="7"/>
        <v>0</v>
      </c>
      <c r="J62" s="6">
        <f t="shared" si="7"/>
        <v>419.57402164214</v>
      </c>
      <c r="K62" s="6">
        <f t="shared" si="7"/>
        <v>437.48491340529881</v>
      </c>
    </row>
    <row r="63" spans="1:11" ht="13.5" thickTop="1" x14ac:dyDescent="0.2">
      <c r="A63" s="5"/>
      <c r="E63" s="4"/>
      <c r="F63" s="4"/>
      <c r="G63" s="4"/>
      <c r="H63" s="4"/>
      <c r="I63" s="4"/>
      <c r="J63" s="4"/>
      <c r="K63" s="4"/>
    </row>
    <row r="64" spans="1:11" ht="13.5" thickBot="1" x14ac:dyDescent="0.25">
      <c r="A64" s="5">
        <f>A62+1</f>
        <v>27</v>
      </c>
      <c r="C64" s="1" t="s">
        <v>0</v>
      </c>
      <c r="E64" s="6">
        <f t="shared" ref="E64:K64" si="8">SUM(E30,E62)</f>
        <v>1115.944236121288</v>
      </c>
      <c r="F64" s="6">
        <f t="shared" si="8"/>
        <v>123.12208114031901</v>
      </c>
      <c r="G64" s="6">
        <f t="shared" si="8"/>
        <v>-257.22600407578403</v>
      </c>
      <c r="H64" s="6">
        <f t="shared" si="8"/>
        <v>981.84031318582311</v>
      </c>
      <c r="I64" s="6">
        <f t="shared" si="8"/>
        <v>-0.25219999999999998</v>
      </c>
      <c r="J64" s="6">
        <f t="shared" si="8"/>
        <v>981.58811318582298</v>
      </c>
      <c r="K64" s="6">
        <f t="shared" si="8"/>
        <v>1113.1411623354522</v>
      </c>
    </row>
    <row r="65" spans="1:1" ht="13.5" thickTop="1" x14ac:dyDescent="0.2"/>
    <row r="66" spans="1:1" x14ac:dyDescent="0.2">
      <c r="A66" s="3"/>
    </row>
  </sheetData>
  <pageMargins left="0.7" right="0.7" top="0.75" bottom="0.75" header="0.3" footer="0.3"/>
  <pageSetup scale="88" firstPageNumber="6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124A-E13E-41BC-AECF-FEA879D8B26C}">
  <dimension ref="A6:K26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2" customFormat="1" x14ac:dyDescent="0.2">
      <c r="A6" s="14" t="s">
        <v>92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39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38</v>
      </c>
      <c r="F9" s="11"/>
      <c r="G9" s="11"/>
      <c r="H9" s="11" t="s">
        <v>37</v>
      </c>
      <c r="I9" s="11"/>
      <c r="J9" s="11" t="s">
        <v>37</v>
      </c>
      <c r="K9" s="11"/>
    </row>
    <row r="10" spans="1:11" s="7" customFormat="1" ht="38.25" x14ac:dyDescent="0.2">
      <c r="A10" s="10" t="s">
        <v>95</v>
      </c>
      <c r="C10" s="9" t="s">
        <v>36</v>
      </c>
      <c r="E10" s="8" t="s">
        <v>35</v>
      </c>
      <c r="F10" s="8" t="s">
        <v>34</v>
      </c>
      <c r="G10" s="8" t="s">
        <v>33</v>
      </c>
      <c r="H10" s="8" t="s">
        <v>32</v>
      </c>
      <c r="I10" s="8" t="s">
        <v>31</v>
      </c>
      <c r="J10" s="8" t="s">
        <v>30</v>
      </c>
      <c r="K10" s="8" t="s">
        <v>29</v>
      </c>
    </row>
    <row r="11" spans="1:11" x14ac:dyDescent="0.2">
      <c r="E11" s="4" t="s">
        <v>28</v>
      </c>
      <c r="F11" s="4" t="s">
        <v>27</v>
      </c>
      <c r="G11" s="4" t="s">
        <v>26</v>
      </c>
      <c r="H11" s="4" t="s">
        <v>102</v>
      </c>
      <c r="I11" s="4" t="s">
        <v>25</v>
      </c>
      <c r="J11" s="4" t="s">
        <v>103</v>
      </c>
      <c r="K11" s="4" t="s">
        <v>24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91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90</v>
      </c>
      <c r="E15" s="4">
        <v>1.6708610000000002</v>
      </c>
      <c r="F15" s="4">
        <v>0</v>
      </c>
      <c r="G15" s="4">
        <v>0</v>
      </c>
      <c r="H15" s="4">
        <f>E15+F15+G15</f>
        <v>1.6708610000000002</v>
      </c>
      <c r="I15" s="4">
        <v>0</v>
      </c>
      <c r="J15" s="4">
        <f>H15+I15</f>
        <v>1.6708610000000002</v>
      </c>
      <c r="K15" s="4">
        <v>1.6708610000000006</v>
      </c>
    </row>
    <row r="16" spans="1:11" x14ac:dyDescent="0.2">
      <c r="A16" s="5"/>
      <c r="E16" s="4"/>
      <c r="F16" s="4"/>
      <c r="G16" s="4"/>
      <c r="H16" s="4"/>
      <c r="I16" s="4"/>
      <c r="J16" s="4"/>
      <c r="K16" s="4"/>
    </row>
    <row r="17" spans="1:11" x14ac:dyDescent="0.2">
      <c r="A17" s="5"/>
      <c r="C17" s="3" t="s">
        <v>89</v>
      </c>
      <c r="E17" s="4"/>
      <c r="F17" s="4"/>
      <c r="G17" s="4"/>
      <c r="H17" s="4"/>
      <c r="I17" s="4"/>
      <c r="J17" s="4"/>
      <c r="K17" s="4"/>
    </row>
    <row r="18" spans="1:11" x14ac:dyDescent="0.2">
      <c r="A18" s="5"/>
      <c r="E18" s="4"/>
      <c r="F18" s="4"/>
      <c r="G18" s="4"/>
      <c r="H18" s="4"/>
      <c r="I18" s="4"/>
      <c r="J18" s="4"/>
      <c r="K18" s="4"/>
    </row>
    <row r="19" spans="1:11" x14ac:dyDescent="0.2">
      <c r="A19" s="5">
        <f>A15+1</f>
        <v>2</v>
      </c>
      <c r="C19" s="1" t="s">
        <v>88</v>
      </c>
      <c r="E19" s="4">
        <v>1.1750814000000001</v>
      </c>
      <c r="F19" s="4">
        <v>0</v>
      </c>
      <c r="G19" s="4">
        <v>0</v>
      </c>
      <c r="H19" s="4">
        <f>E19+F19+G19</f>
        <v>1.1750814000000001</v>
      </c>
      <c r="I19" s="4">
        <v>0</v>
      </c>
      <c r="J19" s="4">
        <f>H19+I19</f>
        <v>1.1750814000000001</v>
      </c>
      <c r="K19" s="4">
        <v>1.1750813999999998</v>
      </c>
    </row>
    <row r="20" spans="1:11" x14ac:dyDescent="0.2">
      <c r="A20" s="5">
        <f>A19+1</f>
        <v>3</v>
      </c>
      <c r="C20" s="1" t="s">
        <v>87</v>
      </c>
      <c r="E20" s="4">
        <v>0.49476059000000006</v>
      </c>
      <c r="F20" s="4">
        <v>0</v>
      </c>
      <c r="G20" s="4">
        <v>0</v>
      </c>
      <c r="H20" s="4">
        <f>E20+F20+G20</f>
        <v>0.49476059000000006</v>
      </c>
      <c r="I20" s="4">
        <v>0</v>
      </c>
      <c r="J20" s="4">
        <f>H20+I20</f>
        <v>0.49476059000000006</v>
      </c>
      <c r="K20" s="4">
        <v>0.49476058999999994</v>
      </c>
    </row>
    <row r="21" spans="1:11" x14ac:dyDescent="0.2">
      <c r="A21" s="5"/>
      <c r="E21" s="4"/>
      <c r="F21" s="4"/>
      <c r="G21" s="4"/>
      <c r="H21" s="4"/>
      <c r="I21" s="4"/>
      <c r="J21" s="4"/>
      <c r="K21" s="4"/>
    </row>
    <row r="22" spans="1:11" ht="13.5" thickBot="1" x14ac:dyDescent="0.25">
      <c r="A22" s="5">
        <f>A20+1</f>
        <v>4</v>
      </c>
      <c r="C22" s="1" t="s">
        <v>41</v>
      </c>
      <c r="E22" s="6">
        <f t="shared" ref="E22:K22" si="0">SUM(E19:E20)</f>
        <v>1.6698419900000001</v>
      </c>
      <c r="F22" s="6">
        <f t="shared" si="0"/>
        <v>0</v>
      </c>
      <c r="G22" s="6">
        <f t="shared" si="0"/>
        <v>0</v>
      </c>
      <c r="H22" s="6">
        <f t="shared" si="0"/>
        <v>1.6698419900000001</v>
      </c>
      <c r="I22" s="6">
        <f t="shared" si="0"/>
        <v>0</v>
      </c>
      <c r="J22" s="6">
        <f t="shared" si="0"/>
        <v>1.6698419900000001</v>
      </c>
      <c r="K22" s="6">
        <f t="shared" si="0"/>
        <v>1.6698419899999997</v>
      </c>
    </row>
    <row r="23" spans="1:11" ht="13.5" thickTop="1" x14ac:dyDescent="0.2">
      <c r="A23" s="5"/>
      <c r="E23" s="4"/>
      <c r="F23" s="4"/>
      <c r="G23" s="4"/>
      <c r="H23" s="4"/>
      <c r="I23" s="4"/>
      <c r="J23" s="4"/>
      <c r="K23" s="4"/>
    </row>
    <row r="24" spans="1:11" ht="13.5" thickBot="1" x14ac:dyDescent="0.25">
      <c r="A24" s="5">
        <f>A22+1</f>
        <v>5</v>
      </c>
      <c r="C24" s="1" t="s">
        <v>0</v>
      </c>
      <c r="E24" s="6">
        <f t="shared" ref="E24:K24" si="1">SUM(E15,E22)</f>
        <v>3.3407029900000005</v>
      </c>
      <c r="F24" s="6">
        <f t="shared" si="1"/>
        <v>0</v>
      </c>
      <c r="G24" s="6">
        <f t="shared" si="1"/>
        <v>0</v>
      </c>
      <c r="H24" s="6">
        <f t="shared" si="1"/>
        <v>3.3407029900000005</v>
      </c>
      <c r="I24" s="6">
        <f t="shared" si="1"/>
        <v>0</v>
      </c>
      <c r="J24" s="6">
        <f t="shared" si="1"/>
        <v>3.3407029900000005</v>
      </c>
      <c r="K24" s="6">
        <f t="shared" si="1"/>
        <v>3.3407029900000005</v>
      </c>
    </row>
    <row r="25" spans="1:11" ht="13.5" thickTop="1" x14ac:dyDescent="0.2"/>
    <row r="26" spans="1:11" x14ac:dyDescent="0.2">
      <c r="A26" s="3"/>
    </row>
  </sheetData>
  <pageMargins left="0.7" right="0.7" top="0.75" bottom="0.75" header="0.3" footer="0.3"/>
  <pageSetup scale="88" firstPageNumber="8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D540-FF20-4ED6-8871-0F9301DF9862}">
  <dimension ref="A6:L72"/>
  <sheetViews>
    <sheetView view="pageLayout" zoomScale="90" zoomScaleNormal="100" zoomScalePageLayoutView="90" workbookViewId="0">
      <selection activeCell="A2" sqref="A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46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39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38</v>
      </c>
      <c r="F9" s="11"/>
      <c r="G9" s="11"/>
      <c r="H9" s="11"/>
      <c r="I9" s="11" t="s">
        <v>37</v>
      </c>
      <c r="J9" s="11"/>
      <c r="K9" s="11" t="s">
        <v>37</v>
      </c>
      <c r="L9" s="11"/>
    </row>
    <row r="10" spans="1:12" s="7" customFormat="1" ht="38.25" x14ac:dyDescent="0.2">
      <c r="A10" s="10" t="s">
        <v>95</v>
      </c>
      <c r="C10" s="9" t="s">
        <v>36</v>
      </c>
      <c r="E10" s="8" t="s">
        <v>35</v>
      </c>
      <c r="F10" s="8" t="s">
        <v>34</v>
      </c>
      <c r="G10" s="8" t="s">
        <v>33</v>
      </c>
      <c r="H10" s="8" t="s">
        <v>45</v>
      </c>
      <c r="I10" s="8" t="s">
        <v>32</v>
      </c>
      <c r="J10" s="8" t="s">
        <v>31</v>
      </c>
      <c r="K10" s="8" t="s">
        <v>30</v>
      </c>
      <c r="L10" s="8" t="s">
        <v>29</v>
      </c>
    </row>
    <row r="11" spans="1:12" x14ac:dyDescent="0.2">
      <c r="E11" s="4" t="s">
        <v>28</v>
      </c>
      <c r="F11" s="4" t="s">
        <v>27</v>
      </c>
      <c r="G11" s="4" t="s">
        <v>26</v>
      </c>
      <c r="H11" s="4" t="s">
        <v>44</v>
      </c>
      <c r="I11" s="4" t="s">
        <v>100</v>
      </c>
      <c r="J11" s="4" t="s">
        <v>43</v>
      </c>
      <c r="K11" s="4" t="s">
        <v>101</v>
      </c>
      <c r="L11" s="4" t="s">
        <v>42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23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22</v>
      </c>
      <c r="E15" s="4">
        <v>0</v>
      </c>
      <c r="F15" s="4">
        <v>0</v>
      </c>
      <c r="G15" s="4">
        <v>0</v>
      </c>
      <c r="H15" s="4">
        <v>0</v>
      </c>
      <c r="I15" s="4">
        <f t="shared" ref="I15:I22" si="0">E15+F15+G15+H15</f>
        <v>0</v>
      </c>
      <c r="J15" s="4">
        <v>0</v>
      </c>
      <c r="K15" s="4">
        <f t="shared" ref="K15:K22" si="1">I15+J15</f>
        <v>0</v>
      </c>
      <c r="L15" s="4">
        <v>0</v>
      </c>
    </row>
    <row r="16" spans="1:12" x14ac:dyDescent="0.2">
      <c r="A16" s="5">
        <f t="shared" ref="A16:A22" si="2">A15+1</f>
        <v>2</v>
      </c>
      <c r="C16" s="1" t="s">
        <v>20</v>
      </c>
      <c r="E16" s="4">
        <v>-5.7409034699999992</v>
      </c>
      <c r="F16" s="4">
        <v>-0.75238572000000004</v>
      </c>
      <c r="G16" s="4">
        <v>0</v>
      </c>
      <c r="H16" s="4">
        <v>0</v>
      </c>
      <c r="I16" s="4">
        <f t="shared" si="0"/>
        <v>-6.4932891899999996</v>
      </c>
      <c r="J16" s="4">
        <v>0</v>
      </c>
      <c r="K16" s="4">
        <f t="shared" si="1"/>
        <v>-6.4932891899999996</v>
      </c>
      <c r="L16" s="4">
        <v>-6.117096329999999</v>
      </c>
    </row>
    <row r="17" spans="1:12" x14ac:dyDescent="0.2">
      <c r="A17" s="5">
        <f t="shared" si="2"/>
        <v>3</v>
      </c>
      <c r="C17" s="1" t="s">
        <v>11</v>
      </c>
      <c r="E17" s="4">
        <v>-42.88427823</v>
      </c>
      <c r="F17" s="4">
        <v>-11.065164270000002</v>
      </c>
      <c r="G17" s="4">
        <v>4.7748375800000007</v>
      </c>
      <c r="H17" s="4">
        <v>0</v>
      </c>
      <c r="I17" s="4">
        <f t="shared" si="0"/>
        <v>-49.17460492</v>
      </c>
      <c r="J17" s="4">
        <v>0.32160000000000022</v>
      </c>
      <c r="K17" s="4">
        <f t="shared" si="1"/>
        <v>-48.853004919999997</v>
      </c>
      <c r="L17" s="4">
        <v>-43.42460618458334</v>
      </c>
    </row>
    <row r="18" spans="1:12" x14ac:dyDescent="0.2">
      <c r="A18" s="5">
        <f t="shared" si="2"/>
        <v>4</v>
      </c>
      <c r="C18" s="1" t="s">
        <v>19</v>
      </c>
      <c r="E18" s="4">
        <v>-1104.2771876859999</v>
      </c>
      <c r="F18" s="4">
        <v>-76.38213610999999</v>
      </c>
      <c r="G18" s="4">
        <v>9.8525860499999993</v>
      </c>
      <c r="H18" s="4">
        <v>28.394899001999995</v>
      </c>
      <c r="I18" s="4">
        <f t="shared" si="0"/>
        <v>-1142.4118387439999</v>
      </c>
      <c r="J18" s="4">
        <v>0</v>
      </c>
      <c r="K18" s="4">
        <f t="shared" si="1"/>
        <v>-1142.4118387439999</v>
      </c>
      <c r="L18" s="4">
        <v>-1126.2466402732503</v>
      </c>
    </row>
    <row r="19" spans="1:12" x14ac:dyDescent="0.2">
      <c r="A19" s="5">
        <f t="shared" si="2"/>
        <v>5</v>
      </c>
      <c r="C19" s="1" t="s">
        <v>18</v>
      </c>
      <c r="E19" s="4">
        <v>-1295.9322310539994</v>
      </c>
      <c r="F19" s="4">
        <v>-109.43044204186533</v>
      </c>
      <c r="G19" s="4">
        <v>-73.455322569999993</v>
      </c>
      <c r="H19" s="4">
        <v>16.931905517999997</v>
      </c>
      <c r="I19" s="4">
        <f t="shared" si="0"/>
        <v>-1461.8860901478647</v>
      </c>
      <c r="J19" s="4">
        <v>2.1886999999999994</v>
      </c>
      <c r="K19" s="4">
        <f t="shared" si="1"/>
        <v>-1459.6973901478648</v>
      </c>
      <c r="L19" s="4">
        <v>-1322.2067899397452</v>
      </c>
    </row>
    <row r="20" spans="1:12" x14ac:dyDescent="0.2">
      <c r="A20" s="5">
        <f t="shared" si="2"/>
        <v>6</v>
      </c>
      <c r="C20" s="1" t="s">
        <v>17</v>
      </c>
      <c r="E20" s="4">
        <v>-3.2541267</v>
      </c>
      <c r="F20" s="4">
        <v>-0.31062888</v>
      </c>
      <c r="G20" s="4">
        <v>0</v>
      </c>
      <c r="H20" s="4">
        <v>0</v>
      </c>
      <c r="I20" s="4">
        <f t="shared" si="0"/>
        <v>-3.5647555799999999</v>
      </c>
      <c r="J20" s="4">
        <v>0</v>
      </c>
      <c r="K20" s="4">
        <f t="shared" si="1"/>
        <v>-3.5647555799999999</v>
      </c>
      <c r="L20" s="4">
        <v>-3.4092391575000001</v>
      </c>
    </row>
    <row r="21" spans="1:12" x14ac:dyDescent="0.2">
      <c r="A21" s="5">
        <f t="shared" si="2"/>
        <v>7</v>
      </c>
      <c r="C21" s="1" t="s">
        <v>16</v>
      </c>
      <c r="E21" s="4">
        <v>-252.40571104</v>
      </c>
      <c r="F21" s="4">
        <v>-15.05277459</v>
      </c>
      <c r="G21" s="4">
        <v>8.7923180700000003</v>
      </c>
      <c r="H21" s="4">
        <v>0.74179443</v>
      </c>
      <c r="I21" s="4">
        <f t="shared" si="0"/>
        <v>-257.92437312999994</v>
      </c>
      <c r="J21" s="4">
        <v>0.53049999999999997</v>
      </c>
      <c r="K21" s="4">
        <f t="shared" si="1"/>
        <v>-257.39387312999992</v>
      </c>
      <c r="L21" s="4">
        <v>-254.39600104541665</v>
      </c>
    </row>
    <row r="22" spans="1:12" x14ac:dyDescent="0.2">
      <c r="A22" s="5">
        <f t="shared" si="2"/>
        <v>8</v>
      </c>
      <c r="C22" s="1" t="s">
        <v>3</v>
      </c>
      <c r="E22" s="4">
        <v>-303.21500916000002</v>
      </c>
      <c r="F22" s="4">
        <v>-40.996912770000002</v>
      </c>
      <c r="G22" s="4">
        <v>21.252357719999942</v>
      </c>
      <c r="H22" s="4">
        <v>3.9591499999999998E-3</v>
      </c>
      <c r="I22" s="4">
        <f t="shared" si="0"/>
        <v>-322.95560506000004</v>
      </c>
      <c r="J22" s="4">
        <v>0</v>
      </c>
      <c r="K22" s="4">
        <f t="shared" si="1"/>
        <v>-322.95560506000004</v>
      </c>
      <c r="L22" s="4">
        <v>-315.71488789750003</v>
      </c>
    </row>
    <row r="23" spans="1:12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ht="13.5" thickBot="1" x14ac:dyDescent="0.25">
      <c r="A24" s="5">
        <f>A22+1</f>
        <v>9</v>
      </c>
      <c r="C24" s="1" t="s">
        <v>1</v>
      </c>
      <c r="E24" s="6">
        <f t="shared" ref="E24:L24" si="3">SUM(E15:E22)</f>
        <v>-3007.7094473399993</v>
      </c>
      <c r="F24" s="6">
        <f t="shared" si="3"/>
        <v>-253.99044438186533</v>
      </c>
      <c r="G24" s="6">
        <f t="shared" si="3"/>
        <v>-28.783223150000055</v>
      </c>
      <c r="H24" s="6">
        <f t="shared" si="3"/>
        <v>46.072558099999995</v>
      </c>
      <c r="I24" s="6">
        <f t="shared" si="3"/>
        <v>-3244.4105567718643</v>
      </c>
      <c r="J24" s="6">
        <f t="shared" si="3"/>
        <v>3.0407999999999995</v>
      </c>
      <c r="K24" s="6">
        <f t="shared" si="3"/>
        <v>-3241.3697567718646</v>
      </c>
      <c r="L24" s="6">
        <f t="shared" si="3"/>
        <v>-3071.5152608279955</v>
      </c>
    </row>
    <row r="25" spans="1:12" ht="13.5" thickTop="1" x14ac:dyDescent="0.2">
      <c r="A25" s="5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/>
      <c r="C26" s="3" t="s">
        <v>15</v>
      </c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5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5">
        <f>A24+1</f>
        <v>10</v>
      </c>
      <c r="C28" s="1" t="s">
        <v>12</v>
      </c>
      <c r="E28" s="4">
        <v>-2.2745003600000007</v>
      </c>
      <c r="F28" s="4">
        <v>-0.14751751999999999</v>
      </c>
      <c r="G28" s="4">
        <v>0</v>
      </c>
      <c r="H28" s="4">
        <v>0</v>
      </c>
      <c r="I28" s="4">
        <f t="shared" ref="I28:I38" si="4">E28+F28+G28+H28</f>
        <v>-2.4220178800000007</v>
      </c>
      <c r="J28" s="4">
        <v>0</v>
      </c>
      <c r="K28" s="4">
        <f t="shared" ref="K28:K38" si="5">I28+J28</f>
        <v>-2.4220178800000007</v>
      </c>
      <c r="L28" s="4">
        <v>-2.3480836324999994</v>
      </c>
    </row>
    <row r="29" spans="1:12" x14ac:dyDescent="0.2">
      <c r="A29" s="5">
        <f t="shared" ref="A29:A38" si="6">A28+1</f>
        <v>11</v>
      </c>
      <c r="C29" s="1" t="s">
        <v>11</v>
      </c>
      <c r="E29" s="4">
        <v>-44.28766092</v>
      </c>
      <c r="F29" s="4">
        <v>-3.1253810299999998</v>
      </c>
      <c r="G29" s="4">
        <v>0</v>
      </c>
      <c r="H29" s="4">
        <v>9.8981300000000015E-3</v>
      </c>
      <c r="I29" s="4">
        <f t="shared" si="4"/>
        <v>-47.403143819999997</v>
      </c>
      <c r="J29" s="4">
        <v>0</v>
      </c>
      <c r="K29" s="4">
        <f t="shared" si="5"/>
        <v>-47.403143819999997</v>
      </c>
      <c r="L29" s="4">
        <v>-45.835255835000005</v>
      </c>
    </row>
    <row r="30" spans="1:12" x14ac:dyDescent="0.2">
      <c r="A30" s="5">
        <f t="shared" si="6"/>
        <v>12</v>
      </c>
      <c r="C30" s="1" t="s">
        <v>10</v>
      </c>
      <c r="E30" s="4">
        <v>-107.31112054551879</v>
      </c>
      <c r="F30" s="4">
        <v>-3.6332846700000001</v>
      </c>
      <c r="G30" s="4">
        <v>0.32031681082078239</v>
      </c>
      <c r="H30" s="4">
        <v>1.8324837000000003</v>
      </c>
      <c r="I30" s="4">
        <f t="shared" si="4"/>
        <v>-108.791604704698</v>
      </c>
      <c r="J30" s="4">
        <v>0</v>
      </c>
      <c r="K30" s="4">
        <f t="shared" si="5"/>
        <v>-108.791604704698</v>
      </c>
      <c r="L30" s="4">
        <v>-108.66211094131791</v>
      </c>
    </row>
    <row r="31" spans="1:12" x14ac:dyDescent="0.2">
      <c r="A31" s="5">
        <f t="shared" si="6"/>
        <v>13</v>
      </c>
      <c r="C31" s="1" t="s">
        <v>9</v>
      </c>
      <c r="E31" s="4">
        <v>-428.58643293080348</v>
      </c>
      <c r="F31" s="4">
        <v>-24.515627169999998</v>
      </c>
      <c r="G31" s="4">
        <v>1.8295693636957546</v>
      </c>
      <c r="H31" s="4">
        <v>6.7608596999999993</v>
      </c>
      <c r="I31" s="4">
        <f t="shared" si="4"/>
        <v>-444.51163103710769</v>
      </c>
      <c r="J31" s="4">
        <v>0</v>
      </c>
      <c r="K31" s="4">
        <f t="shared" si="5"/>
        <v>-444.51163103710769</v>
      </c>
      <c r="L31" s="4">
        <v>-437.20291419023283</v>
      </c>
    </row>
    <row r="32" spans="1:12" x14ac:dyDescent="0.2">
      <c r="A32" s="5">
        <f t="shared" si="6"/>
        <v>14</v>
      </c>
      <c r="C32" s="1" t="s">
        <v>8</v>
      </c>
      <c r="E32" s="4">
        <v>-41.749518170000002</v>
      </c>
      <c r="F32" s="4">
        <v>-4.80498855</v>
      </c>
      <c r="G32" s="4">
        <v>5.7839974500000002</v>
      </c>
      <c r="H32" s="4">
        <v>0</v>
      </c>
      <c r="I32" s="4">
        <f t="shared" si="4"/>
        <v>-40.770509269999998</v>
      </c>
      <c r="J32" s="4">
        <v>0</v>
      </c>
      <c r="K32" s="4">
        <f t="shared" si="5"/>
        <v>-40.770509269999998</v>
      </c>
      <c r="L32" s="4">
        <v>-43.072132175</v>
      </c>
    </row>
    <row r="33" spans="1:12" x14ac:dyDescent="0.2">
      <c r="A33" s="5">
        <f t="shared" si="6"/>
        <v>15</v>
      </c>
      <c r="C33" s="1" t="s">
        <v>7</v>
      </c>
      <c r="E33" s="4">
        <v>-30.103252729999994</v>
      </c>
      <c r="F33" s="4">
        <v>-2.1737940600000001</v>
      </c>
      <c r="G33" s="4">
        <v>0</v>
      </c>
      <c r="H33" s="4">
        <v>1.3980550000000001E-2</v>
      </c>
      <c r="I33" s="4">
        <f t="shared" si="4"/>
        <v>-32.263066239999993</v>
      </c>
      <c r="J33" s="4">
        <v>0</v>
      </c>
      <c r="K33" s="4">
        <f t="shared" si="5"/>
        <v>-32.263066239999993</v>
      </c>
      <c r="L33" s="4">
        <v>-31.181203277916666</v>
      </c>
    </row>
    <row r="34" spans="1:12" x14ac:dyDescent="0.2">
      <c r="A34" s="5">
        <f t="shared" si="6"/>
        <v>16</v>
      </c>
      <c r="C34" s="1" t="s">
        <v>6</v>
      </c>
      <c r="E34" s="4">
        <v>-363.58704660110027</v>
      </c>
      <c r="F34" s="4">
        <v>-16.814104650000001</v>
      </c>
      <c r="G34" s="4">
        <v>0.89579808192210308</v>
      </c>
      <c r="H34" s="4">
        <v>3.6330527700000004</v>
      </c>
      <c r="I34" s="4">
        <f t="shared" si="4"/>
        <v>-375.87230039917813</v>
      </c>
      <c r="J34" s="4">
        <v>0</v>
      </c>
      <c r="K34" s="4">
        <f t="shared" si="5"/>
        <v>-375.87230039917813</v>
      </c>
      <c r="L34" s="4">
        <v>-370.50192313435349</v>
      </c>
    </row>
    <row r="35" spans="1:12" x14ac:dyDescent="0.2">
      <c r="A35" s="5">
        <f t="shared" si="6"/>
        <v>17</v>
      </c>
      <c r="C35" s="1" t="s">
        <v>5</v>
      </c>
      <c r="E35" s="4">
        <v>-285.35741957001761</v>
      </c>
      <c r="F35" s="4">
        <v>-16.625264880000003</v>
      </c>
      <c r="G35" s="4">
        <v>0.51306218249695057</v>
      </c>
      <c r="H35" s="4">
        <v>0.53605099</v>
      </c>
      <c r="I35" s="4">
        <f t="shared" si="4"/>
        <v>-300.93357127752068</v>
      </c>
      <c r="J35" s="4">
        <v>0</v>
      </c>
      <c r="K35" s="4">
        <f t="shared" si="5"/>
        <v>-300.93357127752068</v>
      </c>
      <c r="L35" s="4">
        <v>-293.34601453116358</v>
      </c>
    </row>
    <row r="36" spans="1:12" x14ac:dyDescent="0.2">
      <c r="A36" s="5">
        <f t="shared" si="6"/>
        <v>18</v>
      </c>
      <c r="C36" s="1" t="s">
        <v>4</v>
      </c>
      <c r="E36" s="4">
        <v>-21.526158339999999</v>
      </c>
      <c r="F36" s="4">
        <v>-2.4120016</v>
      </c>
      <c r="G36" s="4">
        <v>0</v>
      </c>
      <c r="H36" s="4">
        <v>0.34806749999999997</v>
      </c>
      <c r="I36" s="4">
        <f t="shared" si="4"/>
        <v>-23.590092439999999</v>
      </c>
      <c r="J36" s="4">
        <v>0</v>
      </c>
      <c r="K36" s="4">
        <f t="shared" si="5"/>
        <v>-23.590092439999999</v>
      </c>
      <c r="L36" s="4">
        <v>-22.416531687499997</v>
      </c>
    </row>
    <row r="37" spans="1:12" x14ac:dyDescent="0.2">
      <c r="A37" s="5">
        <f t="shared" si="6"/>
        <v>19</v>
      </c>
      <c r="C37" s="1" t="s">
        <v>3</v>
      </c>
      <c r="E37" s="4">
        <v>-106.77570817</v>
      </c>
      <c r="F37" s="4">
        <v>-14.518246469999999</v>
      </c>
      <c r="G37" s="4">
        <v>3.33364868</v>
      </c>
      <c r="H37" s="4">
        <v>-5.9378590000000002E-2</v>
      </c>
      <c r="I37" s="4">
        <f t="shared" si="4"/>
        <v>-118.01968454999999</v>
      </c>
      <c r="J37" s="4">
        <v>0</v>
      </c>
      <c r="K37" s="4">
        <f t="shared" si="5"/>
        <v>-118.01968454999999</v>
      </c>
      <c r="L37" s="4">
        <v>-112.03241856916668</v>
      </c>
    </row>
    <row r="38" spans="1:12" x14ac:dyDescent="0.2">
      <c r="A38" s="5">
        <f t="shared" si="6"/>
        <v>20</v>
      </c>
      <c r="C38" s="1" t="s">
        <v>2</v>
      </c>
      <c r="E38" s="4">
        <v>-44.511686999999995</v>
      </c>
      <c r="F38" s="4">
        <v>-9.3795589800000059</v>
      </c>
      <c r="G38" s="4">
        <v>0</v>
      </c>
      <c r="H38" s="4">
        <v>0</v>
      </c>
      <c r="I38" s="4">
        <f t="shared" si="4"/>
        <v>-53.891245980000001</v>
      </c>
      <c r="J38" s="4">
        <v>0</v>
      </c>
      <c r="K38" s="4">
        <f t="shared" si="5"/>
        <v>-53.891245980000001</v>
      </c>
      <c r="L38" s="4">
        <v>-48.945480554166679</v>
      </c>
    </row>
    <row r="39" spans="1:12" x14ac:dyDescent="0.2">
      <c r="A39" s="5"/>
      <c r="E39" s="4"/>
      <c r="F39" s="4"/>
      <c r="G39" s="4"/>
      <c r="H39" s="4"/>
      <c r="I39" s="4"/>
      <c r="J39" s="4"/>
      <c r="K39" s="4"/>
      <c r="L39" s="4"/>
    </row>
    <row r="40" spans="1:12" ht="13.5" thickBot="1" x14ac:dyDescent="0.25">
      <c r="A40" s="5">
        <f>A38+1</f>
        <v>21</v>
      </c>
      <c r="C40" s="1" t="s">
        <v>41</v>
      </c>
      <c r="E40" s="6">
        <f t="shared" ref="E40:L40" si="7">SUM(E28:E38)</f>
        <v>-1476.07050533744</v>
      </c>
      <c r="F40" s="6">
        <f t="shared" si="7"/>
        <v>-98.149769579999997</v>
      </c>
      <c r="G40" s="6">
        <f t="shared" si="7"/>
        <v>12.676392568935592</v>
      </c>
      <c r="H40" s="6">
        <f t="shared" si="7"/>
        <v>13.075014749999999</v>
      </c>
      <c r="I40" s="6">
        <f t="shared" si="7"/>
        <v>-1548.4688675985044</v>
      </c>
      <c r="J40" s="6">
        <f t="shared" si="7"/>
        <v>0</v>
      </c>
      <c r="K40" s="6">
        <f t="shared" si="7"/>
        <v>-1548.4688675985044</v>
      </c>
      <c r="L40" s="6">
        <f t="shared" si="7"/>
        <v>-1515.5440685283177</v>
      </c>
    </row>
    <row r="41" spans="1:12" ht="13.5" thickTop="1" x14ac:dyDescent="0.2">
      <c r="A41" s="5"/>
      <c r="E41" s="4"/>
      <c r="F41" s="4"/>
      <c r="G41" s="4"/>
      <c r="H41" s="4"/>
      <c r="I41" s="4"/>
      <c r="J41" s="4"/>
      <c r="K41" s="4"/>
      <c r="L41" s="4"/>
    </row>
    <row r="42" spans="1:12" x14ac:dyDescent="0.2">
      <c r="A42" s="5"/>
      <c r="C42" s="3" t="s">
        <v>14</v>
      </c>
      <c r="E42" s="4"/>
      <c r="F42" s="4"/>
      <c r="G42" s="4"/>
      <c r="H42" s="4"/>
      <c r="I42" s="4"/>
      <c r="J42" s="4"/>
      <c r="K42" s="4"/>
      <c r="L42" s="4"/>
    </row>
    <row r="43" spans="1:12" x14ac:dyDescent="0.2">
      <c r="A43" s="5"/>
      <c r="E43" s="4"/>
      <c r="F43" s="4"/>
      <c r="G43" s="4"/>
      <c r="H43" s="4"/>
      <c r="I43" s="4"/>
      <c r="J43" s="4"/>
      <c r="K43" s="4"/>
      <c r="L43" s="4"/>
    </row>
    <row r="44" spans="1:12" x14ac:dyDescent="0.2">
      <c r="A44" s="5">
        <f>A40+1</f>
        <v>22</v>
      </c>
      <c r="C44" s="1" t="s">
        <v>20</v>
      </c>
      <c r="E44" s="4">
        <v>-4.3365496500000011</v>
      </c>
      <c r="F44" s="4">
        <v>-0.18302764000000002</v>
      </c>
      <c r="G44" s="4">
        <v>0</v>
      </c>
      <c r="H44" s="4">
        <v>0</v>
      </c>
      <c r="I44" s="4">
        <f t="shared" ref="I44:I66" si="8">E44+F44+G44+H44</f>
        <v>-4.5195772900000009</v>
      </c>
      <c r="J44" s="4">
        <v>0</v>
      </c>
      <c r="K44" s="4">
        <f t="shared" ref="K44:K66" si="9">I44+J44</f>
        <v>-4.5195772900000009</v>
      </c>
      <c r="L44" s="4">
        <v>-4.4277648899999997</v>
      </c>
    </row>
    <row r="45" spans="1:12" x14ac:dyDescent="0.2">
      <c r="A45" s="5">
        <f t="shared" ref="A45:A66" si="10">A44+1</f>
        <v>23</v>
      </c>
      <c r="C45" s="1" t="s">
        <v>11</v>
      </c>
      <c r="E45" s="4">
        <v>-26.671288830000009</v>
      </c>
      <c r="F45" s="4">
        <v>-1.6614625000000001</v>
      </c>
      <c r="G45" s="4">
        <v>0</v>
      </c>
      <c r="H45" s="4">
        <v>0</v>
      </c>
      <c r="I45" s="4">
        <f t="shared" si="8"/>
        <v>-28.332751330000008</v>
      </c>
      <c r="J45" s="4">
        <v>0</v>
      </c>
      <c r="K45" s="4">
        <f t="shared" si="9"/>
        <v>-28.332751330000008</v>
      </c>
      <c r="L45" s="4">
        <v>-27.500407638333336</v>
      </c>
    </row>
    <row r="46" spans="1:12" x14ac:dyDescent="0.2">
      <c r="A46" s="5">
        <f t="shared" si="10"/>
        <v>24</v>
      </c>
      <c r="C46" s="1" t="s">
        <v>10</v>
      </c>
      <c r="E46" s="4">
        <v>-78.614155104481199</v>
      </c>
      <c r="F46" s="4">
        <v>-3.5656210799999997</v>
      </c>
      <c r="G46" s="4">
        <v>0.20864776917921779</v>
      </c>
      <c r="H46" s="4">
        <v>0.53663722999999997</v>
      </c>
      <c r="I46" s="4">
        <f t="shared" si="8"/>
        <v>-81.434491185301979</v>
      </c>
      <c r="J46" s="4">
        <v>0</v>
      </c>
      <c r="K46" s="4">
        <f t="shared" si="9"/>
        <v>-81.434491185301979</v>
      </c>
      <c r="L46" s="4">
        <v>-80.206366606182115</v>
      </c>
    </row>
    <row r="47" spans="1:12" x14ac:dyDescent="0.2">
      <c r="A47" s="5">
        <f t="shared" si="10"/>
        <v>25</v>
      </c>
      <c r="C47" s="1" t="s">
        <v>9</v>
      </c>
      <c r="E47" s="4">
        <v>-219.02952394919657</v>
      </c>
      <c r="F47" s="4">
        <v>-12.915746429999999</v>
      </c>
      <c r="G47" s="4">
        <v>0.81839382630424518</v>
      </c>
      <c r="H47" s="4">
        <v>0.38510928</v>
      </c>
      <c r="I47" s="4">
        <f t="shared" si="8"/>
        <v>-230.74176727289233</v>
      </c>
      <c r="J47" s="4">
        <v>0</v>
      </c>
      <c r="K47" s="4">
        <f t="shared" si="9"/>
        <v>-230.74176727289233</v>
      </c>
      <c r="L47" s="4">
        <v>-225.30181202351719</v>
      </c>
    </row>
    <row r="48" spans="1:12" x14ac:dyDescent="0.2">
      <c r="A48" s="5">
        <f t="shared" si="10"/>
        <v>26</v>
      </c>
      <c r="C48" s="1" t="s">
        <v>8</v>
      </c>
      <c r="E48" s="4">
        <v>-15.603945229999997</v>
      </c>
      <c r="F48" s="4">
        <v>-1.8361219600000001</v>
      </c>
      <c r="G48" s="4">
        <v>2.0978074200000001</v>
      </c>
      <c r="H48" s="4">
        <v>-9.8842000000000005E-4</v>
      </c>
      <c r="I48" s="4">
        <f t="shared" si="8"/>
        <v>-15.343248189999997</v>
      </c>
      <c r="J48" s="4">
        <v>0</v>
      </c>
      <c r="K48" s="4">
        <f t="shared" si="9"/>
        <v>-15.343248189999997</v>
      </c>
      <c r="L48" s="4">
        <v>-16.125417874166668</v>
      </c>
    </row>
    <row r="49" spans="1:12" x14ac:dyDescent="0.2">
      <c r="A49" s="5">
        <f t="shared" si="10"/>
        <v>27</v>
      </c>
      <c r="C49" s="1" t="s">
        <v>7</v>
      </c>
      <c r="E49" s="4">
        <v>-16.498494999999998</v>
      </c>
      <c r="F49" s="4">
        <v>-1.2157862200000003</v>
      </c>
      <c r="G49" s="4">
        <v>0</v>
      </c>
      <c r="H49" s="4">
        <v>1.6239419999999997E-2</v>
      </c>
      <c r="I49" s="4">
        <f t="shared" si="8"/>
        <v>-17.698041799999999</v>
      </c>
      <c r="J49" s="4">
        <v>0</v>
      </c>
      <c r="K49" s="4">
        <f t="shared" si="9"/>
        <v>-17.698041799999999</v>
      </c>
      <c r="L49" s="4">
        <v>-17.092823191666668</v>
      </c>
    </row>
    <row r="50" spans="1:12" x14ac:dyDescent="0.2">
      <c r="A50" s="5">
        <f t="shared" si="10"/>
        <v>28</v>
      </c>
      <c r="C50" s="1" t="s">
        <v>6</v>
      </c>
      <c r="E50" s="4">
        <v>-348.40476046889972</v>
      </c>
      <c r="F50" s="4">
        <v>-20.743810109999998</v>
      </c>
      <c r="G50" s="4">
        <v>0.81820094474456384</v>
      </c>
      <c r="H50" s="4">
        <v>1.4684676699999999</v>
      </c>
      <c r="I50" s="4">
        <f t="shared" si="8"/>
        <v>-366.86190196415515</v>
      </c>
      <c r="J50" s="4">
        <v>0</v>
      </c>
      <c r="K50" s="4">
        <f t="shared" si="9"/>
        <v>-366.86190196415515</v>
      </c>
      <c r="L50" s="4">
        <v>-358.29323756036871</v>
      </c>
    </row>
    <row r="56" spans="1:12" x14ac:dyDescent="0.2">
      <c r="A56" s="14" t="s">
        <v>97</v>
      </c>
      <c r="B56" s="14"/>
      <c r="C56" s="14"/>
      <c r="D56" s="14"/>
      <c r="E56" s="13"/>
      <c r="F56" s="13"/>
      <c r="G56" s="13"/>
      <c r="H56" s="13"/>
      <c r="I56" s="13"/>
      <c r="J56" s="13"/>
      <c r="K56" s="13"/>
      <c r="L56" s="13"/>
    </row>
    <row r="57" spans="1:12" x14ac:dyDescent="0.2">
      <c r="A57" s="14" t="s">
        <v>39</v>
      </c>
      <c r="B57" s="14"/>
      <c r="C57" s="14"/>
      <c r="D57" s="14"/>
      <c r="E57" s="13"/>
      <c r="F57" s="13"/>
      <c r="G57" s="13"/>
      <c r="H57" s="13"/>
      <c r="I57" s="13"/>
      <c r="J57" s="13"/>
      <c r="K57" s="13"/>
      <c r="L57" s="13"/>
    </row>
    <row r="59" spans="1:12" x14ac:dyDescent="0.2">
      <c r="A59" s="3"/>
      <c r="B59" s="3"/>
      <c r="C59" s="3"/>
      <c r="D59" s="3"/>
      <c r="E59" s="11" t="s">
        <v>38</v>
      </c>
      <c r="F59" s="11"/>
      <c r="G59" s="11"/>
      <c r="H59" s="11"/>
      <c r="I59" s="11" t="s">
        <v>37</v>
      </c>
      <c r="J59" s="11"/>
      <c r="K59" s="11" t="s">
        <v>37</v>
      </c>
      <c r="L59" s="11"/>
    </row>
    <row r="60" spans="1:12" ht="38.25" x14ac:dyDescent="0.2">
      <c r="A60" s="10" t="s">
        <v>95</v>
      </c>
      <c r="B60" s="7"/>
      <c r="C60" s="9" t="s">
        <v>36</v>
      </c>
      <c r="D60" s="7"/>
      <c r="E60" s="8" t="s">
        <v>35</v>
      </c>
      <c r="F60" s="8" t="s">
        <v>34</v>
      </c>
      <c r="G60" s="8" t="s">
        <v>33</v>
      </c>
      <c r="H60" s="8" t="s">
        <v>45</v>
      </c>
      <c r="I60" s="8" t="s">
        <v>32</v>
      </c>
      <c r="J60" s="8" t="s">
        <v>31</v>
      </c>
      <c r="K60" s="8" t="s">
        <v>30</v>
      </c>
      <c r="L60" s="8" t="s">
        <v>29</v>
      </c>
    </row>
    <row r="61" spans="1:12" x14ac:dyDescent="0.2">
      <c r="E61" s="4" t="s">
        <v>28</v>
      </c>
      <c r="F61" s="4" t="s">
        <v>27</v>
      </c>
      <c r="G61" s="4" t="s">
        <v>26</v>
      </c>
      <c r="H61" s="4" t="s">
        <v>44</v>
      </c>
      <c r="I61" s="4" t="s">
        <v>100</v>
      </c>
      <c r="J61" s="4" t="s">
        <v>43</v>
      </c>
      <c r="K61" s="4" t="s">
        <v>101</v>
      </c>
      <c r="L61" s="4" t="s">
        <v>42</v>
      </c>
    </row>
    <row r="62" spans="1:12" x14ac:dyDescent="0.2">
      <c r="E62" s="4"/>
      <c r="F62" s="4"/>
      <c r="G62" s="4"/>
      <c r="H62" s="4"/>
      <c r="I62" s="4"/>
      <c r="J62" s="4"/>
      <c r="K62" s="4"/>
      <c r="L62" s="4"/>
    </row>
    <row r="63" spans="1:12" x14ac:dyDescent="0.2">
      <c r="A63" s="5">
        <f>A50+1</f>
        <v>29</v>
      </c>
      <c r="C63" s="1" t="s">
        <v>5</v>
      </c>
      <c r="E63" s="4">
        <v>-114.16376758998236</v>
      </c>
      <c r="F63" s="4">
        <v>-5.7218149400000007</v>
      </c>
      <c r="G63" s="4">
        <v>0.22326945083638278</v>
      </c>
      <c r="H63" s="4">
        <v>2.719997E-2</v>
      </c>
      <c r="I63" s="4">
        <f t="shared" si="8"/>
        <v>-119.63511310914598</v>
      </c>
      <c r="J63" s="4">
        <v>0</v>
      </c>
      <c r="K63" s="4">
        <f t="shared" si="9"/>
        <v>-119.63511310914598</v>
      </c>
      <c r="L63" s="4">
        <v>-116.98981595078081</v>
      </c>
    </row>
    <row r="64" spans="1:12" x14ac:dyDescent="0.2">
      <c r="A64" s="5">
        <f t="shared" si="10"/>
        <v>30</v>
      </c>
      <c r="C64" s="1" t="s">
        <v>4</v>
      </c>
      <c r="E64" s="4">
        <v>-77.27171457</v>
      </c>
      <c r="F64" s="4">
        <v>-5.7309491000000001</v>
      </c>
      <c r="G64" s="4">
        <v>0</v>
      </c>
      <c r="H64" s="4">
        <v>0.26478014</v>
      </c>
      <c r="I64" s="4">
        <f t="shared" si="8"/>
        <v>-82.737883530000005</v>
      </c>
      <c r="J64" s="4">
        <v>0</v>
      </c>
      <c r="K64" s="4">
        <f t="shared" si="9"/>
        <v>-82.737883530000005</v>
      </c>
      <c r="L64" s="4">
        <v>-80.009212309999995</v>
      </c>
    </row>
    <row r="65" spans="1:12" x14ac:dyDescent="0.2">
      <c r="A65" s="5">
        <f t="shared" si="10"/>
        <v>31</v>
      </c>
      <c r="C65" s="1" t="s">
        <v>3</v>
      </c>
      <c r="E65" s="4">
        <v>-25.517208090000004</v>
      </c>
      <c r="F65" s="4">
        <v>-3.9130814599999999</v>
      </c>
      <c r="G65" s="4">
        <v>0.87939836000000005</v>
      </c>
      <c r="H65" s="4">
        <v>2.8329000000000006E-4</v>
      </c>
      <c r="I65" s="4">
        <f t="shared" si="8"/>
        <v>-28.550607900000006</v>
      </c>
      <c r="J65" s="4">
        <v>0</v>
      </c>
      <c r="K65" s="4">
        <f t="shared" si="9"/>
        <v>-28.550607900000006</v>
      </c>
      <c r="L65" s="4">
        <v>-26.88996160375001</v>
      </c>
    </row>
    <row r="66" spans="1:12" x14ac:dyDescent="0.2">
      <c r="A66" s="5">
        <f t="shared" si="10"/>
        <v>32</v>
      </c>
      <c r="C66" s="1" t="s">
        <v>2</v>
      </c>
      <c r="E66" s="4">
        <v>-24.786074029999998</v>
      </c>
      <c r="F66" s="4">
        <v>-5.2394432400000026</v>
      </c>
      <c r="G66" s="4">
        <v>0</v>
      </c>
      <c r="H66" s="4">
        <v>0</v>
      </c>
      <c r="I66" s="4">
        <f t="shared" si="8"/>
        <v>-30.025517270000002</v>
      </c>
      <c r="J66" s="4">
        <v>0</v>
      </c>
      <c r="K66" s="4">
        <f t="shared" si="9"/>
        <v>-30.025517270000002</v>
      </c>
      <c r="L66" s="4">
        <v>-27.285395531666669</v>
      </c>
    </row>
    <row r="67" spans="1:12" x14ac:dyDescent="0.2">
      <c r="A67" s="5"/>
      <c r="E67" s="4"/>
      <c r="F67" s="4"/>
      <c r="G67" s="4"/>
      <c r="H67" s="4"/>
      <c r="I67" s="4"/>
      <c r="J67" s="4"/>
      <c r="K67" s="4"/>
      <c r="L67" s="4"/>
    </row>
    <row r="68" spans="1:12" ht="13.5" thickBot="1" x14ac:dyDescent="0.25">
      <c r="A68" s="5">
        <f>A66+1</f>
        <v>33</v>
      </c>
      <c r="C68" s="1" t="s">
        <v>41</v>
      </c>
      <c r="E68" s="6">
        <f t="shared" ref="E68:L68" si="11">SUM(E44:E66)</f>
        <v>-950.89748251255992</v>
      </c>
      <c r="F68" s="6">
        <f t="shared" si="11"/>
        <v>-62.726864680000006</v>
      </c>
      <c r="G68" s="6">
        <f t="shared" si="11"/>
        <v>5.0457177710644094</v>
      </c>
      <c r="H68" s="6">
        <f t="shared" si="11"/>
        <v>2.6977285799999997</v>
      </c>
      <c r="I68" s="6">
        <f t="shared" si="11"/>
        <v>-1005.8809008414955</v>
      </c>
      <c r="J68" s="6">
        <f t="shared" si="11"/>
        <v>0</v>
      </c>
      <c r="K68" s="6">
        <f t="shared" si="11"/>
        <v>-1005.8809008414955</v>
      </c>
      <c r="L68" s="6">
        <f t="shared" si="11"/>
        <v>-980.12221518043214</v>
      </c>
    </row>
    <row r="69" spans="1:12" ht="13.5" thickTop="1" x14ac:dyDescent="0.2">
      <c r="A69" s="5"/>
      <c r="E69" s="4"/>
      <c r="F69" s="4"/>
      <c r="G69" s="4"/>
      <c r="H69" s="4"/>
      <c r="I69" s="4"/>
      <c r="J69" s="4"/>
      <c r="K69" s="4"/>
      <c r="L69" s="4"/>
    </row>
    <row r="70" spans="1:12" ht="13.5" thickBot="1" x14ac:dyDescent="0.25">
      <c r="A70" s="5">
        <f>A68+1</f>
        <v>34</v>
      </c>
      <c r="C70" s="1" t="s">
        <v>0</v>
      </c>
      <c r="E70" s="6">
        <f t="shared" ref="E70:L70" si="12">SUM(E24,E40,E68)</f>
        <v>-5434.6774351899994</v>
      </c>
      <c r="F70" s="6">
        <f t="shared" si="12"/>
        <v>-414.86707864186536</v>
      </c>
      <c r="G70" s="6">
        <f t="shared" si="12"/>
        <v>-11.061112810000054</v>
      </c>
      <c r="H70" s="6">
        <f t="shared" si="12"/>
        <v>61.845301429999992</v>
      </c>
      <c r="I70" s="6">
        <f t="shared" si="12"/>
        <v>-5798.7603252118643</v>
      </c>
      <c r="J70" s="6">
        <f t="shared" si="12"/>
        <v>3.0407999999999995</v>
      </c>
      <c r="K70" s="6">
        <f t="shared" si="12"/>
        <v>-5795.7195252118645</v>
      </c>
      <c r="L70" s="6">
        <f t="shared" si="12"/>
        <v>-5567.1815445367456</v>
      </c>
    </row>
    <row r="71" spans="1:12" ht="13.5" thickTop="1" x14ac:dyDescent="0.2"/>
    <row r="72" spans="1:12" x14ac:dyDescent="0.2">
      <c r="A72" s="3"/>
    </row>
  </sheetData>
  <pageMargins left="0.7" right="0.7" top="0.75" bottom="0.75" header="0.3" footer="0.3"/>
  <pageSetup scale="77" firstPageNumber="9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E5BF-1EA4-452E-8EDE-21B01FAAE05A}">
  <dimension ref="A6:L25"/>
  <sheetViews>
    <sheetView view="pageLayout" zoomScale="90" zoomScaleNormal="100" zoomScalePageLayoutView="90" workbookViewId="0">
      <selection activeCell="I12" sqref="I12:K1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5.85546875" style="2" customWidth="1"/>
    <col min="10" max="12" width="12.28515625" style="2" customWidth="1"/>
    <col min="13" max="16384" width="101.28515625" style="1"/>
  </cols>
  <sheetData>
    <row r="6" spans="1:12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65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8" spans="1:12" s="12" customFormat="1" x14ac:dyDescent="0.2">
      <c r="A8" s="14" t="s">
        <v>39</v>
      </c>
      <c r="B8" s="14"/>
      <c r="C8" s="14"/>
      <c r="D8" s="14"/>
      <c r="E8" s="13"/>
      <c r="F8" s="13"/>
      <c r="G8" s="13"/>
      <c r="H8" s="13"/>
      <c r="I8" s="13"/>
      <c r="J8" s="13"/>
      <c r="K8" s="13"/>
      <c r="L8" s="13"/>
    </row>
    <row r="10" spans="1:12" s="3" customFormat="1" x14ac:dyDescent="0.2">
      <c r="E10" s="11" t="s">
        <v>38</v>
      </c>
      <c r="F10" s="11"/>
      <c r="G10" s="11"/>
      <c r="H10" s="11"/>
      <c r="I10" s="11" t="s">
        <v>37</v>
      </c>
      <c r="J10" s="11"/>
      <c r="K10" s="11" t="s">
        <v>37</v>
      </c>
      <c r="L10" s="11"/>
    </row>
    <row r="11" spans="1:12" s="7" customFormat="1" ht="38.25" x14ac:dyDescent="0.2">
      <c r="A11" s="10" t="s">
        <v>95</v>
      </c>
      <c r="C11" s="9" t="s">
        <v>36</v>
      </c>
      <c r="E11" s="8" t="s">
        <v>35</v>
      </c>
      <c r="F11" s="8" t="s">
        <v>34</v>
      </c>
      <c r="G11" s="8" t="s">
        <v>33</v>
      </c>
      <c r="H11" s="8" t="s">
        <v>45</v>
      </c>
      <c r="I11" s="8" t="s">
        <v>32</v>
      </c>
      <c r="J11" s="8" t="s">
        <v>31</v>
      </c>
      <c r="K11" s="8" t="s">
        <v>30</v>
      </c>
      <c r="L11" s="8" t="s">
        <v>29</v>
      </c>
    </row>
    <row r="12" spans="1:12" x14ac:dyDescent="0.2">
      <c r="E12" s="4" t="s">
        <v>28</v>
      </c>
      <c r="F12" s="4" t="s">
        <v>27</v>
      </c>
      <c r="G12" s="4" t="s">
        <v>26</v>
      </c>
      <c r="H12" s="4" t="s">
        <v>44</v>
      </c>
      <c r="I12" s="4" t="s">
        <v>100</v>
      </c>
      <c r="J12" s="4" t="s">
        <v>43</v>
      </c>
      <c r="K12" s="4" t="s">
        <v>101</v>
      </c>
      <c r="L12" s="4" t="s">
        <v>42</v>
      </c>
    </row>
    <row r="13" spans="1:12" x14ac:dyDescent="0.2">
      <c r="E13" s="4"/>
      <c r="F13" s="4"/>
      <c r="G13" s="4"/>
      <c r="H13" s="4"/>
      <c r="I13" s="4"/>
      <c r="J13" s="4"/>
      <c r="K13" s="4"/>
      <c r="L13" s="4"/>
    </row>
    <row r="14" spans="1:12" x14ac:dyDescent="0.2">
      <c r="A14" s="5"/>
      <c r="C14" s="3" t="s">
        <v>94</v>
      </c>
      <c r="E14" s="4"/>
      <c r="F14" s="4"/>
      <c r="G14" s="4"/>
      <c r="H14" s="4"/>
      <c r="I14" s="4"/>
      <c r="J14" s="4"/>
      <c r="K14" s="4"/>
      <c r="L14" s="1"/>
    </row>
    <row r="15" spans="1:12" x14ac:dyDescent="0.2">
      <c r="E15" s="4"/>
      <c r="F15" s="4"/>
      <c r="G15" s="4"/>
      <c r="H15" s="4"/>
      <c r="I15" s="4"/>
      <c r="J15" s="4"/>
      <c r="K15" s="4"/>
      <c r="L15" s="4"/>
    </row>
    <row r="16" spans="1:12" x14ac:dyDescent="0.2">
      <c r="A16" s="5">
        <v>1</v>
      </c>
      <c r="C16" s="1" t="s">
        <v>12</v>
      </c>
      <c r="E16" s="4">
        <v>-18.074795869999999</v>
      </c>
      <c r="F16" s="4">
        <v>-1.1894715300000001</v>
      </c>
      <c r="G16" s="4">
        <v>0</v>
      </c>
      <c r="H16" s="4">
        <v>0</v>
      </c>
      <c r="I16" s="4">
        <f t="shared" ref="I16:I21" si="0">E16+F16+G16+H16</f>
        <v>-19.264267399999998</v>
      </c>
      <c r="J16" s="4">
        <v>0</v>
      </c>
      <c r="K16" s="4">
        <f t="shared" ref="K16:K21" si="1">I16+J16</f>
        <v>-19.264267399999998</v>
      </c>
      <c r="L16" s="4">
        <v>-18.668696521249998</v>
      </c>
    </row>
    <row r="17" spans="1:12" x14ac:dyDescent="0.2">
      <c r="A17" s="5">
        <v>2</v>
      </c>
      <c r="C17" s="1" t="s">
        <v>63</v>
      </c>
      <c r="E17" s="4">
        <v>-43.467958940000003</v>
      </c>
      <c r="F17" s="4">
        <v>-3.3754453999999998</v>
      </c>
      <c r="G17" s="4">
        <v>0</v>
      </c>
      <c r="H17" s="4">
        <v>6.4688999999999997E-2</v>
      </c>
      <c r="I17" s="4">
        <f t="shared" si="0"/>
        <v>-46.778715339999998</v>
      </c>
      <c r="J17" s="4">
        <v>0</v>
      </c>
      <c r="K17" s="4">
        <f t="shared" si="1"/>
        <v>-46.778715339999998</v>
      </c>
      <c r="L17" s="4">
        <v>-45.126220028333329</v>
      </c>
    </row>
    <row r="18" spans="1:12" x14ac:dyDescent="0.2">
      <c r="A18" s="5">
        <v>3</v>
      </c>
      <c r="C18" s="1" t="s">
        <v>18</v>
      </c>
      <c r="E18" s="4">
        <v>-662.83281018000014</v>
      </c>
      <c r="F18" s="4">
        <v>-38.907614819999999</v>
      </c>
      <c r="G18" s="4">
        <v>4.0692401566666669</v>
      </c>
      <c r="H18" s="4">
        <v>0.40401885999999998</v>
      </c>
      <c r="I18" s="4">
        <f t="shared" si="0"/>
        <v>-697.2671659833336</v>
      </c>
      <c r="J18" s="4">
        <v>0</v>
      </c>
      <c r="K18" s="4">
        <f t="shared" si="1"/>
        <v>-697.2671659833336</v>
      </c>
      <c r="L18" s="4">
        <v>-682.00900208930568</v>
      </c>
    </row>
    <row r="19" spans="1:12" x14ac:dyDescent="0.2">
      <c r="A19" s="5">
        <v>4</v>
      </c>
      <c r="C19" s="1" t="s">
        <v>49</v>
      </c>
      <c r="E19" s="4">
        <v>-293.90725449999979</v>
      </c>
      <c r="F19" s="4">
        <v>-30.468669219999999</v>
      </c>
      <c r="G19" s="4">
        <v>0</v>
      </c>
      <c r="H19" s="4">
        <v>2.7804020000000002E-2</v>
      </c>
      <c r="I19" s="4">
        <f t="shared" si="0"/>
        <v>-324.34811969999976</v>
      </c>
      <c r="J19" s="4">
        <v>0</v>
      </c>
      <c r="K19" s="4">
        <f t="shared" si="1"/>
        <v>-324.34811969999976</v>
      </c>
      <c r="L19" s="4">
        <v>-309.12263788916664</v>
      </c>
    </row>
    <row r="20" spans="1:12" x14ac:dyDescent="0.2">
      <c r="A20" s="5">
        <v>5</v>
      </c>
      <c r="C20" s="1" t="s">
        <v>4</v>
      </c>
      <c r="E20" s="4">
        <v>-104.04488226000002</v>
      </c>
      <c r="F20" s="4">
        <v>-12.203677509999999</v>
      </c>
      <c r="G20" s="4">
        <v>0</v>
      </c>
      <c r="H20" s="4">
        <v>2.267713E-2</v>
      </c>
      <c r="I20" s="4">
        <f t="shared" si="0"/>
        <v>-116.22588264000001</v>
      </c>
      <c r="J20" s="4">
        <v>0</v>
      </c>
      <c r="K20" s="4">
        <f t="shared" si="1"/>
        <v>-116.22588264000001</v>
      </c>
      <c r="L20" s="4">
        <v>-108.38592286166666</v>
      </c>
    </row>
    <row r="21" spans="1:12" x14ac:dyDescent="0.2">
      <c r="A21" s="5">
        <v>6</v>
      </c>
      <c r="C21" s="1" t="s">
        <v>2</v>
      </c>
      <c r="E21" s="4">
        <v>-22.758874489999986</v>
      </c>
      <c r="F21" s="4">
        <v>-5.2348513499999996</v>
      </c>
      <c r="G21" s="4">
        <v>0</v>
      </c>
      <c r="H21" s="4">
        <v>0</v>
      </c>
      <c r="I21" s="4">
        <f t="shared" si="0"/>
        <v>-27.993725839999986</v>
      </c>
      <c r="J21" s="4">
        <v>0</v>
      </c>
      <c r="K21" s="4">
        <f t="shared" si="1"/>
        <v>-27.993725839999986</v>
      </c>
      <c r="L21" s="4">
        <v>-25.313530600416666</v>
      </c>
    </row>
    <row r="22" spans="1:12" x14ac:dyDescent="0.2">
      <c r="A22" s="5"/>
      <c r="E22" s="4"/>
      <c r="F22" s="4"/>
      <c r="G22" s="4"/>
      <c r="H22" s="4"/>
      <c r="I22" s="4"/>
      <c r="J22" s="4"/>
      <c r="K22" s="4"/>
      <c r="L22" s="4"/>
    </row>
    <row r="23" spans="1:12" ht="13.5" thickBot="1" x14ac:dyDescent="0.25">
      <c r="A23" s="5">
        <v>8</v>
      </c>
      <c r="C23" s="1" t="s">
        <v>61</v>
      </c>
      <c r="E23" s="6">
        <f t="shared" ref="E23:L23" si="2">SUM(E16:E21)</f>
        <v>-1145.0865762399999</v>
      </c>
      <c r="F23" s="6">
        <f t="shared" si="2"/>
        <v>-91.379729829999988</v>
      </c>
      <c r="G23" s="6">
        <f t="shared" si="2"/>
        <v>4.0692401566666669</v>
      </c>
      <c r="H23" s="6">
        <f t="shared" si="2"/>
        <v>0.51918900999999995</v>
      </c>
      <c r="I23" s="6">
        <f t="shared" si="2"/>
        <v>-1231.8778769033333</v>
      </c>
      <c r="J23" s="6">
        <f t="shared" si="2"/>
        <v>0</v>
      </c>
      <c r="K23" s="6">
        <f t="shared" si="2"/>
        <v>-1231.8778769033333</v>
      </c>
      <c r="L23" s="6">
        <f t="shared" si="2"/>
        <v>-1188.626009990139</v>
      </c>
    </row>
    <row r="24" spans="1:12" ht="13.5" thickTop="1" x14ac:dyDescent="0.2"/>
    <row r="25" spans="1:12" x14ac:dyDescent="0.2">
      <c r="A25" s="3"/>
    </row>
  </sheetData>
  <pageMargins left="0.7" right="0.7" top="0.75" bottom="0.75" header="0.3" footer="0.3"/>
  <pageSetup scale="77" firstPageNumber="11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2DDA-B452-4BA7-8DDA-0F3FC2172114}">
  <dimension ref="A6:L48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6.140625" style="2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60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39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38</v>
      </c>
      <c r="F9" s="11"/>
      <c r="G9" s="11"/>
      <c r="H9" s="11"/>
      <c r="I9" s="11" t="s">
        <v>37</v>
      </c>
      <c r="J9" s="11"/>
      <c r="K9" s="11" t="s">
        <v>37</v>
      </c>
      <c r="L9" s="11"/>
    </row>
    <row r="10" spans="1:12" s="7" customFormat="1" ht="38.25" x14ac:dyDescent="0.2">
      <c r="A10" s="10" t="s">
        <v>95</v>
      </c>
      <c r="C10" s="9" t="s">
        <v>36</v>
      </c>
      <c r="E10" s="8" t="s">
        <v>35</v>
      </c>
      <c r="F10" s="8" t="s">
        <v>34</v>
      </c>
      <c r="G10" s="8" t="s">
        <v>33</v>
      </c>
      <c r="H10" s="8" t="s">
        <v>45</v>
      </c>
      <c r="I10" s="8" t="s">
        <v>32</v>
      </c>
      <c r="J10" s="8" t="s">
        <v>31</v>
      </c>
      <c r="K10" s="8" t="s">
        <v>30</v>
      </c>
      <c r="L10" s="8" t="s">
        <v>29</v>
      </c>
    </row>
    <row r="11" spans="1:12" x14ac:dyDescent="0.2">
      <c r="E11" s="4" t="s">
        <v>28</v>
      </c>
      <c r="F11" s="4" t="s">
        <v>27</v>
      </c>
      <c r="G11" s="4" t="s">
        <v>26</v>
      </c>
      <c r="H11" s="4" t="s">
        <v>44</v>
      </c>
      <c r="I11" s="4" t="s">
        <v>100</v>
      </c>
      <c r="J11" s="4" t="s">
        <v>43</v>
      </c>
      <c r="K11" s="4" t="s">
        <v>101</v>
      </c>
      <c r="L11" s="4" t="s">
        <v>42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58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57</v>
      </c>
      <c r="E15" s="4">
        <v>-26.568779709999998</v>
      </c>
      <c r="F15" s="4">
        <v>-0.49621656000000003</v>
      </c>
      <c r="G15" s="4">
        <v>0</v>
      </c>
      <c r="H15" s="4">
        <v>0</v>
      </c>
      <c r="I15" s="4">
        <f t="shared" ref="I15:I21" si="0">E15+F15+G15+H15</f>
        <v>-27.064996269999998</v>
      </c>
      <c r="J15" s="4">
        <v>0</v>
      </c>
      <c r="K15" s="4">
        <f t="shared" ref="K15:K21" si="1">I15+J15</f>
        <v>-27.064996269999998</v>
      </c>
      <c r="L15" s="4">
        <v>-26.816887990000001</v>
      </c>
    </row>
    <row r="16" spans="1:12" x14ac:dyDescent="0.2">
      <c r="A16" s="5">
        <f t="shared" ref="A16:A21" si="2">A15+1</f>
        <v>2</v>
      </c>
      <c r="C16" s="1" t="s">
        <v>11</v>
      </c>
      <c r="E16" s="4">
        <v>-2.2902708399999998</v>
      </c>
      <c r="F16" s="4">
        <v>-0.58935772000000008</v>
      </c>
      <c r="G16" s="4">
        <v>0</v>
      </c>
      <c r="H16" s="4">
        <v>0</v>
      </c>
      <c r="I16" s="4">
        <f t="shared" si="0"/>
        <v>-2.87962856</v>
      </c>
      <c r="J16" s="4">
        <v>6.7099999999999993E-2</v>
      </c>
      <c r="K16" s="4">
        <f t="shared" si="1"/>
        <v>-2.8125285600000001</v>
      </c>
      <c r="L16" s="4">
        <v>-2.5133405066666668</v>
      </c>
    </row>
    <row r="17" spans="1:12" x14ac:dyDescent="0.2">
      <c r="A17" s="5">
        <f t="shared" si="2"/>
        <v>3</v>
      </c>
      <c r="C17" s="1" t="s">
        <v>51</v>
      </c>
      <c r="E17" s="4">
        <v>-14.294207960000001</v>
      </c>
      <c r="F17" s="4">
        <v>-1.2495823499999998</v>
      </c>
      <c r="G17" s="4">
        <v>0</v>
      </c>
      <c r="H17" s="4">
        <v>0</v>
      </c>
      <c r="I17" s="4">
        <f t="shared" si="0"/>
        <v>-15.543790310000002</v>
      </c>
      <c r="J17" s="4">
        <v>0</v>
      </c>
      <c r="K17" s="4">
        <f t="shared" si="1"/>
        <v>-15.543790310000002</v>
      </c>
      <c r="L17" s="4">
        <v>-14.83644147958333</v>
      </c>
    </row>
    <row r="18" spans="1:12" x14ac:dyDescent="0.2">
      <c r="A18" s="5">
        <f t="shared" si="2"/>
        <v>4</v>
      </c>
      <c r="C18" s="1" t="s">
        <v>56</v>
      </c>
      <c r="E18" s="4">
        <v>-7.7536433300000001</v>
      </c>
      <c r="F18" s="4">
        <v>-0.82229222999999996</v>
      </c>
      <c r="G18" s="4">
        <v>0</v>
      </c>
      <c r="H18" s="4">
        <v>0</v>
      </c>
      <c r="I18" s="4">
        <f t="shared" si="0"/>
        <v>-8.5759355599999996</v>
      </c>
      <c r="J18" s="4">
        <v>0</v>
      </c>
      <c r="K18" s="4">
        <f t="shared" si="1"/>
        <v>-8.5759355599999996</v>
      </c>
      <c r="L18" s="4">
        <v>-8.1256213320833339</v>
      </c>
    </row>
    <row r="19" spans="1:12" x14ac:dyDescent="0.2">
      <c r="A19" s="5">
        <f t="shared" si="2"/>
        <v>5</v>
      </c>
      <c r="C19" s="1" t="s">
        <v>50</v>
      </c>
      <c r="E19" s="4">
        <v>-32.239890940000002</v>
      </c>
      <c r="F19" s="4">
        <v>-1.75091844</v>
      </c>
      <c r="G19" s="4">
        <v>0</v>
      </c>
      <c r="H19" s="4">
        <v>0</v>
      </c>
      <c r="I19" s="4">
        <f t="shared" si="0"/>
        <v>-33.990809380000002</v>
      </c>
      <c r="J19" s="4">
        <v>0</v>
      </c>
      <c r="K19" s="4">
        <f t="shared" si="1"/>
        <v>-33.990809380000002</v>
      </c>
      <c r="L19" s="4">
        <v>-33.101049444999987</v>
      </c>
    </row>
    <row r="20" spans="1:12" x14ac:dyDescent="0.2">
      <c r="A20" s="5">
        <f t="shared" si="2"/>
        <v>6</v>
      </c>
      <c r="C20" s="1" t="s">
        <v>49</v>
      </c>
      <c r="E20" s="4">
        <v>-53.164684000000001</v>
      </c>
      <c r="F20" s="4">
        <v>-4.4944955000000002</v>
      </c>
      <c r="G20" s="4">
        <v>0</v>
      </c>
      <c r="H20" s="4">
        <v>0</v>
      </c>
      <c r="I20" s="4">
        <f t="shared" si="0"/>
        <v>-57.6591795</v>
      </c>
      <c r="J20" s="4">
        <v>0.26919999999999994</v>
      </c>
      <c r="K20" s="4">
        <f t="shared" si="1"/>
        <v>-57.389979500000003</v>
      </c>
      <c r="L20" s="4">
        <v>-55.011185705833313</v>
      </c>
    </row>
    <row r="21" spans="1:12" x14ac:dyDescent="0.2">
      <c r="A21" s="5">
        <f t="shared" si="2"/>
        <v>7</v>
      </c>
      <c r="C21" s="1" t="s">
        <v>48</v>
      </c>
      <c r="E21" s="4">
        <v>-7.9179650200000005</v>
      </c>
      <c r="F21" s="4">
        <v>-0.33337644</v>
      </c>
      <c r="G21" s="4">
        <v>0</v>
      </c>
      <c r="H21" s="4">
        <v>0</v>
      </c>
      <c r="I21" s="4">
        <f t="shared" si="0"/>
        <v>-8.2513414600000008</v>
      </c>
      <c r="J21" s="4">
        <v>0</v>
      </c>
      <c r="K21" s="4">
        <f t="shared" si="1"/>
        <v>-8.2513414600000008</v>
      </c>
      <c r="L21" s="4">
        <v>-8.0846532399999997</v>
      </c>
    </row>
    <row r="22" spans="1:12" x14ac:dyDescent="0.2">
      <c r="A22" s="5"/>
      <c r="E22" s="4"/>
      <c r="F22" s="4"/>
      <c r="G22" s="4"/>
      <c r="H22" s="4"/>
      <c r="I22" s="4"/>
      <c r="J22" s="4"/>
      <c r="K22" s="4"/>
      <c r="L22" s="4"/>
    </row>
    <row r="23" spans="1:12" ht="13.5" thickBot="1" x14ac:dyDescent="0.25">
      <c r="A23" s="5">
        <f>A21+1</f>
        <v>8</v>
      </c>
      <c r="C23" s="1" t="s">
        <v>41</v>
      </c>
      <c r="E23" s="6">
        <f t="shared" ref="E23:L23" si="3">SUM(E15:E21)</f>
        <v>-144.22944179999999</v>
      </c>
      <c r="F23" s="6">
        <f t="shared" si="3"/>
        <v>-9.7362392400000015</v>
      </c>
      <c r="G23" s="6">
        <f t="shared" si="3"/>
        <v>0</v>
      </c>
      <c r="H23" s="6">
        <f t="shared" si="3"/>
        <v>0</v>
      </c>
      <c r="I23" s="6">
        <f t="shared" si="3"/>
        <v>-153.96568103999999</v>
      </c>
      <c r="J23" s="6">
        <f t="shared" si="3"/>
        <v>0.33629999999999993</v>
      </c>
      <c r="K23" s="6">
        <f t="shared" si="3"/>
        <v>-153.62938104</v>
      </c>
      <c r="L23" s="6">
        <f t="shared" si="3"/>
        <v>-148.48917969916661</v>
      </c>
    </row>
    <row r="24" spans="1:12" ht="13.5" thickTop="1" x14ac:dyDescent="0.2">
      <c r="A24" s="5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5"/>
      <c r="C25" s="3" t="s">
        <v>55</v>
      </c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5">
        <f>A23+1</f>
        <v>9</v>
      </c>
      <c r="C27" s="1" t="s">
        <v>11</v>
      </c>
      <c r="E27" s="4">
        <v>-2.7091267499999998</v>
      </c>
      <c r="F27" s="4">
        <v>-0.14790581999999999</v>
      </c>
      <c r="G27" s="4">
        <v>0</v>
      </c>
      <c r="H27" s="4">
        <v>0.16565000000000002</v>
      </c>
      <c r="I27" s="4">
        <f>E27+F27+G27+H27</f>
        <v>-2.69138257</v>
      </c>
      <c r="J27" s="4">
        <v>0</v>
      </c>
      <c r="K27" s="4">
        <f>I27+J27</f>
        <v>-2.69138257</v>
      </c>
      <c r="L27" s="4">
        <v>-2.7072155408333334</v>
      </c>
    </row>
    <row r="28" spans="1:12" x14ac:dyDescent="0.2">
      <c r="A28" s="5">
        <f>A27+1</f>
        <v>10</v>
      </c>
      <c r="C28" s="1" t="s">
        <v>54</v>
      </c>
      <c r="E28" s="4">
        <v>-3.8040063100000001</v>
      </c>
      <c r="F28" s="4">
        <v>-0.11706047999999999</v>
      </c>
      <c r="G28" s="4">
        <v>0</v>
      </c>
      <c r="H28" s="4">
        <v>0</v>
      </c>
      <c r="I28" s="4">
        <f>E28+F28+G28+H28</f>
        <v>-3.9210667900000002</v>
      </c>
      <c r="J28" s="4">
        <v>0</v>
      </c>
      <c r="K28" s="4">
        <f>I28+J28</f>
        <v>-3.9210667900000002</v>
      </c>
      <c r="L28" s="4">
        <v>-3.8625365499999993</v>
      </c>
    </row>
    <row r="29" spans="1:12" x14ac:dyDescent="0.2">
      <c r="A29" s="5">
        <f>A28+1</f>
        <v>11</v>
      </c>
      <c r="C29" s="1" t="s">
        <v>53</v>
      </c>
      <c r="E29" s="4">
        <v>-10.289918680000007</v>
      </c>
      <c r="F29" s="4">
        <v>-0.71552545000000012</v>
      </c>
      <c r="G29" s="4">
        <v>0</v>
      </c>
      <c r="H29" s="4">
        <v>1.6466800000000002E-3</v>
      </c>
      <c r="I29" s="4">
        <f>E29+F29+G29+H29</f>
        <v>-11.003797450000006</v>
      </c>
      <c r="J29" s="4">
        <v>0</v>
      </c>
      <c r="K29" s="4">
        <f>I29+J29</f>
        <v>-11.003797450000006</v>
      </c>
      <c r="L29" s="4">
        <v>-10.64752516708333</v>
      </c>
    </row>
    <row r="30" spans="1:12" x14ac:dyDescent="0.2">
      <c r="A30" s="5">
        <f>A29+1</f>
        <v>12</v>
      </c>
      <c r="C30" s="1" t="s">
        <v>2</v>
      </c>
      <c r="E30" s="4">
        <v>-0.51252830000000005</v>
      </c>
      <c r="F30" s="4">
        <v>-6.3225039999999996E-2</v>
      </c>
      <c r="G30" s="4">
        <v>0</v>
      </c>
      <c r="H30" s="4">
        <v>0</v>
      </c>
      <c r="I30" s="4">
        <f>E30+F30+G30+H30</f>
        <v>-0.57575334</v>
      </c>
      <c r="J30" s="4">
        <v>0</v>
      </c>
      <c r="K30" s="4">
        <f>I30+J30</f>
        <v>-0.57575334</v>
      </c>
      <c r="L30" s="4">
        <v>-0.54328425583333328</v>
      </c>
    </row>
    <row r="31" spans="1:12" x14ac:dyDescent="0.2">
      <c r="A31" s="5"/>
      <c r="E31" s="4"/>
      <c r="F31" s="4"/>
      <c r="G31" s="4"/>
      <c r="H31" s="4"/>
      <c r="I31" s="4"/>
      <c r="J31" s="4"/>
      <c r="K31" s="4"/>
      <c r="L31" s="4"/>
    </row>
    <row r="32" spans="1:12" ht="13.5" thickBot="1" x14ac:dyDescent="0.25">
      <c r="A32" s="5">
        <f>A30+1</f>
        <v>13</v>
      </c>
      <c r="C32" s="1" t="s">
        <v>41</v>
      </c>
      <c r="E32" s="6">
        <f t="shared" ref="E32:L32" si="4">SUM(E27:E30)</f>
        <v>-17.315580040000008</v>
      </c>
      <c r="F32" s="6">
        <f t="shared" si="4"/>
        <v>-1.0437167900000002</v>
      </c>
      <c r="G32" s="6">
        <f t="shared" si="4"/>
        <v>0</v>
      </c>
      <c r="H32" s="6">
        <f t="shared" si="4"/>
        <v>0.16729668000000003</v>
      </c>
      <c r="I32" s="6">
        <f t="shared" si="4"/>
        <v>-18.192000150000005</v>
      </c>
      <c r="J32" s="6">
        <f t="shared" si="4"/>
        <v>0</v>
      </c>
      <c r="K32" s="6">
        <f t="shared" si="4"/>
        <v>-18.192000150000005</v>
      </c>
      <c r="L32" s="6">
        <f t="shared" si="4"/>
        <v>-17.760561513749998</v>
      </c>
    </row>
    <row r="33" spans="1:12" ht="13.5" thickTop="1" x14ac:dyDescent="0.2">
      <c r="A33" s="5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5"/>
      <c r="C34" s="3" t="s">
        <v>52</v>
      </c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5"/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5">
        <f>A32+1</f>
        <v>14</v>
      </c>
      <c r="C36" s="1" t="s">
        <v>12</v>
      </c>
      <c r="E36" s="4">
        <v>-18.105141919999983</v>
      </c>
      <c r="F36" s="4">
        <v>-0.67168632000000006</v>
      </c>
      <c r="G36" s="4">
        <v>0</v>
      </c>
      <c r="H36" s="4">
        <v>0</v>
      </c>
      <c r="I36" s="4">
        <f t="shared" ref="I36:I42" si="5">E36+F36+G36+H36</f>
        <v>-18.776828239999983</v>
      </c>
      <c r="J36" s="4">
        <v>0</v>
      </c>
      <c r="K36" s="4">
        <f t="shared" ref="K36:K42" si="6">I36+J36</f>
        <v>-18.776828239999983</v>
      </c>
      <c r="L36" s="4">
        <v>-18.440985079999987</v>
      </c>
    </row>
    <row r="37" spans="1:12" x14ac:dyDescent="0.2">
      <c r="A37" s="5">
        <f t="shared" ref="A37:A42" si="7">A36+1</f>
        <v>15</v>
      </c>
      <c r="C37" s="1" t="s">
        <v>11</v>
      </c>
      <c r="E37" s="4">
        <v>-42.129405349999999</v>
      </c>
      <c r="F37" s="4">
        <v>-1.7345082700000003</v>
      </c>
      <c r="G37" s="4">
        <v>0</v>
      </c>
      <c r="H37" s="4">
        <v>0</v>
      </c>
      <c r="I37" s="4">
        <f t="shared" si="5"/>
        <v>-43.863913619999998</v>
      </c>
      <c r="J37" s="4">
        <v>0</v>
      </c>
      <c r="K37" s="4">
        <f t="shared" si="6"/>
        <v>-43.863913619999998</v>
      </c>
      <c r="L37" s="4">
        <v>-42.996021658749989</v>
      </c>
    </row>
    <row r="38" spans="1:12" x14ac:dyDescent="0.2">
      <c r="A38" s="5">
        <f t="shared" si="7"/>
        <v>16</v>
      </c>
      <c r="C38" s="1" t="s">
        <v>51</v>
      </c>
      <c r="E38" s="4">
        <v>-32.992629440000002</v>
      </c>
      <c r="F38" s="4">
        <v>-1.2015796699999999</v>
      </c>
      <c r="G38" s="4">
        <v>0</v>
      </c>
      <c r="H38" s="4">
        <v>0</v>
      </c>
      <c r="I38" s="4">
        <f t="shared" si="5"/>
        <v>-34.194209110000003</v>
      </c>
      <c r="J38" s="4">
        <v>0</v>
      </c>
      <c r="K38" s="4">
        <f t="shared" si="6"/>
        <v>-34.194209110000003</v>
      </c>
      <c r="L38" s="4">
        <v>-33.590365241249998</v>
      </c>
    </row>
    <row r="39" spans="1:12" x14ac:dyDescent="0.2">
      <c r="A39" s="5">
        <f t="shared" si="7"/>
        <v>17</v>
      </c>
      <c r="C39" s="1" t="s">
        <v>50</v>
      </c>
      <c r="E39" s="4">
        <v>-28.438022159999996</v>
      </c>
      <c r="F39" s="4">
        <v>-1.19114678</v>
      </c>
      <c r="G39" s="4">
        <v>0</v>
      </c>
      <c r="H39" s="4">
        <v>0</v>
      </c>
      <c r="I39" s="4">
        <f t="shared" si="5"/>
        <v>-29.629168939999996</v>
      </c>
      <c r="J39" s="4">
        <v>0</v>
      </c>
      <c r="K39" s="4">
        <f t="shared" si="6"/>
        <v>-29.629168939999996</v>
      </c>
      <c r="L39" s="4">
        <v>-29.062993432500004</v>
      </c>
    </row>
    <row r="40" spans="1:12" x14ac:dyDescent="0.2">
      <c r="A40" s="5">
        <f t="shared" si="7"/>
        <v>18</v>
      </c>
      <c r="C40" s="1" t="s">
        <v>49</v>
      </c>
      <c r="E40" s="4">
        <v>-155.56893943</v>
      </c>
      <c r="F40" s="4">
        <v>-12.60906445</v>
      </c>
      <c r="G40" s="4">
        <v>0</v>
      </c>
      <c r="H40" s="4">
        <v>5.1223500000000003E-3</v>
      </c>
      <c r="I40" s="4">
        <f t="shared" si="5"/>
        <v>-168.17288153000001</v>
      </c>
      <c r="J40" s="4">
        <v>0</v>
      </c>
      <c r="K40" s="4">
        <f t="shared" si="6"/>
        <v>-168.17288153000001</v>
      </c>
      <c r="L40" s="4">
        <v>-161.87001758666668</v>
      </c>
    </row>
    <row r="41" spans="1:12" x14ac:dyDescent="0.2">
      <c r="A41" s="5">
        <f t="shared" si="7"/>
        <v>19</v>
      </c>
      <c r="C41" s="1" t="s">
        <v>4</v>
      </c>
      <c r="E41" s="4">
        <v>-44.297403540000005</v>
      </c>
      <c r="F41" s="4">
        <v>1.2112991200000001</v>
      </c>
      <c r="G41" s="4">
        <v>0</v>
      </c>
      <c r="H41" s="4">
        <v>0.10333854000000001</v>
      </c>
      <c r="I41" s="4">
        <f t="shared" si="5"/>
        <v>-42.982765880000002</v>
      </c>
      <c r="J41" s="4">
        <v>0</v>
      </c>
      <c r="K41" s="4">
        <f t="shared" si="6"/>
        <v>-42.982765880000002</v>
      </c>
      <c r="L41" s="4">
        <v>-45.397179182500018</v>
      </c>
    </row>
    <row r="42" spans="1:12" x14ac:dyDescent="0.2">
      <c r="A42" s="5">
        <f t="shared" si="7"/>
        <v>20</v>
      </c>
      <c r="C42" s="1" t="s">
        <v>2</v>
      </c>
      <c r="E42" s="4">
        <v>-3.5590886399999992</v>
      </c>
      <c r="F42" s="4">
        <v>-0.53711297000000091</v>
      </c>
      <c r="G42" s="4">
        <v>0</v>
      </c>
      <c r="H42" s="4">
        <v>0</v>
      </c>
      <c r="I42" s="4">
        <f t="shared" si="5"/>
        <v>-4.0962016100000005</v>
      </c>
      <c r="J42" s="4">
        <v>0</v>
      </c>
      <c r="K42" s="4">
        <f t="shared" si="6"/>
        <v>-4.0962016100000005</v>
      </c>
      <c r="L42" s="4">
        <v>-4.0307569979166642</v>
      </c>
    </row>
    <row r="43" spans="1:12" x14ac:dyDescent="0.2">
      <c r="A43" s="5"/>
      <c r="E43" s="4"/>
      <c r="F43" s="4"/>
      <c r="G43" s="4"/>
      <c r="H43" s="4"/>
      <c r="I43" s="4"/>
      <c r="J43" s="4"/>
      <c r="K43" s="4"/>
      <c r="L43" s="4"/>
    </row>
    <row r="44" spans="1:12" ht="13.5" thickBot="1" x14ac:dyDescent="0.25">
      <c r="A44" s="5">
        <f>A42+1</f>
        <v>21</v>
      </c>
      <c r="C44" s="1" t="s">
        <v>41</v>
      </c>
      <c r="E44" s="6">
        <f t="shared" ref="E44:L44" si="8">SUM(E36:E42)</f>
        <v>-325.09063048000002</v>
      </c>
      <c r="F44" s="6">
        <f t="shared" si="8"/>
        <v>-16.733799340000004</v>
      </c>
      <c r="G44" s="6">
        <f t="shared" si="8"/>
        <v>0</v>
      </c>
      <c r="H44" s="6">
        <f t="shared" si="8"/>
        <v>0.10846089</v>
      </c>
      <c r="I44" s="6">
        <f t="shared" si="8"/>
        <v>-341.71596892999997</v>
      </c>
      <c r="J44" s="6">
        <f t="shared" si="8"/>
        <v>0</v>
      </c>
      <c r="K44" s="6">
        <f t="shared" si="8"/>
        <v>-341.71596892999997</v>
      </c>
      <c r="L44" s="6">
        <f t="shared" si="8"/>
        <v>-335.38831917958333</v>
      </c>
    </row>
    <row r="45" spans="1:12" ht="13.5" thickTop="1" x14ac:dyDescent="0.2">
      <c r="A45" s="5"/>
      <c r="E45" s="4"/>
      <c r="F45" s="4"/>
      <c r="G45" s="4"/>
      <c r="H45" s="4"/>
      <c r="I45" s="4"/>
      <c r="J45" s="4"/>
      <c r="K45" s="4"/>
      <c r="L45" s="4"/>
    </row>
    <row r="46" spans="1:12" ht="13.5" thickBot="1" x14ac:dyDescent="0.25">
      <c r="A46" s="5">
        <f>A44+1</f>
        <v>22</v>
      </c>
      <c r="C46" s="1" t="s">
        <v>0</v>
      </c>
      <c r="E46" s="6">
        <f t="shared" ref="E46:L46" si="9">SUM(E23,E32,E44)</f>
        <v>-486.63565232000002</v>
      </c>
      <c r="F46" s="6">
        <f t="shared" si="9"/>
        <v>-27.513755370000005</v>
      </c>
      <c r="G46" s="6">
        <f t="shared" si="9"/>
        <v>0</v>
      </c>
      <c r="H46" s="6">
        <f t="shared" si="9"/>
        <v>0.27575757000000001</v>
      </c>
      <c r="I46" s="6">
        <f t="shared" si="9"/>
        <v>-513.87365011999998</v>
      </c>
      <c r="J46" s="6">
        <f t="shared" si="9"/>
        <v>0.33629999999999993</v>
      </c>
      <c r="K46" s="6">
        <f t="shared" si="9"/>
        <v>-513.53735011999993</v>
      </c>
      <c r="L46" s="6">
        <f t="shared" si="9"/>
        <v>-501.63806039249994</v>
      </c>
    </row>
    <row r="47" spans="1:12" ht="13.5" thickTop="1" x14ac:dyDescent="0.2">
      <c r="A47" s="5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3"/>
    </row>
  </sheetData>
  <pageMargins left="0.7" right="0.7" top="0.75" bottom="0.75" header="0.3" footer="0.3"/>
  <pageSetup scale="77" firstPageNumber="12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B58B-615D-4251-9F93-B3DECAD185A4}">
  <dimension ref="A6:L48"/>
  <sheetViews>
    <sheetView view="pageLayout" zoomScale="90" zoomScaleNormal="100" zoomScalePageLayoutView="90" workbookViewId="0">
      <selection activeCell="I10" sqref="I10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5.85546875" style="2" customWidth="1"/>
    <col min="10" max="12" width="12.28515625" style="2" customWidth="1"/>
    <col min="13" max="16384" width="101.28515625" style="1"/>
  </cols>
  <sheetData>
    <row r="6" spans="1:12" s="12" customFormat="1" x14ac:dyDescent="0.2">
      <c r="A6" s="14" t="s">
        <v>86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39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38</v>
      </c>
      <c r="F9" s="11"/>
      <c r="G9" s="11"/>
      <c r="H9" s="11"/>
      <c r="I9" s="11" t="s">
        <v>37</v>
      </c>
      <c r="J9" s="11"/>
      <c r="K9" s="11" t="s">
        <v>37</v>
      </c>
      <c r="L9" s="11"/>
    </row>
    <row r="10" spans="1:12" s="7" customFormat="1" ht="38.25" x14ac:dyDescent="0.2">
      <c r="A10" s="10" t="s">
        <v>95</v>
      </c>
      <c r="C10" s="9" t="s">
        <v>36</v>
      </c>
      <c r="E10" s="8" t="s">
        <v>35</v>
      </c>
      <c r="F10" s="8" t="s">
        <v>34</v>
      </c>
      <c r="G10" s="8" t="s">
        <v>33</v>
      </c>
      <c r="H10" s="8" t="s">
        <v>45</v>
      </c>
      <c r="I10" s="8" t="s">
        <v>32</v>
      </c>
      <c r="J10" s="8" t="s">
        <v>31</v>
      </c>
      <c r="K10" s="8" t="s">
        <v>30</v>
      </c>
      <c r="L10" s="8" t="s">
        <v>29</v>
      </c>
    </row>
    <row r="11" spans="1:12" x14ac:dyDescent="0.2">
      <c r="E11" s="4" t="s">
        <v>28</v>
      </c>
      <c r="F11" s="4" t="s">
        <v>27</v>
      </c>
      <c r="G11" s="4" t="s">
        <v>26</v>
      </c>
      <c r="H11" s="4" t="s">
        <v>44</v>
      </c>
      <c r="I11" s="4" t="s">
        <v>100</v>
      </c>
      <c r="J11" s="4" t="s">
        <v>43</v>
      </c>
      <c r="K11" s="4" t="s">
        <v>101</v>
      </c>
      <c r="L11" s="4" t="s">
        <v>42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84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83</v>
      </c>
      <c r="E15" s="4">
        <v>-9.5848420000000004E-2</v>
      </c>
      <c r="F15" s="4">
        <v>-1.6245599999999999E-3</v>
      </c>
      <c r="G15" s="4">
        <v>0</v>
      </c>
      <c r="H15" s="4">
        <v>0</v>
      </c>
      <c r="I15" s="4">
        <f t="shared" ref="I15:I28" si="0">E15+F15+G15+H15</f>
        <v>-9.7472980000000001E-2</v>
      </c>
      <c r="J15" s="4">
        <v>0.19789999999999999</v>
      </c>
      <c r="K15" s="4">
        <f t="shared" ref="K15:K28" si="1">I15+J15</f>
        <v>0.10042701999999999</v>
      </c>
      <c r="L15" s="4">
        <v>0.10049470999999999</v>
      </c>
    </row>
    <row r="16" spans="1:12" x14ac:dyDescent="0.2">
      <c r="A16" s="5">
        <f t="shared" ref="A16:A28" si="2">A15+1</f>
        <v>2</v>
      </c>
      <c r="C16" s="1" t="s">
        <v>72</v>
      </c>
      <c r="E16" s="4">
        <v>-12.552844400000001</v>
      </c>
      <c r="F16" s="4">
        <v>-2.2274555199999999</v>
      </c>
      <c r="G16" s="4">
        <v>0</v>
      </c>
      <c r="H16" s="4">
        <v>0</v>
      </c>
      <c r="I16" s="4">
        <f t="shared" si="0"/>
        <v>-14.780299920000001</v>
      </c>
      <c r="J16" s="4">
        <v>0</v>
      </c>
      <c r="K16" s="4">
        <f t="shared" si="1"/>
        <v>-14.780299920000001</v>
      </c>
      <c r="L16" s="4">
        <v>-13.657239521666664</v>
      </c>
    </row>
    <row r="17" spans="1:12" x14ac:dyDescent="0.2">
      <c r="A17" s="5">
        <f t="shared" si="2"/>
        <v>3</v>
      </c>
      <c r="C17" s="1" t="s">
        <v>70</v>
      </c>
      <c r="E17" s="4">
        <v>-32.244002160000001</v>
      </c>
      <c r="F17" s="4">
        <v>-6.2449244799999999</v>
      </c>
      <c r="G17" s="4">
        <v>1.3869418200000001</v>
      </c>
      <c r="H17" s="4">
        <v>-8.6191199999999996E-2</v>
      </c>
      <c r="I17" s="4">
        <f t="shared" si="0"/>
        <v>-37.188176020000007</v>
      </c>
      <c r="J17" s="4">
        <v>5.4300000000000001E-2</v>
      </c>
      <c r="K17" s="4">
        <f t="shared" si="1"/>
        <v>-37.13387602000001</v>
      </c>
      <c r="L17" s="4">
        <v>-34.266098604999996</v>
      </c>
    </row>
    <row r="18" spans="1:12" x14ac:dyDescent="0.2">
      <c r="A18" s="5">
        <f t="shared" si="2"/>
        <v>4</v>
      </c>
      <c r="C18" s="1" t="s">
        <v>82</v>
      </c>
      <c r="E18" s="4">
        <v>0.42851126</v>
      </c>
      <c r="F18" s="4">
        <v>-0.26295301999999998</v>
      </c>
      <c r="G18" s="4">
        <v>0</v>
      </c>
      <c r="H18" s="4">
        <v>0</v>
      </c>
      <c r="I18" s="4">
        <f t="shared" si="0"/>
        <v>0.16555824000000002</v>
      </c>
      <c r="J18" s="4">
        <v>0</v>
      </c>
      <c r="K18" s="4">
        <f t="shared" si="1"/>
        <v>0.16555824000000002</v>
      </c>
      <c r="L18" s="4">
        <v>0.29747470416666666</v>
      </c>
    </row>
    <row r="19" spans="1:12" x14ac:dyDescent="0.2">
      <c r="A19" s="5">
        <f t="shared" si="2"/>
        <v>5</v>
      </c>
      <c r="C19" s="1" t="s">
        <v>69</v>
      </c>
      <c r="E19" s="4">
        <v>-6.0411334600000002</v>
      </c>
      <c r="F19" s="4">
        <v>-0.74166264999999998</v>
      </c>
      <c r="G19" s="4">
        <v>0</v>
      </c>
      <c r="H19" s="4">
        <v>0</v>
      </c>
      <c r="I19" s="4">
        <f t="shared" si="0"/>
        <v>-6.7827961100000005</v>
      </c>
      <c r="J19" s="4">
        <v>0</v>
      </c>
      <c r="K19" s="4">
        <f t="shared" si="1"/>
        <v>-6.7827961100000005</v>
      </c>
      <c r="L19" s="4">
        <v>-6.4100188254166639</v>
      </c>
    </row>
    <row r="20" spans="1:12" x14ac:dyDescent="0.2">
      <c r="A20" s="5">
        <f t="shared" si="2"/>
        <v>6</v>
      </c>
      <c r="C20" s="1" t="s">
        <v>68</v>
      </c>
      <c r="E20" s="4">
        <v>-22.270813509999996</v>
      </c>
      <c r="F20" s="4">
        <v>-2.4400887800000004</v>
      </c>
      <c r="G20" s="4">
        <v>0</v>
      </c>
      <c r="H20" s="4">
        <v>0</v>
      </c>
      <c r="I20" s="4">
        <f t="shared" si="0"/>
        <v>-24.710902289999996</v>
      </c>
      <c r="J20" s="4">
        <v>0</v>
      </c>
      <c r="K20" s="4">
        <f t="shared" si="1"/>
        <v>-24.710902289999996</v>
      </c>
      <c r="L20" s="4">
        <v>-23.484849970833331</v>
      </c>
    </row>
    <row r="21" spans="1:12" x14ac:dyDescent="0.2">
      <c r="A21" s="5">
        <f t="shared" si="2"/>
        <v>7</v>
      </c>
      <c r="C21" s="1" t="s">
        <v>81</v>
      </c>
      <c r="E21" s="4">
        <v>-1.1084511599999998</v>
      </c>
      <c r="F21" s="4">
        <v>-1.3385150000000002E-2</v>
      </c>
      <c r="G21" s="4">
        <v>0</v>
      </c>
      <c r="H21" s="4">
        <v>0</v>
      </c>
      <c r="I21" s="4">
        <f t="shared" si="0"/>
        <v>-1.1218363099999997</v>
      </c>
      <c r="J21" s="4">
        <v>0</v>
      </c>
      <c r="K21" s="4">
        <f t="shared" si="1"/>
        <v>-1.1218363099999997</v>
      </c>
      <c r="L21" s="4">
        <v>-1.1151379095833334</v>
      </c>
    </row>
    <row r="22" spans="1:12" x14ac:dyDescent="0.2">
      <c r="A22" s="5">
        <f t="shared" si="2"/>
        <v>8</v>
      </c>
      <c r="C22" s="1" t="s">
        <v>80</v>
      </c>
      <c r="E22" s="4">
        <v>-2.6626867400000003</v>
      </c>
      <c r="F22" s="4">
        <v>0.17726095999999991</v>
      </c>
      <c r="G22" s="4">
        <v>0</v>
      </c>
      <c r="H22" s="4">
        <v>0</v>
      </c>
      <c r="I22" s="4">
        <f t="shared" si="0"/>
        <v>-2.4854257800000004</v>
      </c>
      <c r="J22" s="4">
        <v>0</v>
      </c>
      <c r="K22" s="4">
        <f t="shared" si="1"/>
        <v>-2.4854257800000004</v>
      </c>
      <c r="L22" s="4">
        <v>-3.3955306450000005</v>
      </c>
    </row>
    <row r="23" spans="1:12" x14ac:dyDescent="0.2">
      <c r="A23" s="5">
        <f t="shared" si="2"/>
        <v>9</v>
      </c>
      <c r="C23" s="1" t="s">
        <v>79</v>
      </c>
      <c r="E23" s="4">
        <v>-0.52472180000000002</v>
      </c>
      <c r="F23" s="4">
        <v>-1.6695599999999998E-2</v>
      </c>
      <c r="G23" s="4">
        <v>0</v>
      </c>
      <c r="H23" s="4">
        <v>0</v>
      </c>
      <c r="I23" s="4">
        <f t="shared" si="0"/>
        <v>-0.54141740000000005</v>
      </c>
      <c r="J23" s="4">
        <v>0</v>
      </c>
      <c r="K23" s="4">
        <f t="shared" si="1"/>
        <v>-0.54141740000000005</v>
      </c>
      <c r="L23" s="4">
        <v>-0.53306960000000003</v>
      </c>
    </row>
    <row r="24" spans="1:12" x14ac:dyDescent="0.2">
      <c r="A24" s="5">
        <f t="shared" si="2"/>
        <v>10</v>
      </c>
      <c r="C24" s="1" t="s">
        <v>78</v>
      </c>
      <c r="E24" s="4">
        <v>-1.4150491700000001</v>
      </c>
      <c r="F24" s="4">
        <v>-0.26702207999999999</v>
      </c>
      <c r="G24" s="4">
        <v>1.82058411</v>
      </c>
      <c r="H24" s="4">
        <v>0</v>
      </c>
      <c r="I24" s="4">
        <f t="shared" si="0"/>
        <v>0.13851285999999985</v>
      </c>
      <c r="J24" s="4">
        <v>0</v>
      </c>
      <c r="K24" s="4">
        <f t="shared" si="1"/>
        <v>0.13851285999999985</v>
      </c>
      <c r="L24" s="4">
        <v>-0.5845078237500001</v>
      </c>
    </row>
    <row r="25" spans="1:12" x14ac:dyDescent="0.2">
      <c r="A25" s="5">
        <f t="shared" si="2"/>
        <v>11</v>
      </c>
      <c r="C25" s="1" t="s">
        <v>77</v>
      </c>
      <c r="E25" s="4">
        <v>-31.645812850000002</v>
      </c>
      <c r="F25" s="4">
        <v>-2.7381009399999998</v>
      </c>
      <c r="G25" s="4">
        <v>7.38641462</v>
      </c>
      <c r="H25" s="4">
        <v>0</v>
      </c>
      <c r="I25" s="4">
        <f t="shared" si="0"/>
        <v>-26.997499170000001</v>
      </c>
      <c r="J25" s="4">
        <v>0</v>
      </c>
      <c r="K25" s="4">
        <f t="shared" si="1"/>
        <v>-26.997499170000001</v>
      </c>
      <c r="L25" s="4">
        <v>-30.498072140833337</v>
      </c>
    </row>
    <row r="26" spans="1:12" x14ac:dyDescent="0.2">
      <c r="A26" s="5">
        <f t="shared" si="2"/>
        <v>12</v>
      </c>
      <c r="C26" s="1" t="s">
        <v>76</v>
      </c>
      <c r="E26" s="4">
        <v>-229.91116545</v>
      </c>
      <c r="F26" s="4">
        <v>-12.547536479999996</v>
      </c>
      <c r="G26" s="4">
        <v>24.070876120000001</v>
      </c>
      <c r="H26" s="4">
        <v>0</v>
      </c>
      <c r="I26" s="4">
        <f t="shared" si="0"/>
        <v>-218.38782580999998</v>
      </c>
      <c r="J26" s="4">
        <v>0</v>
      </c>
      <c r="K26" s="4">
        <f t="shared" si="1"/>
        <v>-218.38782580999998</v>
      </c>
      <c r="L26" s="4">
        <v>-235.73854683166667</v>
      </c>
    </row>
    <row r="27" spans="1:12" x14ac:dyDescent="0.2">
      <c r="A27" s="5">
        <f t="shared" si="2"/>
        <v>13</v>
      </c>
      <c r="C27" s="1" t="s">
        <v>75</v>
      </c>
      <c r="E27" s="4">
        <v>-127.09883026999999</v>
      </c>
      <c r="F27" s="4">
        <v>-21.763589600000003</v>
      </c>
      <c r="G27" s="4">
        <v>127.09883026999999</v>
      </c>
      <c r="H27" s="4">
        <v>0</v>
      </c>
      <c r="I27" s="4">
        <f t="shared" si="0"/>
        <v>-21.763589600000003</v>
      </c>
      <c r="J27" s="4">
        <v>0</v>
      </c>
      <c r="K27" s="4">
        <f t="shared" si="1"/>
        <v>-21.763589600000003</v>
      </c>
      <c r="L27" s="4">
        <v>-112.65010082458333</v>
      </c>
    </row>
    <row r="28" spans="1:12" x14ac:dyDescent="0.2">
      <c r="A28" s="5">
        <f t="shared" si="2"/>
        <v>14</v>
      </c>
      <c r="C28" s="1" t="s">
        <v>74</v>
      </c>
      <c r="E28" s="4">
        <v>-38.35313</v>
      </c>
      <c r="F28" s="4">
        <v>-9.2047511999999987</v>
      </c>
      <c r="G28" s="4">
        <v>0</v>
      </c>
      <c r="H28" s="4">
        <v>0</v>
      </c>
      <c r="I28" s="4">
        <f t="shared" si="0"/>
        <v>-47.557881199999997</v>
      </c>
      <c r="J28" s="4">
        <v>0</v>
      </c>
      <c r="K28" s="4">
        <f t="shared" si="1"/>
        <v>-47.557881199999997</v>
      </c>
      <c r="L28" s="4">
        <v>-42.955505600000009</v>
      </c>
    </row>
    <row r="29" spans="1:12" x14ac:dyDescent="0.2">
      <c r="A29" s="5"/>
      <c r="E29" s="4"/>
      <c r="F29" s="4"/>
      <c r="G29" s="4"/>
      <c r="H29" s="4"/>
      <c r="I29" s="4"/>
      <c r="J29" s="4"/>
      <c r="K29" s="4"/>
      <c r="L29" s="4"/>
    </row>
    <row r="30" spans="1:12" ht="13.5" thickBot="1" x14ac:dyDescent="0.25">
      <c r="A30" s="5">
        <f>A28+1</f>
        <v>15</v>
      </c>
      <c r="C30" s="1" t="s">
        <v>41</v>
      </c>
      <c r="E30" s="6">
        <f t="shared" ref="E30:L30" si="3">SUM(E15:E28)</f>
        <v>-505.49597813000003</v>
      </c>
      <c r="F30" s="6">
        <f t="shared" si="3"/>
        <v>-58.292529099999996</v>
      </c>
      <c r="G30" s="6">
        <f t="shared" si="3"/>
        <v>161.76364694</v>
      </c>
      <c r="H30" s="6">
        <f t="shared" si="3"/>
        <v>-8.6191199999999996E-2</v>
      </c>
      <c r="I30" s="6">
        <f t="shared" si="3"/>
        <v>-402.11105148999997</v>
      </c>
      <c r="J30" s="6">
        <f t="shared" si="3"/>
        <v>0.25219999999999998</v>
      </c>
      <c r="K30" s="6">
        <f t="shared" si="3"/>
        <v>-401.85885148999995</v>
      </c>
      <c r="L30" s="6">
        <f t="shared" si="3"/>
        <v>-504.89070888416666</v>
      </c>
    </row>
    <row r="31" spans="1:12" ht="13.5" thickTop="1" x14ac:dyDescent="0.2">
      <c r="A31" s="5"/>
      <c r="E31" s="4"/>
      <c r="F31" s="4"/>
      <c r="G31" s="4"/>
      <c r="H31" s="4"/>
      <c r="I31" s="4"/>
      <c r="J31" s="4"/>
      <c r="K31" s="4"/>
      <c r="L31" s="4"/>
    </row>
    <row r="32" spans="1:12" x14ac:dyDescent="0.2">
      <c r="A32" s="5"/>
      <c r="C32" s="3" t="s">
        <v>73</v>
      </c>
      <c r="E32" s="4"/>
      <c r="F32" s="4"/>
      <c r="G32" s="4"/>
      <c r="H32" s="4"/>
      <c r="I32" s="4"/>
      <c r="J32" s="4"/>
      <c r="K32" s="4"/>
      <c r="L32" s="4"/>
    </row>
    <row r="33" spans="1:12" x14ac:dyDescent="0.2">
      <c r="A33" s="5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5">
        <f>A30+1</f>
        <v>16</v>
      </c>
      <c r="C34" s="1" t="s">
        <v>63</v>
      </c>
      <c r="E34" s="4">
        <v>-15.678401268659997</v>
      </c>
      <c r="F34" s="4">
        <v>-1.6108727020480003</v>
      </c>
      <c r="G34" s="4">
        <v>0</v>
      </c>
      <c r="H34" s="4">
        <v>0</v>
      </c>
      <c r="I34" s="4">
        <f t="shared" ref="I34:I42" si="4">E34+F34+G34+H34</f>
        <v>-17.289273970707995</v>
      </c>
      <c r="J34" s="4">
        <v>0</v>
      </c>
      <c r="K34" s="4">
        <f t="shared" ref="K34:K42" si="5">I34+J34</f>
        <v>-17.289273970707995</v>
      </c>
      <c r="L34" s="4">
        <v>-16.466817167355305</v>
      </c>
    </row>
    <row r="35" spans="1:12" x14ac:dyDescent="0.2">
      <c r="A35" s="5">
        <f t="shared" ref="A35:A42" si="6">A34+1</f>
        <v>17</v>
      </c>
      <c r="C35" s="1" t="s">
        <v>72</v>
      </c>
      <c r="E35" s="4">
        <v>-6.3830201072430039</v>
      </c>
      <c r="F35" s="4">
        <v>-0.64518810408400007</v>
      </c>
      <c r="G35" s="4">
        <v>0.85147445097200003</v>
      </c>
      <c r="H35" s="4">
        <v>2.1258945035999999E-2</v>
      </c>
      <c r="I35" s="4">
        <f t="shared" si="4"/>
        <v>-6.1554748153190042</v>
      </c>
      <c r="J35" s="4">
        <v>0</v>
      </c>
      <c r="K35" s="4">
        <f t="shared" si="5"/>
        <v>-6.1554748153190042</v>
      </c>
      <c r="L35" s="4">
        <v>-6.5643712859793162</v>
      </c>
    </row>
    <row r="36" spans="1:12" x14ac:dyDescent="0.2">
      <c r="A36" s="5">
        <f t="shared" si="6"/>
        <v>18</v>
      </c>
      <c r="C36" s="1" t="s">
        <v>71</v>
      </c>
      <c r="E36" s="4">
        <v>-90.538593034539005</v>
      </c>
      <c r="F36" s="4">
        <v>-24.910190859732005</v>
      </c>
      <c r="G36" s="4">
        <v>68.320496261452007</v>
      </c>
      <c r="H36" s="4">
        <v>0</v>
      </c>
      <c r="I36" s="4">
        <f t="shared" si="4"/>
        <v>-47.128287632818996</v>
      </c>
      <c r="J36" s="4">
        <v>0</v>
      </c>
      <c r="K36" s="4">
        <f t="shared" si="5"/>
        <v>-47.128287632818996</v>
      </c>
      <c r="L36" s="4">
        <v>-96.27379951762299</v>
      </c>
    </row>
    <row r="37" spans="1:12" x14ac:dyDescent="0.2">
      <c r="A37" s="5">
        <f t="shared" si="6"/>
        <v>19</v>
      </c>
      <c r="C37" s="1" t="s">
        <v>70</v>
      </c>
      <c r="E37" s="4">
        <v>-48.0857192685</v>
      </c>
      <c r="F37" s="4">
        <v>-8.6093559888000009</v>
      </c>
      <c r="G37" s="4">
        <v>5.0861352960600001</v>
      </c>
      <c r="H37" s="4">
        <v>-1.1590237532999998</v>
      </c>
      <c r="I37" s="4">
        <f t="shared" si="4"/>
        <v>-52.767963714540002</v>
      </c>
      <c r="J37" s="4">
        <v>0</v>
      </c>
      <c r="K37" s="4">
        <f t="shared" si="5"/>
        <v>-52.767963714540002</v>
      </c>
      <c r="L37" s="4">
        <v>-50.739441712924943</v>
      </c>
    </row>
    <row r="38" spans="1:12" x14ac:dyDescent="0.2">
      <c r="A38" s="5">
        <f t="shared" si="6"/>
        <v>20</v>
      </c>
      <c r="C38" s="1" t="s">
        <v>69</v>
      </c>
      <c r="E38" s="4">
        <v>-5.2951176423899993</v>
      </c>
      <c r="F38" s="4">
        <v>-1.3331003536199999</v>
      </c>
      <c r="G38" s="4">
        <v>0.45147132491999997</v>
      </c>
      <c r="H38" s="4">
        <v>0</v>
      </c>
      <c r="I38" s="4">
        <f t="shared" si="4"/>
        <v>-6.1767466710899992</v>
      </c>
      <c r="J38" s="4">
        <v>0</v>
      </c>
      <c r="K38" s="4">
        <f t="shared" si="5"/>
        <v>-6.1767466710899992</v>
      </c>
      <c r="L38" s="4">
        <v>-5.7543509347237025</v>
      </c>
    </row>
    <row r="39" spans="1:12" x14ac:dyDescent="0.2">
      <c r="A39" s="5">
        <f t="shared" si="6"/>
        <v>21</v>
      </c>
      <c r="C39" s="1" t="s">
        <v>68</v>
      </c>
      <c r="E39" s="4">
        <v>-20.843169340578001</v>
      </c>
      <c r="F39" s="4">
        <v>-2.3952180721400005</v>
      </c>
      <c r="G39" s="4">
        <v>6.0260846244640005</v>
      </c>
      <c r="H39" s="4">
        <v>0</v>
      </c>
      <c r="I39" s="4">
        <f t="shared" si="4"/>
        <v>-17.212302788254</v>
      </c>
      <c r="J39" s="4">
        <v>0</v>
      </c>
      <c r="K39" s="4">
        <f t="shared" si="5"/>
        <v>-17.212302788254</v>
      </c>
      <c r="L39" s="4">
        <v>-21.132657833317271</v>
      </c>
    </row>
    <row r="40" spans="1:12" x14ac:dyDescent="0.2">
      <c r="A40" s="5">
        <f t="shared" si="6"/>
        <v>22</v>
      </c>
      <c r="C40" s="1" t="s">
        <v>67</v>
      </c>
      <c r="E40" s="4">
        <v>-1.4287738136489998</v>
      </c>
      <c r="F40" s="4">
        <v>-0.12911642553599997</v>
      </c>
      <c r="G40" s="4">
        <v>0</v>
      </c>
      <c r="H40" s="4">
        <v>0</v>
      </c>
      <c r="I40" s="4">
        <f t="shared" si="4"/>
        <v>-1.5578902391849998</v>
      </c>
      <c r="J40" s="4">
        <v>0</v>
      </c>
      <c r="K40" s="4">
        <f t="shared" si="5"/>
        <v>-1.5578902391849998</v>
      </c>
      <c r="L40" s="4">
        <v>-1.4933640657322584</v>
      </c>
    </row>
    <row r="41" spans="1:12" x14ac:dyDescent="0.2">
      <c r="A41" s="5">
        <f t="shared" si="6"/>
        <v>23</v>
      </c>
      <c r="C41" s="1" t="s">
        <v>66</v>
      </c>
      <c r="E41" s="4">
        <v>-9.3668806011690044</v>
      </c>
      <c r="F41" s="4">
        <v>-0.69048395558000009</v>
      </c>
      <c r="G41" s="4">
        <v>4.8816291379160006</v>
      </c>
      <c r="H41" s="4">
        <v>0</v>
      </c>
      <c r="I41" s="4">
        <f t="shared" si="4"/>
        <v>-5.1757354188330034</v>
      </c>
      <c r="J41" s="4">
        <v>0</v>
      </c>
      <c r="K41" s="4">
        <f t="shared" si="5"/>
        <v>-5.1757354188330034</v>
      </c>
      <c r="L41" s="4">
        <v>-8.5226731191490543</v>
      </c>
    </row>
    <row r="42" spans="1:12" x14ac:dyDescent="0.2">
      <c r="A42" s="5">
        <f t="shared" si="6"/>
        <v>24</v>
      </c>
      <c r="C42" s="1" t="s">
        <v>2</v>
      </c>
      <c r="E42" s="4">
        <v>-31.042905710000003</v>
      </c>
      <c r="F42" s="4">
        <v>-6.3284930800000003</v>
      </c>
      <c r="G42" s="4">
        <v>9.8450660400000007</v>
      </c>
      <c r="H42" s="4">
        <v>0</v>
      </c>
      <c r="I42" s="4">
        <f t="shared" si="4"/>
        <v>-27.526332750000002</v>
      </c>
      <c r="J42" s="4">
        <v>0</v>
      </c>
      <c r="K42" s="4">
        <f t="shared" si="5"/>
        <v>-27.526332750000002</v>
      </c>
      <c r="L42" s="4">
        <v>-33.936590928333331</v>
      </c>
    </row>
    <row r="43" spans="1:12" x14ac:dyDescent="0.2">
      <c r="A43" s="5"/>
      <c r="E43" s="4"/>
      <c r="F43" s="4"/>
      <c r="G43" s="4"/>
      <c r="H43" s="4"/>
      <c r="I43" s="4"/>
      <c r="J43" s="4"/>
      <c r="K43" s="4"/>
      <c r="L43" s="4"/>
    </row>
    <row r="44" spans="1:12" ht="13.5" thickBot="1" x14ac:dyDescent="0.25">
      <c r="A44" s="5">
        <f>A42+1</f>
        <v>25</v>
      </c>
      <c r="C44" s="1" t="s">
        <v>41</v>
      </c>
      <c r="E44" s="6">
        <f t="shared" ref="E44:L44" si="7">SUM(E34:E42)</f>
        <v>-228.66258078672806</v>
      </c>
      <c r="F44" s="6">
        <f t="shared" si="7"/>
        <v>-46.652019541540007</v>
      </c>
      <c r="G44" s="6">
        <f t="shared" si="7"/>
        <v>95.462357135784032</v>
      </c>
      <c r="H44" s="6">
        <f t="shared" si="7"/>
        <v>-1.1377648082639999</v>
      </c>
      <c r="I44" s="6">
        <f t="shared" si="7"/>
        <v>-180.99000800074799</v>
      </c>
      <c r="J44" s="6">
        <f t="shared" si="7"/>
        <v>0</v>
      </c>
      <c r="K44" s="6">
        <f t="shared" si="7"/>
        <v>-180.99000800074799</v>
      </c>
      <c r="L44" s="6">
        <f t="shared" si="7"/>
        <v>-240.8840665651382</v>
      </c>
    </row>
    <row r="45" spans="1:12" ht="13.5" thickTop="1" x14ac:dyDescent="0.2">
      <c r="A45" s="5"/>
      <c r="E45" s="4"/>
      <c r="F45" s="4"/>
      <c r="G45" s="4"/>
      <c r="H45" s="4"/>
      <c r="I45" s="4"/>
      <c r="J45" s="4"/>
      <c r="K45" s="4"/>
      <c r="L45" s="4"/>
    </row>
    <row r="46" spans="1:12" ht="13.5" thickBot="1" x14ac:dyDescent="0.25">
      <c r="A46" s="5">
        <f>A44+1</f>
        <v>26</v>
      </c>
      <c r="C46" s="1" t="s">
        <v>0</v>
      </c>
      <c r="E46" s="6">
        <f t="shared" ref="E46:L46" si="8">SUM(E30,E44)</f>
        <v>-734.15855891672811</v>
      </c>
      <c r="F46" s="6">
        <f t="shared" si="8"/>
        <v>-104.94454864154</v>
      </c>
      <c r="G46" s="6">
        <f t="shared" si="8"/>
        <v>257.22600407578403</v>
      </c>
      <c r="H46" s="6">
        <f t="shared" si="8"/>
        <v>-1.223956008264</v>
      </c>
      <c r="I46" s="6">
        <f t="shared" si="8"/>
        <v>-583.10105949074796</v>
      </c>
      <c r="J46" s="6">
        <f t="shared" si="8"/>
        <v>0.25219999999999998</v>
      </c>
      <c r="K46" s="6">
        <f t="shared" si="8"/>
        <v>-582.84885949074794</v>
      </c>
      <c r="L46" s="6">
        <f t="shared" si="8"/>
        <v>-745.7747754493048</v>
      </c>
    </row>
    <row r="47" spans="1:12" ht="13.5" thickTop="1" x14ac:dyDescent="0.2"/>
    <row r="48" spans="1:12" x14ac:dyDescent="0.2">
      <c r="A48" s="3"/>
    </row>
  </sheetData>
  <pageMargins left="0.7" right="0.7" top="0.75" bottom="0.75" header="0.3" footer="0.3"/>
  <pageSetup scale="77" firstPageNumber="13" orientation="landscape" useFirstPageNumber="1" r:id="rId1"/>
  <headerFooter>
    <oddHeader>&amp;R&amp;"Arial,Regular"&amp;10Filed: 2022-10-31
EB-2022-0200
Exhibit 2
Tab 2
Schedule 1
Attachment 5
Page &amp;P of 14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2022-11-01T21:08:13Z</dcterms:created>
  <dcterms:modified xsi:type="dcterms:W3CDTF">2022-11-01T21:08:24Z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2022-11-01T21:08:24Z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2afc9a87-8b2d-4752-b1bc-8240d90fd01d</vt:lpwstr>
  </property>
  <property fmtid="{D5CDD505-2E9C-101B-9397-08002B2CF9AE}" pid="8" name="MSIP_Label_67694783-de61-499c-97f7-53d7c605e6e9_ContentBits">
    <vt:lpwstr>0</vt:lpwstr>
  </property>
</Properties>
</file>