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E1FCDE81-F32A-44B7-92F8-9E7C56E3F0B1}" xr6:coauthVersionLast="47" xr6:coauthVersionMax="47" xr10:uidLastSave="{17F7738B-2291-4233-A6FE-F6AF138AEBA3}"/>
  <bookViews>
    <workbookView xWindow="30" yWindow="30" windowWidth="28770" windowHeight="15570" activeTab="9" xr2:uid="{276C7545-0BA0-482F-AABB-E1F71E970DCE}"/>
  </bookViews>
  <sheets>
    <sheet name="Sheet1" sheetId="1" r:id="rId1"/>
    <sheet name="Sheet2" sheetId="5" r:id="rId2"/>
    <sheet name="Sheet3" sheetId="3" r:id="rId3"/>
    <sheet name="Sheet4" sheetId="7" r:id="rId4"/>
    <sheet name="Sheet5" sheetId="9" r:id="rId5"/>
    <sheet name="Sheet6" sheetId="2" r:id="rId6"/>
    <sheet name="Sheet7" sheetId="6" r:id="rId7"/>
    <sheet name="Sheet8" sheetId="4" r:id="rId8"/>
    <sheet name="Sheet9" sheetId="8" r:id="rId9"/>
    <sheet name="Sheet10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J15" i="7" s="1"/>
  <c r="A15" i="8"/>
  <c r="A16" i="8"/>
  <c r="A17" i="8" s="1"/>
  <c r="A18" i="8" s="1"/>
  <c r="A19" i="8" s="1"/>
  <c r="H14" i="7"/>
  <c r="J14" i="7" s="1"/>
  <c r="A15" i="7"/>
  <c r="A16" i="7" s="1"/>
  <c r="A15" i="3"/>
  <c r="A16" i="3" s="1"/>
  <c r="I15" i="8" l="1"/>
  <c r="K15" i="8" s="1"/>
  <c r="I14" i="8"/>
  <c r="K14" i="8" s="1"/>
  <c r="A18" i="10"/>
  <c r="A19" i="10" s="1"/>
  <c r="A21" i="10" s="1"/>
  <c r="A23" i="10" s="1"/>
  <c r="G21" i="10"/>
  <c r="G23" i="10" s="1"/>
  <c r="I18" i="10"/>
  <c r="K18" i="10" s="1"/>
  <c r="E21" i="10"/>
  <c r="E23" i="10" s="1"/>
  <c r="H21" i="10"/>
  <c r="L21" i="10"/>
  <c r="H15" i="9"/>
  <c r="A19" i="9"/>
  <c r="H19" i="9"/>
  <c r="J19" i="9" s="1"/>
  <c r="K22" i="9"/>
  <c r="A20" i="9"/>
  <c r="H20" i="9"/>
  <c r="J20" i="9" s="1"/>
  <c r="G22" i="9"/>
  <c r="G24" i="9" s="1"/>
  <c r="I22" i="9"/>
  <c r="A22" i="9"/>
  <c r="E22" i="9"/>
  <c r="A24" i="9"/>
  <c r="A20" i="8"/>
  <c r="A21" i="8" s="1"/>
  <c r="A22" i="8" s="1"/>
  <c r="A23" i="8" s="1"/>
  <c r="A24" i="8" s="1"/>
  <c r="A25" i="8" s="1"/>
  <c r="A26" i="8" s="1"/>
  <c r="A27" i="8" s="1"/>
  <c r="A28" i="8" s="1"/>
  <c r="A30" i="8" s="1"/>
  <c r="A34" i="8" s="1"/>
  <c r="A35" i="8" s="1"/>
  <c r="A36" i="8" s="1"/>
  <c r="A37" i="8" s="1"/>
  <c r="A38" i="8" s="1"/>
  <c r="A39" i="8" s="1"/>
  <c r="A40" i="8" s="1"/>
  <c r="A41" i="8" s="1"/>
  <c r="A42" i="8" s="1"/>
  <c r="A44" i="8" s="1"/>
  <c r="A46" i="8" s="1"/>
  <c r="I21" i="8"/>
  <c r="K21" i="8" s="1"/>
  <c r="I23" i="8"/>
  <c r="K23" i="8" s="1"/>
  <c r="I28" i="8"/>
  <c r="K28" i="8" s="1"/>
  <c r="I35" i="8"/>
  <c r="K35" i="8" s="1"/>
  <c r="I38" i="8"/>
  <c r="K38" i="8" s="1"/>
  <c r="I41" i="8"/>
  <c r="K41" i="8" s="1"/>
  <c r="E30" i="7"/>
  <c r="A17" i="7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4" i="7" s="1"/>
  <c r="A35" i="7" s="1"/>
  <c r="A36" i="7" s="1"/>
  <c r="A37" i="7" s="1"/>
  <c r="A38" i="7" s="1"/>
  <c r="A39" i="7" s="1"/>
  <c r="A40" i="7" s="1"/>
  <c r="A55" i="7" s="1"/>
  <c r="A56" i="7" s="1"/>
  <c r="A57" i="7" s="1"/>
  <c r="A59" i="7" s="1"/>
  <c r="A61" i="7" s="1"/>
  <c r="H16" i="7"/>
  <c r="J16" i="7" s="1"/>
  <c r="G30" i="7"/>
  <c r="K30" i="7"/>
  <c r="H17" i="7"/>
  <c r="J17" i="7" s="1"/>
  <c r="H18" i="7"/>
  <c r="I30" i="7"/>
  <c r="H19" i="7"/>
  <c r="J19" i="7" s="1"/>
  <c r="H20" i="7"/>
  <c r="J20" i="7" s="1"/>
  <c r="H21" i="7"/>
  <c r="J21" i="7" s="1"/>
  <c r="H22" i="7"/>
  <c r="J22" i="7" s="1"/>
  <c r="H23" i="7"/>
  <c r="J23" i="7" s="1"/>
  <c r="H24" i="7"/>
  <c r="J24" i="7" s="1"/>
  <c r="H25" i="7"/>
  <c r="J25" i="7" s="1"/>
  <c r="H26" i="7"/>
  <c r="H27" i="7"/>
  <c r="J27" i="7" s="1"/>
  <c r="H28" i="7"/>
  <c r="J28" i="7" s="1"/>
  <c r="H34" i="7"/>
  <c r="J34" i="7" s="1"/>
  <c r="G59" i="7"/>
  <c r="E59" i="7"/>
  <c r="H35" i="7"/>
  <c r="J35" i="7" s="1"/>
  <c r="H36" i="7"/>
  <c r="I59" i="7"/>
  <c r="H37" i="7"/>
  <c r="J37" i="7" s="1"/>
  <c r="K59" i="7"/>
  <c r="H38" i="7"/>
  <c r="J38" i="7" s="1"/>
  <c r="H39" i="7"/>
  <c r="J39" i="7" s="1"/>
  <c r="H40" i="7"/>
  <c r="J40" i="7" s="1"/>
  <c r="H55" i="7"/>
  <c r="J55" i="7" s="1"/>
  <c r="H56" i="7"/>
  <c r="J56" i="7" s="1"/>
  <c r="H57" i="7"/>
  <c r="J57" i="7" s="1"/>
  <c r="I14" i="6"/>
  <c r="K14" i="6" s="1"/>
  <c r="G21" i="6"/>
  <c r="H21" i="6"/>
  <c r="L21" i="6"/>
  <c r="I15" i="6"/>
  <c r="K15" i="6" s="1"/>
  <c r="I16" i="6"/>
  <c r="J21" i="6"/>
  <c r="I17" i="6"/>
  <c r="K17" i="6" s="1"/>
  <c r="I18" i="6"/>
  <c r="K18" i="6" s="1"/>
  <c r="I19" i="6"/>
  <c r="K19" i="6" s="1"/>
  <c r="F21" i="6"/>
  <c r="A17" i="5"/>
  <c r="A18" i="5" s="1"/>
  <c r="A19" i="5" s="1"/>
  <c r="A20" i="5" s="1"/>
  <c r="A21" i="5" s="1"/>
  <c r="A22" i="5" s="1"/>
  <c r="A23" i="5" s="1"/>
  <c r="A25" i="5" s="1"/>
  <c r="K25" i="5"/>
  <c r="E25" i="5"/>
  <c r="F25" i="5"/>
  <c r="G25" i="5"/>
  <c r="I25" i="5"/>
  <c r="A15" i="4"/>
  <c r="A16" i="4" s="1"/>
  <c r="A17" i="4" s="1"/>
  <c r="A18" i="4" s="1"/>
  <c r="A19" i="4" s="1"/>
  <c r="A20" i="4" s="1"/>
  <c r="A22" i="4" s="1"/>
  <c r="A26" i="4" s="1"/>
  <c r="A27" i="4" s="1"/>
  <c r="A28" i="4" s="1"/>
  <c r="A29" i="4" s="1"/>
  <c r="A31" i="4" s="1"/>
  <c r="A35" i="4" s="1"/>
  <c r="A36" i="4" s="1"/>
  <c r="A37" i="4" s="1"/>
  <c r="A38" i="4" s="1"/>
  <c r="A39" i="4" s="1"/>
  <c r="A40" i="4" s="1"/>
  <c r="A41" i="4" s="1"/>
  <c r="A43" i="4" s="1"/>
  <c r="A45" i="4" s="1"/>
  <c r="I14" i="4"/>
  <c r="K14" i="4" s="1"/>
  <c r="I15" i="4"/>
  <c r="K15" i="4" s="1"/>
  <c r="J22" i="4"/>
  <c r="I19" i="4"/>
  <c r="I20" i="4"/>
  <c r="K20" i="4" s="1"/>
  <c r="E31" i="4"/>
  <c r="F31" i="4"/>
  <c r="E43" i="4"/>
  <c r="I37" i="4"/>
  <c r="I38" i="4"/>
  <c r="K38" i="4" s="1"/>
  <c r="A17" i="3"/>
  <c r="A18" i="3" s="1"/>
  <c r="A19" i="3" s="1"/>
  <c r="A20" i="3" s="1"/>
  <c r="A21" i="3" s="1"/>
  <c r="A23" i="3" s="1"/>
  <c r="A27" i="3" s="1"/>
  <c r="A28" i="3" s="1"/>
  <c r="A29" i="3" s="1"/>
  <c r="A30" i="3" s="1"/>
  <c r="A31" i="3" s="1"/>
  <c r="A33" i="3" s="1"/>
  <c r="A37" i="3" s="1"/>
  <c r="A38" i="3" s="1"/>
  <c r="A39" i="3" s="1"/>
  <c r="A40" i="3" s="1"/>
  <c r="A41" i="3" s="1"/>
  <c r="A42" i="3" s="1"/>
  <c r="A43" i="3" s="1"/>
  <c r="A55" i="3" s="1"/>
  <c r="A56" i="3" s="1"/>
  <c r="A58" i="3" s="1"/>
  <c r="A60" i="3" s="1"/>
  <c r="F23" i="3"/>
  <c r="G23" i="3"/>
  <c r="I23" i="3"/>
  <c r="K23" i="3"/>
  <c r="H27" i="3"/>
  <c r="J27" i="3" s="1"/>
  <c r="K33" i="3"/>
  <c r="F33" i="3"/>
  <c r="G33" i="3"/>
  <c r="H30" i="3"/>
  <c r="J30" i="3" s="1"/>
  <c r="I33" i="3"/>
  <c r="F58" i="3"/>
  <c r="G58" i="3"/>
  <c r="I58" i="3"/>
  <c r="K58" i="3"/>
  <c r="H40" i="3"/>
  <c r="J40" i="3" s="1"/>
  <c r="H42" i="3"/>
  <c r="J42" i="3" s="1"/>
  <c r="H43" i="3"/>
  <c r="J43" i="3" s="1"/>
  <c r="E58" i="3"/>
  <c r="A15" i="2"/>
  <c r="A16" i="2" s="1"/>
  <c r="A17" i="2" s="1"/>
  <c r="A18" i="2" s="1"/>
  <c r="A19" i="2" s="1"/>
  <c r="A20" i="2" s="1"/>
  <c r="I16" i="2"/>
  <c r="K16" i="2" s="1"/>
  <c r="I20" i="2"/>
  <c r="K20" i="2" s="1"/>
  <c r="A21" i="2"/>
  <c r="A23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9" i="2" s="1"/>
  <c r="A43" i="2" s="1"/>
  <c r="A44" i="2" s="1"/>
  <c r="A45" i="2" s="1"/>
  <c r="A46" i="2" s="1"/>
  <c r="A47" i="2" s="1"/>
  <c r="A48" i="2" s="1"/>
  <c r="A49" i="2" s="1"/>
  <c r="A61" i="2" s="1"/>
  <c r="A62" i="2" s="1"/>
  <c r="A63" i="2" s="1"/>
  <c r="A64" i="2" s="1"/>
  <c r="A66" i="2" s="1"/>
  <c r="A68" i="2" s="1"/>
  <c r="I21" i="2"/>
  <c r="K21" i="2" s="1"/>
  <c r="I27" i="2"/>
  <c r="K27" i="2" s="1"/>
  <c r="I28" i="2"/>
  <c r="K28" i="2" s="1"/>
  <c r="I30" i="2"/>
  <c r="K30" i="2" s="1"/>
  <c r="I36" i="2"/>
  <c r="K36" i="2" s="1"/>
  <c r="E66" i="2"/>
  <c r="I48" i="2"/>
  <c r="K48" i="2" s="1"/>
  <c r="H14" i="1"/>
  <c r="A15" i="1"/>
  <c r="A16" i="1" s="1"/>
  <c r="A17" i="1" s="1"/>
  <c r="A18" i="1" s="1"/>
  <c r="A19" i="1" s="1"/>
  <c r="A20" i="1" s="1"/>
  <c r="A21" i="1" s="1"/>
  <c r="A22" i="1" s="1"/>
  <c r="A23" i="1" s="1"/>
  <c r="A25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2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70" i="1" s="1"/>
  <c r="F25" i="1"/>
  <c r="G25" i="1"/>
  <c r="H17" i="1"/>
  <c r="H18" i="1"/>
  <c r="J18" i="1" s="1"/>
  <c r="H21" i="1"/>
  <c r="H22" i="1"/>
  <c r="J22" i="1" s="1"/>
  <c r="I25" i="1"/>
  <c r="K25" i="1"/>
  <c r="H29" i="1"/>
  <c r="H30" i="1"/>
  <c r="J30" i="1" s="1"/>
  <c r="F42" i="1"/>
  <c r="G42" i="1"/>
  <c r="I42" i="1"/>
  <c r="K42" i="1"/>
  <c r="H33" i="1"/>
  <c r="H34" i="1"/>
  <c r="J34" i="1" s="1"/>
  <c r="H37" i="1"/>
  <c r="H38" i="1"/>
  <c r="J38" i="1" s="1"/>
  <c r="H55" i="1"/>
  <c r="F68" i="1"/>
  <c r="G68" i="1"/>
  <c r="I68" i="1"/>
  <c r="K68" i="1"/>
  <c r="H58" i="1"/>
  <c r="H59" i="1"/>
  <c r="J59" i="1" s="1"/>
  <c r="H62" i="1"/>
  <c r="H63" i="1"/>
  <c r="J63" i="1" s="1"/>
  <c r="H66" i="1"/>
  <c r="E68" i="1"/>
  <c r="E61" i="7" l="1"/>
  <c r="G61" i="7"/>
  <c r="I61" i="7"/>
  <c r="I70" i="1"/>
  <c r="J15" i="9"/>
  <c r="K24" i="9"/>
  <c r="G60" i="3"/>
  <c r="I24" i="9"/>
  <c r="G70" i="1"/>
  <c r="K60" i="3"/>
  <c r="I60" i="3"/>
  <c r="F60" i="3"/>
  <c r="K61" i="7"/>
  <c r="K70" i="1"/>
  <c r="F70" i="1"/>
  <c r="H64" i="1"/>
  <c r="J64" i="1" s="1"/>
  <c r="H60" i="1"/>
  <c r="J60" i="1" s="1"/>
  <c r="H56" i="1"/>
  <c r="J56" i="1" s="1"/>
  <c r="H39" i="1"/>
  <c r="J39" i="1" s="1"/>
  <c r="H35" i="1"/>
  <c r="J35" i="1" s="1"/>
  <c r="H31" i="1"/>
  <c r="J31" i="1" s="1"/>
  <c r="H23" i="1"/>
  <c r="J23" i="1" s="1"/>
  <c r="H19" i="1"/>
  <c r="J19" i="1" s="1"/>
  <c r="H15" i="1"/>
  <c r="J15" i="1" s="1"/>
  <c r="I47" i="2"/>
  <c r="K47" i="2" s="1"/>
  <c r="I46" i="2"/>
  <c r="K46" i="2" s="1"/>
  <c r="I32" i="2"/>
  <c r="K32" i="2" s="1"/>
  <c r="I18" i="2"/>
  <c r="K18" i="2" s="1"/>
  <c r="I17" i="2"/>
  <c r="K17" i="2" s="1"/>
  <c r="H28" i="3"/>
  <c r="J28" i="3" s="1"/>
  <c r="H14" i="3"/>
  <c r="J14" i="3" s="1"/>
  <c r="L31" i="4"/>
  <c r="H16" i="5"/>
  <c r="J16" i="5" s="1"/>
  <c r="I34" i="8"/>
  <c r="I25" i="8"/>
  <c r="K25" i="8" s="1"/>
  <c r="L30" i="8"/>
  <c r="H30" i="8"/>
  <c r="E24" i="9"/>
  <c r="H23" i="10"/>
  <c r="E21" i="6"/>
  <c r="J36" i="7"/>
  <c r="J26" i="7"/>
  <c r="I19" i="8"/>
  <c r="K19" i="8" s="1"/>
  <c r="F66" i="2"/>
  <c r="I33" i="2"/>
  <c r="K33" i="2" s="1"/>
  <c r="E23" i="2"/>
  <c r="H55" i="3"/>
  <c r="J55" i="3" s="1"/>
  <c r="H41" i="3"/>
  <c r="J41" i="3" s="1"/>
  <c r="H38" i="3"/>
  <c r="J38" i="3" s="1"/>
  <c r="H31" i="3"/>
  <c r="J31" i="3" s="1"/>
  <c r="H21" i="3"/>
  <c r="J21" i="3" s="1"/>
  <c r="I28" i="4"/>
  <c r="K28" i="4" s="1"/>
  <c r="I17" i="4"/>
  <c r="K17" i="4" s="1"/>
  <c r="H20" i="5"/>
  <c r="J20" i="5" s="1"/>
  <c r="I39" i="8"/>
  <c r="K39" i="8" s="1"/>
  <c r="I26" i="8"/>
  <c r="K26" i="8" s="1"/>
  <c r="I20" i="8"/>
  <c r="K20" i="8" s="1"/>
  <c r="G30" i="8"/>
  <c r="H37" i="3"/>
  <c r="J37" i="3" s="1"/>
  <c r="H17" i="3"/>
  <c r="J17" i="3" s="1"/>
  <c r="H65" i="1"/>
  <c r="J65" i="1" s="1"/>
  <c r="H61" i="1"/>
  <c r="J61" i="1" s="1"/>
  <c r="H57" i="1"/>
  <c r="J57" i="1" s="1"/>
  <c r="H40" i="1"/>
  <c r="J40" i="1" s="1"/>
  <c r="H36" i="1"/>
  <c r="J36" i="1" s="1"/>
  <c r="H32" i="1"/>
  <c r="J32" i="1" s="1"/>
  <c r="E25" i="1"/>
  <c r="H20" i="1"/>
  <c r="J20" i="1" s="1"/>
  <c r="H16" i="1"/>
  <c r="J16" i="1" s="1"/>
  <c r="H18" i="3"/>
  <c r="J18" i="3" s="1"/>
  <c r="H15" i="3"/>
  <c r="J15" i="3" s="1"/>
  <c r="I36" i="4"/>
  <c r="K36" i="4" s="1"/>
  <c r="G43" i="4"/>
  <c r="I29" i="4"/>
  <c r="K29" i="4" s="1"/>
  <c r="I26" i="4"/>
  <c r="K26" i="4" s="1"/>
  <c r="L44" i="8"/>
  <c r="I36" i="8"/>
  <c r="K36" i="8" s="1"/>
  <c r="I16" i="8"/>
  <c r="F21" i="10"/>
  <c r="F23" i="10" s="1"/>
  <c r="I14" i="10"/>
  <c r="K14" i="10" s="1"/>
  <c r="H20" i="3"/>
  <c r="J20" i="3" s="1"/>
  <c r="K16" i="6"/>
  <c r="K21" i="6" s="1"/>
  <c r="I63" i="2"/>
  <c r="K63" i="2" s="1"/>
  <c r="G39" i="2"/>
  <c r="L39" i="2"/>
  <c r="H56" i="3"/>
  <c r="J56" i="3" s="1"/>
  <c r="H29" i="3"/>
  <c r="J29" i="3" s="1"/>
  <c r="E23" i="3"/>
  <c r="K19" i="4"/>
  <c r="H22" i="4"/>
  <c r="H21" i="5"/>
  <c r="H17" i="5"/>
  <c r="F30" i="7"/>
  <c r="I40" i="8"/>
  <c r="K40" i="8" s="1"/>
  <c r="G44" i="8"/>
  <c r="I22" i="8"/>
  <c r="K22" i="8" s="1"/>
  <c r="H19" i="5"/>
  <c r="J19" i="5" s="1"/>
  <c r="J18" i="7"/>
  <c r="J66" i="1"/>
  <c r="J58" i="1"/>
  <c r="E42" i="1"/>
  <c r="J37" i="1"/>
  <c r="J33" i="1"/>
  <c r="J21" i="1"/>
  <c r="J17" i="1"/>
  <c r="I64" i="2"/>
  <c r="K64" i="2" s="1"/>
  <c r="I44" i="2"/>
  <c r="K44" i="2" s="1"/>
  <c r="I35" i="2"/>
  <c r="K35" i="2" s="1"/>
  <c r="I34" i="2"/>
  <c r="K34" i="2" s="1"/>
  <c r="I14" i="2"/>
  <c r="K14" i="2" s="1"/>
  <c r="H39" i="3"/>
  <c r="J39" i="3" s="1"/>
  <c r="E33" i="3"/>
  <c r="H19" i="3"/>
  <c r="J19" i="3" s="1"/>
  <c r="H16" i="3"/>
  <c r="J16" i="3" s="1"/>
  <c r="I41" i="4"/>
  <c r="K41" i="4" s="1"/>
  <c r="H31" i="4"/>
  <c r="I18" i="4"/>
  <c r="K18" i="4" s="1"/>
  <c r="J44" i="8"/>
  <c r="I27" i="8"/>
  <c r="K27" i="8" s="1"/>
  <c r="I18" i="8"/>
  <c r="K18" i="8" s="1"/>
  <c r="I17" i="8"/>
  <c r="K17" i="8" s="1"/>
  <c r="H22" i="9"/>
  <c r="H24" i="9" s="1"/>
  <c r="F22" i="9"/>
  <c r="F24" i="9" s="1"/>
  <c r="L43" i="4"/>
  <c r="H23" i="5"/>
  <c r="J23" i="5" s="1"/>
  <c r="J21" i="10"/>
  <c r="J23" i="10" s="1"/>
  <c r="J62" i="1"/>
  <c r="I61" i="2"/>
  <c r="K61" i="2" s="1"/>
  <c r="I49" i="2"/>
  <c r="K49" i="2" s="1"/>
  <c r="I45" i="2"/>
  <c r="K45" i="2" s="1"/>
  <c r="F43" i="4"/>
  <c r="J31" i="4"/>
  <c r="J45" i="4" s="1"/>
  <c r="H22" i="5"/>
  <c r="J22" i="5" s="1"/>
  <c r="H18" i="5"/>
  <c r="J18" i="5" s="1"/>
  <c r="F59" i="7"/>
  <c r="I42" i="8"/>
  <c r="K42" i="8" s="1"/>
  <c r="I37" i="8"/>
  <c r="K37" i="8" s="1"/>
  <c r="H44" i="8"/>
  <c r="I24" i="8"/>
  <c r="K24" i="8" s="1"/>
  <c r="J30" i="8"/>
  <c r="L23" i="10"/>
  <c r="L66" i="2"/>
  <c r="H66" i="2"/>
  <c r="F39" i="2"/>
  <c r="J43" i="4"/>
  <c r="I27" i="4"/>
  <c r="K27" i="4" s="1"/>
  <c r="L22" i="4"/>
  <c r="J66" i="2"/>
  <c r="E39" i="2"/>
  <c r="E68" i="2" s="1"/>
  <c r="F23" i="2"/>
  <c r="I39" i="4"/>
  <c r="K39" i="4" s="1"/>
  <c r="I16" i="4"/>
  <c r="K16" i="4" s="1"/>
  <c r="J59" i="7"/>
  <c r="G66" i="2"/>
  <c r="I43" i="2"/>
  <c r="I37" i="2"/>
  <c r="K37" i="2" s="1"/>
  <c r="J39" i="2"/>
  <c r="L23" i="2"/>
  <c r="I40" i="4"/>
  <c r="K40" i="4" s="1"/>
  <c r="H43" i="4"/>
  <c r="H45" i="4" s="1"/>
  <c r="I31" i="2"/>
  <c r="K31" i="2" s="1"/>
  <c r="J23" i="2"/>
  <c r="G22" i="4"/>
  <c r="J21" i="5"/>
  <c r="J17" i="5"/>
  <c r="H59" i="7"/>
  <c r="I62" i="2"/>
  <c r="K62" i="2" s="1"/>
  <c r="I19" i="2"/>
  <c r="K19" i="2" s="1"/>
  <c r="G31" i="4"/>
  <c r="F22" i="4"/>
  <c r="I21" i="6"/>
  <c r="K34" i="8"/>
  <c r="L46" i="8"/>
  <c r="H39" i="2"/>
  <c r="G23" i="2"/>
  <c r="K37" i="4"/>
  <c r="J22" i="9"/>
  <c r="H23" i="2"/>
  <c r="I29" i="2"/>
  <c r="I19" i="10"/>
  <c r="I15" i="2"/>
  <c r="K15" i="2" s="1"/>
  <c r="I35" i="4"/>
  <c r="F44" i="8"/>
  <c r="E44" i="8"/>
  <c r="E22" i="4"/>
  <c r="E45" i="4" s="1"/>
  <c r="F30" i="8"/>
  <c r="F46" i="8" s="1"/>
  <c r="E30" i="8"/>
  <c r="E46" i="8" s="1"/>
  <c r="J29" i="1"/>
  <c r="J55" i="1"/>
  <c r="J14" i="1"/>
  <c r="H46" i="8" l="1"/>
  <c r="J24" i="9"/>
  <c r="K22" i="4"/>
  <c r="J46" i="8"/>
  <c r="F61" i="7"/>
  <c r="J42" i="1"/>
  <c r="H42" i="1"/>
  <c r="G68" i="2"/>
  <c r="L45" i="4"/>
  <c r="J33" i="3"/>
  <c r="I30" i="8"/>
  <c r="F68" i="2"/>
  <c r="J30" i="7"/>
  <c r="J61" i="7" s="1"/>
  <c r="J58" i="3"/>
  <c r="I22" i="4"/>
  <c r="E70" i="1"/>
  <c r="K44" i="8"/>
  <c r="H33" i="3"/>
  <c r="K16" i="8"/>
  <c r="K30" i="8" s="1"/>
  <c r="H23" i="3"/>
  <c r="G46" i="8"/>
  <c r="I44" i="8"/>
  <c r="J25" i="1"/>
  <c r="J23" i="3"/>
  <c r="H25" i="1"/>
  <c r="H68" i="1"/>
  <c r="F45" i="4"/>
  <c r="H58" i="3"/>
  <c r="H25" i="5"/>
  <c r="H30" i="7"/>
  <c r="H61" i="7" s="1"/>
  <c r="K31" i="4"/>
  <c r="J68" i="1"/>
  <c r="L68" i="2"/>
  <c r="E60" i="3"/>
  <c r="H68" i="2"/>
  <c r="K43" i="2"/>
  <c r="K66" i="2" s="1"/>
  <c r="I66" i="2"/>
  <c r="K19" i="10"/>
  <c r="K21" i="10" s="1"/>
  <c r="K23" i="10" s="1"/>
  <c r="I21" i="10"/>
  <c r="I23" i="10" s="1"/>
  <c r="G45" i="4"/>
  <c r="I23" i="2"/>
  <c r="K29" i="2"/>
  <c r="K39" i="2" s="1"/>
  <c r="I39" i="2"/>
  <c r="I43" i="4"/>
  <c r="K35" i="4"/>
  <c r="K43" i="4" s="1"/>
  <c r="J68" i="2"/>
  <c r="K23" i="2"/>
  <c r="J25" i="5"/>
  <c r="I31" i="4"/>
  <c r="K45" i="4" l="1"/>
  <c r="J60" i="3"/>
  <c r="I46" i="8"/>
  <c r="H60" i="3"/>
  <c r="K46" i="8"/>
  <c r="H70" i="1"/>
  <c r="I68" i="2"/>
  <c r="K68" i="2"/>
  <c r="J70" i="1"/>
  <c r="I45" i="4"/>
</calcChain>
</file>

<file path=xl/sharedStrings.xml><?xml version="1.0" encoding="utf-8"?>
<sst xmlns="http://schemas.openxmlformats.org/spreadsheetml/2006/main" count="528" uniqueCount="105">
  <si>
    <t>Utility Gross Distribution Plant - EGI - Year End Balances and Average of Monthly Averages</t>
  </si>
  <si>
    <t>2023 Bridge Year</t>
  </si>
  <si>
    <t>Dec. 2022</t>
  </si>
  <si>
    <t>Dec. 2023</t>
  </si>
  <si>
    <t>Particulars ($ millions)</t>
  </si>
  <si>
    <t>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</si>
  <si>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</si>
  <si>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</si>
  <si>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</si>
  <si>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</si>
  <si>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</si>
  <si>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</si>
  <si>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</si>
  <si>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</si>
  <si>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>(c)</t>
  </si>
  <si>
    <t>(d) = (a + b + c)</t>
  </si>
  <si>
    <t>(e)</t>
  </si>
  <si>
    <t>(f) = (d + e)</t>
  </si>
  <si>
    <t>(g)</t>
  </si>
  <si>
    <t>EGD Rate Zone Distribution Plant</t>
  </si>
  <si>
    <t>Renewable Natural Gas</t>
  </si>
  <si>
    <t>Land</t>
  </si>
  <si>
    <t>Offers to purchase</t>
  </si>
  <si>
    <t>Land rights intangibles</t>
  </si>
  <si>
    <t>Structures and improvements</t>
  </si>
  <si>
    <t>Services, house reg &amp; meter install.</t>
  </si>
  <si>
    <t>Mains</t>
  </si>
  <si>
    <t>NGV station compressors</t>
  </si>
  <si>
    <t>Measuring and regulating equip.</t>
  </si>
  <si>
    <t>Meters</t>
  </si>
  <si>
    <t>Sub-total</t>
  </si>
  <si>
    <t>Union Rate Zones Distribution Plant - Southern Operations</t>
  </si>
  <si>
    <t>Land rights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</si>
  <si>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</si>
  <si>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</si>
  <si>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</si>
  <si>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</si>
  <si>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</si>
  <si>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</si>
  <si>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Measuring &amp; regulating equipment</t>
  </si>
  <si>
    <t>Regulatory Overheads</t>
  </si>
  <si>
    <t>Union Rate Zones Distribution Plant - Northern &amp; Eastern Operations</t>
  </si>
  <si>
    <t>EGI Total</t>
  </si>
  <si>
    <t>Utility Distribution Plant - EGI -  Continuity of Accumulated Depreciation Year End Balances and Average of Monthly Averages</t>
  </si>
  <si>
    <t>Costs Net of Proceeds</t>
  </si>
  <si>
    <t>(d)</t>
  </si>
  <si>
    <t>(e) = (a + b + c + d)</t>
  </si>
  <si>
    <t>(f)</t>
  </si>
  <si>
    <t>(g) = (e + f)</t>
  </si>
  <si>
    <t>(h)</t>
  </si>
  <si>
    <t>Sub-Total</t>
  </si>
  <si>
    <t>Utility Storage Plant - EGI - Year End Balances and Average of Monthly Averages</t>
  </si>
  <si>
    <t>EGD Rate Zone Underground Storage Plant</t>
  </si>
  <si>
    <t>Land and gas storage rights</t>
  </si>
  <si>
    <t>Wells</t>
  </si>
  <si>
    <t>Well equipment</t>
  </si>
  <si>
    <t>Field Lines</t>
  </si>
  <si>
    <t>Compressor equipment</t>
  </si>
  <si>
    <t>Measuring and regulating equipment</t>
  </si>
  <si>
    <t>Base pressure gas</t>
  </si>
  <si>
    <t>Union Rate Zones Local Storage Plant</t>
  </si>
  <si>
    <t>Gas holders - storage</t>
  </si>
  <si>
    <t>Gas holders - equipment</t>
  </si>
  <si>
    <t>Union Rate Zones Underground Storage Plant</t>
  </si>
  <si>
    <t>Utility Storage Plant - EGI -  Continuity of Accumulated Depreciation Year End Balances and Average of Monthly Averages</t>
  </si>
  <si>
    <t>Utility Transmission Plant - EGI - Year End Balances and Average of Monthly Averages</t>
  </si>
  <si>
    <t>Structures &amp; improvements</t>
  </si>
  <si>
    <t>Line Pack Gas</t>
  </si>
  <si>
    <t>Total</t>
  </si>
  <si>
    <t>Utility Transmission Plant - EGI -  Continuity of Accumulated Depreciation Year End Balances and Average of Monthly Averages</t>
  </si>
  <si>
    <t>Utility General Plant - EGI - Year End Balances and Average of Monthly Averages</t>
  </si>
  <si>
    <t>EGD Rate Zone General Plant</t>
  </si>
  <si>
    <t>Lease improvements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</si>
  <si>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</si>
  <si>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</si>
  <si>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</si>
  <si>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</si>
  <si>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</si>
  <si>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Rental equipment</t>
  </si>
  <si>
    <t>NGV rental compressors</t>
  </si>
  <si>
    <t>NGV cylinders</t>
  </si>
  <si>
    <t>Communication structures &amp; equip.</t>
  </si>
  <si>
    <t>Computer equipment</t>
  </si>
  <si>
    <t>Software Aquired/Developed</t>
  </si>
  <si>
    <t>CIS</t>
  </si>
  <si>
    <t>WAMS</t>
  </si>
  <si>
    <t>Union Rate Zones General Plant</t>
  </si>
  <si>
    <t>Office equipment - computers</t>
  </si>
  <si>
    <t>NGV fuel equipment</t>
  </si>
  <si>
    <t>Communication equipment</t>
  </si>
  <si>
    <t>Utility General Plant - EGI -  Continuity of Accumulated Depreciation Year End Balances and Average of Monthly Averages</t>
  </si>
  <si>
    <t>Utility Other Plant -EGI - Year End Balances and Average of Monthly Averages</t>
  </si>
  <si>
    <t>EGD Rate Zone Plant held for future use</t>
  </si>
  <si>
    <t>Inactive services</t>
  </si>
  <si>
    <t>Union Rate Zones Intangible Plant</t>
  </si>
  <si>
    <t>Franchises and consents</t>
  </si>
  <si>
    <t>Other intangible plant</t>
  </si>
  <si>
    <t>Utility Other Plant - EGI -  Continuity of Accumulated Depreciation Year End Balances and Average of Monthly Averages</t>
  </si>
  <si>
    <t>Investment in leased assets</t>
  </si>
  <si>
    <t>Union Rate Zones Transmission Plant</t>
  </si>
  <si>
    <t>Line No.</t>
  </si>
  <si>
    <t>Utility Gross Distribution Plant - EGI - Year End Balances and Average of Monthly Averages (Continued)</t>
  </si>
  <si>
    <t>Utility Storage Plant - EGI - Year End Balances and Average of Monthly Averages (Continued)</t>
  </si>
  <si>
    <t>Utility General Plant - EGI - Year End Balances and Average of Monthly Averages (Continued)</t>
  </si>
  <si>
    <t>Utility Distribution Plant - EGI -  Continuity of Accumulated Depreciation Year End Balances and Average of Monthly Averages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</si>
</sst>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D863-970A-4BB8-A368-CAA1986BEA3D}">
  <dimension ref="A6:K72"/>
  <sheetViews>
    <sheetView view="pageLayout" topLeftCell="A35" zoomScale="90" zoomScaleNormal="100" zoomScalePageLayoutView="90" workbookViewId="0">
      <selection activeCell="E52" sqref="E5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 t="s">
        <v>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15</v>
      </c>
      <c r="I11" s="4" t="s">
        <v>16</v>
      </c>
      <c r="J11" s="4" t="s">
        <v>17</v>
      </c>
      <c r="K11" s="4" t="s">
        <v>18</v>
      </c>
    </row>
    <row r="12" spans="1:11" x14ac:dyDescent="0.2">
      <c r="C12" s="1" t="s">
        <v>19</v>
      </c>
    </row>
    <row r="14" spans="1:11" x14ac:dyDescent="0.2">
      <c r="A14" s="5">
        <v>1</v>
      </c>
      <c r="C14" s="1" t="s">
        <v>20</v>
      </c>
      <c r="E14" s="4">
        <v>12.08872961</v>
      </c>
      <c r="F14" s="4">
        <v>11.127040067507707</v>
      </c>
      <c r="G14" s="4">
        <v>0</v>
      </c>
      <c r="H14" s="4">
        <f t="shared" ref="H14:H23" si="0">E14+F14+G14</f>
        <v>23.215769677507708</v>
      </c>
      <c r="I14" s="4">
        <v>0</v>
      </c>
      <c r="J14" s="4">
        <f t="shared" ref="J14:J23" si="1">H14+I14</f>
        <v>23.215769677507708</v>
      </c>
      <c r="K14" s="4">
        <v>15.803903571607842</v>
      </c>
    </row>
    <row r="15" spans="1:11" x14ac:dyDescent="0.2">
      <c r="A15" s="5">
        <f t="shared" ref="A15:A23" si="2">A14+1</f>
        <v>2</v>
      </c>
      <c r="C15" s="1" t="s">
        <v>21</v>
      </c>
      <c r="E15" s="4">
        <v>92.705764016026833</v>
      </c>
      <c r="F15" s="4">
        <v>0.19341535440281069</v>
      </c>
      <c r="G15" s="4">
        <v>-0.58234045666666667</v>
      </c>
      <c r="H15" s="4">
        <f t="shared" si="0"/>
        <v>92.316838913762979</v>
      </c>
      <c r="I15" s="4">
        <v>0</v>
      </c>
      <c r="J15" s="4">
        <f t="shared" si="1"/>
        <v>92.316838913762979</v>
      </c>
      <c r="K15" s="4">
        <v>92.56806289727227</v>
      </c>
    </row>
    <row r="16" spans="1:11" x14ac:dyDescent="0.2">
      <c r="A16" s="5">
        <f t="shared" si="2"/>
        <v>3</v>
      </c>
      <c r="C16" s="1" t="s">
        <v>22</v>
      </c>
      <c r="E16" s="4">
        <v>0</v>
      </c>
      <c r="F16" s="4">
        <v>0</v>
      </c>
      <c r="G16" s="4">
        <v>0</v>
      </c>
      <c r="H16" s="4">
        <f t="shared" si="0"/>
        <v>0</v>
      </c>
      <c r="I16" s="4">
        <v>0</v>
      </c>
      <c r="J16" s="4">
        <f t="shared" si="1"/>
        <v>0</v>
      </c>
      <c r="K16" s="4">
        <v>0</v>
      </c>
    </row>
    <row r="17" spans="1:11" x14ac:dyDescent="0.2">
      <c r="A17" s="5">
        <f t="shared" si="2"/>
        <v>4</v>
      </c>
      <c r="C17" s="1" t="s">
        <v>23</v>
      </c>
      <c r="E17" s="4">
        <v>64.277031296899906</v>
      </c>
      <c r="F17" s="4">
        <v>1.3327932525498405</v>
      </c>
      <c r="G17" s="4">
        <v>0</v>
      </c>
      <c r="H17" s="4">
        <f t="shared" si="0"/>
        <v>65.609824549449741</v>
      </c>
      <c r="I17" s="4">
        <v>0</v>
      </c>
      <c r="J17" s="4">
        <f t="shared" si="1"/>
        <v>65.609824549449741</v>
      </c>
      <c r="K17" s="4">
        <v>64.722033629778977</v>
      </c>
    </row>
    <row r="18" spans="1:11" x14ac:dyDescent="0.2">
      <c r="A18" s="5">
        <f t="shared" si="2"/>
        <v>5</v>
      </c>
      <c r="C18" s="1" t="s">
        <v>24</v>
      </c>
      <c r="E18" s="4">
        <v>235.80065526867071</v>
      </c>
      <c r="F18" s="4">
        <v>21.095354381690264</v>
      </c>
      <c r="G18" s="4">
        <v>-5.7709203733333325</v>
      </c>
      <c r="H18" s="4">
        <f t="shared" si="0"/>
        <v>251.12508927702763</v>
      </c>
      <c r="I18" s="4">
        <v>-0.3216</v>
      </c>
      <c r="J18" s="4">
        <f t="shared" si="1"/>
        <v>250.80348927702764</v>
      </c>
      <c r="K18" s="4">
        <v>240.15241448672896</v>
      </c>
    </row>
    <row r="19" spans="1:11" x14ac:dyDescent="0.2">
      <c r="A19" s="5">
        <f t="shared" si="2"/>
        <v>6</v>
      </c>
      <c r="C19" s="1" t="s">
        <v>25</v>
      </c>
      <c r="E19" s="4">
        <v>3641.8833089240543</v>
      </c>
      <c r="F19" s="4">
        <v>184.60860735943447</v>
      </c>
      <c r="G19" s="4">
        <v>-9.3276591</v>
      </c>
      <c r="H19" s="4">
        <f t="shared" si="0"/>
        <v>3817.1642571834886</v>
      </c>
      <c r="I19" s="4">
        <v>0</v>
      </c>
      <c r="J19" s="4">
        <f t="shared" si="1"/>
        <v>3817.1642571834886</v>
      </c>
      <c r="K19" s="4">
        <v>3700.4073378651347</v>
      </c>
    </row>
    <row r="20" spans="1:11" x14ac:dyDescent="0.2">
      <c r="A20" s="5">
        <f t="shared" si="2"/>
        <v>7</v>
      </c>
      <c r="C20" s="1" t="s">
        <v>26</v>
      </c>
      <c r="E20" s="4">
        <v>5253.4045871246599</v>
      </c>
      <c r="F20" s="4">
        <v>263.36872187122003</v>
      </c>
      <c r="G20" s="4">
        <v>-29.663920216666668</v>
      </c>
      <c r="H20" s="4">
        <f t="shared" si="0"/>
        <v>5487.1093887792131</v>
      </c>
      <c r="I20" s="4">
        <v>-2.2014999999999998</v>
      </c>
      <c r="J20" s="4">
        <f t="shared" si="1"/>
        <v>5484.907888779213</v>
      </c>
      <c r="K20" s="4">
        <v>5329.2340808608233</v>
      </c>
    </row>
    <row r="21" spans="1:11" x14ac:dyDescent="0.2">
      <c r="A21" s="5">
        <f t="shared" si="2"/>
        <v>8</v>
      </c>
      <c r="C21" s="1" t="s">
        <v>27</v>
      </c>
      <c r="E21" s="4">
        <v>5.2477479813726902</v>
      </c>
      <c r="F21" s="4">
        <v>0.93903529482393489</v>
      </c>
      <c r="G21" s="4">
        <v>0</v>
      </c>
      <c r="H21" s="4">
        <f t="shared" si="0"/>
        <v>6.1867832761966248</v>
      </c>
      <c r="I21" s="4">
        <v>0</v>
      </c>
      <c r="J21" s="4">
        <f t="shared" si="1"/>
        <v>6.1867832761966248</v>
      </c>
      <c r="K21" s="4">
        <v>5.5612796533352995</v>
      </c>
    </row>
    <row r="22" spans="1:11" x14ac:dyDescent="0.2">
      <c r="A22" s="5">
        <f t="shared" si="2"/>
        <v>9</v>
      </c>
      <c r="C22" s="1" t="s">
        <v>28</v>
      </c>
      <c r="E22" s="4">
        <v>714.43581629431333</v>
      </c>
      <c r="F22" s="4">
        <v>87.306250283469524</v>
      </c>
      <c r="G22" s="4">
        <v>-4.3688118233333331</v>
      </c>
      <c r="H22" s="4">
        <f t="shared" si="0"/>
        <v>797.37325475444959</v>
      </c>
      <c r="I22" s="4">
        <v>-0.53049999999999997</v>
      </c>
      <c r="J22" s="4">
        <f t="shared" si="1"/>
        <v>796.84275475444963</v>
      </c>
      <c r="K22" s="4">
        <v>741.59704832189175</v>
      </c>
    </row>
    <row r="23" spans="1:11" x14ac:dyDescent="0.2">
      <c r="A23" s="5">
        <f t="shared" si="2"/>
        <v>10</v>
      </c>
      <c r="C23" s="1" t="s">
        <v>29</v>
      </c>
      <c r="E23" s="4">
        <v>548.58866309214443</v>
      </c>
      <c r="F23" s="4">
        <v>47.768429548263988</v>
      </c>
      <c r="G23" s="4">
        <v>-24.735388423333333</v>
      </c>
      <c r="H23" s="4">
        <f t="shared" si="0"/>
        <v>571.62170421707503</v>
      </c>
      <c r="I23" s="4">
        <v>0</v>
      </c>
      <c r="J23" s="4">
        <f t="shared" si="1"/>
        <v>571.62170421707503</v>
      </c>
      <c r="K23" s="4">
        <v>556.27909595882079</v>
      </c>
    </row>
    <row r="24" spans="1:11" x14ac:dyDescent="0.2">
      <c r="A24" s="5"/>
      <c r="E24" s="4"/>
      <c r="F24" s="4"/>
      <c r="G24" s="4"/>
      <c r="H24" s="4"/>
      <c r="I24" s="4"/>
      <c r="J24" s="4"/>
      <c r="K24" s="4"/>
    </row>
    <row r="25" spans="1:11" ht="13.5" thickBot="1" x14ac:dyDescent="0.25">
      <c r="A25" s="5">
        <f>A23+1</f>
        <v>11</v>
      </c>
      <c r="C25" s="1" t="s">
        <v>30</v>
      </c>
      <c r="E25" s="6">
        <f t="shared" ref="E25:K25" si="3">SUM(E14:E23)</f>
        <v>10568.432303608144</v>
      </c>
      <c r="F25" s="6">
        <f t="shared" si="3"/>
        <v>617.7396474133626</v>
      </c>
      <c r="G25" s="6">
        <f t="shared" si="3"/>
        <v>-74.449040393333334</v>
      </c>
      <c r="H25" s="6">
        <f t="shared" si="3"/>
        <v>11111.72291062817</v>
      </c>
      <c r="I25" s="6">
        <f t="shared" si="3"/>
        <v>-3.0535999999999999</v>
      </c>
      <c r="J25" s="6">
        <f t="shared" si="3"/>
        <v>11108.669310628171</v>
      </c>
      <c r="K25" s="6">
        <f t="shared" si="3"/>
        <v>10746.325257245393</v>
      </c>
    </row>
    <row r="26" spans="1:11" ht="13.5" thickTop="1" x14ac:dyDescent="0.2">
      <c r="A26" s="5"/>
      <c r="E26" s="4"/>
      <c r="F26" s="4"/>
      <c r="G26" s="4"/>
      <c r="H26" s="4"/>
      <c r="I26" s="4"/>
      <c r="J26" s="4"/>
      <c r="K26" s="4"/>
    </row>
    <row r="27" spans="1:11" x14ac:dyDescent="0.2">
      <c r="A27" s="5"/>
      <c r="C27" s="3" t="s">
        <v>31</v>
      </c>
      <c r="E27" s="4"/>
      <c r="F27" s="4"/>
      <c r="G27" s="4"/>
      <c r="H27" s="4"/>
      <c r="I27" s="4"/>
      <c r="J27" s="4"/>
      <c r="K27" s="4"/>
    </row>
    <row r="28" spans="1:11" x14ac:dyDescent="0.2">
      <c r="A28" s="5"/>
      <c r="E28" s="4"/>
      <c r="F28" s="4"/>
      <c r="G28" s="4"/>
      <c r="H28" s="4"/>
      <c r="I28" s="4"/>
      <c r="J28" s="4"/>
      <c r="K28" s="4"/>
    </row>
    <row r="29" spans="1:11" x14ac:dyDescent="0.2">
      <c r="A29" s="5">
        <f>A25+1</f>
        <v>12</v>
      </c>
      <c r="C29" s="1" t="s">
        <v>21</v>
      </c>
      <c r="E29" s="4">
        <v>18.211056767623766</v>
      </c>
      <c r="F29" s="4">
        <v>1.4227323177922444</v>
      </c>
      <c r="G29" s="4">
        <v>0</v>
      </c>
      <c r="H29" s="4">
        <f t="shared" ref="H29:H40" si="4">E29+F29+G29</f>
        <v>19.633789085416012</v>
      </c>
      <c r="I29" s="4">
        <v>0</v>
      </c>
      <c r="J29" s="4">
        <f t="shared" ref="J29:J40" si="5">H29+I29</f>
        <v>19.633789085416012</v>
      </c>
      <c r="K29" s="4">
        <v>18.597026959306174</v>
      </c>
    </row>
    <row r="30" spans="1:11" x14ac:dyDescent="0.2">
      <c r="A30" s="5">
        <f t="shared" ref="A30:A40" si="6">A29+1</f>
        <v>13</v>
      </c>
      <c r="C30" s="1" t="s">
        <v>32</v>
      </c>
      <c r="E30" s="4">
        <v>9.2395079638443178</v>
      </c>
      <c r="F30" s="4">
        <v>0.55646122967333966</v>
      </c>
      <c r="G30" s="4">
        <v>0</v>
      </c>
      <c r="H30" s="4">
        <f t="shared" si="4"/>
        <v>9.7959691935176583</v>
      </c>
      <c r="I30" s="4">
        <v>0</v>
      </c>
      <c r="J30" s="4">
        <f t="shared" si="5"/>
        <v>9.7959691935176583</v>
      </c>
      <c r="K30" s="4">
        <v>9.3904692126997151</v>
      </c>
    </row>
    <row r="31" spans="1:11" x14ac:dyDescent="0.2">
      <c r="A31" s="5">
        <f t="shared" si="6"/>
        <v>14</v>
      </c>
      <c r="C31" s="1" t="s">
        <v>24</v>
      </c>
      <c r="E31" s="4">
        <v>155.277654172892</v>
      </c>
      <c r="F31" s="4">
        <v>3.421287684160653</v>
      </c>
      <c r="G31" s="4">
        <v>0</v>
      </c>
      <c r="H31" s="4">
        <f t="shared" si="4"/>
        <v>158.69894185705266</v>
      </c>
      <c r="I31" s="4">
        <v>0</v>
      </c>
      <c r="J31" s="4">
        <f t="shared" si="5"/>
        <v>158.69894185705266</v>
      </c>
      <c r="K31" s="4">
        <v>156.20580843405705</v>
      </c>
    </row>
    <row r="32" spans="1:11" x14ac:dyDescent="0.2">
      <c r="A32" s="5">
        <f t="shared" si="6"/>
        <v>15</v>
      </c>
      <c r="C32" s="1" t="s">
        <v>33</v>
      </c>
      <c r="E32" s="4">
        <v>133.0648771264658</v>
      </c>
      <c r="F32" s="4">
        <v>3.4910000252000639</v>
      </c>
      <c r="G32" s="4">
        <v>0</v>
      </c>
      <c r="H32" s="4">
        <f t="shared" si="4"/>
        <v>136.55587715166587</v>
      </c>
      <c r="I32" s="4">
        <v>0</v>
      </c>
      <c r="J32" s="4">
        <f t="shared" si="5"/>
        <v>136.55587715166587</v>
      </c>
      <c r="K32" s="4">
        <v>134.01194350855283</v>
      </c>
    </row>
    <row r="33" spans="1:11" x14ac:dyDescent="0.2">
      <c r="A33" s="5">
        <f t="shared" si="6"/>
        <v>16</v>
      </c>
      <c r="C33" s="1" t="s">
        <v>34</v>
      </c>
      <c r="E33" s="4">
        <v>1030.4495277363717</v>
      </c>
      <c r="F33" s="4">
        <v>39.192661498577202</v>
      </c>
      <c r="G33" s="4">
        <v>-1.4259886590199544</v>
      </c>
      <c r="H33" s="4">
        <f t="shared" si="4"/>
        <v>1068.216200575929</v>
      </c>
      <c r="I33" s="4">
        <v>0</v>
      </c>
      <c r="J33" s="4">
        <f t="shared" si="5"/>
        <v>1068.216200575929</v>
      </c>
      <c r="K33" s="4">
        <v>1040.6951725233757</v>
      </c>
    </row>
    <row r="34" spans="1:11" x14ac:dyDescent="0.2">
      <c r="A34" s="5">
        <f t="shared" si="6"/>
        <v>17</v>
      </c>
      <c r="C34" s="1" t="s">
        <v>35</v>
      </c>
      <c r="E34" s="4">
        <v>111.89062253338533</v>
      </c>
      <c r="F34" s="4">
        <v>11.992085919246419</v>
      </c>
      <c r="G34" s="4">
        <v>-1.9328299894613099</v>
      </c>
      <c r="H34" s="4">
        <f t="shared" si="4"/>
        <v>121.94987846317044</v>
      </c>
      <c r="I34" s="4">
        <v>0</v>
      </c>
      <c r="J34" s="4">
        <f t="shared" si="5"/>
        <v>121.94987846317044</v>
      </c>
      <c r="K34" s="4">
        <v>114.61957786169782</v>
      </c>
    </row>
    <row r="35" spans="1:11" x14ac:dyDescent="0.2">
      <c r="A35" s="5">
        <f t="shared" si="6"/>
        <v>18</v>
      </c>
      <c r="C35" s="1" t="s">
        <v>36</v>
      </c>
      <c r="E35" s="4">
        <v>90.958101687491322</v>
      </c>
      <c r="F35" s="4">
        <v>6.3141263998386981</v>
      </c>
      <c r="G35" s="4">
        <v>-3.7425951338632177E-2</v>
      </c>
      <c r="H35" s="4">
        <f t="shared" si="4"/>
        <v>97.234802135991387</v>
      </c>
      <c r="I35" s="4">
        <v>0</v>
      </c>
      <c r="J35" s="4">
        <f t="shared" si="5"/>
        <v>97.234802135991387</v>
      </c>
      <c r="K35" s="4">
        <v>92.660895139881575</v>
      </c>
    </row>
    <row r="36" spans="1:11" x14ac:dyDescent="0.2">
      <c r="A36" s="5">
        <f t="shared" si="6"/>
        <v>19</v>
      </c>
      <c r="C36" s="1" t="s">
        <v>37</v>
      </c>
      <c r="E36" s="4">
        <v>728.72131563420737</v>
      </c>
      <c r="F36" s="4">
        <v>43.209707966414861</v>
      </c>
      <c r="G36" s="4">
        <v>-0.69641687979965905</v>
      </c>
      <c r="H36" s="4">
        <f t="shared" si="4"/>
        <v>771.23460672082251</v>
      </c>
      <c r="I36" s="4">
        <v>0</v>
      </c>
      <c r="J36" s="4">
        <f t="shared" si="5"/>
        <v>771.23460672082251</v>
      </c>
      <c r="K36" s="4">
        <v>740.25466094769104</v>
      </c>
    </row>
    <row r="37" spans="1:11" x14ac:dyDescent="0.2">
      <c r="A37" s="5">
        <f t="shared" si="6"/>
        <v>20</v>
      </c>
      <c r="C37" s="1" t="s">
        <v>38</v>
      </c>
      <c r="E37" s="4">
        <v>791.82256178965622</v>
      </c>
      <c r="F37" s="4">
        <v>57.627706776234746</v>
      </c>
      <c r="G37" s="4">
        <v>-0.51881541820962929</v>
      </c>
      <c r="H37" s="4">
        <f t="shared" si="4"/>
        <v>848.93145314768128</v>
      </c>
      <c r="I37" s="4">
        <v>0</v>
      </c>
      <c r="J37" s="4">
        <f t="shared" si="5"/>
        <v>848.93145314768128</v>
      </c>
      <c r="K37" s="4">
        <v>807.3155181726471</v>
      </c>
    </row>
    <row r="38" spans="1:11" x14ac:dyDescent="0.2">
      <c r="A38" s="5">
        <f t="shared" si="6"/>
        <v>21</v>
      </c>
      <c r="C38" s="1" t="s">
        <v>39</v>
      </c>
      <c r="E38" s="4">
        <v>77.695928154842278</v>
      </c>
      <c r="F38" s="4">
        <v>9.5428010304637017</v>
      </c>
      <c r="G38" s="4">
        <v>-6.9230463975166606E-2</v>
      </c>
      <c r="H38" s="4">
        <f t="shared" si="4"/>
        <v>87.169498721330825</v>
      </c>
      <c r="I38" s="4">
        <v>0</v>
      </c>
      <c r="J38" s="4">
        <f t="shared" si="5"/>
        <v>87.169498721330825</v>
      </c>
      <c r="K38" s="4">
        <v>80.265994077811172</v>
      </c>
    </row>
    <row r="39" spans="1:11" x14ac:dyDescent="0.2">
      <c r="A39" s="5">
        <f t="shared" si="6"/>
        <v>22</v>
      </c>
      <c r="C39" s="1" t="s">
        <v>29</v>
      </c>
      <c r="E39" s="4">
        <v>421.97357502129324</v>
      </c>
      <c r="F39" s="4">
        <v>32.157104910408222</v>
      </c>
      <c r="G39" s="4">
        <v>-5.619173625468771</v>
      </c>
      <c r="H39" s="4">
        <f t="shared" si="4"/>
        <v>448.51150630623272</v>
      </c>
      <c r="I39" s="4">
        <v>0</v>
      </c>
      <c r="J39" s="4">
        <f t="shared" si="5"/>
        <v>448.51150630623272</v>
      </c>
      <c r="K39" s="4">
        <v>429.1729970747665</v>
      </c>
    </row>
    <row r="40" spans="1:11" x14ac:dyDescent="0.2">
      <c r="A40" s="5">
        <f t="shared" si="6"/>
        <v>23</v>
      </c>
      <c r="C40" s="1" t="s">
        <v>40</v>
      </c>
      <c r="E40" s="4">
        <v>394.88183997443849</v>
      </c>
      <c r="F40" s="4">
        <v>49.457701074338949</v>
      </c>
      <c r="G40" s="4">
        <v>0</v>
      </c>
      <c r="H40" s="4">
        <f t="shared" si="4"/>
        <v>444.33954104877745</v>
      </c>
      <c r="I40" s="4">
        <v>0</v>
      </c>
      <c r="J40" s="4">
        <f t="shared" si="5"/>
        <v>444.33954104877745</v>
      </c>
      <c r="K40" s="4">
        <v>408.29912031952529</v>
      </c>
    </row>
    <row r="41" spans="1:11" x14ac:dyDescent="0.2">
      <c r="A41" s="5"/>
      <c r="E41" s="4"/>
      <c r="F41" s="4"/>
      <c r="G41" s="4"/>
      <c r="H41" s="4"/>
      <c r="I41" s="4"/>
      <c r="J41" s="4"/>
      <c r="K41" s="4"/>
    </row>
    <row r="42" spans="1:11" ht="13.5" thickBot="1" x14ac:dyDescent="0.25">
      <c r="A42" s="5">
        <f>A40+1</f>
        <v>24</v>
      </c>
      <c r="C42" s="1" t="s">
        <v>30</v>
      </c>
      <c r="E42" s="6">
        <f t="shared" ref="E42:K42" si="7">SUM(E29:E40)</f>
        <v>3964.1865685625116</v>
      </c>
      <c r="F42" s="6">
        <f t="shared" si="7"/>
        <v>258.3853768323491</v>
      </c>
      <c r="G42" s="6">
        <f t="shared" si="7"/>
        <v>-10.299880987273124</v>
      </c>
      <c r="H42" s="6">
        <f t="shared" si="7"/>
        <v>4212.272064407588</v>
      </c>
      <c r="I42" s="6">
        <f t="shared" si="7"/>
        <v>0</v>
      </c>
      <c r="J42" s="6">
        <f t="shared" si="7"/>
        <v>4212.272064407588</v>
      </c>
      <c r="K42" s="6">
        <f t="shared" si="7"/>
        <v>4031.4891842320117</v>
      </c>
    </row>
    <row r="43" spans="1:11" ht="13.5" thickTop="1" x14ac:dyDescent="0.2">
      <c r="A43" s="5"/>
      <c r="E43" s="4"/>
      <c r="F43" s="4"/>
      <c r="G43" s="4"/>
      <c r="H43" s="4"/>
      <c r="I43" s="4"/>
      <c r="J43" s="4"/>
      <c r="K43" s="4"/>
    </row>
    <row r="49" spans="1:11" x14ac:dyDescent="0.2">
      <c r="A49" s="14" t="s">
        <v>101</v>
      </c>
      <c r="B49" s="14"/>
      <c r="C49" s="14"/>
      <c r="D49" s="14"/>
      <c r="E49" s="13"/>
      <c r="F49" s="13"/>
      <c r="G49" s="13"/>
      <c r="H49" s="13"/>
      <c r="I49" s="13"/>
      <c r="J49" s="13"/>
      <c r="K49" s="13"/>
    </row>
    <row r="50" spans="1:11" x14ac:dyDescent="0.2">
      <c r="A50" s="14" t="s">
        <v>1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2" spans="1:11" x14ac:dyDescent="0.2">
      <c r="A52" s="3"/>
      <c r="B52" s="3"/>
      <c r="C52" s="3"/>
      <c r="D52" s="3"/>
      <c r="E52" s="11" t="s">
        <v>2</v>
      </c>
      <c r="F52" s="11"/>
      <c r="G52" s="11"/>
      <c r="H52" s="11" t="s">
        <v>3</v>
      </c>
      <c r="I52" s="11"/>
      <c r="J52" s="11" t="s">
        <v>3</v>
      </c>
      <c r="K52" s="11"/>
    </row>
    <row r="53" spans="1:11" ht="38.25" x14ac:dyDescent="0.2">
      <c r="A53" s="10" t="s">
        <v>100</v>
      </c>
      <c r="B53" s="7"/>
      <c r="C53" s="9" t="s">
        <v>4</v>
      </c>
      <c r="D53" s="7"/>
      <c r="E53" s="8" t="s">
        <v>5</v>
      </c>
      <c r="F53" s="8" t="s">
        <v>6</v>
      </c>
      <c r="G53" s="8" t="s">
        <v>7</v>
      </c>
      <c r="H53" s="8" t="s">
        <v>8</v>
      </c>
      <c r="I53" s="8" t="s">
        <v>9</v>
      </c>
      <c r="J53" s="8" t="s">
        <v>10</v>
      </c>
      <c r="K53" s="8" t="s">
        <v>11</v>
      </c>
    </row>
    <row r="54" spans="1:11" x14ac:dyDescent="0.2">
      <c r="E54" s="4" t="s">
        <v>12</v>
      </c>
      <c r="F54" s="4" t="s">
        <v>13</v>
      </c>
      <c r="G54" s="4" t="s">
        <v>14</v>
      </c>
      <c r="H54" s="4" t="s">
        <v>15</v>
      </c>
      <c r="I54" s="4" t="s">
        <v>16</v>
      </c>
      <c r="J54" s="4" t="s">
        <v>17</v>
      </c>
      <c r="K54" s="4" t="s">
        <v>18</v>
      </c>
    </row>
    <row r="55" spans="1:11" x14ac:dyDescent="0.2">
      <c r="A55" s="5">
        <f>A42+1</f>
        <v>25</v>
      </c>
      <c r="C55" s="1" t="s">
        <v>21</v>
      </c>
      <c r="E55" s="4">
        <v>5.7451084580867944</v>
      </c>
      <c r="F55" s="4">
        <v>0.44883455017685869</v>
      </c>
      <c r="G55" s="4">
        <v>0</v>
      </c>
      <c r="H55" s="4">
        <f t="shared" ref="H55:H66" si="8">E55+F55+G55</f>
        <v>6.1939430082636528</v>
      </c>
      <c r="I55" s="4">
        <v>0</v>
      </c>
      <c r="J55" s="4">
        <f t="shared" ref="J55:J66" si="9">H55+I55</f>
        <v>6.1939430082636528</v>
      </c>
      <c r="K55" s="4">
        <v>5.8668718813246077</v>
      </c>
    </row>
    <row r="56" spans="1:11" x14ac:dyDescent="0.2">
      <c r="A56" s="5">
        <f t="shared" ref="A56:A66" si="10">A55+1</f>
        <v>26</v>
      </c>
      <c r="C56" s="1" t="s">
        <v>32</v>
      </c>
      <c r="E56" s="4">
        <v>11.106857078155684</v>
      </c>
      <c r="F56" s="4">
        <v>0.66892472756146526</v>
      </c>
      <c r="G56" s="4">
        <v>0</v>
      </c>
      <c r="H56" s="4">
        <f t="shared" si="8"/>
        <v>11.77578180571715</v>
      </c>
      <c r="I56" s="4">
        <v>0</v>
      </c>
      <c r="J56" s="4">
        <f t="shared" si="9"/>
        <v>11.77578180571715</v>
      </c>
      <c r="K56" s="4">
        <v>11.28832832337112</v>
      </c>
    </row>
    <row r="57" spans="1:11" x14ac:dyDescent="0.2">
      <c r="A57" s="5">
        <f t="shared" si="10"/>
        <v>27</v>
      </c>
      <c r="C57" s="1" t="s">
        <v>24</v>
      </c>
      <c r="E57" s="4">
        <v>76.334052557148482</v>
      </c>
      <c r="F57" s="4">
        <v>1.684718322233862</v>
      </c>
      <c r="G57" s="4">
        <v>0</v>
      </c>
      <c r="H57" s="4">
        <f t="shared" si="8"/>
        <v>78.018770879382345</v>
      </c>
      <c r="I57" s="4">
        <v>0</v>
      </c>
      <c r="J57" s="4">
        <f t="shared" si="9"/>
        <v>78.018770879382345</v>
      </c>
      <c r="K57" s="4">
        <v>76.791096405546128</v>
      </c>
    </row>
    <row r="58" spans="1:11" x14ac:dyDescent="0.2">
      <c r="A58" s="5">
        <f t="shared" si="10"/>
        <v>28</v>
      </c>
      <c r="C58" s="1" t="s">
        <v>33</v>
      </c>
      <c r="E58" s="4">
        <v>113.50207674686732</v>
      </c>
      <c r="F58" s="4">
        <v>2.8348659825370697</v>
      </c>
      <c r="G58" s="4">
        <v>0</v>
      </c>
      <c r="H58" s="4">
        <f t="shared" si="8"/>
        <v>116.33694272940438</v>
      </c>
      <c r="I58" s="4">
        <v>0</v>
      </c>
      <c r="J58" s="4">
        <f t="shared" si="9"/>
        <v>116.33694272940438</v>
      </c>
      <c r="K58" s="4">
        <v>114.27114184294362</v>
      </c>
    </row>
    <row r="59" spans="1:11" x14ac:dyDescent="0.2">
      <c r="A59" s="5">
        <f t="shared" si="10"/>
        <v>29</v>
      </c>
      <c r="C59" s="1" t="s">
        <v>34</v>
      </c>
      <c r="E59" s="4">
        <v>522.14746160266418</v>
      </c>
      <c r="F59" s="4">
        <v>19.663840090531703</v>
      </c>
      <c r="G59" s="4">
        <v>-0.71545059431337832</v>
      </c>
      <c r="H59" s="4">
        <f t="shared" si="8"/>
        <v>541.09585109888258</v>
      </c>
      <c r="I59" s="4">
        <v>0</v>
      </c>
      <c r="J59" s="4">
        <f t="shared" si="9"/>
        <v>541.09585109888258</v>
      </c>
      <c r="K59" s="4">
        <v>527.28793211455718</v>
      </c>
    </row>
    <row r="60" spans="1:11" x14ac:dyDescent="0.2">
      <c r="A60" s="5">
        <f t="shared" si="10"/>
        <v>30</v>
      </c>
      <c r="C60" s="1" t="s">
        <v>35</v>
      </c>
      <c r="E60" s="4">
        <v>40.2007078646146</v>
      </c>
      <c r="F60" s="4">
        <v>4.3085857582313478</v>
      </c>
      <c r="G60" s="4">
        <v>-0.6944383005386906</v>
      </c>
      <c r="H60" s="4">
        <f t="shared" si="8"/>
        <v>43.814855322307253</v>
      </c>
      <c r="I60" s="4">
        <v>0</v>
      </c>
      <c r="J60" s="4">
        <f t="shared" si="9"/>
        <v>43.814855322307253</v>
      </c>
      <c r="K60" s="4">
        <v>41.181182666212401</v>
      </c>
    </row>
    <row r="61" spans="1:11" x14ac:dyDescent="0.2">
      <c r="A61" s="5">
        <f t="shared" si="10"/>
        <v>31</v>
      </c>
      <c r="C61" s="1" t="s">
        <v>36</v>
      </c>
      <c r="E61" s="4">
        <v>43.955809760144845</v>
      </c>
      <c r="F61" s="4">
        <v>2.9001950945822341</v>
      </c>
      <c r="G61" s="4">
        <v>-1.7190431994701161E-2</v>
      </c>
      <c r="H61" s="4">
        <f t="shared" si="8"/>
        <v>46.838814422732383</v>
      </c>
      <c r="I61" s="4">
        <v>0</v>
      </c>
      <c r="J61" s="4">
        <f t="shared" si="9"/>
        <v>46.838814422732383</v>
      </c>
      <c r="K61" s="4">
        <v>44.737934302003104</v>
      </c>
    </row>
    <row r="62" spans="1:11" x14ac:dyDescent="0.2">
      <c r="A62" s="5">
        <f t="shared" si="10"/>
        <v>32</v>
      </c>
      <c r="C62" s="1" t="s">
        <v>37</v>
      </c>
      <c r="E62" s="4">
        <v>762.17322313494731</v>
      </c>
      <c r="F62" s="4">
        <v>46.875016986434396</v>
      </c>
      <c r="G62" s="4">
        <v>-0.74659889575589655</v>
      </c>
      <c r="H62" s="4">
        <f t="shared" si="8"/>
        <v>808.30164122562576</v>
      </c>
      <c r="I62" s="4">
        <v>0</v>
      </c>
      <c r="J62" s="4">
        <f t="shared" si="9"/>
        <v>808.30164122562576</v>
      </c>
      <c r="K62" s="4">
        <v>774.68730898919546</v>
      </c>
    </row>
    <row r="63" spans="1:11" x14ac:dyDescent="0.2">
      <c r="A63" s="5">
        <f t="shared" si="10"/>
        <v>33</v>
      </c>
      <c r="C63" s="1" t="s">
        <v>38</v>
      </c>
      <c r="E63" s="4">
        <v>260.79387942601579</v>
      </c>
      <c r="F63" s="4">
        <v>18.596246427066305</v>
      </c>
      <c r="G63" s="4">
        <v>-0.18879397290148178</v>
      </c>
      <c r="H63" s="4">
        <f t="shared" si="8"/>
        <v>279.20133188018065</v>
      </c>
      <c r="I63" s="4">
        <v>0</v>
      </c>
      <c r="J63" s="4">
        <f t="shared" si="9"/>
        <v>279.20133188018065</v>
      </c>
      <c r="K63" s="4">
        <v>265.78760021471891</v>
      </c>
    </row>
    <row r="64" spans="1:11" x14ac:dyDescent="0.2">
      <c r="A64" s="5">
        <f t="shared" si="10"/>
        <v>34</v>
      </c>
      <c r="C64" s="1" t="s">
        <v>39</v>
      </c>
      <c r="E64" s="4">
        <v>165.95146916022986</v>
      </c>
      <c r="F64" s="4">
        <v>19.238726896753164</v>
      </c>
      <c r="G64" s="4">
        <v>-0.14214269269150004</v>
      </c>
      <c r="H64" s="4">
        <f t="shared" si="8"/>
        <v>185.04805336429155</v>
      </c>
      <c r="I64" s="4">
        <v>0</v>
      </c>
      <c r="J64" s="4">
        <f t="shared" si="9"/>
        <v>185.04805336429155</v>
      </c>
      <c r="K64" s="4">
        <v>171.1321431166341</v>
      </c>
    </row>
    <row r="65" spans="1:11" x14ac:dyDescent="0.2">
      <c r="A65" s="5">
        <f t="shared" si="10"/>
        <v>35</v>
      </c>
      <c r="C65" s="1" t="s">
        <v>29</v>
      </c>
      <c r="E65" s="4">
        <v>110.14115763606442</v>
      </c>
      <c r="F65" s="4">
        <v>8.3934657777516239</v>
      </c>
      <c r="G65" s="4">
        <v>-1.4666849411978962</v>
      </c>
      <c r="H65" s="4">
        <f t="shared" si="8"/>
        <v>117.06793847261815</v>
      </c>
      <c r="I65" s="4">
        <v>0</v>
      </c>
      <c r="J65" s="4">
        <f t="shared" si="9"/>
        <v>117.06793847261815</v>
      </c>
      <c r="K65" s="4">
        <v>112.02031009067046</v>
      </c>
    </row>
    <row r="66" spans="1:11" x14ac:dyDescent="0.2">
      <c r="A66" s="5">
        <f t="shared" si="10"/>
        <v>36</v>
      </c>
      <c r="C66" s="1" t="s">
        <v>40</v>
      </c>
      <c r="E66" s="4">
        <v>228.31547804480337</v>
      </c>
      <c r="F66" s="4">
        <v>28.59579124863183</v>
      </c>
      <c r="G66" s="4">
        <v>0</v>
      </c>
      <c r="H66" s="4">
        <f t="shared" si="8"/>
        <v>256.91126929343523</v>
      </c>
      <c r="I66" s="4">
        <v>0</v>
      </c>
      <c r="J66" s="4">
        <f t="shared" si="9"/>
        <v>256.91126929343523</v>
      </c>
      <c r="K66" s="4">
        <v>236.07317279280184</v>
      </c>
    </row>
    <row r="67" spans="1:11" x14ac:dyDescent="0.2">
      <c r="A67" s="5"/>
      <c r="E67" s="4"/>
      <c r="F67" s="4"/>
      <c r="G67" s="4"/>
      <c r="H67" s="4"/>
      <c r="I67" s="4"/>
      <c r="J67" s="4"/>
      <c r="K67" s="4"/>
    </row>
    <row r="68" spans="1:11" ht="13.5" thickBot="1" x14ac:dyDescent="0.25">
      <c r="A68" s="5">
        <f>A66+1</f>
        <v>37</v>
      </c>
      <c r="C68" s="1" t="s">
        <v>30</v>
      </c>
      <c r="E68" s="6">
        <f t="shared" ref="E68:K68" si="11">SUM(E55:E66)</f>
        <v>2340.3672814697425</v>
      </c>
      <c r="F68" s="6">
        <f t="shared" si="11"/>
        <v>154.20921186249186</v>
      </c>
      <c r="G68" s="6">
        <f t="shared" si="11"/>
        <v>-3.9712998293935442</v>
      </c>
      <c r="H68" s="6">
        <f t="shared" si="11"/>
        <v>2490.6051935028408</v>
      </c>
      <c r="I68" s="6">
        <f t="shared" si="11"/>
        <v>0</v>
      </c>
      <c r="J68" s="6">
        <f t="shared" si="11"/>
        <v>2490.6051935028408</v>
      </c>
      <c r="K68" s="6">
        <f t="shared" si="11"/>
        <v>2381.1250227399787</v>
      </c>
    </row>
    <row r="69" spans="1:11" ht="13.5" thickTop="1" x14ac:dyDescent="0.2">
      <c r="A69" s="5"/>
      <c r="E69" s="4"/>
      <c r="F69" s="4"/>
      <c r="G69" s="4"/>
      <c r="H69" s="4"/>
      <c r="I69" s="4"/>
      <c r="J69" s="4"/>
      <c r="K69" s="4"/>
    </row>
    <row r="70" spans="1:11" ht="13.5" thickBot="1" x14ac:dyDescent="0.25">
      <c r="A70" s="5">
        <f>A68+1</f>
        <v>38</v>
      </c>
      <c r="C70" s="1" t="s">
        <v>42</v>
      </c>
      <c r="E70" s="6">
        <f t="shared" ref="E70:K70" si="12">SUM(E25,E42,E68)</f>
        <v>16872.986153640399</v>
      </c>
      <c r="F70" s="6">
        <f t="shared" si="12"/>
        <v>1030.3342361082036</v>
      </c>
      <c r="G70" s="6">
        <f t="shared" si="12"/>
        <v>-88.720221210000005</v>
      </c>
      <c r="H70" s="6">
        <f t="shared" si="12"/>
        <v>17814.6001685386</v>
      </c>
      <c r="I70" s="6">
        <f t="shared" si="12"/>
        <v>-3.0535999999999999</v>
      </c>
      <c r="J70" s="6">
        <f t="shared" si="12"/>
        <v>17811.546568538601</v>
      </c>
      <c r="K70" s="6">
        <f t="shared" si="12"/>
        <v>17158.939464217383</v>
      </c>
    </row>
    <row r="71" spans="1:11" ht="13.5" thickTop="1" x14ac:dyDescent="0.2">
      <c r="A71" s="5"/>
      <c r="E71" s="4"/>
      <c r="F71" s="4"/>
      <c r="G71" s="4"/>
      <c r="H71" s="4"/>
      <c r="I71" s="4"/>
      <c r="J71" s="4"/>
      <c r="K71" s="4"/>
    </row>
    <row r="72" spans="1:11" x14ac:dyDescent="0.2">
      <c r="A72" s="3"/>
    </row>
  </sheetData>
  <pageMargins left="0.7" right="0.7" top="0.75" bottom="0.75" header="0.3" footer="0.3"/>
  <pageSetup scale="88" orientation="landscape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2587-F568-431C-9674-7E5D0FBA6ADB}">
  <dimension ref="A6:L25"/>
  <sheetViews>
    <sheetView tabSelected="1" view="pageLayout" zoomScale="90" zoomScaleNormal="100" zoomScalePageLayoutView="90" workbookViewId="0">
      <selection activeCell="E22" sqref="E2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97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C12" s="3" t="s">
        <v>92</v>
      </c>
      <c r="E12" s="4"/>
      <c r="F12" s="4"/>
      <c r="G12" s="4"/>
      <c r="H12" s="4"/>
      <c r="I12" s="4"/>
      <c r="J12" s="4"/>
      <c r="K12" s="4"/>
      <c r="L12" s="4"/>
    </row>
    <row r="14" spans="1:12" x14ac:dyDescent="0.2">
      <c r="A14" s="5">
        <v>1</v>
      </c>
      <c r="C14" s="1" t="s">
        <v>93</v>
      </c>
      <c r="E14" s="4">
        <v>-1.4527819700000002</v>
      </c>
      <c r="F14" s="4">
        <v>0</v>
      </c>
      <c r="G14" s="4">
        <v>0</v>
      </c>
      <c r="H14" s="4">
        <v>0</v>
      </c>
      <c r="I14" s="4">
        <f>E14+F14+G14+H14</f>
        <v>-1.4527819700000002</v>
      </c>
      <c r="J14" s="4">
        <v>0</v>
      </c>
      <c r="K14" s="4">
        <f>I14+J14</f>
        <v>-1.4527819700000002</v>
      </c>
      <c r="L14" s="4">
        <v>-1.4527819700000002</v>
      </c>
    </row>
    <row r="15" spans="1:12" x14ac:dyDescent="0.2">
      <c r="A15" s="5"/>
      <c r="E15" s="4"/>
      <c r="F15" s="4"/>
      <c r="G15" s="4"/>
      <c r="H15" s="4"/>
      <c r="I15" s="4"/>
      <c r="J15" s="4"/>
      <c r="K15" s="4"/>
      <c r="L15" s="4"/>
    </row>
    <row r="16" spans="1:12" x14ac:dyDescent="0.2">
      <c r="A16" s="5"/>
      <c r="C16" s="3" t="s">
        <v>94</v>
      </c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5"/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5">
        <f>A14+1</f>
        <v>2</v>
      </c>
      <c r="C18" s="1" t="s">
        <v>95</v>
      </c>
      <c r="E18" s="4">
        <v>-0.97932297333333329</v>
      </c>
      <c r="F18" s="4">
        <v>0</v>
      </c>
      <c r="G18" s="4">
        <v>0</v>
      </c>
      <c r="H18" s="4">
        <v>0</v>
      </c>
      <c r="I18" s="4">
        <f>E18+F18+G18+H18</f>
        <v>-0.97932297333333329</v>
      </c>
      <c r="J18" s="4">
        <v>0</v>
      </c>
      <c r="K18" s="4">
        <f>I18+J18</f>
        <v>-0.97932297333333329</v>
      </c>
      <c r="L18" s="4">
        <v>-0.97932297333333329</v>
      </c>
    </row>
    <row r="19" spans="1:12" x14ac:dyDescent="0.2">
      <c r="A19" s="5">
        <f>A18+1</f>
        <v>3</v>
      </c>
      <c r="C19" s="1" t="s">
        <v>96</v>
      </c>
      <c r="E19" s="4">
        <v>-0.49517288999999998</v>
      </c>
      <c r="F19" s="4">
        <v>0</v>
      </c>
      <c r="G19" s="4">
        <v>0</v>
      </c>
      <c r="H19" s="4">
        <v>0</v>
      </c>
      <c r="I19" s="4">
        <f>E19+F19+G19+H19</f>
        <v>-0.49517288999999998</v>
      </c>
      <c r="J19" s="4">
        <v>0</v>
      </c>
      <c r="K19" s="4">
        <f>I19+J19</f>
        <v>-0.49517288999999998</v>
      </c>
      <c r="L19" s="4">
        <v>-0.49517288999999987</v>
      </c>
    </row>
    <row r="20" spans="1:12" x14ac:dyDescent="0.2">
      <c r="A20" s="5"/>
      <c r="E20" s="4"/>
      <c r="F20" s="4"/>
      <c r="G20" s="4"/>
      <c r="H20" s="4"/>
      <c r="I20" s="4"/>
      <c r="J20" s="4"/>
      <c r="K20" s="4"/>
      <c r="L20" s="4"/>
    </row>
    <row r="21" spans="1:12" ht="13.5" thickBot="1" x14ac:dyDescent="0.25">
      <c r="A21" s="5">
        <f>A19+1</f>
        <v>4</v>
      </c>
      <c r="C21" s="1" t="s">
        <v>50</v>
      </c>
      <c r="E21" s="6">
        <f t="shared" ref="E21:L21" si="0">SUM(E18:E19)</f>
        <v>-1.4744958633333334</v>
      </c>
      <c r="F21" s="6">
        <f t="shared" si="0"/>
        <v>0</v>
      </c>
      <c r="G21" s="6">
        <f t="shared" si="0"/>
        <v>0</v>
      </c>
      <c r="H21" s="6">
        <f t="shared" si="0"/>
        <v>0</v>
      </c>
      <c r="I21" s="6">
        <f t="shared" si="0"/>
        <v>-1.4744958633333334</v>
      </c>
      <c r="J21" s="6">
        <f t="shared" si="0"/>
        <v>0</v>
      </c>
      <c r="K21" s="6">
        <f t="shared" si="0"/>
        <v>-1.4744958633333334</v>
      </c>
      <c r="L21" s="6">
        <f t="shared" si="0"/>
        <v>-1.4744958633333332</v>
      </c>
    </row>
    <row r="22" spans="1:12" ht="13.5" thickTop="1" x14ac:dyDescent="0.2">
      <c r="A22" s="5"/>
      <c r="E22" s="4"/>
      <c r="F22" s="4"/>
      <c r="G22" s="4"/>
      <c r="H22" s="4"/>
      <c r="I22" s="4"/>
      <c r="J22" s="4"/>
      <c r="K22" s="4"/>
      <c r="L22" s="4"/>
    </row>
    <row r="23" spans="1:12" ht="13.5" thickBot="1" x14ac:dyDescent="0.25">
      <c r="A23" s="5">
        <f>A21+1</f>
        <v>5</v>
      </c>
      <c r="C23" s="1" t="s">
        <v>42</v>
      </c>
      <c r="E23" s="6">
        <f t="shared" ref="E23:L23" si="1">SUM(E14,E21)</f>
        <v>-2.9272778333333336</v>
      </c>
      <c r="F23" s="6">
        <f t="shared" si="1"/>
        <v>0</v>
      </c>
      <c r="G23" s="6">
        <f t="shared" si="1"/>
        <v>0</v>
      </c>
      <c r="H23" s="6">
        <f t="shared" si="1"/>
        <v>0</v>
      </c>
      <c r="I23" s="6">
        <f t="shared" si="1"/>
        <v>-2.9272778333333336</v>
      </c>
      <c r="J23" s="6">
        <f t="shared" si="1"/>
        <v>0</v>
      </c>
      <c r="K23" s="6">
        <f t="shared" si="1"/>
        <v>-2.9272778333333336</v>
      </c>
      <c r="L23" s="6">
        <f t="shared" si="1"/>
        <v>-2.9272778333333331</v>
      </c>
    </row>
    <row r="24" spans="1:12" ht="13.5" thickTop="1" x14ac:dyDescent="0.2"/>
    <row r="25" spans="1:12" x14ac:dyDescent="0.2">
      <c r="A25" s="3"/>
    </row>
  </sheetData>
  <pageMargins left="0.7" right="0.7" top="0.75" bottom="0.75" header="0.3" footer="0.3"/>
  <pageSetup scale="77" firstPageNumber="14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3954-499F-49AA-96BB-4582AAC4E945}">
  <dimension ref="A6:K27"/>
  <sheetViews>
    <sheetView view="pageLayout" topLeftCell="A10" zoomScale="90" zoomScaleNormal="100" zoomScalePageLayoutView="90" workbookViewId="0">
      <selection activeCell="K6" sqref="K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65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8" spans="1:11" s="12" customFormat="1" x14ac:dyDescent="0.2">
      <c r="A8" s="14" t="s">
        <v>1</v>
      </c>
      <c r="B8" s="14"/>
      <c r="C8" s="14"/>
      <c r="D8" s="14"/>
      <c r="E8" s="13"/>
      <c r="F8" s="13"/>
      <c r="G8" s="13"/>
      <c r="H8" s="13"/>
      <c r="I8" s="13"/>
      <c r="J8" s="13"/>
      <c r="K8" s="13"/>
    </row>
    <row r="10" spans="1:11" s="3" customFormat="1" x14ac:dyDescent="0.2">
      <c r="E10" s="11" t="s">
        <v>2</v>
      </c>
      <c r="F10" s="11"/>
      <c r="G10" s="11"/>
      <c r="H10" s="11" t="s">
        <v>3</v>
      </c>
      <c r="I10" s="11"/>
      <c r="J10" s="11" t="s">
        <v>3</v>
      </c>
      <c r="K10" s="11"/>
    </row>
    <row r="11" spans="1:11" s="7" customFormat="1" ht="38.25" x14ac:dyDescent="0.2">
      <c r="A11" s="10" t="s">
        <v>100</v>
      </c>
      <c r="C11" s="9" t="s">
        <v>4</v>
      </c>
      <c r="E11" s="8" t="s">
        <v>5</v>
      </c>
      <c r="F11" s="8" t="s">
        <v>6</v>
      </c>
      <c r="G11" s="8" t="s">
        <v>7</v>
      </c>
      <c r="H11" s="8" t="s">
        <v>8</v>
      </c>
      <c r="I11" s="8" t="s">
        <v>9</v>
      </c>
      <c r="J11" s="8" t="s">
        <v>10</v>
      </c>
      <c r="K11" s="8" t="s">
        <v>11</v>
      </c>
    </row>
    <row r="12" spans="1:11" x14ac:dyDescent="0.2">
      <c r="E12" s="4" t="s">
        <v>12</v>
      </c>
      <c r="F12" s="4" t="s">
        <v>13</v>
      </c>
      <c r="G12" s="4" t="s">
        <v>14</v>
      </c>
      <c r="H12" s="4" t="s">
        <v>15</v>
      </c>
      <c r="I12" s="4" t="s">
        <v>16</v>
      </c>
      <c r="J12" s="4" t="s">
        <v>17</v>
      </c>
      <c r="K12" s="4" t="s">
        <v>18</v>
      </c>
    </row>
    <row r="13" spans="1:11" x14ac:dyDescent="0.2">
      <c r="E13" s="4"/>
      <c r="F13" s="4"/>
      <c r="G13" s="4"/>
      <c r="H13" s="4"/>
      <c r="I13" s="4"/>
      <c r="J13" s="4"/>
      <c r="K13" s="4"/>
    </row>
    <row r="14" spans="1:11" x14ac:dyDescent="0.2">
      <c r="A14" s="5"/>
      <c r="C14" s="3" t="s">
        <v>99</v>
      </c>
      <c r="E14" s="4"/>
      <c r="F14" s="4"/>
      <c r="G14" s="4"/>
      <c r="H14" s="4"/>
      <c r="I14" s="4"/>
      <c r="J14" s="4"/>
      <c r="K14" s="4"/>
    </row>
    <row r="16" spans="1:11" x14ac:dyDescent="0.2">
      <c r="A16" s="5">
        <v>1</v>
      </c>
      <c r="C16" s="1" t="s">
        <v>21</v>
      </c>
      <c r="E16" s="4">
        <v>85.126587506000021</v>
      </c>
      <c r="F16" s="4">
        <v>2.8568141113718397</v>
      </c>
      <c r="G16" s="4">
        <v>-1.1714831033333335</v>
      </c>
      <c r="H16" s="4">
        <f t="shared" ref="H16:H23" si="0">E16+F16+G16</f>
        <v>86.811918514038538</v>
      </c>
      <c r="I16" s="4">
        <v>0</v>
      </c>
      <c r="J16" s="4">
        <f t="shared" ref="J16:J23" si="1">H16+I16</f>
        <v>86.811918514038538</v>
      </c>
      <c r="K16" s="4">
        <v>85.583797568698486</v>
      </c>
    </row>
    <row r="17" spans="1:11" x14ac:dyDescent="0.2">
      <c r="A17" s="5">
        <f t="shared" ref="A17:A23" si="2">A16+1</f>
        <v>2</v>
      </c>
      <c r="C17" s="1" t="s">
        <v>32</v>
      </c>
      <c r="E17" s="4">
        <v>68.519388477999996</v>
      </c>
      <c r="F17" s="4">
        <v>2.5946866858640001</v>
      </c>
      <c r="G17" s="4">
        <v>0</v>
      </c>
      <c r="H17" s="4">
        <f t="shared" si="0"/>
        <v>71.114075163864001</v>
      </c>
      <c r="I17" s="4">
        <v>0</v>
      </c>
      <c r="J17" s="4">
        <f t="shared" si="1"/>
        <v>71.114075163864001</v>
      </c>
      <c r="K17" s="4">
        <v>69.223295815293625</v>
      </c>
    </row>
    <row r="18" spans="1:11" x14ac:dyDescent="0.2">
      <c r="A18" s="5">
        <f t="shared" si="2"/>
        <v>3</v>
      </c>
      <c r="C18" s="1" t="s">
        <v>66</v>
      </c>
      <c r="E18" s="4">
        <v>167.75589791794332</v>
      </c>
      <c r="F18" s="4">
        <v>0.29847234686862245</v>
      </c>
      <c r="G18" s="4">
        <v>-4.9481933333333341E-3</v>
      </c>
      <c r="H18" s="4">
        <f t="shared" si="0"/>
        <v>168.04942207147863</v>
      </c>
      <c r="I18" s="4">
        <v>0</v>
      </c>
      <c r="J18" s="4">
        <f t="shared" si="1"/>
        <v>168.04942207147863</v>
      </c>
      <c r="K18" s="4">
        <v>167.83552749575398</v>
      </c>
    </row>
    <row r="19" spans="1:11" x14ac:dyDescent="0.2">
      <c r="A19" s="5">
        <f t="shared" si="2"/>
        <v>4</v>
      </c>
      <c r="C19" s="1" t="s">
        <v>26</v>
      </c>
      <c r="E19" s="4">
        <v>2061.4578750686869</v>
      </c>
      <c r="F19" s="4">
        <v>166.70327641600596</v>
      </c>
      <c r="G19" s="4">
        <v>-2.0014182355555556</v>
      </c>
      <c r="H19" s="4">
        <f t="shared" si="0"/>
        <v>2226.1597332491369</v>
      </c>
      <c r="I19" s="4">
        <v>0</v>
      </c>
      <c r="J19" s="4">
        <f t="shared" si="1"/>
        <v>2226.1597332491369</v>
      </c>
      <c r="K19" s="4">
        <v>2106.1395112256582</v>
      </c>
    </row>
    <row r="20" spans="1:11" x14ac:dyDescent="0.2">
      <c r="A20" s="5">
        <f t="shared" si="2"/>
        <v>5</v>
      </c>
      <c r="C20" s="1" t="s">
        <v>57</v>
      </c>
      <c r="E20" s="4">
        <v>950.65494189999981</v>
      </c>
      <c r="F20" s="4">
        <v>3.1068279244255681</v>
      </c>
      <c r="G20" s="4">
        <v>0</v>
      </c>
      <c r="H20" s="4">
        <f t="shared" si="0"/>
        <v>953.76176982442541</v>
      </c>
      <c r="I20" s="4">
        <v>0</v>
      </c>
      <c r="J20" s="4">
        <f t="shared" si="1"/>
        <v>953.76176982442541</v>
      </c>
      <c r="K20" s="4">
        <v>951.49778700481602</v>
      </c>
    </row>
    <row r="21" spans="1:11" x14ac:dyDescent="0.2">
      <c r="A21" s="5">
        <f t="shared" si="2"/>
        <v>6</v>
      </c>
      <c r="C21" s="1" t="s">
        <v>39</v>
      </c>
      <c r="E21" s="4">
        <v>418.87785596007745</v>
      </c>
      <c r="F21" s="4">
        <v>43.457404772935554</v>
      </c>
      <c r="G21" s="4">
        <v>-2.7323779999999999E-2</v>
      </c>
      <c r="H21" s="4">
        <f t="shared" si="0"/>
        <v>462.30793695301298</v>
      </c>
      <c r="I21" s="4">
        <v>0</v>
      </c>
      <c r="J21" s="4">
        <f t="shared" si="1"/>
        <v>462.30793695301298</v>
      </c>
      <c r="K21" s="4">
        <v>430.65991536506635</v>
      </c>
    </row>
    <row r="22" spans="1:11" x14ac:dyDescent="0.2">
      <c r="A22" s="5">
        <f t="shared" si="2"/>
        <v>7</v>
      </c>
      <c r="C22" s="1" t="s">
        <v>67</v>
      </c>
      <c r="E22" s="4">
        <v>7.5208874999999997</v>
      </c>
      <c r="F22" s="4">
        <v>0</v>
      </c>
      <c r="G22" s="4">
        <v>0</v>
      </c>
      <c r="H22" s="4">
        <f t="shared" si="0"/>
        <v>7.5208874999999997</v>
      </c>
      <c r="I22" s="4">
        <v>0</v>
      </c>
      <c r="J22" s="4">
        <f t="shared" si="1"/>
        <v>7.5208874999999997</v>
      </c>
      <c r="K22" s="4">
        <v>7.5208874999999979</v>
      </c>
    </row>
    <row r="23" spans="1:11" x14ac:dyDescent="0.2">
      <c r="A23" s="5">
        <f t="shared" si="2"/>
        <v>8</v>
      </c>
      <c r="C23" s="1" t="s">
        <v>40</v>
      </c>
      <c r="E23" s="4">
        <v>274.11837440437932</v>
      </c>
      <c r="F23" s="4">
        <v>53.889329084738243</v>
      </c>
      <c r="G23" s="4">
        <v>0</v>
      </c>
      <c r="H23" s="4">
        <f t="shared" si="0"/>
        <v>328.00770348911755</v>
      </c>
      <c r="I23" s="4">
        <v>0</v>
      </c>
      <c r="J23" s="4">
        <f t="shared" si="1"/>
        <v>328.00770348911755</v>
      </c>
      <c r="K23" s="4">
        <v>288.73790220757786</v>
      </c>
    </row>
    <row r="24" spans="1:11" x14ac:dyDescent="0.2">
      <c r="A24" s="5"/>
      <c r="E24" s="4"/>
      <c r="F24" s="4"/>
      <c r="G24" s="4"/>
      <c r="H24" s="4"/>
      <c r="I24" s="4"/>
      <c r="J24" s="4"/>
      <c r="K24" s="4"/>
    </row>
    <row r="25" spans="1:11" ht="13.5" thickBot="1" x14ac:dyDescent="0.25">
      <c r="A25" s="5">
        <f>A23+1</f>
        <v>9</v>
      </c>
      <c r="C25" s="1" t="s">
        <v>68</v>
      </c>
      <c r="E25" s="6">
        <f t="shared" ref="E25:K25" si="3">SUM(E16:E23)</f>
        <v>4034.0318087350865</v>
      </c>
      <c r="F25" s="6">
        <f t="shared" si="3"/>
        <v>272.90681134220978</v>
      </c>
      <c r="G25" s="6">
        <f t="shared" si="3"/>
        <v>-3.2051733122222226</v>
      </c>
      <c r="H25" s="6">
        <f t="shared" si="3"/>
        <v>4303.7334467650735</v>
      </c>
      <c r="I25" s="6">
        <f t="shared" si="3"/>
        <v>0</v>
      </c>
      <c r="J25" s="6">
        <f t="shared" si="3"/>
        <v>4303.7334467650735</v>
      </c>
      <c r="K25" s="6">
        <f t="shared" si="3"/>
        <v>4107.1986241828645</v>
      </c>
    </row>
    <row r="26" spans="1:11" ht="13.5" thickTop="1" x14ac:dyDescent="0.2"/>
    <row r="27" spans="1:11" x14ac:dyDescent="0.2">
      <c r="A27" s="3"/>
    </row>
  </sheetData>
  <pageMargins left="0.7" right="0.7" top="0.75" bottom="0.75" header="0.3" footer="0.3"/>
  <pageSetup scale="88" firstPageNumber="3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9B3F-F402-4386-BF96-EFABD8AF3005}">
  <dimension ref="A6:K62"/>
  <sheetViews>
    <sheetView view="pageLayout" topLeftCell="A25" zoomScale="90" zoomScaleNormal="100" zoomScalePageLayoutView="90" workbookViewId="0">
      <selection activeCell="A49" sqref="A49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 t="s">
        <v>51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15</v>
      </c>
      <c r="I11" s="4" t="s">
        <v>16</v>
      </c>
      <c r="J11" s="4" t="s">
        <v>17</v>
      </c>
      <c r="K11" s="4" t="s">
        <v>18</v>
      </c>
    </row>
    <row r="12" spans="1:11" x14ac:dyDescent="0.2">
      <c r="C12" s="3" t="s">
        <v>52</v>
      </c>
    </row>
    <row r="14" spans="1:11" x14ac:dyDescent="0.2">
      <c r="A14" s="5">
        <v>1</v>
      </c>
      <c r="C14" s="1" t="s">
        <v>53</v>
      </c>
      <c r="E14" s="4">
        <v>49.454569898335926</v>
      </c>
      <c r="F14" s="4">
        <v>0</v>
      </c>
      <c r="G14" s="4">
        <v>0</v>
      </c>
      <c r="H14" s="4">
        <f t="shared" ref="H14:H21" si="0">E14+F14+G14</f>
        <v>49.454569898335926</v>
      </c>
      <c r="I14" s="4">
        <v>-1.0047999999999999</v>
      </c>
      <c r="J14" s="4">
        <f t="shared" ref="J14:J21" si="1">H14+I14</f>
        <v>48.449769898335923</v>
      </c>
      <c r="K14" s="4">
        <v>48.44976989833593</v>
      </c>
    </row>
    <row r="15" spans="1:11" x14ac:dyDescent="0.2">
      <c r="A15" s="5">
        <f t="shared" ref="A15:A21" si="2">A14+1</f>
        <v>2</v>
      </c>
      <c r="C15" s="1" t="s">
        <v>24</v>
      </c>
      <c r="E15" s="4">
        <v>32.314698513882313</v>
      </c>
      <c r="F15" s="4">
        <v>4.745630400840798E-2</v>
      </c>
      <c r="G15" s="4">
        <v>-6.8861063333333333E-2</v>
      </c>
      <c r="H15" s="4">
        <f t="shared" si="0"/>
        <v>32.293293754557382</v>
      </c>
      <c r="I15" s="4">
        <v>-7.0400000000000004E-2</v>
      </c>
      <c r="J15" s="4">
        <f t="shared" si="1"/>
        <v>32.222893754557383</v>
      </c>
      <c r="K15" s="4">
        <v>32.237151743131427</v>
      </c>
    </row>
    <row r="16" spans="1:11" x14ac:dyDescent="0.2">
      <c r="A16" s="5">
        <f t="shared" si="2"/>
        <v>3</v>
      </c>
      <c r="C16" s="1" t="s">
        <v>54</v>
      </c>
      <c r="E16" s="4">
        <v>98.470417574280873</v>
      </c>
      <c r="F16" s="4">
        <v>4.5139278451046065</v>
      </c>
      <c r="G16" s="4">
        <v>-0.80060640666666683</v>
      </c>
      <c r="H16" s="4">
        <f t="shared" si="0"/>
        <v>102.1837390127188</v>
      </c>
      <c r="I16" s="4">
        <v>0</v>
      </c>
      <c r="J16" s="4">
        <f t="shared" si="1"/>
        <v>102.1837390127188</v>
      </c>
      <c r="K16" s="4">
        <v>99.710247307567215</v>
      </c>
    </row>
    <row r="17" spans="1:11" x14ac:dyDescent="0.2">
      <c r="A17" s="5">
        <f t="shared" si="2"/>
        <v>4</v>
      </c>
      <c r="C17" s="1" t="s">
        <v>55</v>
      </c>
      <c r="E17" s="4">
        <v>15.514134338314181</v>
      </c>
      <c r="F17" s="4">
        <v>0.85088969017717886</v>
      </c>
      <c r="G17" s="4">
        <v>-0.34088651666666669</v>
      </c>
      <c r="H17" s="4">
        <f t="shared" si="0"/>
        <v>16.024137511824691</v>
      </c>
      <c r="I17" s="4">
        <v>0</v>
      </c>
      <c r="J17" s="4">
        <f t="shared" si="1"/>
        <v>16.024137511824691</v>
      </c>
      <c r="K17" s="4">
        <v>15.684417764909949</v>
      </c>
    </row>
    <row r="18" spans="1:11" x14ac:dyDescent="0.2">
      <c r="A18" s="5">
        <f t="shared" si="2"/>
        <v>5</v>
      </c>
      <c r="C18" s="1" t="s">
        <v>56</v>
      </c>
      <c r="E18" s="4">
        <v>140.46710609623472</v>
      </c>
      <c r="F18" s="4">
        <v>3.4326147724607146</v>
      </c>
      <c r="G18" s="4">
        <v>0</v>
      </c>
      <c r="H18" s="4">
        <f t="shared" si="0"/>
        <v>143.89972086869543</v>
      </c>
      <c r="I18" s="4">
        <v>0</v>
      </c>
      <c r="J18" s="4">
        <f t="shared" si="1"/>
        <v>143.89972086869543</v>
      </c>
      <c r="K18" s="4">
        <v>141.61321152458814</v>
      </c>
    </row>
    <row r="19" spans="1:11" x14ac:dyDescent="0.2">
      <c r="A19" s="5">
        <f t="shared" si="2"/>
        <v>6</v>
      </c>
      <c r="C19" s="1" t="s">
        <v>57</v>
      </c>
      <c r="E19" s="4">
        <v>211.38934420798023</v>
      </c>
      <c r="F19" s="4">
        <v>15.824069923828722</v>
      </c>
      <c r="G19" s="4">
        <v>-0.34893518666666673</v>
      </c>
      <c r="H19" s="4">
        <f t="shared" si="0"/>
        <v>226.86447894514228</v>
      </c>
      <c r="I19" s="4">
        <v>-0.45700000000000002</v>
      </c>
      <c r="J19" s="4">
        <f t="shared" si="1"/>
        <v>226.40747894514229</v>
      </c>
      <c r="K19" s="4">
        <v>216.09929042899395</v>
      </c>
    </row>
    <row r="20" spans="1:11" x14ac:dyDescent="0.2">
      <c r="A20" s="5">
        <f t="shared" si="2"/>
        <v>7</v>
      </c>
      <c r="C20" s="1" t="s">
        <v>58</v>
      </c>
      <c r="E20" s="4">
        <v>11.177912413333331</v>
      </c>
      <c r="F20" s="4">
        <v>0</v>
      </c>
      <c r="G20" s="4">
        <v>0</v>
      </c>
      <c r="H20" s="4">
        <f t="shared" si="0"/>
        <v>11.177912413333331</v>
      </c>
      <c r="I20" s="4">
        <v>0</v>
      </c>
      <c r="J20" s="4">
        <f t="shared" si="1"/>
        <v>11.177912413333331</v>
      </c>
      <c r="K20" s="4">
        <v>11.177912413333333</v>
      </c>
    </row>
    <row r="21" spans="1:11" x14ac:dyDescent="0.2">
      <c r="A21" s="5">
        <f t="shared" si="2"/>
        <v>8</v>
      </c>
      <c r="C21" s="1" t="s">
        <v>59</v>
      </c>
      <c r="E21" s="4">
        <v>32.386379739999995</v>
      </c>
      <c r="F21" s="4">
        <v>0</v>
      </c>
      <c r="G21" s="4">
        <v>0</v>
      </c>
      <c r="H21" s="4">
        <f t="shared" si="0"/>
        <v>32.386379739999995</v>
      </c>
      <c r="I21" s="4">
        <v>0</v>
      </c>
      <c r="J21" s="4">
        <f t="shared" si="1"/>
        <v>32.386379739999995</v>
      </c>
      <c r="K21" s="4">
        <v>32.386379740000002</v>
      </c>
    </row>
    <row r="22" spans="1:11" x14ac:dyDescent="0.2">
      <c r="A22" s="5"/>
      <c r="E22" s="4"/>
      <c r="F22" s="4"/>
      <c r="G22" s="4"/>
      <c r="H22" s="4"/>
      <c r="I22" s="4"/>
      <c r="J22" s="4"/>
      <c r="K22" s="4"/>
    </row>
    <row r="23" spans="1:11" ht="13.5" thickBot="1" x14ac:dyDescent="0.25">
      <c r="A23" s="5">
        <f>A21+1</f>
        <v>9</v>
      </c>
      <c r="C23" s="1" t="s">
        <v>50</v>
      </c>
      <c r="E23" s="6">
        <f t="shared" ref="E23:K23" si="3">SUM(E14:E21)</f>
        <v>591.17456278236159</v>
      </c>
      <c r="F23" s="6">
        <f t="shared" si="3"/>
        <v>24.66895853557963</v>
      </c>
      <c r="G23" s="6">
        <f t="shared" si="3"/>
        <v>-1.5592891733333336</v>
      </c>
      <c r="H23" s="6">
        <f t="shared" si="3"/>
        <v>614.28423214460781</v>
      </c>
      <c r="I23" s="6">
        <f t="shared" si="3"/>
        <v>-1.5322</v>
      </c>
      <c r="J23" s="6">
        <f t="shared" si="3"/>
        <v>612.75203214460771</v>
      </c>
      <c r="K23" s="6">
        <f t="shared" si="3"/>
        <v>597.35838082086002</v>
      </c>
    </row>
    <row r="24" spans="1:11" ht="13.5" thickTop="1" x14ac:dyDescent="0.2">
      <c r="A24" s="5"/>
      <c r="E24" s="4"/>
      <c r="F24" s="4"/>
      <c r="G24" s="4"/>
      <c r="H24" s="4"/>
      <c r="I24" s="4"/>
      <c r="J24" s="4"/>
      <c r="K24" s="4"/>
    </row>
    <row r="25" spans="1:11" x14ac:dyDescent="0.2">
      <c r="A25" s="5"/>
      <c r="C25" s="3" t="s">
        <v>60</v>
      </c>
      <c r="E25" s="4"/>
      <c r="F25" s="4"/>
      <c r="G25" s="4"/>
      <c r="H25" s="4"/>
      <c r="I25" s="4"/>
      <c r="J25" s="4"/>
      <c r="K25" s="4"/>
    </row>
    <row r="26" spans="1:11" x14ac:dyDescent="0.2">
      <c r="A26" s="5"/>
      <c r="E26" s="4"/>
      <c r="F26" s="4"/>
      <c r="G26" s="4"/>
      <c r="H26" s="4"/>
      <c r="I26" s="4"/>
      <c r="J26" s="4"/>
      <c r="K26" s="4"/>
    </row>
    <row r="27" spans="1:11" x14ac:dyDescent="0.2">
      <c r="A27" s="5">
        <f>A23+1</f>
        <v>10</v>
      </c>
      <c r="C27" s="1" t="s">
        <v>21</v>
      </c>
      <c r="E27" s="4">
        <v>7.3026999999999996E-3</v>
      </c>
      <c r="F27" s="4">
        <v>0</v>
      </c>
      <c r="G27" s="4">
        <v>0</v>
      </c>
      <c r="H27" s="4">
        <f>E27+F27+G27</f>
        <v>7.3026999999999996E-3</v>
      </c>
      <c r="I27" s="4">
        <v>0</v>
      </c>
      <c r="J27" s="4">
        <f>H27+I27</f>
        <v>7.3026999999999996E-3</v>
      </c>
      <c r="K27" s="4">
        <v>7.3027000000000005E-3</v>
      </c>
    </row>
    <row r="28" spans="1:11" x14ac:dyDescent="0.2">
      <c r="A28" s="5">
        <f>A27+1</f>
        <v>11</v>
      </c>
      <c r="C28" s="1" t="s">
        <v>24</v>
      </c>
      <c r="E28" s="4">
        <v>6.2230504038300003</v>
      </c>
      <c r="F28" s="4">
        <v>0.60294369600000008</v>
      </c>
      <c r="G28" s="4">
        <v>0</v>
      </c>
      <c r="H28" s="4">
        <f>E28+F28+G28</f>
        <v>6.8259940998299999</v>
      </c>
      <c r="I28" s="4">
        <v>0</v>
      </c>
      <c r="J28" s="4">
        <f>H28+I28</f>
        <v>6.8259940998299999</v>
      </c>
      <c r="K28" s="4">
        <v>6.386621787574164</v>
      </c>
    </row>
    <row r="29" spans="1:11" x14ac:dyDescent="0.2">
      <c r="A29" s="5">
        <f>A28+1</f>
        <v>12</v>
      </c>
      <c r="C29" s="1" t="s">
        <v>61</v>
      </c>
      <c r="E29" s="4">
        <v>5.874826979999999</v>
      </c>
      <c r="F29" s="4">
        <v>6.5840074744321117E-2</v>
      </c>
      <c r="G29" s="4">
        <v>0</v>
      </c>
      <c r="H29" s="4">
        <f>E29+F29+G29</f>
        <v>5.9406670547443206</v>
      </c>
      <c r="I29" s="4">
        <v>0</v>
      </c>
      <c r="J29" s="4">
        <f>H29+I29</f>
        <v>5.9406670547443206</v>
      </c>
      <c r="K29" s="4">
        <v>5.8926886015795823</v>
      </c>
    </row>
    <row r="30" spans="1:11" x14ac:dyDescent="0.2">
      <c r="A30" s="5">
        <f>A29+1</f>
        <v>13</v>
      </c>
      <c r="C30" s="1" t="s">
        <v>62</v>
      </c>
      <c r="E30" s="4">
        <v>20.243859790000002</v>
      </c>
      <c r="F30" s="4">
        <v>0</v>
      </c>
      <c r="G30" s="4">
        <v>0</v>
      </c>
      <c r="H30" s="4">
        <f>E30+F30+G30</f>
        <v>20.243859790000002</v>
      </c>
      <c r="I30" s="4">
        <v>0</v>
      </c>
      <c r="J30" s="4">
        <f>H30+I30</f>
        <v>20.243859790000002</v>
      </c>
      <c r="K30" s="4">
        <v>20.243859790000005</v>
      </c>
    </row>
    <row r="31" spans="1:11" x14ac:dyDescent="0.2">
      <c r="A31" s="5">
        <f>A30+1</f>
        <v>14</v>
      </c>
      <c r="C31" s="1" t="s">
        <v>40</v>
      </c>
      <c r="E31" s="4">
        <v>4.3097395055801124</v>
      </c>
      <c r="F31" s="4">
        <v>3.0480604402554405</v>
      </c>
      <c r="G31" s="4">
        <v>0</v>
      </c>
      <c r="H31" s="4">
        <f>E31+F31+G31</f>
        <v>7.357799945835553</v>
      </c>
      <c r="I31" s="4">
        <v>0</v>
      </c>
      <c r="J31" s="4">
        <f>H31+I31</f>
        <v>7.357799945835553</v>
      </c>
      <c r="K31" s="4">
        <v>5.13664169770193</v>
      </c>
    </row>
    <row r="32" spans="1:11" x14ac:dyDescent="0.2">
      <c r="A32" s="5"/>
      <c r="E32" s="4"/>
      <c r="F32" s="4"/>
      <c r="G32" s="4"/>
      <c r="H32" s="4"/>
      <c r="I32" s="4"/>
      <c r="J32" s="4"/>
      <c r="K32" s="4"/>
    </row>
    <row r="33" spans="1:11" ht="13.5" thickBot="1" x14ac:dyDescent="0.25">
      <c r="A33" s="5">
        <f>A31+1</f>
        <v>15</v>
      </c>
      <c r="C33" s="1" t="s">
        <v>50</v>
      </c>
      <c r="E33" s="6">
        <f t="shared" ref="E33:K33" si="4">SUM(E27:E31)</f>
        <v>36.658779379410113</v>
      </c>
      <c r="F33" s="6">
        <f t="shared" si="4"/>
        <v>3.7168442109997617</v>
      </c>
      <c r="G33" s="6">
        <f t="shared" si="4"/>
        <v>0</v>
      </c>
      <c r="H33" s="6">
        <f t="shared" si="4"/>
        <v>40.375623590409873</v>
      </c>
      <c r="I33" s="6">
        <f t="shared" si="4"/>
        <v>0</v>
      </c>
      <c r="J33" s="6">
        <f t="shared" si="4"/>
        <v>40.375623590409873</v>
      </c>
      <c r="K33" s="6">
        <f t="shared" si="4"/>
        <v>37.667114576855681</v>
      </c>
    </row>
    <row r="34" spans="1:11" ht="13.5" thickTop="1" x14ac:dyDescent="0.2">
      <c r="A34" s="5"/>
      <c r="E34" s="4"/>
      <c r="F34" s="4"/>
      <c r="G34" s="4"/>
      <c r="H34" s="4"/>
      <c r="I34" s="4"/>
      <c r="J34" s="4"/>
      <c r="K34" s="4"/>
    </row>
    <row r="35" spans="1:11" x14ac:dyDescent="0.2">
      <c r="A35" s="5"/>
      <c r="C35" s="3" t="s">
        <v>63</v>
      </c>
      <c r="E35" s="4"/>
      <c r="F35" s="4"/>
      <c r="G35" s="4"/>
      <c r="H35" s="4"/>
      <c r="I35" s="4"/>
      <c r="J35" s="4"/>
      <c r="K35" s="4"/>
    </row>
    <row r="36" spans="1:11" x14ac:dyDescent="0.2">
      <c r="A36" s="5"/>
      <c r="E36" s="4"/>
      <c r="F36" s="4"/>
      <c r="G36" s="4"/>
      <c r="H36" s="4"/>
      <c r="I36" s="4"/>
      <c r="J36" s="4"/>
      <c r="K36" s="4"/>
    </row>
    <row r="37" spans="1:11" x14ac:dyDescent="0.2">
      <c r="A37" s="5">
        <f>A33+1</f>
        <v>16</v>
      </c>
      <c r="C37" s="1" t="s">
        <v>21</v>
      </c>
      <c r="E37" s="4">
        <v>9.6476500733333328</v>
      </c>
      <c r="F37" s="4">
        <v>1.8587926099199998</v>
      </c>
      <c r="G37" s="4">
        <v>0</v>
      </c>
      <c r="H37" s="4">
        <f t="shared" ref="H37:H56" si="5">E37+F37+G37</f>
        <v>11.506442683253333</v>
      </c>
      <c r="I37" s="4">
        <v>0</v>
      </c>
      <c r="J37" s="4">
        <f t="shared" ref="J37:J56" si="6">H37+I37</f>
        <v>11.506442683253333</v>
      </c>
      <c r="K37" s="4">
        <v>10.151918185455767</v>
      </c>
    </row>
    <row r="38" spans="1:11" x14ac:dyDescent="0.2">
      <c r="A38" s="5">
        <f t="shared" ref="A38:A56" si="7">A37+1</f>
        <v>17</v>
      </c>
      <c r="C38" s="1" t="s">
        <v>32</v>
      </c>
      <c r="E38" s="4">
        <v>33.741757310000004</v>
      </c>
      <c r="F38" s="4">
        <v>0</v>
      </c>
      <c r="G38" s="4">
        <v>0</v>
      </c>
      <c r="H38" s="4">
        <f t="shared" si="5"/>
        <v>33.741757310000004</v>
      </c>
      <c r="I38" s="4">
        <v>0</v>
      </c>
      <c r="J38" s="4">
        <f t="shared" si="6"/>
        <v>33.741757310000004</v>
      </c>
      <c r="K38" s="4">
        <v>33.741757310000011</v>
      </c>
    </row>
    <row r="39" spans="1:11" x14ac:dyDescent="0.2">
      <c r="A39" s="5">
        <f t="shared" si="7"/>
        <v>18</v>
      </c>
      <c r="C39" s="1" t="s">
        <v>24</v>
      </c>
      <c r="E39" s="4">
        <v>72.748641245603338</v>
      </c>
      <c r="F39" s="4">
        <v>5.7662916293178945</v>
      </c>
      <c r="G39" s="4">
        <v>-0.21820400666666664</v>
      </c>
      <c r="H39" s="4">
        <f t="shared" si="5"/>
        <v>78.296728868254561</v>
      </c>
      <c r="I39" s="4">
        <v>0</v>
      </c>
      <c r="J39" s="4">
        <f t="shared" si="6"/>
        <v>78.296728868254561</v>
      </c>
      <c r="K39" s="4">
        <v>74.25377078852992</v>
      </c>
    </row>
    <row r="40" spans="1:11" x14ac:dyDescent="0.2">
      <c r="A40" s="5">
        <f t="shared" si="7"/>
        <v>19</v>
      </c>
      <c r="C40" s="1" t="s">
        <v>54</v>
      </c>
      <c r="E40" s="4">
        <v>51.546613376000003</v>
      </c>
      <c r="F40" s="4">
        <v>20.266624304182098</v>
      </c>
      <c r="G40" s="4">
        <v>-2.2999763333333333E-2</v>
      </c>
      <c r="H40" s="4">
        <f t="shared" si="5"/>
        <v>71.790237916848767</v>
      </c>
      <c r="I40" s="4">
        <v>0</v>
      </c>
      <c r="J40" s="4">
        <f t="shared" si="6"/>
        <v>71.790237916848767</v>
      </c>
      <c r="K40" s="4">
        <v>57.038465600530031</v>
      </c>
    </row>
    <row r="41" spans="1:11" x14ac:dyDescent="0.2">
      <c r="A41" s="5">
        <f t="shared" si="7"/>
        <v>20</v>
      </c>
      <c r="C41" s="1" t="s">
        <v>56</v>
      </c>
      <c r="E41" s="4">
        <v>52.086773496666659</v>
      </c>
      <c r="F41" s="4">
        <v>22.929101239377438</v>
      </c>
      <c r="G41" s="4">
        <v>0</v>
      </c>
      <c r="H41" s="4">
        <f t="shared" si="5"/>
        <v>75.015874736044097</v>
      </c>
      <c r="I41" s="4">
        <v>0</v>
      </c>
      <c r="J41" s="4">
        <f t="shared" si="6"/>
        <v>75.015874736044097</v>
      </c>
      <c r="K41" s="4">
        <v>58.307163298594382</v>
      </c>
    </row>
    <row r="42" spans="1:11" x14ac:dyDescent="0.2">
      <c r="A42" s="5">
        <f t="shared" si="7"/>
        <v>21</v>
      </c>
      <c r="C42" s="1" t="s">
        <v>57</v>
      </c>
      <c r="E42" s="4">
        <v>471.43161459800012</v>
      </c>
      <c r="F42" s="4">
        <v>3.5128320575889815</v>
      </c>
      <c r="G42" s="4">
        <v>-0.69316001333333344</v>
      </c>
      <c r="H42" s="4">
        <f t="shared" si="5"/>
        <v>474.25128664225576</v>
      </c>
      <c r="I42" s="4">
        <v>0</v>
      </c>
      <c r="J42" s="4">
        <f t="shared" si="6"/>
        <v>474.25128664225576</v>
      </c>
      <c r="K42" s="4">
        <v>472.19655776109039</v>
      </c>
    </row>
    <row r="43" spans="1:11" x14ac:dyDescent="0.2">
      <c r="A43" s="5">
        <f t="shared" si="7"/>
        <v>22</v>
      </c>
      <c r="C43" s="1" t="s">
        <v>58</v>
      </c>
      <c r="E43" s="4">
        <v>72.310527646300017</v>
      </c>
      <c r="F43" s="4">
        <v>16.104238983986722</v>
      </c>
      <c r="G43" s="4">
        <v>-0.91970239333333348</v>
      </c>
      <c r="H43" s="4">
        <f t="shared" si="5"/>
        <v>87.495064236953397</v>
      </c>
      <c r="I43" s="4">
        <v>0</v>
      </c>
      <c r="J43" s="4">
        <f t="shared" si="6"/>
        <v>87.495064236953397</v>
      </c>
      <c r="K43" s="4">
        <v>76.429910066457296</v>
      </c>
    </row>
    <row r="49" spans="1:11" x14ac:dyDescent="0.2">
      <c r="A49" s="14" t="s">
        <v>102</v>
      </c>
      <c r="B49" s="14"/>
      <c r="C49" s="14"/>
      <c r="D49" s="14"/>
      <c r="E49" s="13"/>
      <c r="F49" s="13"/>
      <c r="G49" s="13"/>
      <c r="H49" s="13"/>
      <c r="I49" s="13"/>
      <c r="J49" s="13"/>
      <c r="K49" s="13"/>
    </row>
    <row r="50" spans="1:11" x14ac:dyDescent="0.2">
      <c r="A50" s="14" t="s">
        <v>1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2" spans="1:11" x14ac:dyDescent="0.2">
      <c r="A52" s="3"/>
      <c r="B52" s="3"/>
      <c r="C52" s="3"/>
      <c r="D52" s="3"/>
      <c r="E52" s="11" t="s">
        <v>2</v>
      </c>
      <c r="F52" s="11"/>
      <c r="G52" s="11"/>
      <c r="H52" s="11" t="s">
        <v>3</v>
      </c>
      <c r="I52" s="11"/>
      <c r="J52" s="11" t="s">
        <v>3</v>
      </c>
      <c r="K52" s="11"/>
    </row>
    <row r="53" spans="1:11" ht="38.25" x14ac:dyDescent="0.2">
      <c r="A53" s="10" t="s">
        <v>100</v>
      </c>
      <c r="B53" s="7"/>
      <c r="C53" s="9" t="s">
        <v>4</v>
      </c>
      <c r="D53" s="7"/>
      <c r="E53" s="8" t="s">
        <v>5</v>
      </c>
      <c r="F53" s="8" t="s">
        <v>6</v>
      </c>
      <c r="G53" s="8" t="s">
        <v>7</v>
      </c>
      <c r="H53" s="8" t="s">
        <v>8</v>
      </c>
      <c r="I53" s="8" t="s">
        <v>9</v>
      </c>
      <c r="J53" s="8" t="s">
        <v>10</v>
      </c>
      <c r="K53" s="8" t="s">
        <v>11</v>
      </c>
    </row>
    <row r="54" spans="1:11" x14ac:dyDescent="0.2">
      <c r="E54" s="4" t="s">
        <v>12</v>
      </c>
      <c r="F54" s="4" t="s">
        <v>13</v>
      </c>
      <c r="G54" s="4" t="s">
        <v>14</v>
      </c>
      <c r="H54" s="4" t="s">
        <v>15</v>
      </c>
      <c r="I54" s="4" t="s">
        <v>16</v>
      </c>
      <c r="J54" s="4" t="s">
        <v>17</v>
      </c>
      <c r="K54" s="4" t="s">
        <v>18</v>
      </c>
    </row>
    <row r="55" spans="1:11" x14ac:dyDescent="0.2">
      <c r="A55" s="5">
        <f>A43+1</f>
        <v>23</v>
      </c>
      <c r="C55" s="1" t="s">
        <v>59</v>
      </c>
      <c r="E55" s="4">
        <v>37.257239919999989</v>
      </c>
      <c r="F55" s="4">
        <v>0</v>
      </c>
      <c r="G55" s="4">
        <v>-0.11894507000000001</v>
      </c>
      <c r="H55" s="4">
        <f t="shared" si="5"/>
        <v>37.138294849999987</v>
      </c>
      <c r="I55" s="4">
        <v>0</v>
      </c>
      <c r="J55" s="4">
        <f t="shared" si="6"/>
        <v>37.138294849999987</v>
      </c>
      <c r="K55" s="4">
        <v>37.224971550965677</v>
      </c>
    </row>
    <row r="56" spans="1:11" x14ac:dyDescent="0.2">
      <c r="A56" s="5">
        <f t="shared" si="7"/>
        <v>24</v>
      </c>
      <c r="C56" s="1" t="s">
        <v>40</v>
      </c>
      <c r="E56" s="4">
        <v>23.575074693805313</v>
      </c>
      <c r="F56" s="4">
        <v>3.3716653479950742</v>
      </c>
      <c r="G56" s="4">
        <v>0</v>
      </c>
      <c r="H56" s="4">
        <f t="shared" si="5"/>
        <v>26.946740041800386</v>
      </c>
      <c r="I56" s="4">
        <v>0</v>
      </c>
      <c r="J56" s="4">
        <f t="shared" si="6"/>
        <v>26.946740041800386</v>
      </c>
      <c r="K56" s="4">
        <v>24.489767011102227</v>
      </c>
    </row>
    <row r="57" spans="1:11" x14ac:dyDescent="0.2">
      <c r="A57" s="5"/>
      <c r="E57" s="4"/>
      <c r="F57" s="4"/>
      <c r="G57" s="4"/>
      <c r="H57" s="4"/>
      <c r="I57" s="4"/>
      <c r="J57" s="4"/>
      <c r="K57" s="4"/>
    </row>
    <row r="58" spans="1:11" ht="13.5" thickBot="1" x14ac:dyDescent="0.25">
      <c r="A58" s="5">
        <f>A56+1</f>
        <v>25</v>
      </c>
      <c r="C58" s="1" t="s">
        <v>50</v>
      </c>
      <c r="E58" s="6">
        <f t="shared" ref="E58:K58" si="8">SUM(E37:E56)</f>
        <v>824.34589235970873</v>
      </c>
      <c r="F58" s="6">
        <f t="shared" si="8"/>
        <v>73.809546172368215</v>
      </c>
      <c r="G58" s="6">
        <f t="shared" si="8"/>
        <v>-1.9730112466666669</v>
      </c>
      <c r="H58" s="6">
        <f t="shared" si="8"/>
        <v>896.1824272854102</v>
      </c>
      <c r="I58" s="6">
        <f t="shared" si="8"/>
        <v>0</v>
      </c>
      <c r="J58" s="6">
        <f t="shared" si="8"/>
        <v>896.1824272854102</v>
      </c>
      <c r="K58" s="6">
        <f t="shared" si="8"/>
        <v>843.83428157272579</v>
      </c>
    </row>
    <row r="59" spans="1:11" ht="13.5" thickTop="1" x14ac:dyDescent="0.2">
      <c r="A59" s="5"/>
      <c r="E59" s="4"/>
      <c r="F59" s="4"/>
      <c r="G59" s="4"/>
      <c r="H59" s="4"/>
      <c r="I59" s="4"/>
      <c r="J59" s="4"/>
      <c r="K59" s="4"/>
    </row>
    <row r="60" spans="1:11" ht="13.5" thickBot="1" x14ac:dyDescent="0.25">
      <c r="A60" s="5">
        <f>A58+1</f>
        <v>26</v>
      </c>
      <c r="C60" s="1" t="s">
        <v>42</v>
      </c>
      <c r="E60" s="6">
        <f t="shared" ref="E60:K60" si="9">SUM(E23,E33,E58)</f>
        <v>1452.1792345214803</v>
      </c>
      <c r="F60" s="6">
        <f t="shared" si="9"/>
        <v>102.19534891894762</v>
      </c>
      <c r="G60" s="6">
        <f t="shared" si="9"/>
        <v>-3.5323004200000003</v>
      </c>
      <c r="H60" s="6">
        <f t="shared" si="9"/>
        <v>1550.8422830204279</v>
      </c>
      <c r="I60" s="6">
        <f t="shared" si="9"/>
        <v>-1.5322</v>
      </c>
      <c r="J60" s="6">
        <f t="shared" si="9"/>
        <v>1549.3100830204278</v>
      </c>
      <c r="K60" s="6">
        <f t="shared" si="9"/>
        <v>1478.8597769704415</v>
      </c>
    </row>
    <row r="61" spans="1:11" ht="13.5" thickTop="1" x14ac:dyDescent="0.2">
      <c r="A61" s="5"/>
      <c r="E61" s="4"/>
      <c r="F61" s="4"/>
      <c r="G61" s="4"/>
      <c r="H61" s="4"/>
      <c r="I61" s="4"/>
      <c r="J61" s="4"/>
      <c r="K61" s="4"/>
    </row>
    <row r="62" spans="1:11" x14ac:dyDescent="0.2">
      <c r="A62" s="3"/>
    </row>
  </sheetData>
  <pageMargins left="0.7" right="0.7" top="0.75" bottom="0.75" header="0.3" footer="0.3"/>
  <pageSetup scale="88" firstPageNumber="4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DEC4-A9E5-4149-B930-5B7B52C16CE4}">
  <dimension ref="A5:K63"/>
  <sheetViews>
    <sheetView view="pageLayout" topLeftCell="A61" zoomScale="90" zoomScaleNormal="100" zoomScalePageLayoutView="90" workbookViewId="0">
      <selection activeCell="K46" sqref="K4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5" spans="1:11" s="12" customFormat="1" x14ac:dyDescent="0.2">
      <c r="A5" s="14"/>
      <c r="B5" s="14"/>
      <c r="C5" s="14"/>
      <c r="D5" s="14"/>
      <c r="E5" s="13"/>
      <c r="F5" s="13"/>
      <c r="G5" s="13"/>
      <c r="H5" s="13"/>
      <c r="I5" s="13"/>
      <c r="J5" s="13"/>
      <c r="K5" s="13"/>
    </row>
    <row r="6" spans="1:11" s="12" customFormat="1" x14ac:dyDescent="0.2">
      <c r="A6" s="14" t="s">
        <v>70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15</v>
      </c>
      <c r="I11" s="4" t="s">
        <v>16</v>
      </c>
      <c r="J11" s="4" t="s">
        <v>17</v>
      </c>
      <c r="K11" s="4" t="s">
        <v>18</v>
      </c>
    </row>
    <row r="12" spans="1:11" x14ac:dyDescent="0.2">
      <c r="C12" s="3" t="s">
        <v>71</v>
      </c>
      <c r="E12" s="4"/>
      <c r="F12" s="4"/>
      <c r="G12" s="4"/>
      <c r="H12" s="4"/>
      <c r="I12" s="4"/>
      <c r="J12" s="4"/>
      <c r="K12" s="4"/>
    </row>
    <row r="14" spans="1:11" x14ac:dyDescent="0.2">
      <c r="A14" s="5">
        <v>1</v>
      </c>
      <c r="C14" s="1" t="s">
        <v>98</v>
      </c>
      <c r="E14" s="4">
        <v>26.269688438884501</v>
      </c>
      <c r="F14" s="4">
        <v>7.6224684612185243</v>
      </c>
      <c r="G14" s="4">
        <v>0</v>
      </c>
      <c r="H14" s="4">
        <f t="shared" ref="H14:H15" si="0">E14+F14+G14</f>
        <v>33.892156900103025</v>
      </c>
      <c r="I14" s="4">
        <v>0</v>
      </c>
      <c r="J14" s="4">
        <f t="shared" ref="J14:J15" si="1">H14+I14</f>
        <v>33.892156900103025</v>
      </c>
      <c r="K14" s="4">
        <v>28.814731521185454</v>
      </c>
    </row>
    <row r="15" spans="1:11" x14ac:dyDescent="0.2">
      <c r="A15" s="5">
        <f t="shared" ref="A15:A28" si="2">A14+1</f>
        <v>2</v>
      </c>
      <c r="C15" s="1" t="s">
        <v>72</v>
      </c>
      <c r="E15" s="4">
        <v>9.7472979999999987E-2</v>
      </c>
      <c r="F15" s="4">
        <v>0</v>
      </c>
      <c r="G15" s="4">
        <v>0</v>
      </c>
      <c r="H15" s="4">
        <f t="shared" si="0"/>
        <v>9.7472979999999987E-2</v>
      </c>
      <c r="I15" s="4">
        <v>-0.19789999999999999</v>
      </c>
      <c r="J15" s="4">
        <f t="shared" si="1"/>
        <v>-0.10042702000000001</v>
      </c>
      <c r="K15" s="4">
        <v>-0.10042702000000002</v>
      </c>
    </row>
    <row r="16" spans="1:11" x14ac:dyDescent="0.2">
      <c r="A16" s="5">
        <f t="shared" si="2"/>
        <v>3</v>
      </c>
      <c r="C16" s="1" t="s">
        <v>73</v>
      </c>
      <c r="E16" s="4">
        <v>21.242286369093566</v>
      </c>
      <c r="F16" s="4">
        <v>7.1814530549133302</v>
      </c>
      <c r="G16" s="4">
        <v>-3.1706733333333342E-3</v>
      </c>
      <c r="H16" s="4">
        <f t="shared" ref="H16:H28" si="3">E16+F16+G16</f>
        <v>28.420568750673564</v>
      </c>
      <c r="I16" s="4">
        <v>0</v>
      </c>
      <c r="J16" s="4">
        <f t="shared" ref="J16:J28" si="4">H16+I16</f>
        <v>28.420568750673564</v>
      </c>
      <c r="K16" s="4">
        <v>23.593318493070875</v>
      </c>
    </row>
    <row r="17" spans="1:11" x14ac:dyDescent="0.2">
      <c r="A17" s="5">
        <f t="shared" si="2"/>
        <v>4</v>
      </c>
      <c r="C17" s="1" t="s">
        <v>74</v>
      </c>
      <c r="E17" s="4">
        <v>72.497380254422481</v>
      </c>
      <c r="F17" s="4">
        <v>6.0573635643041568</v>
      </c>
      <c r="G17" s="4">
        <v>-1.47615479</v>
      </c>
      <c r="H17" s="4">
        <f t="shared" si="3"/>
        <v>77.07858902872664</v>
      </c>
      <c r="I17" s="4">
        <v>-5.4299999999999994E-2</v>
      </c>
      <c r="J17" s="4">
        <f t="shared" si="4"/>
        <v>77.024289028726642</v>
      </c>
      <c r="K17" s="4">
        <v>73.952175959016628</v>
      </c>
    </row>
    <row r="18" spans="1:11" x14ac:dyDescent="0.2">
      <c r="A18" s="5">
        <f t="shared" si="2"/>
        <v>5</v>
      </c>
      <c r="C18" s="1" t="s">
        <v>75</v>
      </c>
      <c r="E18" s="4">
        <v>3.2947919283840497</v>
      </c>
      <c r="F18" s="4">
        <v>0.18705098378266616</v>
      </c>
      <c r="G18" s="4">
        <v>0</v>
      </c>
      <c r="H18" s="4">
        <f t="shared" si="3"/>
        <v>3.4818429121667158</v>
      </c>
      <c r="I18" s="4">
        <v>0</v>
      </c>
      <c r="J18" s="4">
        <f t="shared" si="4"/>
        <v>3.4818429121667158</v>
      </c>
      <c r="K18" s="4">
        <v>3.3560232824399576</v>
      </c>
    </row>
    <row r="19" spans="1:11" x14ac:dyDescent="0.2">
      <c r="A19" s="5">
        <f t="shared" si="2"/>
        <v>6</v>
      </c>
      <c r="C19" s="1" t="s">
        <v>76</v>
      </c>
      <c r="E19" s="4">
        <v>27.008709629872531</v>
      </c>
      <c r="F19" s="4">
        <v>2.031970141116576</v>
      </c>
      <c r="G19" s="4">
        <v>-0.20709374666666666</v>
      </c>
      <c r="H19" s="4">
        <f t="shared" si="3"/>
        <v>28.833586024322443</v>
      </c>
      <c r="I19" s="4">
        <v>0</v>
      </c>
      <c r="J19" s="4">
        <f t="shared" si="4"/>
        <v>28.833586024322443</v>
      </c>
      <c r="K19" s="4">
        <v>27.61179968814028</v>
      </c>
    </row>
    <row r="20" spans="1:11" x14ac:dyDescent="0.2">
      <c r="A20" s="5">
        <f t="shared" si="2"/>
        <v>7</v>
      </c>
      <c r="C20" s="1" t="s">
        <v>77</v>
      </c>
      <c r="E20" s="4">
        <v>68.376668808063613</v>
      </c>
      <c r="F20" s="4">
        <v>4.5760628381243222</v>
      </c>
      <c r="G20" s="4">
        <v>-2.6044333333333329E-2</v>
      </c>
      <c r="H20" s="4">
        <f t="shared" si="3"/>
        <v>72.926687312854611</v>
      </c>
      <c r="I20" s="4">
        <v>0</v>
      </c>
      <c r="J20" s="4">
        <f t="shared" si="4"/>
        <v>72.926687312854611</v>
      </c>
      <c r="K20" s="4">
        <v>69.878872387744366</v>
      </c>
    </row>
    <row r="21" spans="1:11" x14ac:dyDescent="0.2">
      <c r="A21" s="5">
        <f t="shared" si="2"/>
        <v>8</v>
      </c>
      <c r="C21" s="1" t="s">
        <v>78</v>
      </c>
      <c r="E21" s="4">
        <v>1.8102716799999998</v>
      </c>
      <c r="F21" s="4">
        <v>-1.0658141036401503E-17</v>
      </c>
      <c r="G21" s="4">
        <v>0</v>
      </c>
      <c r="H21" s="4">
        <f t="shared" si="3"/>
        <v>1.8102716799999998</v>
      </c>
      <c r="I21" s="4">
        <v>0</v>
      </c>
      <c r="J21" s="4">
        <f t="shared" si="4"/>
        <v>1.8102716799999998</v>
      </c>
      <c r="K21" s="4">
        <v>1.8101818848473079</v>
      </c>
    </row>
    <row r="22" spans="1:11" x14ac:dyDescent="0.2">
      <c r="A22" s="5">
        <f t="shared" si="2"/>
        <v>9</v>
      </c>
      <c r="C22" s="1" t="s">
        <v>79</v>
      </c>
      <c r="E22" s="4">
        <v>7.5411684233333309</v>
      </c>
      <c r="F22" s="4">
        <v>-7.105427357601002E-17</v>
      </c>
      <c r="G22" s="4">
        <v>0</v>
      </c>
      <c r="H22" s="4">
        <f t="shared" si="3"/>
        <v>7.5411684233333309</v>
      </c>
      <c r="I22" s="4">
        <v>0</v>
      </c>
      <c r="J22" s="4">
        <f t="shared" si="4"/>
        <v>7.5411684233333309</v>
      </c>
      <c r="K22" s="4">
        <v>7.5346214206961806</v>
      </c>
    </row>
    <row r="23" spans="1:11" x14ac:dyDescent="0.2">
      <c r="A23" s="5">
        <f t="shared" si="2"/>
        <v>10</v>
      </c>
      <c r="C23" s="1" t="s">
        <v>80</v>
      </c>
      <c r="E23" s="4">
        <v>0.64725087999999997</v>
      </c>
      <c r="F23" s="4">
        <v>0</v>
      </c>
      <c r="G23" s="4">
        <v>0</v>
      </c>
      <c r="H23" s="4">
        <f t="shared" si="3"/>
        <v>0.64725087999999997</v>
      </c>
      <c r="I23" s="4">
        <v>0</v>
      </c>
      <c r="J23" s="4">
        <f t="shared" si="4"/>
        <v>0.64725087999999997</v>
      </c>
      <c r="K23" s="4">
        <v>0.64725087999999997</v>
      </c>
    </row>
    <row r="24" spans="1:11" x14ac:dyDescent="0.2">
      <c r="A24" s="5">
        <f t="shared" si="2"/>
        <v>11</v>
      </c>
      <c r="C24" s="1" t="s">
        <v>81</v>
      </c>
      <c r="E24" s="4">
        <v>1.6182726600000006</v>
      </c>
      <c r="F24" s="4">
        <v>0.12349703493835423</v>
      </c>
      <c r="G24" s="4">
        <v>-0.7544645499999999</v>
      </c>
      <c r="H24" s="4">
        <f t="shared" si="3"/>
        <v>0.98730514493835486</v>
      </c>
      <c r="I24" s="4">
        <v>0</v>
      </c>
      <c r="J24" s="4">
        <f t="shared" si="4"/>
        <v>0.98730514493835486</v>
      </c>
      <c r="K24" s="4">
        <v>1.4067936552458897</v>
      </c>
    </row>
    <row r="25" spans="1:11" x14ac:dyDescent="0.2">
      <c r="A25" s="5">
        <f t="shared" si="2"/>
        <v>12</v>
      </c>
      <c r="C25" s="1" t="s">
        <v>82</v>
      </c>
      <c r="E25" s="4">
        <v>29.857090007135724</v>
      </c>
      <c r="F25" s="4">
        <v>11.397921047141018</v>
      </c>
      <c r="G25" s="4">
        <v>-3.6598482233333334</v>
      </c>
      <c r="H25" s="4">
        <f t="shared" si="3"/>
        <v>37.595162830943408</v>
      </c>
      <c r="I25" s="4">
        <v>0</v>
      </c>
      <c r="J25" s="4">
        <f t="shared" si="4"/>
        <v>37.595162830943408</v>
      </c>
      <c r="K25" s="4">
        <v>32.388103752519449</v>
      </c>
    </row>
    <row r="26" spans="1:11" x14ac:dyDescent="0.2">
      <c r="A26" s="5">
        <f t="shared" si="2"/>
        <v>13</v>
      </c>
      <c r="C26" s="1" t="s">
        <v>83</v>
      </c>
      <c r="E26" s="4">
        <v>278.1275652985384</v>
      </c>
      <c r="F26" s="4">
        <v>48.42106089603017</v>
      </c>
      <c r="G26" s="4">
        <v>-17.685273613333333</v>
      </c>
      <c r="H26" s="4">
        <f t="shared" si="3"/>
        <v>308.86335258123523</v>
      </c>
      <c r="I26" s="4">
        <v>0</v>
      </c>
      <c r="J26" s="4">
        <f t="shared" si="4"/>
        <v>308.86335258123523</v>
      </c>
      <c r="K26" s="4">
        <v>288.16819178102492</v>
      </c>
    </row>
    <row r="27" spans="1:11" x14ac:dyDescent="0.2">
      <c r="A27" s="5">
        <f t="shared" si="2"/>
        <v>14</v>
      </c>
      <c r="C27" s="1" t="s">
        <v>84</v>
      </c>
      <c r="E27" s="4">
        <v>12.154650189999993</v>
      </c>
      <c r="F27" s="4">
        <v>0</v>
      </c>
      <c r="G27" s="4">
        <v>0</v>
      </c>
      <c r="H27" s="4">
        <f t="shared" si="3"/>
        <v>12.154650189999993</v>
      </c>
      <c r="I27" s="4">
        <v>0</v>
      </c>
      <c r="J27" s="4">
        <f t="shared" si="4"/>
        <v>12.154650189999993</v>
      </c>
      <c r="K27" s="4">
        <v>12.154650189999991</v>
      </c>
    </row>
    <row r="28" spans="1:11" x14ac:dyDescent="0.2">
      <c r="A28" s="5">
        <f t="shared" si="2"/>
        <v>15</v>
      </c>
      <c r="C28" s="1" t="s">
        <v>85</v>
      </c>
      <c r="E28" s="4">
        <v>92.047511510000007</v>
      </c>
      <c r="F28" s="4">
        <v>0</v>
      </c>
      <c r="G28" s="4">
        <v>0</v>
      </c>
      <c r="H28" s="4">
        <f t="shared" si="3"/>
        <v>92.047511510000007</v>
      </c>
      <c r="I28" s="4">
        <v>0</v>
      </c>
      <c r="J28" s="4">
        <f t="shared" si="4"/>
        <v>92.047511510000007</v>
      </c>
      <c r="K28" s="4">
        <v>92.047511510000007</v>
      </c>
    </row>
    <row r="29" spans="1:11" x14ac:dyDescent="0.2">
      <c r="A29" s="5"/>
      <c r="E29" s="4"/>
      <c r="F29" s="4"/>
      <c r="G29" s="4"/>
      <c r="H29" s="4"/>
      <c r="I29" s="4"/>
      <c r="J29" s="4"/>
      <c r="K29" s="4"/>
    </row>
    <row r="30" spans="1:11" ht="13.5" thickBot="1" x14ac:dyDescent="0.25">
      <c r="A30" s="5">
        <f>A28+1</f>
        <v>16</v>
      </c>
      <c r="C30" s="1" t="s">
        <v>50</v>
      </c>
      <c r="E30" s="6">
        <f t="shared" ref="E30:K30" si="5">SUM(E14:E28)</f>
        <v>642.59077905772824</v>
      </c>
      <c r="F30" s="6">
        <f t="shared" si="5"/>
        <v>87.598848021569125</v>
      </c>
      <c r="G30" s="6">
        <f t="shared" si="5"/>
        <v>-23.812049930000001</v>
      </c>
      <c r="H30" s="6">
        <f t="shared" si="5"/>
        <v>706.37757714929739</v>
      </c>
      <c r="I30" s="6">
        <f t="shared" si="5"/>
        <v>-0.25219999999999998</v>
      </c>
      <c r="J30" s="6">
        <f t="shared" si="5"/>
        <v>706.12537714929738</v>
      </c>
      <c r="K30" s="6">
        <f t="shared" si="5"/>
        <v>663.26379938593141</v>
      </c>
    </row>
    <row r="31" spans="1:11" ht="13.5" thickTop="1" x14ac:dyDescent="0.2">
      <c r="A31" s="5"/>
      <c r="E31" s="4"/>
      <c r="F31" s="4"/>
      <c r="G31" s="4"/>
      <c r="H31" s="4"/>
      <c r="I31" s="4"/>
      <c r="J31" s="4"/>
      <c r="K31" s="4"/>
    </row>
    <row r="32" spans="1:11" x14ac:dyDescent="0.2">
      <c r="A32" s="5"/>
      <c r="C32" s="3" t="s">
        <v>86</v>
      </c>
      <c r="E32" s="4"/>
      <c r="F32" s="4"/>
      <c r="G32" s="4"/>
      <c r="H32" s="4"/>
      <c r="I32" s="4"/>
      <c r="J32" s="4"/>
      <c r="K32" s="4"/>
    </row>
    <row r="33" spans="1:11" x14ac:dyDescent="0.2">
      <c r="A33" s="5"/>
      <c r="E33" s="4"/>
      <c r="F33" s="4"/>
      <c r="G33" s="4"/>
      <c r="H33" s="4"/>
      <c r="I33" s="4"/>
      <c r="J33" s="4"/>
      <c r="K33" s="4"/>
    </row>
    <row r="34" spans="1:11" x14ac:dyDescent="0.2">
      <c r="A34" s="5">
        <f>A30+1</f>
        <v>17</v>
      </c>
      <c r="C34" s="1" t="s">
        <v>21</v>
      </c>
      <c r="E34" s="4">
        <v>0.54584564135400016</v>
      </c>
      <c r="F34" s="4">
        <v>0</v>
      </c>
      <c r="G34" s="4">
        <v>0</v>
      </c>
      <c r="H34" s="4">
        <f t="shared" ref="H34:H57" si="6">E34+F34+G34</f>
        <v>0.54584564135400016</v>
      </c>
      <c r="I34" s="4">
        <v>0</v>
      </c>
      <c r="J34" s="4">
        <f t="shared" ref="J34:J57" si="7">H34+I34</f>
        <v>0.54584564135400016</v>
      </c>
      <c r="K34" s="4">
        <v>0.54584564135400004</v>
      </c>
    </row>
    <row r="35" spans="1:11" x14ac:dyDescent="0.2">
      <c r="A35" s="5">
        <f t="shared" ref="A35:A57" si="8">A34+1</f>
        <v>18</v>
      </c>
      <c r="C35" s="1" t="s">
        <v>66</v>
      </c>
      <c r="E35" s="4">
        <v>100.41839920059157</v>
      </c>
      <c r="F35" s="4">
        <v>13.266704111978873</v>
      </c>
      <c r="G35" s="4">
        <v>-9.6684198987999986E-2</v>
      </c>
      <c r="H35" s="4">
        <f t="shared" si="6"/>
        <v>113.58841911358243</v>
      </c>
      <c r="I35" s="4">
        <v>0</v>
      </c>
      <c r="J35" s="4">
        <f t="shared" si="7"/>
        <v>113.58841911358243</v>
      </c>
      <c r="K35" s="4">
        <v>103.99126743919757</v>
      </c>
    </row>
    <row r="36" spans="1:11" x14ac:dyDescent="0.2">
      <c r="A36" s="5">
        <f t="shared" si="8"/>
        <v>19</v>
      </c>
      <c r="C36" s="1" t="s">
        <v>73</v>
      </c>
      <c r="E36" s="4">
        <v>9.5180615373689648</v>
      </c>
      <c r="F36" s="4">
        <v>0.25382291550678865</v>
      </c>
      <c r="G36" s="4">
        <v>-0.28720541347249035</v>
      </c>
      <c r="H36" s="4">
        <f t="shared" si="6"/>
        <v>9.4846790394032627</v>
      </c>
      <c r="I36" s="4">
        <v>0</v>
      </c>
      <c r="J36" s="4">
        <f t="shared" si="7"/>
        <v>9.4846790394032627</v>
      </c>
      <c r="K36" s="4">
        <v>9.5090052665740075</v>
      </c>
    </row>
    <row r="37" spans="1:11" x14ac:dyDescent="0.2">
      <c r="A37" s="5">
        <f t="shared" si="8"/>
        <v>20</v>
      </c>
      <c r="C37" s="1" t="s">
        <v>87</v>
      </c>
      <c r="E37" s="4">
        <v>127.57695590551791</v>
      </c>
      <c r="F37" s="4">
        <v>7.4249920900524149</v>
      </c>
      <c r="G37" s="4">
        <v>-23.044750614673831</v>
      </c>
      <c r="H37" s="4">
        <f t="shared" si="6"/>
        <v>111.9571973808965</v>
      </c>
      <c r="I37" s="4">
        <v>0</v>
      </c>
      <c r="J37" s="4">
        <f t="shared" si="7"/>
        <v>111.9571973808965</v>
      </c>
      <c r="K37" s="4">
        <v>123.33950300142115</v>
      </c>
    </row>
    <row r="38" spans="1:11" x14ac:dyDescent="0.2">
      <c r="A38" s="5">
        <f t="shared" si="8"/>
        <v>21</v>
      </c>
      <c r="C38" s="1" t="s">
        <v>74</v>
      </c>
      <c r="E38" s="4">
        <v>69.60655466590714</v>
      </c>
      <c r="F38" s="4">
        <v>7.3415211889409981</v>
      </c>
      <c r="G38" s="4">
        <v>-5.3565828658362769</v>
      </c>
      <c r="H38" s="4">
        <f t="shared" si="6"/>
        <v>71.591492989011869</v>
      </c>
      <c r="I38" s="4">
        <v>0</v>
      </c>
      <c r="J38" s="4">
        <f t="shared" si="7"/>
        <v>71.591492989011869</v>
      </c>
      <c r="K38" s="4">
        <v>70.145044595084613</v>
      </c>
    </row>
    <row r="39" spans="1:11" x14ac:dyDescent="0.2">
      <c r="A39" s="5">
        <f t="shared" si="8"/>
        <v>22</v>
      </c>
      <c r="C39" s="1" t="s">
        <v>76</v>
      </c>
      <c r="E39" s="4">
        <v>21.538104774268685</v>
      </c>
      <c r="F39" s="4">
        <v>1.5953334251335873</v>
      </c>
      <c r="G39" s="4">
        <v>-0.76982322867467157</v>
      </c>
      <c r="H39" s="4">
        <f t="shared" si="6"/>
        <v>22.363614970727603</v>
      </c>
      <c r="I39" s="4">
        <v>0</v>
      </c>
      <c r="J39" s="4">
        <f t="shared" si="7"/>
        <v>22.363614970727603</v>
      </c>
      <c r="K39" s="4">
        <v>21.762055776701423</v>
      </c>
    </row>
    <row r="40" spans="1:11" x14ac:dyDescent="0.2">
      <c r="A40" s="5">
        <f>A39+1</f>
        <v>23</v>
      </c>
      <c r="C40" s="1" t="s">
        <v>77</v>
      </c>
      <c r="E40" s="4">
        <v>38.0678310889624</v>
      </c>
      <c r="F40" s="4">
        <v>2.2741802549842984</v>
      </c>
      <c r="G40" s="4">
        <v>-2.0326201499219305</v>
      </c>
      <c r="H40" s="4">
        <f t="shared" si="6"/>
        <v>38.309391194024769</v>
      </c>
      <c r="I40" s="4">
        <v>0</v>
      </c>
      <c r="J40" s="4">
        <f t="shared" si="7"/>
        <v>38.309391194024769</v>
      </c>
      <c r="K40" s="4">
        <v>38.133363444478455</v>
      </c>
    </row>
    <row r="48" spans="1:11" x14ac:dyDescent="0.2">
      <c r="A48" s="14"/>
      <c r="B48" s="14"/>
      <c r="C48" s="14"/>
      <c r="D48" s="14"/>
      <c r="E48" s="13"/>
      <c r="F48" s="13"/>
      <c r="G48" s="13"/>
      <c r="H48" s="13"/>
      <c r="I48" s="13"/>
      <c r="J48" s="13"/>
      <c r="K48" s="13"/>
    </row>
    <row r="49" spans="1:11" x14ac:dyDescent="0.2">
      <c r="A49" s="14" t="s">
        <v>103</v>
      </c>
      <c r="B49" s="14"/>
      <c r="C49" s="14"/>
      <c r="D49" s="14"/>
      <c r="E49" s="13"/>
      <c r="F49" s="13"/>
      <c r="G49" s="13"/>
      <c r="H49" s="13"/>
      <c r="I49" s="13"/>
      <c r="J49" s="13"/>
      <c r="K49" s="13"/>
    </row>
    <row r="50" spans="1:11" x14ac:dyDescent="0.2">
      <c r="A50" s="14" t="s">
        <v>1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2" spans="1:11" x14ac:dyDescent="0.2">
      <c r="A52" s="3"/>
      <c r="B52" s="3"/>
      <c r="C52" s="3"/>
      <c r="D52" s="3"/>
      <c r="E52" s="11" t="s">
        <v>2</v>
      </c>
      <c r="F52" s="11"/>
      <c r="G52" s="11"/>
      <c r="H52" s="11" t="s">
        <v>3</v>
      </c>
      <c r="I52" s="11"/>
      <c r="J52" s="11" t="s">
        <v>3</v>
      </c>
      <c r="K52" s="11"/>
    </row>
    <row r="53" spans="1:11" ht="38.25" x14ac:dyDescent="0.2">
      <c r="A53" s="10" t="s">
        <v>100</v>
      </c>
      <c r="B53" s="7"/>
      <c r="C53" s="9" t="s">
        <v>4</v>
      </c>
      <c r="D53" s="7"/>
      <c r="E53" s="8" t="s">
        <v>5</v>
      </c>
      <c r="F53" s="8" t="s">
        <v>6</v>
      </c>
      <c r="G53" s="8" t="s">
        <v>7</v>
      </c>
      <c r="H53" s="8" t="s">
        <v>8</v>
      </c>
      <c r="I53" s="8" t="s">
        <v>9</v>
      </c>
      <c r="J53" s="8" t="s">
        <v>10</v>
      </c>
      <c r="K53" s="8" t="s">
        <v>11</v>
      </c>
    </row>
    <row r="54" spans="1:11" x14ac:dyDescent="0.2">
      <c r="E54" s="4" t="s">
        <v>12</v>
      </c>
      <c r="F54" s="4" t="s">
        <v>13</v>
      </c>
      <c r="G54" s="4" t="s">
        <v>14</v>
      </c>
      <c r="H54" s="4" t="s">
        <v>15</v>
      </c>
      <c r="I54" s="4" t="s">
        <v>16</v>
      </c>
      <c r="J54" s="4" t="s">
        <v>17</v>
      </c>
      <c r="K54" s="4" t="s">
        <v>18</v>
      </c>
    </row>
    <row r="55" spans="1:11" x14ac:dyDescent="0.2">
      <c r="A55" s="5">
        <f>A40+1</f>
        <v>24</v>
      </c>
      <c r="C55" s="1" t="s">
        <v>88</v>
      </c>
      <c r="E55" s="4">
        <v>5.2029538175958017</v>
      </c>
      <c r="F55" s="4">
        <v>0.3756046479950208</v>
      </c>
      <c r="G55" s="4">
        <v>0</v>
      </c>
      <c r="H55" s="4">
        <f t="shared" si="6"/>
        <v>5.578558465590822</v>
      </c>
      <c r="I55" s="4">
        <v>0</v>
      </c>
      <c r="J55" s="4">
        <f t="shared" si="7"/>
        <v>5.578558465590822</v>
      </c>
      <c r="K55" s="4">
        <v>5.3048508478174856</v>
      </c>
    </row>
    <row r="56" spans="1:11" x14ac:dyDescent="0.2">
      <c r="A56" s="5">
        <f t="shared" si="8"/>
        <v>25</v>
      </c>
      <c r="C56" s="1" t="s">
        <v>89</v>
      </c>
      <c r="E56" s="4">
        <v>9.7577053865190599</v>
      </c>
      <c r="F56" s="4">
        <v>0.16278258075878402</v>
      </c>
      <c r="G56" s="4">
        <v>-1.6465911729635987</v>
      </c>
      <c r="H56" s="4">
        <f t="shared" si="6"/>
        <v>8.2738967943142452</v>
      </c>
      <c r="I56" s="4">
        <v>0</v>
      </c>
      <c r="J56" s="4">
        <f t="shared" si="7"/>
        <v>8.2738967943142452</v>
      </c>
      <c r="K56" s="4">
        <v>9.3551659350767746</v>
      </c>
    </row>
    <row r="57" spans="1:11" x14ac:dyDescent="0.2">
      <c r="A57" s="5">
        <f t="shared" si="8"/>
        <v>26</v>
      </c>
      <c r="C57" s="1" t="s">
        <v>40</v>
      </c>
      <c r="E57" s="4">
        <v>83.056884604376449</v>
      </c>
      <c r="F57" s="4">
        <v>16.134720177392904</v>
      </c>
      <c r="G57" s="4">
        <v>-3.2816886799999998</v>
      </c>
      <c r="H57" s="4">
        <f t="shared" si="6"/>
        <v>95.909916101769355</v>
      </c>
      <c r="I57" s="4">
        <v>0</v>
      </c>
      <c r="J57" s="4">
        <f t="shared" si="7"/>
        <v>95.909916101769355</v>
      </c>
      <c r="K57" s="4">
        <v>86.543757692665437</v>
      </c>
    </row>
    <row r="58" spans="1:11" x14ac:dyDescent="0.2">
      <c r="A58" s="5"/>
      <c r="E58" s="4"/>
      <c r="F58" s="4"/>
      <c r="G58" s="4"/>
      <c r="H58" s="4"/>
      <c r="I58" s="4"/>
      <c r="J58" s="4"/>
      <c r="K58" s="4"/>
    </row>
    <row r="59" spans="1:11" ht="13.5" thickBot="1" x14ac:dyDescent="0.25">
      <c r="A59" s="5">
        <f>A57+1</f>
        <v>27</v>
      </c>
      <c r="C59" s="1" t="s">
        <v>50</v>
      </c>
      <c r="E59" s="6">
        <f t="shared" ref="E59:K59" si="9">SUM(E34:E57)</f>
        <v>465.28929662246196</v>
      </c>
      <c r="F59" s="6">
        <f t="shared" si="9"/>
        <v>48.829661392743674</v>
      </c>
      <c r="G59" s="6">
        <f t="shared" si="9"/>
        <v>-36.515946324530795</v>
      </c>
      <c r="H59" s="6">
        <f t="shared" si="9"/>
        <v>477.60301169067486</v>
      </c>
      <c r="I59" s="6">
        <f t="shared" si="9"/>
        <v>0</v>
      </c>
      <c r="J59" s="6">
        <f t="shared" si="9"/>
        <v>477.60301169067486</v>
      </c>
      <c r="K59" s="6">
        <f t="shared" si="9"/>
        <v>468.62985964037091</v>
      </c>
    </row>
    <row r="60" spans="1:11" ht="13.5" thickTop="1" x14ac:dyDescent="0.2">
      <c r="A60" s="5"/>
      <c r="E60" s="4"/>
      <c r="F60" s="4"/>
      <c r="G60" s="4"/>
      <c r="H60" s="4"/>
      <c r="I60" s="4"/>
      <c r="J60" s="4"/>
      <c r="K60" s="4"/>
    </row>
    <row r="61" spans="1:11" ht="13.5" thickBot="1" x14ac:dyDescent="0.25">
      <c r="A61" s="5">
        <f>A59+1</f>
        <v>28</v>
      </c>
      <c r="C61" s="1" t="s">
        <v>42</v>
      </c>
      <c r="E61" s="6">
        <f t="shared" ref="E61:K61" si="10">SUM(E30,E59)</f>
        <v>1107.8800756801902</v>
      </c>
      <c r="F61" s="6">
        <f t="shared" si="10"/>
        <v>136.4285094143128</v>
      </c>
      <c r="G61" s="6">
        <f t="shared" si="10"/>
        <v>-60.327996254530795</v>
      </c>
      <c r="H61" s="6">
        <f t="shared" si="10"/>
        <v>1183.9805888399724</v>
      </c>
      <c r="I61" s="6">
        <f t="shared" si="10"/>
        <v>-0.25219999999999998</v>
      </c>
      <c r="J61" s="6">
        <f t="shared" si="10"/>
        <v>1183.7283888399722</v>
      </c>
      <c r="K61" s="6">
        <f t="shared" si="10"/>
        <v>1131.8936590263024</v>
      </c>
    </row>
    <row r="62" spans="1:11" ht="13.5" thickTop="1" x14ac:dyDescent="0.2"/>
    <row r="63" spans="1:11" x14ac:dyDescent="0.2">
      <c r="A63" s="3"/>
    </row>
  </sheetData>
  <pageMargins left="0.7" right="0.7" top="0.75" bottom="0.75" header="0.3" footer="0.3"/>
  <pageSetup scale="88" firstPageNumber="6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2C68-2CEA-4C17-838B-DAC912975761}">
  <dimension ref="A6:K26"/>
  <sheetViews>
    <sheetView view="pageLayout" zoomScale="90" zoomScaleNormal="100" zoomScalePageLayoutView="90" workbookViewId="0">
      <selection activeCell="C29" sqref="C29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91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8" spans="1:11" s="12" customFormat="1" x14ac:dyDescent="0.2">
      <c r="A8" s="14" t="s">
        <v>1</v>
      </c>
      <c r="B8" s="14"/>
      <c r="C8" s="14"/>
      <c r="D8" s="14"/>
      <c r="E8" s="13"/>
      <c r="F8" s="13"/>
      <c r="G8" s="13"/>
      <c r="H8" s="13"/>
      <c r="I8" s="13"/>
      <c r="J8" s="13"/>
      <c r="K8" s="13"/>
    </row>
    <row r="10" spans="1:11" s="3" customFormat="1" x14ac:dyDescent="0.2">
      <c r="E10" s="11" t="s">
        <v>2</v>
      </c>
      <c r="F10" s="11"/>
      <c r="G10" s="11"/>
      <c r="H10" s="11" t="s">
        <v>3</v>
      </c>
      <c r="I10" s="11"/>
      <c r="J10" s="11" t="s">
        <v>3</v>
      </c>
      <c r="K10" s="11"/>
    </row>
    <row r="11" spans="1:11" s="7" customFormat="1" ht="38.25" x14ac:dyDescent="0.2">
      <c r="A11" s="10" t="s">
        <v>100</v>
      </c>
      <c r="C11" s="9" t="s">
        <v>4</v>
      </c>
      <c r="E11" s="8" t="s">
        <v>5</v>
      </c>
      <c r="F11" s="8" t="s">
        <v>6</v>
      </c>
      <c r="G11" s="8" t="s">
        <v>7</v>
      </c>
      <c r="H11" s="8" t="s">
        <v>8</v>
      </c>
      <c r="I11" s="8" t="s">
        <v>9</v>
      </c>
      <c r="J11" s="8" t="s">
        <v>10</v>
      </c>
      <c r="K11" s="8" t="s">
        <v>11</v>
      </c>
    </row>
    <row r="12" spans="1:11" x14ac:dyDescent="0.2">
      <c r="E12" s="4" t="s">
        <v>12</v>
      </c>
      <c r="F12" s="4" t="s">
        <v>13</v>
      </c>
      <c r="G12" s="4" t="s">
        <v>14</v>
      </c>
      <c r="H12" s="4" t="s">
        <v>15</v>
      </c>
      <c r="I12" s="4" t="s">
        <v>16</v>
      </c>
      <c r="J12" s="4" t="s">
        <v>17</v>
      </c>
      <c r="K12" s="4" t="s">
        <v>18</v>
      </c>
    </row>
    <row r="13" spans="1:11" x14ac:dyDescent="0.2">
      <c r="C13" s="3" t="s">
        <v>92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93</v>
      </c>
      <c r="E15" s="4">
        <v>1.6708610000000002</v>
      </c>
      <c r="F15" s="4">
        <v>0</v>
      </c>
      <c r="G15" s="4">
        <v>0</v>
      </c>
      <c r="H15" s="4">
        <f>E15+F15+G15</f>
        <v>1.6708610000000002</v>
      </c>
      <c r="I15" s="4">
        <v>0</v>
      </c>
      <c r="J15" s="4">
        <f>H15+I15</f>
        <v>1.6708610000000002</v>
      </c>
      <c r="K15" s="4">
        <v>1.6708610000000006</v>
      </c>
    </row>
    <row r="16" spans="1:11" x14ac:dyDescent="0.2">
      <c r="A16" s="5"/>
      <c r="E16" s="4"/>
      <c r="F16" s="4"/>
      <c r="G16" s="4"/>
      <c r="H16" s="4"/>
      <c r="I16" s="4"/>
      <c r="J16" s="4"/>
      <c r="K16" s="4"/>
    </row>
    <row r="17" spans="1:11" x14ac:dyDescent="0.2">
      <c r="A17" s="5"/>
      <c r="C17" s="3" t="s">
        <v>94</v>
      </c>
      <c r="E17" s="4"/>
      <c r="F17" s="4"/>
      <c r="G17" s="4"/>
      <c r="H17" s="4"/>
      <c r="I17" s="4"/>
      <c r="J17" s="4"/>
      <c r="K17" s="4"/>
    </row>
    <row r="18" spans="1:11" x14ac:dyDescent="0.2">
      <c r="A18" s="5"/>
      <c r="E18" s="4"/>
      <c r="F18" s="4"/>
      <c r="G18" s="4"/>
      <c r="H18" s="4"/>
      <c r="I18" s="4"/>
      <c r="J18" s="4"/>
      <c r="K18" s="4"/>
    </row>
    <row r="19" spans="1:11" x14ac:dyDescent="0.2">
      <c r="A19" s="5">
        <f>A15+1</f>
        <v>2</v>
      </c>
      <c r="C19" s="1" t="s">
        <v>95</v>
      </c>
      <c r="E19" s="4">
        <v>1.1680347933333333</v>
      </c>
      <c r="F19" s="4">
        <v>0</v>
      </c>
      <c r="G19" s="4">
        <v>0</v>
      </c>
      <c r="H19" s="4">
        <f>E19+F19+G19</f>
        <v>1.1680347933333333</v>
      </c>
      <c r="I19" s="4">
        <v>0</v>
      </c>
      <c r="J19" s="4">
        <f>H19+I19</f>
        <v>1.1680347933333333</v>
      </c>
      <c r="K19" s="4">
        <v>1.168034793333333</v>
      </c>
    </row>
    <row r="20" spans="1:11" x14ac:dyDescent="0.2">
      <c r="A20" s="5">
        <f>A19+1</f>
        <v>3</v>
      </c>
      <c r="C20" s="1" t="s">
        <v>96</v>
      </c>
      <c r="E20" s="4">
        <v>0.49476059000000006</v>
      </c>
      <c r="F20" s="4">
        <v>0</v>
      </c>
      <c r="G20" s="4">
        <v>0</v>
      </c>
      <c r="H20" s="4">
        <f>E20+F20+G20</f>
        <v>0.49476059000000006</v>
      </c>
      <c r="I20" s="4">
        <v>0</v>
      </c>
      <c r="J20" s="4">
        <f>H20+I20</f>
        <v>0.49476059000000006</v>
      </c>
      <c r="K20" s="4">
        <v>0.49476058999999994</v>
      </c>
    </row>
    <row r="21" spans="1:11" x14ac:dyDescent="0.2">
      <c r="A21" s="5"/>
      <c r="E21" s="4"/>
      <c r="F21" s="4"/>
      <c r="G21" s="4"/>
      <c r="H21" s="4"/>
      <c r="I21" s="4"/>
      <c r="J21" s="4"/>
      <c r="K21" s="4"/>
    </row>
    <row r="22" spans="1:11" ht="13.5" thickBot="1" x14ac:dyDescent="0.25">
      <c r="A22" s="5">
        <f>A20+1</f>
        <v>4</v>
      </c>
      <c r="C22" s="1" t="s">
        <v>50</v>
      </c>
      <c r="E22" s="6">
        <f t="shared" ref="E22:K22" si="0">SUM(E19:E20)</f>
        <v>1.6627953833333333</v>
      </c>
      <c r="F22" s="6">
        <f t="shared" si="0"/>
        <v>0</v>
      </c>
      <c r="G22" s="6">
        <f t="shared" si="0"/>
        <v>0</v>
      </c>
      <c r="H22" s="6">
        <f t="shared" si="0"/>
        <v>1.6627953833333333</v>
      </c>
      <c r="I22" s="6">
        <f t="shared" si="0"/>
        <v>0</v>
      </c>
      <c r="J22" s="6">
        <f t="shared" si="0"/>
        <v>1.6627953833333333</v>
      </c>
      <c r="K22" s="6">
        <f t="shared" si="0"/>
        <v>1.6627953833333331</v>
      </c>
    </row>
    <row r="23" spans="1:11" ht="13.5" thickTop="1" x14ac:dyDescent="0.2">
      <c r="A23" s="5"/>
      <c r="E23" s="4"/>
      <c r="F23" s="4"/>
      <c r="G23" s="4"/>
      <c r="H23" s="4"/>
      <c r="I23" s="4"/>
      <c r="J23" s="4"/>
      <c r="K23" s="4"/>
    </row>
    <row r="24" spans="1:11" ht="13.5" thickBot="1" x14ac:dyDescent="0.25">
      <c r="A24" s="5">
        <f>A22+1</f>
        <v>5</v>
      </c>
      <c r="C24" s="1" t="s">
        <v>42</v>
      </c>
      <c r="E24" s="6">
        <f t="shared" ref="E24:K24" si="1">SUM(E15,E22)</f>
        <v>3.3336563833333335</v>
      </c>
      <c r="F24" s="6">
        <f t="shared" si="1"/>
        <v>0</v>
      </c>
      <c r="G24" s="6">
        <f t="shared" si="1"/>
        <v>0</v>
      </c>
      <c r="H24" s="6">
        <f t="shared" si="1"/>
        <v>3.3336563833333335</v>
      </c>
      <c r="I24" s="6">
        <f t="shared" si="1"/>
        <v>0</v>
      </c>
      <c r="J24" s="6">
        <f t="shared" si="1"/>
        <v>3.3336563833333335</v>
      </c>
      <c r="K24" s="6">
        <f t="shared" si="1"/>
        <v>3.3336563833333335</v>
      </c>
    </row>
    <row r="25" spans="1:11" ht="13.5" thickTop="1" x14ac:dyDescent="0.2"/>
    <row r="26" spans="1:11" x14ac:dyDescent="0.2">
      <c r="A26" s="3"/>
    </row>
  </sheetData>
  <pageMargins left="0.7" right="0.7" top="0.75" bottom="0.75" header="0.3" footer="0.3"/>
  <pageSetup scale="88" firstPageNumber="8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ED0C-6810-4BE2-A5C1-EC3F4482DF32}">
  <dimension ref="A6:L70"/>
  <sheetViews>
    <sheetView view="pageLayout" topLeftCell="A7" zoomScale="90" zoomScaleNormal="100" zoomScalePageLayoutView="90" workbookViewId="0">
      <selection activeCell="L60" sqref="L6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43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C12" s="3" t="s">
        <v>19</v>
      </c>
      <c r="E12" s="4"/>
      <c r="F12" s="4"/>
      <c r="G12" s="4"/>
      <c r="H12" s="4"/>
      <c r="I12" s="4"/>
      <c r="J12" s="4"/>
      <c r="K12" s="4"/>
      <c r="L12" s="4"/>
    </row>
    <row r="14" spans="1:12" x14ac:dyDescent="0.2">
      <c r="A14" s="5">
        <v>1</v>
      </c>
      <c r="C14" s="1" t="s">
        <v>20</v>
      </c>
      <c r="E14" s="4">
        <v>-0.25787642724014087</v>
      </c>
      <c r="F14" s="4">
        <v>-0.74183272098298148</v>
      </c>
      <c r="G14" s="4">
        <v>0</v>
      </c>
      <c r="H14" s="4">
        <v>0</v>
      </c>
      <c r="I14" s="4">
        <f t="shared" ref="I14:I21" si="0">E14+F14+G14+H14</f>
        <v>-0.9997091482231224</v>
      </c>
      <c r="J14" s="4">
        <v>0</v>
      </c>
      <c r="K14" s="4">
        <f t="shared" ref="K14:K21" si="1">I14+J14</f>
        <v>-0.9997091482231224</v>
      </c>
      <c r="L14" s="4">
        <v>-0.58847508422194583</v>
      </c>
    </row>
    <row r="15" spans="1:12" x14ac:dyDescent="0.2">
      <c r="A15" s="5">
        <f t="shared" ref="A15:A21" si="2">A14+1</f>
        <v>2</v>
      </c>
      <c r="C15" s="1" t="s">
        <v>23</v>
      </c>
      <c r="E15" s="4">
        <v>-7.2503586121837049</v>
      </c>
      <c r="F15" s="4">
        <v>-0.76437528149002865</v>
      </c>
      <c r="G15" s="4">
        <v>0</v>
      </c>
      <c r="H15" s="4">
        <v>0</v>
      </c>
      <c r="I15" s="4">
        <f t="shared" si="0"/>
        <v>-8.0147338936737338</v>
      </c>
      <c r="J15" s="4">
        <v>0</v>
      </c>
      <c r="K15" s="4">
        <f t="shared" si="1"/>
        <v>-8.0147338936737338</v>
      </c>
      <c r="L15" s="4">
        <v>-7.6313122568991139</v>
      </c>
    </row>
    <row r="16" spans="1:12" x14ac:dyDescent="0.2">
      <c r="A16" s="5">
        <f t="shared" si="2"/>
        <v>3</v>
      </c>
      <c r="C16" s="1" t="s">
        <v>24</v>
      </c>
      <c r="E16" s="4">
        <v>-52.828493072806246</v>
      </c>
      <c r="F16" s="4">
        <v>-19.213629122706863</v>
      </c>
      <c r="G16" s="4">
        <v>5.7709203733333325</v>
      </c>
      <c r="H16" s="4">
        <v>2.3557231747835194</v>
      </c>
      <c r="I16" s="4">
        <f t="shared" si="0"/>
        <v>-63.91547864739627</v>
      </c>
      <c r="J16" s="4">
        <v>0.32160000000000022</v>
      </c>
      <c r="K16" s="4">
        <f t="shared" si="1"/>
        <v>-63.593878647396267</v>
      </c>
      <c r="L16" s="4">
        <v>-59.366071143805769</v>
      </c>
    </row>
    <row r="17" spans="1:12" x14ac:dyDescent="0.2">
      <c r="A17" s="5">
        <f t="shared" si="2"/>
        <v>4</v>
      </c>
      <c r="C17" s="1" t="s">
        <v>25</v>
      </c>
      <c r="E17" s="4">
        <v>-1186.9091008171856</v>
      </c>
      <c r="F17" s="4">
        <v>-84.202961684020536</v>
      </c>
      <c r="G17" s="4">
        <v>9.3276591</v>
      </c>
      <c r="H17" s="4">
        <v>24.38250646170837</v>
      </c>
      <c r="I17" s="4">
        <f t="shared" si="0"/>
        <v>-1237.4018969394979</v>
      </c>
      <c r="J17" s="4">
        <v>0</v>
      </c>
      <c r="K17" s="4">
        <f t="shared" si="1"/>
        <v>-1237.4018969394979</v>
      </c>
      <c r="L17" s="4">
        <v>-1217.4429982222762</v>
      </c>
    </row>
    <row r="18" spans="1:12" x14ac:dyDescent="0.2">
      <c r="A18" s="5">
        <f t="shared" si="2"/>
        <v>5</v>
      </c>
      <c r="C18" s="1" t="s">
        <v>26</v>
      </c>
      <c r="E18" s="4">
        <v>-1662.8290628077534</v>
      </c>
      <c r="F18" s="4">
        <v>-118.15462536598963</v>
      </c>
      <c r="G18" s="4">
        <v>29.663920216666668</v>
      </c>
      <c r="H18" s="4">
        <v>13.202561465263818</v>
      </c>
      <c r="I18" s="4">
        <f t="shared" si="0"/>
        <v>-1738.1172064918126</v>
      </c>
      <c r="J18" s="4">
        <v>2.2014999999999993</v>
      </c>
      <c r="K18" s="4">
        <f t="shared" si="1"/>
        <v>-1735.9157064918127</v>
      </c>
      <c r="L18" s="4">
        <v>-1704.9728467189989</v>
      </c>
    </row>
    <row r="19" spans="1:12" x14ac:dyDescent="0.2">
      <c r="A19" s="5">
        <f t="shared" si="2"/>
        <v>6</v>
      </c>
      <c r="C19" s="1" t="s">
        <v>27</v>
      </c>
      <c r="E19" s="4">
        <v>-3.8201438999269319</v>
      </c>
      <c r="F19" s="4">
        <v>-0.33434424559999198</v>
      </c>
      <c r="G19" s="4">
        <v>0</v>
      </c>
      <c r="H19" s="4">
        <v>0</v>
      </c>
      <c r="I19" s="4">
        <f t="shared" si="0"/>
        <v>-4.1544881455269236</v>
      </c>
      <c r="J19" s="4">
        <v>0</v>
      </c>
      <c r="K19" s="4">
        <f t="shared" si="1"/>
        <v>-4.1544881455269236</v>
      </c>
      <c r="L19" s="4">
        <v>-3.9829173138786298</v>
      </c>
    </row>
    <row r="20" spans="1:12" x14ac:dyDescent="0.2">
      <c r="A20" s="5">
        <f t="shared" si="2"/>
        <v>7</v>
      </c>
      <c r="C20" s="1" t="s">
        <v>28</v>
      </c>
      <c r="E20" s="4">
        <v>-269.76057090757996</v>
      </c>
      <c r="F20" s="4">
        <v>-15.284457134433138</v>
      </c>
      <c r="G20" s="4">
        <v>4.3688118233333331</v>
      </c>
      <c r="H20" s="4">
        <v>1.0415662052435002</v>
      </c>
      <c r="I20" s="4">
        <f t="shared" si="0"/>
        <v>-279.63465001343627</v>
      </c>
      <c r="J20" s="4">
        <v>0.53049999999999997</v>
      </c>
      <c r="K20" s="4">
        <f t="shared" si="1"/>
        <v>-279.10415001343625</v>
      </c>
      <c r="L20" s="4">
        <v>-274.93243920569989</v>
      </c>
    </row>
    <row r="21" spans="1:12" x14ac:dyDescent="0.2">
      <c r="A21" s="5">
        <f t="shared" si="2"/>
        <v>8</v>
      </c>
      <c r="C21" s="1" t="s">
        <v>29</v>
      </c>
      <c r="E21" s="4">
        <v>-358.31688169041053</v>
      </c>
      <c r="F21" s="4">
        <v>-51.377417913724877</v>
      </c>
      <c r="G21" s="4">
        <v>24.735388423333333</v>
      </c>
      <c r="H21" s="4">
        <v>4.9145384658771919E-2</v>
      </c>
      <c r="I21" s="4">
        <f t="shared" si="0"/>
        <v>-384.90976579614323</v>
      </c>
      <c r="J21" s="4">
        <v>0</v>
      </c>
      <c r="K21" s="4">
        <f t="shared" si="1"/>
        <v>-384.90976579614323</v>
      </c>
      <c r="L21" s="4">
        <v>-375.56372792868245</v>
      </c>
    </row>
    <row r="22" spans="1:12" x14ac:dyDescent="0.2">
      <c r="A22" s="5"/>
      <c r="E22" s="4"/>
      <c r="F22" s="4"/>
      <c r="G22" s="4"/>
      <c r="H22" s="4"/>
      <c r="I22" s="4"/>
      <c r="J22" s="4"/>
      <c r="K22" s="4"/>
      <c r="L22" s="4"/>
    </row>
    <row r="23" spans="1:12" ht="13.5" thickBot="1" x14ac:dyDescent="0.25">
      <c r="A23" s="5">
        <f>A21+1</f>
        <v>9</v>
      </c>
      <c r="C23" s="1" t="s">
        <v>30</v>
      </c>
      <c r="E23" s="6">
        <f t="shared" ref="E23:L23" si="3">SUM(E14:E21)</f>
        <v>-3541.9724882350865</v>
      </c>
      <c r="F23" s="6">
        <f t="shared" si="3"/>
        <v>-290.07364346894803</v>
      </c>
      <c r="G23" s="6">
        <f t="shared" si="3"/>
        <v>73.866699936666663</v>
      </c>
      <c r="H23" s="6">
        <f t="shared" si="3"/>
        <v>41.031502691657977</v>
      </c>
      <c r="I23" s="6">
        <f t="shared" si="3"/>
        <v>-3717.1479290757102</v>
      </c>
      <c r="J23" s="6">
        <f t="shared" si="3"/>
        <v>3.0535999999999994</v>
      </c>
      <c r="K23" s="6">
        <f t="shared" si="3"/>
        <v>-3714.09432907571</v>
      </c>
      <c r="L23" s="6">
        <f t="shared" si="3"/>
        <v>-3644.4807878744627</v>
      </c>
    </row>
    <row r="24" spans="1:12" ht="13.5" thickTop="1" x14ac:dyDescent="0.2">
      <c r="A24" s="5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5"/>
      <c r="C25" s="3" t="s">
        <v>31</v>
      </c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5">
        <f>A23+1</f>
        <v>10</v>
      </c>
      <c r="C27" s="1" t="s">
        <v>32</v>
      </c>
      <c r="E27" s="4">
        <v>-2.5729467364337886</v>
      </c>
      <c r="F27" s="4">
        <v>-0.15569547046330404</v>
      </c>
      <c r="G27" s="4">
        <v>0</v>
      </c>
      <c r="H27" s="4">
        <v>0</v>
      </c>
      <c r="I27" s="4">
        <f t="shared" ref="I27:I37" si="4">E27+F27+G27+H27</f>
        <v>-2.7286422068970926</v>
      </c>
      <c r="J27" s="4">
        <v>0</v>
      </c>
      <c r="K27" s="4">
        <f t="shared" ref="K27:K37" si="5">I27+J27</f>
        <v>-2.7286422068970926</v>
      </c>
      <c r="L27" s="4">
        <v>-2.6501714593552821</v>
      </c>
    </row>
    <row r="28" spans="1:12" x14ac:dyDescent="0.2">
      <c r="A28" s="5">
        <f t="shared" ref="A28:A37" si="6">A27+1</f>
        <v>11</v>
      </c>
      <c r="C28" s="1" t="s">
        <v>24</v>
      </c>
      <c r="E28" s="4">
        <v>-50.142732902870534</v>
      </c>
      <c r="F28" s="4">
        <v>-3.5286054326097069</v>
      </c>
      <c r="G28" s="4">
        <v>0</v>
      </c>
      <c r="H28" s="4">
        <v>0</v>
      </c>
      <c r="I28" s="4">
        <f t="shared" si="4"/>
        <v>-53.671338335480243</v>
      </c>
      <c r="J28" s="4">
        <v>0</v>
      </c>
      <c r="K28" s="4">
        <f t="shared" si="5"/>
        <v>-53.671338335480243</v>
      </c>
      <c r="L28" s="4">
        <v>-51.901808791161955</v>
      </c>
    </row>
    <row r="29" spans="1:12" x14ac:dyDescent="0.2">
      <c r="A29" s="5">
        <f t="shared" si="6"/>
        <v>12</v>
      </c>
      <c r="C29" s="1" t="s">
        <v>33</v>
      </c>
      <c r="E29" s="4">
        <v>-104.82785225800318</v>
      </c>
      <c r="F29" s="4">
        <v>-3.790508109739291</v>
      </c>
      <c r="G29" s="4">
        <v>0</v>
      </c>
      <c r="H29" s="4">
        <v>3.4699035557715132</v>
      </c>
      <c r="I29" s="4">
        <f t="shared" si="4"/>
        <v>-105.14845681197096</v>
      </c>
      <c r="J29" s="4">
        <v>0</v>
      </c>
      <c r="K29" s="4">
        <f t="shared" si="5"/>
        <v>-105.14845681197096</v>
      </c>
      <c r="L29" s="4">
        <v>-105.77508836757941</v>
      </c>
    </row>
    <row r="30" spans="1:12" x14ac:dyDescent="0.2">
      <c r="A30" s="5">
        <f t="shared" si="6"/>
        <v>13</v>
      </c>
      <c r="C30" s="1" t="s">
        <v>34</v>
      </c>
      <c r="E30" s="4">
        <v>-461.07770070279287</v>
      </c>
      <c r="F30" s="4">
        <v>-26.298974202399023</v>
      </c>
      <c r="G30" s="4">
        <v>1.4259886590199544</v>
      </c>
      <c r="H30" s="4">
        <v>4.7477199039931897</v>
      </c>
      <c r="I30" s="4">
        <f t="shared" si="4"/>
        <v>-481.20296634217874</v>
      </c>
      <c r="J30" s="4">
        <v>0</v>
      </c>
      <c r="K30" s="4">
        <f t="shared" si="5"/>
        <v>-481.20296634217874</v>
      </c>
      <c r="L30" s="4">
        <v>-472.48783566523844</v>
      </c>
    </row>
    <row r="31" spans="1:12" x14ac:dyDescent="0.2">
      <c r="A31" s="5">
        <f t="shared" si="6"/>
        <v>14</v>
      </c>
      <c r="C31" s="1" t="s">
        <v>35</v>
      </c>
      <c r="E31" s="4">
        <v>-44.234829865018924</v>
      </c>
      <c r="F31" s="4">
        <v>-5.6966316815243179</v>
      </c>
      <c r="G31" s="4">
        <v>1.9328299894613099</v>
      </c>
      <c r="H31" s="4">
        <v>1.1792216424916721E-2</v>
      </c>
      <c r="I31" s="4">
        <f t="shared" si="4"/>
        <v>-47.986839340657014</v>
      </c>
      <c r="J31" s="4">
        <v>0</v>
      </c>
      <c r="K31" s="4">
        <f t="shared" si="5"/>
        <v>-47.986839340657014</v>
      </c>
      <c r="L31" s="4">
        <v>-46.52187333164963</v>
      </c>
    </row>
    <row r="32" spans="1:12" x14ac:dyDescent="0.2">
      <c r="A32" s="5">
        <f t="shared" si="6"/>
        <v>15</v>
      </c>
      <c r="C32" s="1" t="s">
        <v>36</v>
      </c>
      <c r="E32" s="4">
        <v>-33.65184108063756</v>
      </c>
      <c r="F32" s="4">
        <v>-2.5993479786763936</v>
      </c>
      <c r="G32" s="4">
        <v>3.7425951338632177E-2</v>
      </c>
      <c r="H32" s="4">
        <v>0</v>
      </c>
      <c r="I32" s="4">
        <f t="shared" si="4"/>
        <v>-36.213763107975318</v>
      </c>
      <c r="J32" s="4">
        <v>0</v>
      </c>
      <c r="K32" s="4">
        <f t="shared" si="5"/>
        <v>-36.213763107975318</v>
      </c>
      <c r="L32" s="4">
        <v>-34.929475187528091</v>
      </c>
    </row>
    <row r="33" spans="1:12" x14ac:dyDescent="0.2">
      <c r="A33" s="5">
        <f t="shared" si="6"/>
        <v>16</v>
      </c>
      <c r="C33" s="1" t="s">
        <v>37</v>
      </c>
      <c r="E33" s="4">
        <v>-389.18873810997707</v>
      </c>
      <c r="F33" s="4">
        <v>-20.114046061077605</v>
      </c>
      <c r="G33" s="4">
        <v>0.69641687979965905</v>
      </c>
      <c r="H33" s="4">
        <v>2.8021613836856285</v>
      </c>
      <c r="I33" s="4">
        <f t="shared" si="4"/>
        <v>-405.80420590756938</v>
      </c>
      <c r="J33" s="4">
        <v>0</v>
      </c>
      <c r="K33" s="4">
        <f t="shared" si="5"/>
        <v>-405.80420590756938</v>
      </c>
      <c r="L33" s="4">
        <v>-398.21844327454261</v>
      </c>
    </row>
    <row r="34" spans="1:12" x14ac:dyDescent="0.2">
      <c r="A34" s="5">
        <f t="shared" si="6"/>
        <v>17</v>
      </c>
      <c r="C34" s="1" t="s">
        <v>38</v>
      </c>
      <c r="E34" s="4">
        <v>-317.62211870909852</v>
      </c>
      <c r="F34" s="4">
        <v>-18.820151605159072</v>
      </c>
      <c r="G34" s="4">
        <v>0.51881541820962929</v>
      </c>
      <c r="H34" s="4">
        <v>0.52496783342726294</v>
      </c>
      <c r="I34" s="4">
        <f t="shared" si="4"/>
        <v>-335.39848706262075</v>
      </c>
      <c r="J34" s="4">
        <v>0</v>
      </c>
      <c r="K34" s="4">
        <f t="shared" si="5"/>
        <v>-335.39848706262075</v>
      </c>
      <c r="L34" s="4">
        <v>-326.65919074351228</v>
      </c>
    </row>
    <row r="35" spans="1:12" x14ac:dyDescent="0.2">
      <c r="A35" s="5">
        <f t="shared" si="6"/>
        <v>18</v>
      </c>
      <c r="C35" s="1" t="s">
        <v>39</v>
      </c>
      <c r="E35" s="4">
        <v>-25.617944489065579</v>
      </c>
      <c r="F35" s="4">
        <v>-2.691123178144295</v>
      </c>
      <c r="G35" s="4">
        <v>6.9230463975166606E-2</v>
      </c>
      <c r="H35" s="4">
        <v>0.16196273948656528</v>
      </c>
      <c r="I35" s="4">
        <f t="shared" si="4"/>
        <v>-28.077874463748142</v>
      </c>
      <c r="J35" s="4">
        <v>0</v>
      </c>
      <c r="K35" s="4">
        <f t="shared" si="5"/>
        <v>-28.077874463748142</v>
      </c>
      <c r="L35" s="4">
        <v>-26.879220943095198</v>
      </c>
    </row>
    <row r="36" spans="1:12" x14ac:dyDescent="0.2">
      <c r="A36" s="5">
        <f t="shared" si="6"/>
        <v>19</v>
      </c>
      <c r="C36" s="1" t="s">
        <v>29</v>
      </c>
      <c r="E36" s="4">
        <v>-126.65949977478014</v>
      </c>
      <c r="F36" s="4">
        <v>-16.837846903850764</v>
      </c>
      <c r="G36" s="4">
        <v>5.619173625468771</v>
      </c>
      <c r="H36" s="4">
        <v>-0.17859853250654925</v>
      </c>
      <c r="I36" s="4">
        <f t="shared" si="4"/>
        <v>-138.05677158566871</v>
      </c>
      <c r="J36" s="4">
        <v>0</v>
      </c>
      <c r="K36" s="4">
        <f t="shared" si="5"/>
        <v>-138.05677158566871</v>
      </c>
      <c r="L36" s="4">
        <v>-133.53216176804625</v>
      </c>
    </row>
    <row r="37" spans="1:12" x14ac:dyDescent="0.2">
      <c r="A37" s="5">
        <f t="shared" si="6"/>
        <v>20</v>
      </c>
      <c r="C37" s="1" t="s">
        <v>40</v>
      </c>
      <c r="E37" s="4">
        <v>-58.788505773872771</v>
      </c>
      <c r="F37" s="4">
        <v>-4.93952978506882</v>
      </c>
      <c r="G37" s="4">
        <v>0</v>
      </c>
      <c r="H37" s="4">
        <v>0</v>
      </c>
      <c r="I37" s="4">
        <f t="shared" si="4"/>
        <v>-63.728035558941592</v>
      </c>
      <c r="J37" s="4">
        <v>0</v>
      </c>
      <c r="K37" s="4">
        <f t="shared" si="5"/>
        <v>-63.728035558941592</v>
      </c>
      <c r="L37" s="4">
        <v>-61.217971256749394</v>
      </c>
    </row>
    <row r="38" spans="1:12" x14ac:dyDescent="0.2">
      <c r="A38" s="5"/>
      <c r="E38" s="4"/>
      <c r="F38" s="4"/>
      <c r="G38" s="4"/>
      <c r="H38" s="4"/>
      <c r="I38" s="4"/>
      <c r="J38" s="4"/>
      <c r="K38" s="4"/>
      <c r="L38" s="4"/>
    </row>
    <row r="39" spans="1:12" ht="13.5" thickBot="1" x14ac:dyDescent="0.25">
      <c r="A39" s="5">
        <f>A37+1</f>
        <v>21</v>
      </c>
      <c r="C39" s="1" t="s">
        <v>50</v>
      </c>
      <c r="E39" s="6">
        <f t="shared" ref="E39:L39" si="7">SUM(E27:E37)</f>
        <v>-1614.3847104025508</v>
      </c>
      <c r="F39" s="6">
        <f t="shared" si="7"/>
        <v>-105.47246040871258</v>
      </c>
      <c r="G39" s="6">
        <f t="shared" si="7"/>
        <v>10.299880987273124</v>
      </c>
      <c r="H39" s="6">
        <f t="shared" si="7"/>
        <v>11.539909100282527</v>
      </c>
      <c r="I39" s="6">
        <f t="shared" si="7"/>
        <v>-1698.0173807237079</v>
      </c>
      <c r="J39" s="6">
        <f t="shared" si="7"/>
        <v>0</v>
      </c>
      <c r="K39" s="6">
        <f t="shared" si="7"/>
        <v>-1698.0173807237079</v>
      </c>
      <c r="L39" s="6">
        <f t="shared" si="7"/>
        <v>-1660.7732407884585</v>
      </c>
    </row>
    <row r="40" spans="1:12" ht="13.5" thickTop="1" x14ac:dyDescent="0.2">
      <c r="A40" s="5"/>
      <c r="E40" s="4"/>
      <c r="F40" s="4"/>
      <c r="G40" s="4"/>
      <c r="H40" s="4"/>
      <c r="I40" s="4"/>
      <c r="J40" s="4"/>
      <c r="K40" s="4"/>
      <c r="L40" s="4"/>
    </row>
    <row r="41" spans="1:12" x14ac:dyDescent="0.2">
      <c r="A41" s="5"/>
      <c r="C41" s="3" t="s">
        <v>41</v>
      </c>
      <c r="E41" s="4"/>
      <c r="F41" s="4"/>
      <c r="G41" s="4"/>
      <c r="H41" s="4"/>
      <c r="I41" s="4"/>
      <c r="J41" s="4"/>
      <c r="K41" s="4"/>
      <c r="L41" s="4"/>
    </row>
    <row r="42" spans="1:12" x14ac:dyDescent="0.2">
      <c r="A42" s="5"/>
      <c r="E42" s="4"/>
      <c r="F42" s="4"/>
      <c r="G42" s="4"/>
      <c r="H42" s="4"/>
      <c r="I42" s="4"/>
      <c r="J42" s="4"/>
      <c r="K42" s="4"/>
      <c r="L42" s="4"/>
    </row>
    <row r="43" spans="1:12" x14ac:dyDescent="0.2">
      <c r="A43" s="5">
        <f>A39+1</f>
        <v>22</v>
      </c>
      <c r="C43" s="1" t="s">
        <v>23</v>
      </c>
      <c r="E43" s="4">
        <v>-4.7063571676014071</v>
      </c>
      <c r="F43" s="4">
        <v>-0.19256609831275034</v>
      </c>
      <c r="G43" s="4">
        <v>0</v>
      </c>
      <c r="H43" s="4">
        <v>0</v>
      </c>
      <c r="I43" s="4">
        <f t="shared" ref="I43:I64" si="8">E43+F43+G43+H43</f>
        <v>-4.8989232659141573</v>
      </c>
      <c r="J43" s="4">
        <v>0</v>
      </c>
      <c r="K43" s="4">
        <f t="shared" ref="K43:K64" si="9">I43+J43</f>
        <v>-4.8989232659141573</v>
      </c>
      <c r="L43" s="4">
        <v>-4.8018696673679306</v>
      </c>
    </row>
    <row r="44" spans="1:12" x14ac:dyDescent="0.2">
      <c r="A44" s="5">
        <f t="shared" ref="A44:A64" si="10">A43+1</f>
        <v>23</v>
      </c>
      <c r="C44" s="1" t="s">
        <v>24</v>
      </c>
      <c r="E44" s="4">
        <v>-29.813340041537778</v>
      </c>
      <c r="F44" s="4">
        <v>-1.8701135223847742</v>
      </c>
      <c r="G44" s="4">
        <v>0</v>
      </c>
      <c r="H44" s="4">
        <v>0</v>
      </c>
      <c r="I44" s="4">
        <f t="shared" si="8"/>
        <v>-31.683453563922551</v>
      </c>
      <c r="J44" s="4">
        <v>0</v>
      </c>
      <c r="K44" s="4">
        <f t="shared" si="9"/>
        <v>-31.683453563922551</v>
      </c>
      <c r="L44" s="4">
        <v>-30.745622039944926</v>
      </c>
    </row>
    <row r="45" spans="1:12" x14ac:dyDescent="0.2">
      <c r="A45" s="5">
        <f t="shared" si="10"/>
        <v>24</v>
      </c>
      <c r="C45" s="1" t="s">
        <v>33</v>
      </c>
      <c r="E45" s="4">
        <v>-79.691961489427726</v>
      </c>
      <c r="F45" s="4">
        <v>-3.7100856741682406</v>
      </c>
      <c r="G45" s="4">
        <v>0</v>
      </c>
      <c r="H45" s="4">
        <v>2.6279961548512127</v>
      </c>
      <c r="I45" s="4">
        <f t="shared" si="8"/>
        <v>-80.774051008744749</v>
      </c>
      <c r="J45" s="4">
        <v>0</v>
      </c>
      <c r="K45" s="4">
        <f t="shared" si="9"/>
        <v>-80.774051008744749</v>
      </c>
      <c r="L45" s="4">
        <v>-80.827836980291096</v>
      </c>
    </row>
    <row r="46" spans="1:12" x14ac:dyDescent="0.2">
      <c r="A46" s="5">
        <f t="shared" si="10"/>
        <v>25</v>
      </c>
      <c r="C46" s="1" t="s">
        <v>34</v>
      </c>
      <c r="E46" s="4">
        <v>-238.99446746706573</v>
      </c>
      <c r="F46" s="4">
        <v>-13.831773656166311</v>
      </c>
      <c r="G46" s="4">
        <v>0.71545059431337832</v>
      </c>
      <c r="H46" s="4">
        <v>2.4102714518695394</v>
      </c>
      <c r="I46" s="4">
        <f t="shared" si="8"/>
        <v>-249.70051907704914</v>
      </c>
      <c r="J46" s="4">
        <v>0</v>
      </c>
      <c r="K46" s="4">
        <f t="shared" si="9"/>
        <v>-249.70051907704914</v>
      </c>
      <c r="L46" s="4">
        <v>-245.02879064653388</v>
      </c>
    </row>
    <row r="47" spans="1:12" x14ac:dyDescent="0.2">
      <c r="A47" s="5">
        <f t="shared" si="10"/>
        <v>26</v>
      </c>
      <c r="C47" s="1" t="s">
        <v>35</v>
      </c>
      <c r="E47" s="4">
        <v>-16.651215573946804</v>
      </c>
      <c r="F47" s="4">
        <v>-2.1218926019284425</v>
      </c>
      <c r="G47" s="4">
        <v>0.6944383005386906</v>
      </c>
      <c r="H47" s="4">
        <v>4.4389169888319749E-3</v>
      </c>
      <c r="I47" s="4">
        <f t="shared" si="8"/>
        <v>-18.074230958347727</v>
      </c>
      <c r="J47" s="4">
        <v>0</v>
      </c>
      <c r="K47" s="4">
        <f t="shared" si="9"/>
        <v>-18.074230958347727</v>
      </c>
      <c r="L47" s="4">
        <v>-17.510004889820742</v>
      </c>
    </row>
    <row r="48" spans="1:12" x14ac:dyDescent="0.2">
      <c r="A48" s="5">
        <f t="shared" si="10"/>
        <v>27</v>
      </c>
      <c r="C48" s="1" t="s">
        <v>36</v>
      </c>
      <c r="E48" s="4">
        <v>-18.479436911655778</v>
      </c>
      <c r="F48" s="4">
        <v>-1.345785311766887</v>
      </c>
      <c r="G48" s="4">
        <v>1.7190431994701161E-2</v>
      </c>
      <c r="H48" s="4">
        <v>0</v>
      </c>
      <c r="I48" s="4">
        <f t="shared" si="8"/>
        <v>-19.808031791427961</v>
      </c>
      <c r="J48" s="4">
        <v>0</v>
      </c>
      <c r="K48" s="4">
        <f t="shared" si="9"/>
        <v>-19.808031791427961</v>
      </c>
      <c r="L48" s="4">
        <v>-19.141819300039202</v>
      </c>
    </row>
    <row r="49" spans="1:12" x14ac:dyDescent="0.2">
      <c r="A49" s="5">
        <f t="shared" si="10"/>
        <v>28</v>
      </c>
      <c r="C49" s="1" t="s">
        <v>37</v>
      </c>
      <c r="E49" s="4">
        <v>-385.48727470535891</v>
      </c>
      <c r="F49" s="4">
        <v>-24.293447743739716</v>
      </c>
      <c r="G49" s="4">
        <v>0.74659889575589655</v>
      </c>
      <c r="H49" s="4">
        <v>2.8062933670266719</v>
      </c>
      <c r="I49" s="4">
        <f t="shared" si="8"/>
        <v>-406.22783018631606</v>
      </c>
      <c r="J49" s="4">
        <v>0</v>
      </c>
      <c r="K49" s="4">
        <f t="shared" si="9"/>
        <v>-406.22783018631606</v>
      </c>
      <c r="L49" s="4">
        <v>-396.57275891999785</v>
      </c>
    </row>
    <row r="55" spans="1:12" x14ac:dyDescent="0.2">
      <c r="A55" s="14" t="s">
        <v>104</v>
      </c>
      <c r="B55" s="14"/>
      <c r="C55" s="14"/>
      <c r="D55" s="14"/>
      <c r="E55" s="13"/>
      <c r="F55" s="13"/>
      <c r="G55" s="13"/>
      <c r="H55" s="13"/>
      <c r="I55" s="13"/>
      <c r="J55" s="13"/>
      <c r="K55" s="13"/>
      <c r="L55" s="13"/>
    </row>
    <row r="56" spans="1:12" x14ac:dyDescent="0.2">
      <c r="A56" s="14" t="s">
        <v>1</v>
      </c>
      <c r="B56" s="14"/>
      <c r="C56" s="14"/>
      <c r="D56" s="14"/>
      <c r="E56" s="13"/>
      <c r="F56" s="13"/>
      <c r="G56" s="13"/>
      <c r="H56" s="13"/>
      <c r="I56" s="13"/>
      <c r="J56" s="13"/>
      <c r="K56" s="13"/>
      <c r="L56" s="13"/>
    </row>
    <row r="58" spans="1:12" x14ac:dyDescent="0.2">
      <c r="A58" s="3"/>
      <c r="B58" s="3"/>
      <c r="C58" s="3"/>
      <c r="D58" s="3"/>
      <c r="E58" s="11" t="s">
        <v>2</v>
      </c>
      <c r="F58" s="11"/>
      <c r="G58" s="11"/>
      <c r="H58" s="11"/>
      <c r="I58" s="11" t="s">
        <v>3</v>
      </c>
      <c r="J58" s="11"/>
      <c r="K58" s="11" t="s">
        <v>3</v>
      </c>
      <c r="L58" s="11"/>
    </row>
    <row r="59" spans="1:12" ht="38.25" x14ac:dyDescent="0.2">
      <c r="A59" s="10" t="s">
        <v>100</v>
      </c>
      <c r="B59" s="7"/>
      <c r="C59" s="9" t="s">
        <v>4</v>
      </c>
      <c r="D59" s="7"/>
      <c r="E59" s="8" t="s">
        <v>5</v>
      </c>
      <c r="F59" s="8" t="s">
        <v>6</v>
      </c>
      <c r="G59" s="8" t="s">
        <v>7</v>
      </c>
      <c r="H59" s="8" t="s">
        <v>44</v>
      </c>
      <c r="I59" s="8" t="s">
        <v>8</v>
      </c>
      <c r="J59" s="8" t="s">
        <v>9</v>
      </c>
      <c r="K59" s="8" t="s">
        <v>10</v>
      </c>
      <c r="L59" s="8" t="s">
        <v>11</v>
      </c>
    </row>
    <row r="60" spans="1:12" x14ac:dyDescent="0.2">
      <c r="E60" s="4" t="s">
        <v>12</v>
      </c>
      <c r="F60" s="4" t="s">
        <v>13</v>
      </c>
      <c r="G60" s="4" t="s">
        <v>14</v>
      </c>
      <c r="H60" s="4" t="s">
        <v>45</v>
      </c>
      <c r="I60" s="4" t="s">
        <v>46</v>
      </c>
      <c r="J60" s="4" t="s">
        <v>47</v>
      </c>
      <c r="K60" s="4" t="s">
        <v>48</v>
      </c>
      <c r="L60" s="4" t="s">
        <v>49</v>
      </c>
    </row>
    <row r="61" spans="1:12" x14ac:dyDescent="0.2">
      <c r="A61" s="5">
        <f>A49+1</f>
        <v>29</v>
      </c>
      <c r="C61" s="1" t="s">
        <v>38</v>
      </c>
      <c r="E61" s="4">
        <v>-125.28303461386696</v>
      </c>
      <c r="F61" s="4">
        <v>-6.4252152830727178</v>
      </c>
      <c r="G61" s="4">
        <v>0.18879397290148178</v>
      </c>
      <c r="H61" s="4">
        <v>0.20661314012523213</v>
      </c>
      <c r="I61" s="4">
        <f t="shared" si="8"/>
        <v>-131.31284278391297</v>
      </c>
      <c r="J61" s="4">
        <v>0</v>
      </c>
      <c r="K61" s="4">
        <f t="shared" si="9"/>
        <v>-131.31284278391297</v>
      </c>
      <c r="L61" s="4">
        <v>-128.35834212404632</v>
      </c>
    </row>
    <row r="62" spans="1:12" x14ac:dyDescent="0.2">
      <c r="A62" s="5">
        <f t="shared" si="10"/>
        <v>30</v>
      </c>
      <c r="C62" s="1" t="s">
        <v>39</v>
      </c>
      <c r="E62" s="4">
        <v>-87.632484959614288</v>
      </c>
      <c r="F62" s="4">
        <v>-6.6927916263769305</v>
      </c>
      <c r="G62" s="4">
        <v>0.14214269269150004</v>
      </c>
      <c r="H62" s="4">
        <v>0.54630475775695886</v>
      </c>
      <c r="I62" s="4">
        <f t="shared" si="8"/>
        <v>-93.636829135542769</v>
      </c>
      <c r="J62" s="4">
        <v>0</v>
      </c>
      <c r="K62" s="4">
        <f t="shared" si="9"/>
        <v>-93.636829135542769</v>
      </c>
      <c r="L62" s="4">
        <v>-90.741836744865523</v>
      </c>
    </row>
    <row r="63" spans="1:12" x14ac:dyDescent="0.2">
      <c r="A63" s="5">
        <f t="shared" si="10"/>
        <v>31</v>
      </c>
      <c r="C63" s="1" t="s">
        <v>29</v>
      </c>
      <c r="E63" s="4">
        <v>-30.893371779312623</v>
      </c>
      <c r="F63" s="4">
        <v>-4.4587191503413326</v>
      </c>
      <c r="G63" s="4">
        <v>1.4666849411978962</v>
      </c>
      <c r="H63" s="4">
        <v>-4.3561761050497201E-2</v>
      </c>
      <c r="I63" s="4">
        <f t="shared" si="8"/>
        <v>-33.928967749506555</v>
      </c>
      <c r="J63" s="4">
        <v>0</v>
      </c>
      <c r="K63" s="4">
        <f t="shared" si="9"/>
        <v>-33.928967749506555</v>
      </c>
      <c r="L63" s="4">
        <v>-32.718039772025747</v>
      </c>
    </row>
    <row r="64" spans="1:12" x14ac:dyDescent="0.2">
      <c r="A64" s="5">
        <f t="shared" si="10"/>
        <v>32</v>
      </c>
      <c r="C64" s="1" t="s">
        <v>40</v>
      </c>
      <c r="E64" s="4">
        <v>-41.63769628260777</v>
      </c>
      <c r="F64" s="4">
        <v>-13.564027985191684</v>
      </c>
      <c r="G64" s="4">
        <v>0</v>
      </c>
      <c r="H64" s="4">
        <v>0</v>
      </c>
      <c r="I64" s="4">
        <f t="shared" si="8"/>
        <v>-55.201724267799456</v>
      </c>
      <c r="J64" s="4">
        <v>0</v>
      </c>
      <c r="K64" s="4">
        <f t="shared" si="9"/>
        <v>-55.201724267799456</v>
      </c>
      <c r="L64" s="4">
        <v>-48.309047450163582</v>
      </c>
    </row>
    <row r="65" spans="1:12" x14ac:dyDescent="0.2">
      <c r="A65" s="5"/>
      <c r="E65" s="4"/>
      <c r="F65" s="4"/>
      <c r="G65" s="4"/>
      <c r="H65" s="4"/>
      <c r="I65" s="4"/>
      <c r="J65" s="4"/>
      <c r="K65" s="4"/>
      <c r="L65" s="4"/>
    </row>
    <row r="66" spans="1:12" ht="13.5" thickBot="1" x14ac:dyDescent="0.25">
      <c r="A66" s="5">
        <f>A64+1</f>
        <v>33</v>
      </c>
      <c r="C66" s="1" t="s">
        <v>50</v>
      </c>
      <c r="E66" s="6">
        <f t="shared" ref="E66:L66" si="11">SUM(E43:E64)</f>
        <v>-1059.2706409919958</v>
      </c>
      <c r="F66" s="6">
        <f t="shared" si="11"/>
        <v>-78.506418653449785</v>
      </c>
      <c r="G66" s="6">
        <f t="shared" si="11"/>
        <v>3.9712998293935442</v>
      </c>
      <c r="H66" s="6">
        <f t="shared" si="11"/>
        <v>8.5583560275679478</v>
      </c>
      <c r="I66" s="6">
        <f t="shared" si="11"/>
        <v>-1125.247403788484</v>
      </c>
      <c r="J66" s="6">
        <f t="shared" si="11"/>
        <v>0</v>
      </c>
      <c r="K66" s="6">
        <f t="shared" si="11"/>
        <v>-1125.247403788484</v>
      </c>
      <c r="L66" s="6">
        <f t="shared" si="11"/>
        <v>-1094.7559685350968</v>
      </c>
    </row>
    <row r="67" spans="1:12" ht="13.5" thickTop="1" x14ac:dyDescent="0.2">
      <c r="A67" s="5"/>
      <c r="E67" s="4"/>
      <c r="F67" s="4"/>
      <c r="G67" s="4"/>
      <c r="H67" s="4"/>
      <c r="I67" s="4"/>
      <c r="J67" s="4"/>
      <c r="K67" s="4"/>
      <c r="L67" s="4"/>
    </row>
    <row r="68" spans="1:12" ht="13.5" thickBot="1" x14ac:dyDescent="0.25">
      <c r="A68" s="5">
        <f>A66+1</f>
        <v>34</v>
      </c>
      <c r="C68" s="1" t="s">
        <v>42</v>
      </c>
      <c r="E68" s="6">
        <f t="shared" ref="E68:L68" si="12">SUM(E23,E39,E66)</f>
        <v>-6215.6278396296329</v>
      </c>
      <c r="F68" s="6">
        <f t="shared" si="12"/>
        <v>-474.05252253111036</v>
      </c>
      <c r="G68" s="6">
        <f t="shared" si="12"/>
        <v>88.137880753333334</v>
      </c>
      <c r="H68" s="6">
        <f t="shared" si="12"/>
        <v>61.129767819508452</v>
      </c>
      <c r="I68" s="6">
        <f t="shared" si="12"/>
        <v>-6540.4127135879025</v>
      </c>
      <c r="J68" s="6">
        <f t="shared" si="12"/>
        <v>3.0535999999999994</v>
      </c>
      <c r="K68" s="6">
        <f t="shared" si="12"/>
        <v>-6537.3591135879014</v>
      </c>
      <c r="L68" s="6">
        <f t="shared" si="12"/>
        <v>-6400.009997198018</v>
      </c>
    </row>
    <row r="69" spans="1:12" ht="13.5" thickTop="1" x14ac:dyDescent="0.2"/>
    <row r="70" spans="1:12" x14ac:dyDescent="0.2">
      <c r="A70" s="3"/>
    </row>
  </sheetData>
  <pageMargins left="0.7" right="0.7" top="0.75" bottom="0.75" header="0.3" footer="0.3"/>
  <pageSetup scale="77" firstPageNumber="9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C9C0-B92D-4202-B1DF-D41599525B95}">
  <dimension ref="A6:L23"/>
  <sheetViews>
    <sheetView view="pageLayout" topLeftCell="A16" zoomScale="90" zoomScaleNormal="100" zoomScalePageLayoutView="90" workbookViewId="0">
      <selection activeCell="A6" sqref="A6:XFD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69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A12" s="5"/>
      <c r="C12" s="3" t="s">
        <v>99</v>
      </c>
      <c r="E12" s="4"/>
      <c r="F12" s="4"/>
      <c r="G12" s="4"/>
      <c r="H12" s="4"/>
      <c r="I12" s="4"/>
      <c r="J12" s="4"/>
      <c r="K12" s="4"/>
      <c r="L12" s="1"/>
    </row>
    <row r="13" spans="1:12" x14ac:dyDescent="0.2">
      <c r="E13" s="4"/>
      <c r="F13" s="4"/>
      <c r="G13" s="4"/>
      <c r="H13" s="4"/>
      <c r="I13" s="4"/>
      <c r="J13" s="4"/>
      <c r="K13" s="4"/>
      <c r="L13" s="4"/>
    </row>
    <row r="14" spans="1:12" x14ac:dyDescent="0.2">
      <c r="A14" s="5">
        <v>1</v>
      </c>
      <c r="C14" s="1" t="s">
        <v>32</v>
      </c>
      <c r="E14" s="4">
        <v>-20.467417776062561</v>
      </c>
      <c r="F14" s="4">
        <v>-1.2202327765854681</v>
      </c>
      <c r="G14" s="4">
        <v>0</v>
      </c>
      <c r="H14" s="4">
        <v>0</v>
      </c>
      <c r="I14" s="4">
        <f t="shared" ref="I14:I19" si="0">E14+F14+G14+H14</f>
        <v>-21.68765055264803</v>
      </c>
      <c r="J14" s="4">
        <v>0</v>
      </c>
      <c r="K14" s="4">
        <f t="shared" ref="K14:K19" si="1">I14+J14</f>
        <v>-21.68765055264803</v>
      </c>
      <c r="L14" s="4">
        <v>-21.074442861092752</v>
      </c>
    </row>
    <row r="15" spans="1:12" x14ac:dyDescent="0.2">
      <c r="A15" s="5">
        <v>2</v>
      </c>
      <c r="C15" s="1" t="s">
        <v>66</v>
      </c>
      <c r="E15" s="4">
        <v>-49.608786012225707</v>
      </c>
      <c r="F15" s="4">
        <v>-3.4073094806770059</v>
      </c>
      <c r="G15" s="4">
        <v>4.9481933333333341E-3</v>
      </c>
      <c r="H15" s="4">
        <v>3.4744435199703681E-2</v>
      </c>
      <c r="I15" s="4">
        <f t="shared" si="0"/>
        <v>-52.976402864369675</v>
      </c>
      <c r="J15" s="4">
        <v>0</v>
      </c>
      <c r="K15" s="4">
        <f t="shared" si="1"/>
        <v>-52.976402864369675</v>
      </c>
      <c r="L15" s="4">
        <v>-51.301269267416309</v>
      </c>
    </row>
    <row r="16" spans="1:12" x14ac:dyDescent="0.2">
      <c r="A16" s="5">
        <v>3</v>
      </c>
      <c r="C16" s="1" t="s">
        <v>26</v>
      </c>
      <c r="E16" s="4">
        <v>-733.85113455904002</v>
      </c>
      <c r="F16" s="4">
        <v>-41.837441355266918</v>
      </c>
      <c r="G16" s="4">
        <v>2.0014182355555556</v>
      </c>
      <c r="H16" s="4">
        <v>0.21699836294776781</v>
      </c>
      <c r="I16" s="4">
        <f t="shared" si="0"/>
        <v>-773.4701593158037</v>
      </c>
      <c r="J16" s="4">
        <v>0</v>
      </c>
      <c r="K16" s="4">
        <f t="shared" si="1"/>
        <v>-773.4701593158037</v>
      </c>
      <c r="L16" s="4">
        <v>-753.94727189820321</v>
      </c>
    </row>
    <row r="17" spans="1:12" x14ac:dyDescent="0.2">
      <c r="A17" s="5">
        <v>4</v>
      </c>
      <c r="C17" s="1" t="s">
        <v>57</v>
      </c>
      <c r="E17" s="4">
        <v>-354.10376431611331</v>
      </c>
      <c r="F17" s="4">
        <v>-30.737559792837185</v>
      </c>
      <c r="G17" s="4">
        <v>0</v>
      </c>
      <c r="H17" s="4">
        <v>1.4933527665928755E-2</v>
      </c>
      <c r="I17" s="4">
        <f t="shared" si="0"/>
        <v>-384.82639058128461</v>
      </c>
      <c r="J17" s="4">
        <v>0</v>
      </c>
      <c r="K17" s="4">
        <f t="shared" si="1"/>
        <v>-384.82639058128461</v>
      </c>
      <c r="L17" s="4">
        <v>-369.46169989252093</v>
      </c>
    </row>
    <row r="18" spans="1:12" x14ac:dyDescent="0.2">
      <c r="A18" s="5">
        <v>5</v>
      </c>
      <c r="C18" s="1" t="s">
        <v>39</v>
      </c>
      <c r="E18" s="4">
        <v>-125.91985995693901</v>
      </c>
      <c r="F18" s="4">
        <v>-11.244207053900741</v>
      </c>
      <c r="G18" s="4">
        <v>2.7323779999999999E-2</v>
      </c>
      <c r="H18" s="4">
        <v>1.2179877163045595E-2</v>
      </c>
      <c r="I18" s="4">
        <f t="shared" si="0"/>
        <v>-137.12456335367671</v>
      </c>
      <c r="J18" s="4">
        <v>0</v>
      </c>
      <c r="K18" s="4">
        <f t="shared" si="1"/>
        <v>-137.12456335367671</v>
      </c>
      <c r="L18" s="4">
        <v>-131.4548088461317</v>
      </c>
    </row>
    <row r="19" spans="1:12" x14ac:dyDescent="0.2">
      <c r="A19" s="5">
        <v>6</v>
      </c>
      <c r="C19" s="1" t="s">
        <v>40</v>
      </c>
      <c r="E19" s="4">
        <v>-34.068571837772453</v>
      </c>
      <c r="F19" s="4">
        <v>-7.2745822729860503</v>
      </c>
      <c r="G19" s="4">
        <v>0</v>
      </c>
      <c r="H19" s="4">
        <v>0</v>
      </c>
      <c r="I19" s="4">
        <f t="shared" si="0"/>
        <v>-41.343154110758505</v>
      </c>
      <c r="J19" s="4">
        <v>0</v>
      </c>
      <c r="K19" s="4">
        <f t="shared" si="1"/>
        <v>-41.343154110758505</v>
      </c>
      <c r="L19" s="4">
        <v>-37.614664660903415</v>
      </c>
    </row>
    <row r="20" spans="1:12" x14ac:dyDescent="0.2">
      <c r="A20" s="5"/>
      <c r="E20" s="4"/>
      <c r="F20" s="4"/>
      <c r="G20" s="4"/>
      <c r="H20" s="4"/>
      <c r="I20" s="4"/>
      <c r="J20" s="4"/>
      <c r="K20" s="4"/>
      <c r="L20" s="4"/>
    </row>
    <row r="21" spans="1:12" ht="13.5" thickBot="1" x14ac:dyDescent="0.25">
      <c r="A21" s="5">
        <v>8</v>
      </c>
      <c r="C21" s="1" t="s">
        <v>68</v>
      </c>
      <c r="E21" s="6">
        <f t="shared" ref="E21:L21" si="2">SUM(E14:E19)</f>
        <v>-1318.019534458153</v>
      </c>
      <c r="F21" s="6">
        <f t="shared" si="2"/>
        <v>-95.721332732253373</v>
      </c>
      <c r="G21" s="6">
        <f t="shared" si="2"/>
        <v>2.0336902088888893</v>
      </c>
      <c r="H21" s="6">
        <f t="shared" si="2"/>
        <v>0.27885620297644581</v>
      </c>
      <c r="I21" s="6">
        <f t="shared" si="2"/>
        <v>-1411.4283207785411</v>
      </c>
      <c r="J21" s="6">
        <f t="shared" si="2"/>
        <v>0</v>
      </c>
      <c r="K21" s="6">
        <f t="shared" si="2"/>
        <v>-1411.4283207785411</v>
      </c>
      <c r="L21" s="6">
        <f t="shared" si="2"/>
        <v>-1364.8541574262683</v>
      </c>
    </row>
    <row r="22" spans="1:12" ht="13.5" thickTop="1" x14ac:dyDescent="0.2"/>
    <row r="23" spans="1:12" x14ac:dyDescent="0.2">
      <c r="A23" s="3"/>
    </row>
  </sheetData>
  <pageMargins left="0.7" right="0.7" top="0.75" bottom="0.75" header="0.3" footer="0.3"/>
  <pageSetup scale="77" firstPageNumber="11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89EC-7C91-4449-BEF2-8BF4DC962AC7}">
  <dimension ref="A6:L47"/>
  <sheetViews>
    <sheetView view="pageLayout" zoomScale="90" zoomScaleNormal="100" zoomScalePageLayoutView="90" workbookViewId="0">
      <selection activeCell="A6" sqref="A6:XFD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64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C12" s="3" t="s">
        <v>52</v>
      </c>
      <c r="E12" s="4"/>
      <c r="F12" s="4"/>
      <c r="G12" s="4"/>
      <c r="H12" s="4"/>
      <c r="I12" s="4"/>
      <c r="J12" s="4"/>
      <c r="K12" s="4"/>
      <c r="L12" s="4"/>
    </row>
    <row r="14" spans="1:12" x14ac:dyDescent="0.2">
      <c r="A14" s="5">
        <v>1</v>
      </c>
      <c r="C14" s="1" t="s">
        <v>53</v>
      </c>
      <c r="E14" s="4">
        <v>-27.563808036004676</v>
      </c>
      <c r="F14" s="4">
        <v>-0.50231670968869668</v>
      </c>
      <c r="G14" s="4">
        <v>0</v>
      </c>
      <c r="H14" s="4">
        <v>0</v>
      </c>
      <c r="I14" s="4">
        <f t="shared" ref="I14:I20" si="0">E14+F14+G14+H14</f>
        <v>-28.066124745693372</v>
      </c>
      <c r="J14" s="4">
        <v>0</v>
      </c>
      <c r="K14" s="4">
        <f t="shared" ref="K14:K20" si="1">I14+J14</f>
        <v>-28.066124745693372</v>
      </c>
      <c r="L14" s="4">
        <v>-27.814966390849019</v>
      </c>
    </row>
    <row r="15" spans="1:12" x14ac:dyDescent="0.2">
      <c r="A15" s="5">
        <f t="shared" ref="A15:A20" si="2">A14+1</f>
        <v>2</v>
      </c>
      <c r="C15" s="1" t="s">
        <v>24</v>
      </c>
      <c r="E15" s="4">
        <v>-2.475961874397298</v>
      </c>
      <c r="F15" s="4">
        <v>-0.59444254175813593</v>
      </c>
      <c r="G15" s="4">
        <v>6.8861063333333333E-2</v>
      </c>
      <c r="H15" s="4">
        <v>0.72971382340925306</v>
      </c>
      <c r="I15" s="4">
        <f t="shared" si="0"/>
        <v>-2.2718295294128477</v>
      </c>
      <c r="J15" s="4">
        <v>6.7099999999999993E-2</v>
      </c>
      <c r="K15" s="4">
        <f t="shared" si="1"/>
        <v>-2.2047295294128477</v>
      </c>
      <c r="L15" s="4">
        <v>-2.4394802795120309</v>
      </c>
    </row>
    <row r="16" spans="1:12" x14ac:dyDescent="0.2">
      <c r="A16" s="5">
        <f t="shared" si="2"/>
        <v>3</v>
      </c>
      <c r="C16" s="1" t="s">
        <v>54</v>
      </c>
      <c r="E16" s="4">
        <v>-16.019545849433985</v>
      </c>
      <c r="F16" s="4">
        <v>-1.5179475293193658</v>
      </c>
      <c r="G16" s="4">
        <v>0.80060640666666683</v>
      </c>
      <c r="H16" s="4">
        <v>0</v>
      </c>
      <c r="I16" s="4">
        <f t="shared" si="0"/>
        <v>-16.736886972086683</v>
      </c>
      <c r="J16" s="4">
        <v>0</v>
      </c>
      <c r="K16" s="4">
        <f t="shared" si="1"/>
        <v>-16.736886972086683</v>
      </c>
      <c r="L16" s="4">
        <v>-16.506778859322853</v>
      </c>
    </row>
    <row r="17" spans="1:12" x14ac:dyDescent="0.2">
      <c r="A17" s="5">
        <f t="shared" si="2"/>
        <v>4</v>
      </c>
      <c r="C17" s="1" t="s">
        <v>55</v>
      </c>
      <c r="E17" s="4">
        <v>-8.985284588800905</v>
      </c>
      <c r="F17" s="4">
        <v>-0.87323513508095907</v>
      </c>
      <c r="G17" s="4">
        <v>0.34088651666666669</v>
      </c>
      <c r="H17" s="4">
        <v>0</v>
      </c>
      <c r="I17" s="4">
        <f t="shared" si="0"/>
        <v>-9.5176332072151979</v>
      </c>
      <c r="J17" s="4">
        <v>0</v>
      </c>
      <c r="K17" s="4">
        <f t="shared" si="1"/>
        <v>-9.5176332072151979</v>
      </c>
      <c r="L17" s="4">
        <v>-9.3058596504803841</v>
      </c>
    </row>
    <row r="18" spans="1:12" x14ac:dyDescent="0.2">
      <c r="A18" s="5">
        <f t="shared" si="2"/>
        <v>5</v>
      </c>
      <c r="C18" s="1" t="s">
        <v>56</v>
      </c>
      <c r="E18" s="4">
        <v>-35.892962744132085</v>
      </c>
      <c r="F18" s="4">
        <v>-2.1121679333875996</v>
      </c>
      <c r="G18" s="4">
        <v>0</v>
      </c>
      <c r="H18" s="4">
        <v>0</v>
      </c>
      <c r="I18" s="4">
        <f t="shared" si="0"/>
        <v>-38.005130677519688</v>
      </c>
      <c r="J18" s="4">
        <v>0</v>
      </c>
      <c r="K18" s="4">
        <f t="shared" si="1"/>
        <v>-38.005130677519688</v>
      </c>
      <c r="L18" s="4">
        <v>-36.945033607837111</v>
      </c>
    </row>
    <row r="19" spans="1:12" x14ac:dyDescent="0.2">
      <c r="A19" s="5">
        <f t="shared" si="2"/>
        <v>6</v>
      </c>
      <c r="C19" s="1" t="s">
        <v>57</v>
      </c>
      <c r="E19" s="4">
        <v>-60.825008517034426</v>
      </c>
      <c r="F19" s="4">
        <v>-5.6472282804524347</v>
      </c>
      <c r="G19" s="4">
        <v>0.34893518666666673</v>
      </c>
      <c r="H19" s="4">
        <v>1.4664020310215951</v>
      </c>
      <c r="I19" s="4">
        <f t="shared" si="0"/>
        <v>-64.656899579798591</v>
      </c>
      <c r="J19" s="4">
        <v>0.2925999999999998</v>
      </c>
      <c r="K19" s="4">
        <f t="shared" si="1"/>
        <v>-64.364299579798598</v>
      </c>
      <c r="L19" s="4">
        <v>-62.72424751224451</v>
      </c>
    </row>
    <row r="20" spans="1:12" x14ac:dyDescent="0.2">
      <c r="A20" s="5">
        <f t="shared" si="2"/>
        <v>7</v>
      </c>
      <c r="C20" s="1" t="s">
        <v>58</v>
      </c>
      <c r="E20" s="4">
        <v>-8.5577030715351476</v>
      </c>
      <c r="F20" s="4">
        <v>-0.33421958115866662</v>
      </c>
      <c r="G20" s="4">
        <v>0</v>
      </c>
      <c r="H20" s="4">
        <v>0</v>
      </c>
      <c r="I20" s="4">
        <f t="shared" si="0"/>
        <v>-8.8919226526938147</v>
      </c>
      <c r="J20" s="4">
        <v>0</v>
      </c>
      <c r="K20" s="4">
        <f t="shared" si="1"/>
        <v>-8.8919226526938147</v>
      </c>
      <c r="L20" s="4">
        <v>-8.7248128621144811</v>
      </c>
    </row>
    <row r="21" spans="1:12" x14ac:dyDescent="0.2">
      <c r="A21" s="5"/>
      <c r="E21" s="4"/>
      <c r="F21" s="4"/>
      <c r="G21" s="4"/>
      <c r="H21" s="4"/>
      <c r="I21" s="4"/>
      <c r="J21" s="4"/>
      <c r="K21" s="4"/>
      <c r="L21" s="4"/>
    </row>
    <row r="22" spans="1:12" ht="13.5" thickBot="1" x14ac:dyDescent="0.25">
      <c r="A22" s="5">
        <f>A20+1</f>
        <v>8</v>
      </c>
      <c r="C22" s="1" t="s">
        <v>50</v>
      </c>
      <c r="E22" s="6">
        <f t="shared" ref="E22:L22" si="3">SUM(E14:E20)</f>
        <v>-160.32027468133853</v>
      </c>
      <c r="F22" s="6">
        <f t="shared" si="3"/>
        <v>-11.581557710845859</v>
      </c>
      <c r="G22" s="6">
        <f t="shared" si="3"/>
        <v>1.5592891733333336</v>
      </c>
      <c r="H22" s="6">
        <f t="shared" si="3"/>
        <v>2.1961158544308481</v>
      </c>
      <c r="I22" s="6">
        <f t="shared" si="3"/>
        <v>-168.14642736442019</v>
      </c>
      <c r="J22" s="6">
        <f t="shared" si="3"/>
        <v>0.3596999999999998</v>
      </c>
      <c r="K22" s="6">
        <f t="shared" si="3"/>
        <v>-167.78672736442019</v>
      </c>
      <c r="L22" s="6">
        <f t="shared" si="3"/>
        <v>-164.46117916236039</v>
      </c>
    </row>
    <row r="23" spans="1:12" ht="13.5" thickTop="1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x14ac:dyDescent="0.2">
      <c r="A24" s="5"/>
      <c r="C24" s="3" t="s">
        <v>60</v>
      </c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5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>
        <f>A22+1</f>
        <v>9</v>
      </c>
      <c r="C26" s="1" t="s">
        <v>24</v>
      </c>
      <c r="E26" s="4">
        <v>-2.8612514637245989</v>
      </c>
      <c r="F26" s="4">
        <v>-0.18273471658486368</v>
      </c>
      <c r="G26" s="4">
        <v>0</v>
      </c>
      <c r="H26" s="4">
        <v>8.8970546628188943E-2</v>
      </c>
      <c r="I26" s="4">
        <f>E26+F26+G26+H26</f>
        <v>-2.9550156336812736</v>
      </c>
      <c r="J26" s="4">
        <v>0</v>
      </c>
      <c r="K26" s="4">
        <f>I26+J26</f>
        <v>-2.9550156336812736</v>
      </c>
      <c r="L26" s="4">
        <v>-2.9273189510756423</v>
      </c>
    </row>
    <row r="27" spans="1:12" x14ac:dyDescent="0.2">
      <c r="A27" s="5">
        <f>A26+1</f>
        <v>10</v>
      </c>
      <c r="C27" s="1" t="s">
        <v>61</v>
      </c>
      <c r="E27" s="4">
        <v>-4.0620578383808121</v>
      </c>
      <c r="F27" s="4">
        <v>-0.1497439712258925</v>
      </c>
      <c r="G27" s="4">
        <v>0</v>
      </c>
      <c r="H27" s="4">
        <v>0</v>
      </c>
      <c r="I27" s="4">
        <f>E27+F27+G27+H27</f>
        <v>-4.2118018096067047</v>
      </c>
      <c r="J27" s="4">
        <v>0</v>
      </c>
      <c r="K27" s="4">
        <f>I27+J27</f>
        <v>-4.2118018096067047</v>
      </c>
      <c r="L27" s="4">
        <v>-4.1368166183567201</v>
      </c>
    </row>
    <row r="28" spans="1:12" x14ac:dyDescent="0.2">
      <c r="A28" s="5">
        <f>A27+1</f>
        <v>11</v>
      </c>
      <c r="C28" s="1" t="s">
        <v>62</v>
      </c>
      <c r="E28" s="4">
        <v>-11.720430090185506</v>
      </c>
      <c r="F28" s="4">
        <v>-0.71663263656600018</v>
      </c>
      <c r="G28" s="4">
        <v>0</v>
      </c>
      <c r="H28" s="4">
        <v>0</v>
      </c>
      <c r="I28" s="4">
        <f>E28+F28+G28+H28</f>
        <v>-12.437062726751506</v>
      </c>
      <c r="J28" s="4">
        <v>0</v>
      </c>
      <c r="K28" s="4">
        <f>I28+J28</f>
        <v>-12.437062726751506</v>
      </c>
      <c r="L28" s="4">
        <v>-12.078746408468508</v>
      </c>
    </row>
    <row r="29" spans="1:12" x14ac:dyDescent="0.2">
      <c r="A29" s="5">
        <f>A28+1</f>
        <v>12</v>
      </c>
      <c r="C29" s="1" t="s">
        <v>40</v>
      </c>
      <c r="E29" s="4">
        <v>-0.65355941506349313</v>
      </c>
      <c r="F29" s="4">
        <v>-0.15038983474416875</v>
      </c>
      <c r="G29" s="4">
        <v>0</v>
      </c>
      <c r="H29" s="4">
        <v>0</v>
      </c>
      <c r="I29" s="4">
        <f>E29+F29+G29+H29</f>
        <v>-0.80394924980766191</v>
      </c>
      <c r="J29" s="4">
        <v>0</v>
      </c>
      <c r="K29" s="4">
        <f>I29+J29</f>
        <v>-0.80394924980766191</v>
      </c>
      <c r="L29" s="4">
        <v>-0.72285911875761666</v>
      </c>
    </row>
    <row r="30" spans="1:12" x14ac:dyDescent="0.2">
      <c r="A30" s="5"/>
      <c r="E30" s="4"/>
      <c r="F30" s="4"/>
      <c r="G30" s="4"/>
      <c r="H30" s="4"/>
      <c r="I30" s="4"/>
      <c r="J30" s="4"/>
      <c r="K30" s="4"/>
      <c r="L30" s="4"/>
    </row>
    <row r="31" spans="1:12" ht="13.5" thickBot="1" x14ac:dyDescent="0.25">
      <c r="A31" s="5">
        <f>A29+1</f>
        <v>13</v>
      </c>
      <c r="C31" s="1" t="s">
        <v>50</v>
      </c>
      <c r="E31" s="6">
        <f t="shared" ref="E31:L31" si="4">SUM(E26:E29)</f>
        <v>-19.297298807354412</v>
      </c>
      <c r="F31" s="6">
        <f t="shared" si="4"/>
        <v>-1.1995011591209253</v>
      </c>
      <c r="G31" s="6">
        <f t="shared" si="4"/>
        <v>0</v>
      </c>
      <c r="H31" s="6">
        <f t="shared" si="4"/>
        <v>8.8970546628188943E-2</v>
      </c>
      <c r="I31" s="6">
        <f t="shared" si="4"/>
        <v>-20.407829419847147</v>
      </c>
      <c r="J31" s="6">
        <f t="shared" si="4"/>
        <v>0</v>
      </c>
      <c r="K31" s="6">
        <f t="shared" si="4"/>
        <v>-20.407829419847147</v>
      </c>
      <c r="L31" s="6">
        <f t="shared" si="4"/>
        <v>-19.865741096658486</v>
      </c>
    </row>
    <row r="32" spans="1:12" ht="13.5" thickTop="1" x14ac:dyDescent="0.2">
      <c r="A32" s="5"/>
      <c r="E32" s="4"/>
      <c r="F32" s="4"/>
      <c r="G32" s="4"/>
      <c r="H32" s="4"/>
      <c r="I32" s="4"/>
      <c r="J32" s="4"/>
      <c r="K32" s="4"/>
      <c r="L32" s="4"/>
    </row>
    <row r="33" spans="1:12" x14ac:dyDescent="0.2">
      <c r="A33" s="5"/>
      <c r="C33" s="3" t="s">
        <v>63</v>
      </c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5"/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5">
        <f>A31+1</f>
        <v>14</v>
      </c>
      <c r="C35" s="1" t="s">
        <v>32</v>
      </c>
      <c r="E35" s="4">
        <v>-19.458450518979301</v>
      </c>
      <c r="F35" s="4">
        <v>-0.70857690351000013</v>
      </c>
      <c r="G35" s="4">
        <v>0</v>
      </c>
      <c r="H35" s="4">
        <v>0</v>
      </c>
      <c r="I35" s="4">
        <f t="shared" ref="I35:I41" si="5">E35+F35+G35+H35</f>
        <v>-20.167027422489301</v>
      </c>
      <c r="J35" s="4">
        <v>0</v>
      </c>
      <c r="K35" s="4">
        <f t="shared" ref="K35:K41" si="6">I35+J35</f>
        <v>-20.167027422489301</v>
      </c>
      <c r="L35" s="4">
        <v>-19.812738970734298</v>
      </c>
    </row>
    <row r="36" spans="1:12" x14ac:dyDescent="0.2">
      <c r="A36" s="5">
        <f t="shared" ref="A36:A41" si="7">A35+1</f>
        <v>15</v>
      </c>
      <c r="C36" s="1" t="s">
        <v>24</v>
      </c>
      <c r="E36" s="4">
        <v>-44.985708747474078</v>
      </c>
      <c r="F36" s="4">
        <v>-1.8621235276535089</v>
      </c>
      <c r="G36" s="4">
        <v>0.21820400666666664</v>
      </c>
      <c r="H36" s="4">
        <v>0</v>
      </c>
      <c r="I36" s="4">
        <f t="shared" si="5"/>
        <v>-46.62962826846092</v>
      </c>
      <c r="J36" s="4">
        <v>0</v>
      </c>
      <c r="K36" s="4">
        <f t="shared" si="6"/>
        <v>-46.62962826846092</v>
      </c>
      <c r="L36" s="4">
        <v>-45.848185211788362</v>
      </c>
    </row>
    <row r="37" spans="1:12" x14ac:dyDescent="0.2">
      <c r="A37" s="5">
        <f t="shared" si="7"/>
        <v>16</v>
      </c>
      <c r="C37" s="1" t="s">
        <v>54</v>
      </c>
      <c r="E37" s="4">
        <v>-35.428871813502838</v>
      </c>
      <c r="F37" s="4">
        <v>-1.4354723589186886</v>
      </c>
      <c r="G37" s="4">
        <v>2.2999763333333333E-2</v>
      </c>
      <c r="H37" s="4">
        <v>0</v>
      </c>
      <c r="I37" s="4">
        <f t="shared" si="5"/>
        <v>-36.841344409088194</v>
      </c>
      <c r="J37" s="4">
        <v>0</v>
      </c>
      <c r="K37" s="4">
        <f t="shared" si="6"/>
        <v>-36.841344409088194</v>
      </c>
      <c r="L37" s="4">
        <v>-36.106383691500668</v>
      </c>
    </row>
    <row r="38" spans="1:12" x14ac:dyDescent="0.2">
      <c r="A38" s="5">
        <f t="shared" si="7"/>
        <v>17</v>
      </c>
      <c r="C38" s="1" t="s">
        <v>56</v>
      </c>
      <c r="E38" s="4">
        <v>-30.394939159622897</v>
      </c>
      <c r="F38" s="4">
        <v>-1.4697110544191649</v>
      </c>
      <c r="G38" s="4">
        <v>0</v>
      </c>
      <c r="H38" s="4">
        <v>0</v>
      </c>
      <c r="I38" s="4">
        <f t="shared" si="5"/>
        <v>-31.864650214042062</v>
      </c>
      <c r="J38" s="4">
        <v>0</v>
      </c>
      <c r="K38" s="4">
        <f t="shared" si="6"/>
        <v>-31.864650214042062</v>
      </c>
      <c r="L38" s="4">
        <v>-31.091301600496259</v>
      </c>
    </row>
    <row r="39" spans="1:12" x14ac:dyDescent="0.2">
      <c r="A39" s="5">
        <f t="shared" si="7"/>
        <v>18</v>
      </c>
      <c r="C39" s="1" t="s">
        <v>57</v>
      </c>
      <c r="E39" s="4">
        <v>-173.52572177833218</v>
      </c>
      <c r="F39" s="4">
        <v>-12.658016381779975</v>
      </c>
      <c r="G39" s="4">
        <v>0.69316001333333344</v>
      </c>
      <c r="H39" s="4">
        <v>0</v>
      </c>
      <c r="I39" s="4">
        <f t="shared" si="5"/>
        <v>-185.49057814677883</v>
      </c>
      <c r="J39" s="4">
        <v>0</v>
      </c>
      <c r="K39" s="4">
        <f t="shared" si="6"/>
        <v>-185.49057814677883</v>
      </c>
      <c r="L39" s="4">
        <v>-179.66156860776988</v>
      </c>
    </row>
    <row r="40" spans="1:12" x14ac:dyDescent="0.2">
      <c r="A40" s="5">
        <f t="shared" si="7"/>
        <v>19</v>
      </c>
      <c r="C40" s="1" t="s">
        <v>39</v>
      </c>
      <c r="E40" s="4">
        <v>-43.883252707674828</v>
      </c>
      <c r="F40" s="4">
        <v>-2.396646831732212</v>
      </c>
      <c r="G40" s="4">
        <v>0.91970239333333348</v>
      </c>
      <c r="H40" s="4">
        <v>5.5503087181158886E-2</v>
      </c>
      <c r="I40" s="4">
        <f t="shared" si="5"/>
        <v>-45.304694058892551</v>
      </c>
      <c r="J40" s="4">
        <v>0</v>
      </c>
      <c r="K40" s="4">
        <f t="shared" si="6"/>
        <v>-45.304694058892551</v>
      </c>
      <c r="L40" s="4">
        <v>-44.78504728859955</v>
      </c>
    </row>
    <row r="41" spans="1:12" x14ac:dyDescent="0.2">
      <c r="A41" s="5">
        <f t="shared" si="7"/>
        <v>20</v>
      </c>
      <c r="C41" s="1" t="s">
        <v>40</v>
      </c>
      <c r="E41" s="4">
        <v>-4.7315657856848707</v>
      </c>
      <c r="F41" s="4">
        <v>-0.70372151620767687</v>
      </c>
      <c r="G41" s="4">
        <v>0</v>
      </c>
      <c r="H41" s="4">
        <v>0</v>
      </c>
      <c r="I41" s="4">
        <f t="shared" si="5"/>
        <v>-5.4352873018925472</v>
      </c>
      <c r="J41" s="4">
        <v>0</v>
      </c>
      <c r="K41" s="4">
        <f t="shared" si="6"/>
        <v>-5.4352873018925472</v>
      </c>
      <c r="L41" s="4">
        <v>-5.0769054501074642</v>
      </c>
    </row>
    <row r="42" spans="1:12" x14ac:dyDescent="0.2">
      <c r="A42" s="5"/>
      <c r="E42" s="4"/>
      <c r="F42" s="4"/>
      <c r="G42" s="4"/>
      <c r="H42" s="4"/>
      <c r="I42" s="4"/>
      <c r="J42" s="4"/>
      <c r="K42" s="4"/>
      <c r="L42" s="4"/>
    </row>
    <row r="43" spans="1:12" ht="13.5" thickBot="1" x14ac:dyDescent="0.25">
      <c r="A43" s="5">
        <f>A41+1</f>
        <v>21</v>
      </c>
      <c r="C43" s="1" t="s">
        <v>50</v>
      </c>
      <c r="E43" s="6">
        <f t="shared" ref="E43:L43" si="8">SUM(E35:E41)</f>
        <v>-352.40851051127106</v>
      </c>
      <c r="F43" s="6">
        <f t="shared" si="8"/>
        <v>-21.234268574221225</v>
      </c>
      <c r="G43" s="6">
        <f t="shared" si="8"/>
        <v>1.8540661766666668</v>
      </c>
      <c r="H43" s="6">
        <f t="shared" si="8"/>
        <v>5.5503087181158886E-2</v>
      </c>
      <c r="I43" s="6">
        <f t="shared" si="8"/>
        <v>-371.73320982164444</v>
      </c>
      <c r="J43" s="6">
        <f t="shared" si="8"/>
        <v>0</v>
      </c>
      <c r="K43" s="6">
        <f t="shared" si="8"/>
        <v>-371.73320982164444</v>
      </c>
      <c r="L43" s="6">
        <f t="shared" si="8"/>
        <v>-362.38213082099651</v>
      </c>
    </row>
    <row r="44" spans="1:12" ht="13.5" thickTop="1" x14ac:dyDescent="0.2">
      <c r="A44" s="5"/>
      <c r="E44" s="4"/>
      <c r="F44" s="4"/>
      <c r="G44" s="4"/>
      <c r="H44" s="4"/>
      <c r="I44" s="4"/>
      <c r="J44" s="4"/>
      <c r="K44" s="4"/>
      <c r="L44" s="4"/>
    </row>
    <row r="45" spans="1:12" ht="13.5" thickBot="1" x14ac:dyDescent="0.25">
      <c r="A45" s="5">
        <f>A43+1</f>
        <v>22</v>
      </c>
      <c r="C45" s="1" t="s">
        <v>42</v>
      </c>
      <c r="E45" s="6">
        <f t="shared" ref="E45:L45" si="9">SUM(E22,E31,E43)</f>
        <v>-532.02608399996404</v>
      </c>
      <c r="F45" s="6">
        <f t="shared" si="9"/>
        <v>-34.01532744418801</v>
      </c>
      <c r="G45" s="6">
        <f t="shared" si="9"/>
        <v>3.4133553500000007</v>
      </c>
      <c r="H45" s="6">
        <f t="shared" si="9"/>
        <v>2.3405894882401963</v>
      </c>
      <c r="I45" s="6">
        <f t="shared" si="9"/>
        <v>-560.28746660591173</v>
      </c>
      <c r="J45" s="6">
        <f t="shared" si="9"/>
        <v>0.3596999999999998</v>
      </c>
      <c r="K45" s="6">
        <f t="shared" si="9"/>
        <v>-559.92776660591176</v>
      </c>
      <c r="L45" s="6">
        <f t="shared" si="9"/>
        <v>-546.70905108001534</v>
      </c>
    </row>
    <row r="46" spans="1:12" ht="13.5" thickTop="1" x14ac:dyDescent="0.2">
      <c r="A46" s="5"/>
      <c r="E46" s="4"/>
      <c r="F46" s="4"/>
      <c r="G46" s="4"/>
      <c r="H46" s="4"/>
      <c r="I46" s="4"/>
      <c r="J46" s="4"/>
      <c r="K46" s="4"/>
      <c r="L46" s="4"/>
    </row>
    <row r="47" spans="1:12" x14ac:dyDescent="0.2">
      <c r="A47" s="3"/>
    </row>
  </sheetData>
  <pageMargins left="0.7" right="0.7" top="0.75" bottom="0.75" header="0.3" footer="0.3"/>
  <pageSetup scale="77" firstPageNumber="12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2AE2-086A-4F45-B93A-82E52CD48E40}">
  <dimension ref="A6:L48"/>
  <sheetViews>
    <sheetView view="pageLayout" topLeftCell="A22" zoomScale="90" zoomScaleNormal="100" zoomScalePageLayoutView="90" workbookViewId="0">
      <selection activeCell="A6" sqref="A6:XFD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90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C12" s="3" t="s">
        <v>71</v>
      </c>
      <c r="E12" s="4"/>
      <c r="F12" s="4"/>
      <c r="G12" s="4"/>
      <c r="H12" s="4"/>
      <c r="I12" s="4"/>
      <c r="J12" s="4"/>
      <c r="K12" s="4"/>
      <c r="L12" s="4"/>
    </row>
    <row r="14" spans="1:12" x14ac:dyDescent="0.2">
      <c r="A14" s="5">
        <v>1</v>
      </c>
      <c r="C14" s="1" t="s">
        <v>98</v>
      </c>
      <c r="E14" s="4">
        <v>-1.2413878017311579</v>
      </c>
      <c r="F14" s="4">
        <v>-1.8391434363067072</v>
      </c>
      <c r="G14" s="4">
        <v>0</v>
      </c>
      <c r="H14" s="4">
        <v>0</v>
      </c>
      <c r="I14" s="4">
        <f t="shared" ref="I14:I15" si="0">E14+F14+G14+H14</f>
        <v>-3.0805312380378651</v>
      </c>
      <c r="J14" s="4">
        <v>0</v>
      </c>
      <c r="K14" s="4">
        <f t="shared" ref="K14:K15" si="1">I14+J14</f>
        <v>-3.0805312380378651</v>
      </c>
      <c r="L14" s="4">
        <v>-2.140665577969989</v>
      </c>
    </row>
    <row r="15" spans="1:12" x14ac:dyDescent="0.2">
      <c r="A15" s="5">
        <f t="shared" ref="A15:A28" si="2">A14+1</f>
        <v>2</v>
      </c>
      <c r="C15" s="1" t="s">
        <v>72</v>
      </c>
      <c r="E15" s="4">
        <v>-9.7472979999999987E-2</v>
      </c>
      <c r="F15" s="4">
        <v>0</v>
      </c>
      <c r="G15" s="4">
        <v>0</v>
      </c>
      <c r="H15" s="4">
        <v>0</v>
      </c>
      <c r="I15" s="4">
        <f t="shared" si="0"/>
        <v>-9.7472979999999987E-2</v>
      </c>
      <c r="J15" s="4">
        <v>0.19789999999999999</v>
      </c>
      <c r="K15" s="4">
        <f t="shared" si="1"/>
        <v>0.10042702000000001</v>
      </c>
      <c r="L15" s="4">
        <v>0.10042702000000002</v>
      </c>
    </row>
    <row r="16" spans="1:12" x14ac:dyDescent="0.2">
      <c r="A16" s="5">
        <f t="shared" si="2"/>
        <v>3</v>
      </c>
      <c r="C16" s="1" t="s">
        <v>73</v>
      </c>
      <c r="E16" s="4">
        <v>-16.659516335620424</v>
      </c>
      <c r="F16" s="4">
        <v>-2.9261651300744007</v>
      </c>
      <c r="G16" s="4">
        <v>3.1706733333333342E-3</v>
      </c>
      <c r="H16" s="4">
        <v>0</v>
      </c>
      <c r="I16" s="4">
        <f t="shared" ref="I16:I28" si="3">E16+F16+G16+H16</f>
        <v>-19.582510792361493</v>
      </c>
      <c r="J16" s="4">
        <v>0</v>
      </c>
      <c r="K16" s="4">
        <f t="shared" ref="K16:K28" si="4">I16+J16</f>
        <v>-19.582510792361493</v>
      </c>
      <c r="L16" s="4">
        <v>-18.225062559431262</v>
      </c>
    </row>
    <row r="17" spans="1:12" x14ac:dyDescent="0.2">
      <c r="A17" s="5">
        <f t="shared" si="2"/>
        <v>4</v>
      </c>
      <c r="C17" s="1" t="s">
        <v>74</v>
      </c>
      <c r="E17" s="4">
        <v>-41.83973766667701</v>
      </c>
      <c r="F17" s="4">
        <v>-7.8648091798790976</v>
      </c>
      <c r="G17" s="4">
        <v>1.47615479</v>
      </c>
      <c r="H17" s="4">
        <v>0</v>
      </c>
      <c r="I17" s="4">
        <f t="shared" si="3"/>
        <v>-48.228392056556103</v>
      </c>
      <c r="J17" s="4">
        <v>5.4300000000000001E-2</v>
      </c>
      <c r="K17" s="4">
        <f t="shared" si="4"/>
        <v>-48.174092056556105</v>
      </c>
      <c r="L17" s="4">
        <v>-45.187310462805208</v>
      </c>
    </row>
    <row r="18" spans="1:12" x14ac:dyDescent="0.2">
      <c r="A18" s="5">
        <f t="shared" si="2"/>
        <v>5</v>
      </c>
      <c r="C18" s="1" t="s">
        <v>75</v>
      </c>
      <c r="E18" s="4">
        <v>-8.6483504028443004E-3</v>
      </c>
      <c r="F18" s="4">
        <v>-0.27754353660878112</v>
      </c>
      <c r="G18" s="4">
        <v>0</v>
      </c>
      <c r="H18" s="4">
        <v>0</v>
      </c>
      <c r="I18" s="4">
        <f t="shared" si="3"/>
        <v>-0.2861918870116254</v>
      </c>
      <c r="J18" s="4">
        <v>0</v>
      </c>
      <c r="K18" s="4">
        <f t="shared" si="4"/>
        <v>-0.2861918870116254</v>
      </c>
      <c r="L18" s="4">
        <v>-0.14611424769996889</v>
      </c>
    </row>
    <row r="19" spans="1:12" x14ac:dyDescent="0.2">
      <c r="A19" s="5">
        <f t="shared" si="2"/>
        <v>6</v>
      </c>
      <c r="C19" s="1" t="s">
        <v>76</v>
      </c>
      <c r="E19" s="4">
        <v>-7.2046466064053423</v>
      </c>
      <c r="F19" s="4">
        <v>-0.99122453612380956</v>
      </c>
      <c r="G19" s="4">
        <v>0.20709374666666666</v>
      </c>
      <c r="H19" s="4">
        <v>0</v>
      </c>
      <c r="I19" s="4">
        <f t="shared" si="3"/>
        <v>-7.9887773958624848</v>
      </c>
      <c r="J19" s="4">
        <v>0</v>
      </c>
      <c r="K19" s="4">
        <f t="shared" si="4"/>
        <v>-7.9887773958624848</v>
      </c>
      <c r="L19" s="4">
        <v>-7.6260172732909313</v>
      </c>
    </row>
    <row r="20" spans="1:12" x14ac:dyDescent="0.2">
      <c r="A20" s="5">
        <f t="shared" si="2"/>
        <v>7</v>
      </c>
      <c r="C20" s="1" t="s">
        <v>77</v>
      </c>
      <c r="E20" s="4">
        <v>-26.924351482063347</v>
      </c>
      <c r="F20" s="4">
        <v>-2.8587930248781155</v>
      </c>
      <c r="G20" s="4">
        <v>2.6044333333333329E-2</v>
      </c>
      <c r="H20" s="4">
        <v>0</v>
      </c>
      <c r="I20" s="4">
        <f t="shared" si="3"/>
        <v>-29.757100173608126</v>
      </c>
      <c r="J20" s="4">
        <v>0</v>
      </c>
      <c r="K20" s="4">
        <f t="shared" si="4"/>
        <v>-29.757100173608126</v>
      </c>
      <c r="L20" s="4">
        <v>-28.330580768741783</v>
      </c>
    </row>
    <row r="21" spans="1:12" x14ac:dyDescent="0.2">
      <c r="A21" s="5">
        <f t="shared" si="2"/>
        <v>8</v>
      </c>
      <c r="C21" s="1" t="s">
        <v>78</v>
      </c>
      <c r="E21" s="4">
        <v>-1.1353411882865343</v>
      </c>
      <c r="F21" s="4">
        <v>-1.3437725321819039E-2</v>
      </c>
      <c r="G21" s="4">
        <v>0</v>
      </c>
      <c r="H21" s="4">
        <v>0</v>
      </c>
      <c r="I21" s="4">
        <f t="shared" si="3"/>
        <v>-1.1487789136083533</v>
      </c>
      <c r="J21" s="4">
        <v>0</v>
      </c>
      <c r="K21" s="4">
        <f t="shared" si="4"/>
        <v>-1.1487789136083533</v>
      </c>
      <c r="L21" s="4">
        <v>-1.1420531019737157</v>
      </c>
    </row>
    <row r="22" spans="1:12" x14ac:dyDescent="0.2">
      <c r="A22" s="5">
        <f t="shared" si="2"/>
        <v>9</v>
      </c>
      <c r="C22" s="1" t="s">
        <v>79</v>
      </c>
      <c r="E22" s="4">
        <v>-2.702453140781893</v>
      </c>
      <c r="F22" s="4">
        <v>-0.61145142262476182</v>
      </c>
      <c r="G22" s="4">
        <v>0</v>
      </c>
      <c r="H22" s="4">
        <v>0</v>
      </c>
      <c r="I22" s="4">
        <f t="shared" si="3"/>
        <v>-3.3139045634066546</v>
      </c>
      <c r="J22" s="4">
        <v>0</v>
      </c>
      <c r="K22" s="4">
        <f t="shared" si="4"/>
        <v>-3.3139045634066546</v>
      </c>
      <c r="L22" s="4">
        <v>-3.0069335203587619</v>
      </c>
    </row>
    <row r="23" spans="1:12" x14ac:dyDescent="0.2">
      <c r="A23" s="5">
        <f t="shared" si="2"/>
        <v>10</v>
      </c>
      <c r="C23" s="1" t="s">
        <v>80</v>
      </c>
      <c r="E23" s="4">
        <v>-0.55811295081074996</v>
      </c>
      <c r="F23" s="4">
        <v>-1.6695546339E-2</v>
      </c>
      <c r="G23" s="4">
        <v>0</v>
      </c>
      <c r="H23" s="4">
        <v>0</v>
      </c>
      <c r="I23" s="4">
        <f t="shared" si="3"/>
        <v>-0.57480849714975002</v>
      </c>
      <c r="J23" s="4">
        <v>0</v>
      </c>
      <c r="K23" s="4">
        <f t="shared" si="4"/>
        <v>-0.57480849714975002</v>
      </c>
      <c r="L23" s="4">
        <v>-0.56646072398024994</v>
      </c>
    </row>
    <row r="24" spans="1:12" x14ac:dyDescent="0.2">
      <c r="A24" s="5">
        <f t="shared" si="2"/>
        <v>11</v>
      </c>
      <c r="C24" s="1" t="s">
        <v>81</v>
      </c>
      <c r="E24" s="4">
        <v>0.19043102832574807</v>
      </c>
      <c r="F24" s="4">
        <v>-0.13404687451968891</v>
      </c>
      <c r="G24" s="4">
        <v>0.7544645499999999</v>
      </c>
      <c r="H24" s="4">
        <v>0</v>
      </c>
      <c r="I24" s="4">
        <f t="shared" si="3"/>
        <v>0.810848703806059</v>
      </c>
      <c r="J24" s="4">
        <v>0</v>
      </c>
      <c r="K24" s="4">
        <f t="shared" si="4"/>
        <v>0.810848703806059</v>
      </c>
      <c r="L24" s="4">
        <v>0.37049554979707211</v>
      </c>
    </row>
    <row r="25" spans="1:12" x14ac:dyDescent="0.2">
      <c r="A25" s="5">
        <f t="shared" si="2"/>
        <v>12</v>
      </c>
      <c r="C25" s="1" t="s">
        <v>82</v>
      </c>
      <c r="E25" s="4">
        <v>-26.146451723802397</v>
      </c>
      <c r="F25" s="4">
        <v>-10.315351171617072</v>
      </c>
      <c r="G25" s="4">
        <v>3.6598482233333334</v>
      </c>
      <c r="H25" s="4">
        <v>0</v>
      </c>
      <c r="I25" s="4">
        <f t="shared" si="3"/>
        <v>-32.801954672086133</v>
      </c>
      <c r="J25" s="4">
        <v>0</v>
      </c>
      <c r="K25" s="4">
        <f t="shared" si="4"/>
        <v>-32.801954672086133</v>
      </c>
      <c r="L25" s="4">
        <v>-30.121415461826615</v>
      </c>
    </row>
    <row r="26" spans="1:12" x14ac:dyDescent="0.2">
      <c r="A26" s="5">
        <f t="shared" si="2"/>
        <v>13</v>
      </c>
      <c r="C26" s="1" t="s">
        <v>83</v>
      </c>
      <c r="E26" s="4">
        <v>-263.9850995763187</v>
      </c>
      <c r="F26" s="4">
        <v>-42.130212861950383</v>
      </c>
      <c r="G26" s="4">
        <v>17.685273613333333</v>
      </c>
      <c r="H26" s="4">
        <v>0</v>
      </c>
      <c r="I26" s="4">
        <f t="shared" si="3"/>
        <v>-288.43003882493576</v>
      </c>
      <c r="J26" s="4">
        <v>0</v>
      </c>
      <c r="K26" s="4">
        <f t="shared" si="4"/>
        <v>-288.43003882493576</v>
      </c>
      <c r="L26" s="4">
        <v>-280.03955617809925</v>
      </c>
    </row>
    <row r="27" spans="1:12" x14ac:dyDescent="0.2">
      <c r="A27" s="5">
        <f t="shared" si="2"/>
        <v>14</v>
      </c>
      <c r="C27" s="1" t="s">
        <v>84</v>
      </c>
      <c r="E27" s="4">
        <v>-8.2107194000000128</v>
      </c>
      <c r="F27" s="4">
        <v>-1.2154650190000003</v>
      </c>
      <c r="G27" s="4">
        <v>0</v>
      </c>
      <c r="H27" s="4">
        <v>0</v>
      </c>
      <c r="I27" s="4">
        <f t="shared" si="3"/>
        <v>-9.4261844190000126</v>
      </c>
      <c r="J27" s="4">
        <v>0</v>
      </c>
      <c r="K27" s="4">
        <f t="shared" si="4"/>
        <v>-9.4261844190000126</v>
      </c>
      <c r="L27" s="4">
        <v>-8.8184519095000162</v>
      </c>
    </row>
    <row r="28" spans="1:12" x14ac:dyDescent="0.2">
      <c r="A28" s="5">
        <f t="shared" si="2"/>
        <v>15</v>
      </c>
      <c r="C28" s="1" t="s">
        <v>85</v>
      </c>
      <c r="E28" s="4">
        <v>-56.762632355083312</v>
      </c>
      <c r="F28" s="4">
        <v>-9.2047511509999982</v>
      </c>
      <c r="G28" s="4">
        <v>0</v>
      </c>
      <c r="H28" s="4">
        <v>0</v>
      </c>
      <c r="I28" s="4">
        <f t="shared" si="3"/>
        <v>-65.967383506083308</v>
      </c>
      <c r="J28" s="4">
        <v>0</v>
      </c>
      <c r="K28" s="4">
        <f t="shared" si="4"/>
        <v>-65.967383506083308</v>
      </c>
      <c r="L28" s="4">
        <v>-61.365007930583303</v>
      </c>
    </row>
    <row r="29" spans="1:12" x14ac:dyDescent="0.2">
      <c r="A29" s="5"/>
      <c r="E29" s="4"/>
      <c r="F29" s="4"/>
      <c r="G29" s="4"/>
      <c r="H29" s="4"/>
      <c r="I29" s="4"/>
      <c r="J29" s="4"/>
      <c r="K29" s="4"/>
      <c r="L29" s="4"/>
    </row>
    <row r="30" spans="1:12" ht="13.5" thickBot="1" x14ac:dyDescent="0.25">
      <c r="A30" s="5">
        <f>A28+1</f>
        <v>16</v>
      </c>
      <c r="C30" s="1" t="s">
        <v>50</v>
      </c>
      <c r="E30" s="6">
        <f t="shared" ref="E30:L30" si="5">SUM(E14:E28)</f>
        <v>-453.28614052965798</v>
      </c>
      <c r="F30" s="6">
        <f t="shared" si="5"/>
        <v>-80.39909061624364</v>
      </c>
      <c r="G30" s="6">
        <f t="shared" si="5"/>
        <v>23.812049930000001</v>
      </c>
      <c r="H30" s="6">
        <f t="shared" si="5"/>
        <v>0</v>
      </c>
      <c r="I30" s="6">
        <f t="shared" si="5"/>
        <v>-509.87318121590164</v>
      </c>
      <c r="J30" s="6">
        <f t="shared" si="5"/>
        <v>0.25219999999999998</v>
      </c>
      <c r="K30" s="6">
        <f t="shared" si="5"/>
        <v>-509.62098121590162</v>
      </c>
      <c r="L30" s="6">
        <f t="shared" si="5"/>
        <v>-486.24470714646401</v>
      </c>
    </row>
    <row r="31" spans="1:12" ht="13.5" thickTop="1" x14ac:dyDescent="0.2">
      <c r="A31" s="5"/>
      <c r="E31" s="4"/>
      <c r="F31" s="4"/>
      <c r="G31" s="4"/>
      <c r="H31" s="4"/>
      <c r="I31" s="4"/>
      <c r="J31" s="4"/>
      <c r="K31" s="4"/>
      <c r="L31" s="4"/>
    </row>
    <row r="32" spans="1:12" x14ac:dyDescent="0.2">
      <c r="A32" s="5"/>
      <c r="C32" s="3" t="s">
        <v>86</v>
      </c>
      <c r="E32" s="4"/>
      <c r="F32" s="4"/>
      <c r="G32" s="4"/>
      <c r="H32" s="4"/>
      <c r="I32" s="4"/>
      <c r="J32" s="4"/>
      <c r="K32" s="4"/>
      <c r="L32" s="4"/>
    </row>
    <row r="33" spans="1:12" x14ac:dyDescent="0.2">
      <c r="A33" s="5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5">
        <f>A30+1</f>
        <v>17</v>
      </c>
      <c r="C34" s="1" t="s">
        <v>66</v>
      </c>
      <c r="E34" s="4">
        <v>-18.683387279325153</v>
      </c>
      <c r="F34" s="4">
        <v>-1.9560298472586852</v>
      </c>
      <c r="G34" s="4">
        <v>9.6684198987999986E-2</v>
      </c>
      <c r="H34" s="4">
        <v>0</v>
      </c>
      <c r="I34" s="4">
        <f t="shared" ref="I34:I42" si="6">E34+F34+G34+H34</f>
        <v>-20.542732927595836</v>
      </c>
      <c r="J34" s="4">
        <v>0</v>
      </c>
      <c r="K34" s="4">
        <f t="shared" ref="K34:K42" si="7">I34+J34</f>
        <v>-20.542732927595836</v>
      </c>
      <c r="L34" s="4">
        <v>-19.618055782020711</v>
      </c>
    </row>
    <row r="35" spans="1:12" x14ac:dyDescent="0.2">
      <c r="A35" s="5">
        <f t="shared" ref="A35:A42" si="8">A34+1</f>
        <v>18</v>
      </c>
      <c r="C35" s="1" t="s">
        <v>73</v>
      </c>
      <c r="E35" s="4">
        <v>-6.6238479237550116</v>
      </c>
      <c r="F35" s="4">
        <v>-0.63351346409502818</v>
      </c>
      <c r="G35" s="4">
        <v>0.28720541347249035</v>
      </c>
      <c r="H35" s="4">
        <v>1.1554170788372661E-2</v>
      </c>
      <c r="I35" s="4">
        <f t="shared" si="6"/>
        <v>-6.9586018035891763</v>
      </c>
      <c r="J35" s="4">
        <v>0</v>
      </c>
      <c r="K35" s="4">
        <f t="shared" si="7"/>
        <v>-6.9586018035891763</v>
      </c>
      <c r="L35" s="4">
        <v>-6.8597054946880682</v>
      </c>
    </row>
    <row r="36" spans="1:12" x14ac:dyDescent="0.2">
      <c r="A36" s="5">
        <f t="shared" si="8"/>
        <v>19</v>
      </c>
      <c r="C36" s="1" t="s">
        <v>87</v>
      </c>
      <c r="E36" s="4">
        <v>-57.23952771045883</v>
      </c>
      <c r="F36" s="4">
        <v>-16.726134983562154</v>
      </c>
      <c r="G36" s="4">
        <v>23.044750614673831</v>
      </c>
      <c r="H36" s="4">
        <v>0</v>
      </c>
      <c r="I36" s="4">
        <f t="shared" si="6"/>
        <v>-50.920912079347147</v>
      </c>
      <c r="J36" s="4">
        <v>0</v>
      </c>
      <c r="K36" s="4">
        <f t="shared" si="7"/>
        <v>-50.920912079347147</v>
      </c>
      <c r="L36" s="4">
        <v>-62.3882404444402</v>
      </c>
    </row>
    <row r="37" spans="1:12" x14ac:dyDescent="0.2">
      <c r="A37" s="5">
        <f t="shared" si="8"/>
        <v>20</v>
      </c>
      <c r="C37" s="1" t="s">
        <v>74</v>
      </c>
      <c r="E37" s="4">
        <v>-61.75928259822183</v>
      </c>
      <c r="F37" s="4">
        <v>-9.3210055016437252</v>
      </c>
      <c r="G37" s="4">
        <v>5.3565828658362769</v>
      </c>
      <c r="H37" s="4">
        <v>-2.2712958521426687</v>
      </c>
      <c r="I37" s="4">
        <f t="shared" si="6"/>
        <v>-67.995001086171953</v>
      </c>
      <c r="J37" s="4">
        <v>0</v>
      </c>
      <c r="K37" s="4">
        <f t="shared" si="7"/>
        <v>-67.995001086171953</v>
      </c>
      <c r="L37" s="4">
        <v>-65.564953598708598</v>
      </c>
    </row>
    <row r="38" spans="1:12" x14ac:dyDescent="0.2">
      <c r="A38" s="5">
        <f t="shared" si="8"/>
        <v>21</v>
      </c>
      <c r="C38" s="1" t="s">
        <v>76</v>
      </c>
      <c r="E38" s="4">
        <v>-7.2294349173783843</v>
      </c>
      <c r="F38" s="4">
        <v>-1.50969824018183</v>
      </c>
      <c r="G38" s="4">
        <v>0.76982322867467157</v>
      </c>
      <c r="H38" s="4">
        <v>0</v>
      </c>
      <c r="I38" s="4">
        <f t="shared" si="6"/>
        <v>-7.9693099288855427</v>
      </c>
      <c r="J38" s="4">
        <v>0</v>
      </c>
      <c r="K38" s="4">
        <f t="shared" si="7"/>
        <v>-7.9693099288855427</v>
      </c>
      <c r="L38" s="4">
        <v>-7.7715732550070635</v>
      </c>
    </row>
    <row r="39" spans="1:12" x14ac:dyDescent="0.2">
      <c r="A39" s="5">
        <f t="shared" si="8"/>
        <v>22</v>
      </c>
      <c r="C39" s="1" t="s">
        <v>77</v>
      </c>
      <c r="E39" s="4">
        <v>-18.352075613214286</v>
      </c>
      <c r="F39" s="4">
        <v>-2.5411185740883635</v>
      </c>
      <c r="G39" s="4">
        <v>2.0326201499219305</v>
      </c>
      <c r="H39" s="4">
        <v>0</v>
      </c>
      <c r="I39" s="4">
        <f t="shared" si="6"/>
        <v>-18.860574037380715</v>
      </c>
      <c r="J39" s="4">
        <v>0</v>
      </c>
      <c r="K39" s="4">
        <f t="shared" si="7"/>
        <v>-18.860574037380715</v>
      </c>
      <c r="L39" s="4">
        <v>-19.070118789832264</v>
      </c>
    </row>
    <row r="40" spans="1:12" x14ac:dyDescent="0.2">
      <c r="A40" s="5">
        <f t="shared" si="8"/>
        <v>23</v>
      </c>
      <c r="C40" s="1" t="s">
        <v>88</v>
      </c>
      <c r="E40" s="4">
        <v>-1.7460911318677979</v>
      </c>
      <c r="F40" s="4">
        <v>-0.21342618993432311</v>
      </c>
      <c r="G40" s="4">
        <v>0</v>
      </c>
      <c r="H40" s="4">
        <v>0</v>
      </c>
      <c r="I40" s="4">
        <f t="shared" si="6"/>
        <v>-1.9595173218021209</v>
      </c>
      <c r="J40" s="4">
        <v>0</v>
      </c>
      <c r="K40" s="4">
        <f t="shared" si="7"/>
        <v>-1.9595173218021209</v>
      </c>
      <c r="L40" s="4">
        <v>-1.8517871940095039</v>
      </c>
    </row>
    <row r="41" spans="1:12" x14ac:dyDescent="0.2">
      <c r="A41" s="5">
        <f t="shared" si="8"/>
        <v>24</v>
      </c>
      <c r="C41" s="1" t="s">
        <v>89</v>
      </c>
      <c r="E41" s="4">
        <v>-5.5746373978151746</v>
      </c>
      <c r="F41" s="4">
        <v>-0.61604378627601064</v>
      </c>
      <c r="G41" s="4">
        <v>1.6465911729635987</v>
      </c>
      <c r="H41" s="4">
        <v>0</v>
      </c>
      <c r="I41" s="4">
        <f t="shared" si="6"/>
        <v>-4.5440900111275866</v>
      </c>
      <c r="J41" s="4">
        <v>0</v>
      </c>
      <c r="K41" s="4">
        <f t="shared" si="7"/>
        <v>-4.5440900111275866</v>
      </c>
      <c r="L41" s="4">
        <v>-5.4426584627247721</v>
      </c>
    </row>
    <row r="42" spans="1:12" x14ac:dyDescent="0.2">
      <c r="A42" s="5">
        <f t="shared" si="8"/>
        <v>25</v>
      </c>
      <c r="C42" s="1" t="s">
        <v>40</v>
      </c>
      <c r="E42" s="4">
        <v>-34.900137923845591</v>
      </c>
      <c r="F42" s="4">
        <v>-8.707930067172347</v>
      </c>
      <c r="G42" s="4">
        <v>3.2816886799999998</v>
      </c>
      <c r="H42" s="4">
        <v>0</v>
      </c>
      <c r="I42" s="4">
        <f t="shared" si="6"/>
        <v>-40.326379311017938</v>
      </c>
      <c r="J42" s="4">
        <v>0</v>
      </c>
      <c r="K42" s="4">
        <f t="shared" si="7"/>
        <v>-40.326379311017938</v>
      </c>
      <c r="L42" s="4">
        <v>-38.276814151469921</v>
      </c>
    </row>
    <row r="43" spans="1:12" x14ac:dyDescent="0.2">
      <c r="A43" s="5"/>
      <c r="E43" s="4"/>
      <c r="F43" s="4"/>
      <c r="G43" s="4"/>
      <c r="H43" s="4"/>
      <c r="I43" s="4"/>
      <c r="J43" s="4"/>
      <c r="K43" s="4"/>
      <c r="L43" s="4"/>
    </row>
    <row r="44" spans="1:12" ht="13.5" thickBot="1" x14ac:dyDescent="0.25">
      <c r="A44" s="5">
        <f>A42+1</f>
        <v>26</v>
      </c>
      <c r="C44" s="1" t="s">
        <v>50</v>
      </c>
      <c r="E44" s="6">
        <f t="shared" ref="E44:L44" si="9">SUM(E34:E42)</f>
        <v>-212.10842249588205</v>
      </c>
      <c r="F44" s="6">
        <f t="shared" si="9"/>
        <v>-42.224900654212469</v>
      </c>
      <c r="G44" s="6">
        <f t="shared" si="9"/>
        <v>36.515946324530795</v>
      </c>
      <c r="H44" s="6">
        <f t="shared" si="9"/>
        <v>-2.2597416813542961</v>
      </c>
      <c r="I44" s="6">
        <f t="shared" si="9"/>
        <v>-220.07711850691803</v>
      </c>
      <c r="J44" s="6">
        <f t="shared" si="9"/>
        <v>0</v>
      </c>
      <c r="K44" s="6">
        <f t="shared" si="9"/>
        <v>-220.07711850691803</v>
      </c>
      <c r="L44" s="6">
        <f t="shared" si="9"/>
        <v>-226.84390717290111</v>
      </c>
    </row>
    <row r="45" spans="1:12" ht="13.5" thickTop="1" x14ac:dyDescent="0.2">
      <c r="A45" s="5"/>
      <c r="E45" s="4"/>
      <c r="F45" s="4"/>
      <c r="G45" s="4"/>
      <c r="H45" s="4"/>
      <c r="I45" s="4"/>
      <c r="J45" s="4"/>
      <c r="K45" s="4"/>
      <c r="L45" s="4"/>
    </row>
    <row r="46" spans="1:12" ht="13.5" thickBot="1" x14ac:dyDescent="0.25">
      <c r="A46" s="5">
        <f>A44+1</f>
        <v>27</v>
      </c>
      <c r="C46" s="1" t="s">
        <v>42</v>
      </c>
      <c r="E46" s="6">
        <f t="shared" ref="E46:L46" si="10">SUM(E30,E44)</f>
        <v>-665.39456302554004</v>
      </c>
      <c r="F46" s="6">
        <f t="shared" si="10"/>
        <v>-122.62399127045612</v>
      </c>
      <c r="G46" s="6">
        <f t="shared" si="10"/>
        <v>60.327996254530795</v>
      </c>
      <c r="H46" s="6">
        <f t="shared" si="10"/>
        <v>-2.2597416813542961</v>
      </c>
      <c r="I46" s="6">
        <f t="shared" si="10"/>
        <v>-729.95029972281964</v>
      </c>
      <c r="J46" s="6">
        <f t="shared" si="10"/>
        <v>0.25219999999999998</v>
      </c>
      <c r="K46" s="6">
        <f t="shared" si="10"/>
        <v>-729.69809972281962</v>
      </c>
      <c r="L46" s="6">
        <f t="shared" si="10"/>
        <v>-713.08861431936509</v>
      </c>
    </row>
    <row r="47" spans="1:12" ht="13.5" thickTop="1" x14ac:dyDescent="0.2"/>
    <row r="48" spans="1:12" x14ac:dyDescent="0.2">
      <c r="A48" s="3"/>
    </row>
  </sheetData>
  <pageMargins left="0.7" right="0.7" top="0.75" bottom="0.75" header="0.3" footer="0.3"/>
  <pageSetup scale="77" firstPageNumber="13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2022-11-01T21:10:01Z</dcterms:created>
  <dcterms:modified xsi:type="dcterms:W3CDTF">2022-11-01T21:10:10Z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2022-11-01T21:10:10Z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d119d3c6-1b01-4fbc-9cbf-ad07963e0bf3</vt:lpwstr>
  </property>
  <property fmtid="{D5CDD505-2E9C-101B-9397-08002B2CF9AE}" pid="8" name="MSIP_Label_67694783-de61-499c-97f7-53d7c605e6e9_ContentBits">
    <vt:lpwstr>0</vt:lpwstr>
  </property>
</Properties>
</file>