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6" documentId="6_{64111C8B-9953-4488-8827-71DCEEB1B0DB}" xr6:coauthVersionLast="47" xr6:coauthVersionMax="47" xr10:uidLastSave="{D02DEB30-BC7D-41D5-AE94-B6A4114E54FD}"/>
  <bookViews>
    <workbookView xWindow="30" yWindow="30" windowWidth="28770" windowHeight="15570" xr2:uid="{1B9C380E-B6D6-44B7-916B-C2ACFEAEFC5C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18" i="1" l="1"/>
  <c r="A15" i="2"/>
  <c r="A16" i="2" s="1"/>
  <c r="A17" i="2" s="1"/>
  <c r="A18" i="2" s="1"/>
  <c r="A19" i="2" s="1"/>
  <c r="G19" i="2"/>
  <c r="H19" i="2"/>
  <c r="I19" i="2"/>
  <c r="J19" i="2"/>
  <c r="K19" i="2"/>
  <c r="L19" i="2"/>
  <c r="A16" i="1"/>
  <c r="H28" i="1" l="1"/>
  <c r="I28" i="1"/>
  <c r="J28" i="1"/>
  <c r="K28" i="1"/>
  <c r="L28" i="1"/>
  <c r="M28" i="1"/>
  <c r="A17" i="1"/>
  <c r="A18" i="1" s="1"/>
  <c r="A20" i="1" s="1"/>
  <c r="A21" i="1" s="1"/>
  <c r="A22" i="1" s="1"/>
  <c r="A23" i="1" s="1"/>
  <c r="A24" i="1" s="1"/>
  <c r="A25" i="1" s="1"/>
  <c r="A26" i="1" s="1"/>
  <c r="A27" i="1" s="1"/>
  <c r="A28" i="1" s="1"/>
  <c r="H18" i="1"/>
  <c r="I18" i="1"/>
  <c r="J18" i="1"/>
  <c r="K18" i="1"/>
  <c r="L18" i="1"/>
  <c r="M18" i="1"/>
</calcChain>
</file>

<file path=xl/sharedStrings.xml><?xml version="1.0" encoding="utf-8"?>
<sst xmlns="http://schemas.openxmlformats.org/spreadsheetml/2006/main" count="87" uniqueCount="40">
  <si>
    <t>Allowance for Working Capital Summary - Average of Monthly Averages</t>
  </si>
  <si>
    <t>Particulars ($ millions)</t>
  </si>
  <si>
    <t>Utility</t>
  </si>
  <si>
    <t>Actual</t>
  </si>
  <si>
    <t>(a)</t>
  </si>
  <si>
    <t>(b)</t>
  </si>
  <si>
    <t>(c)</t>
  </si>
  <si>
    <t>(d)</t>
  </si>
  <si>
    <t>(e)</t>
  </si>
  <si>
    <t>(f)</t>
  </si>
  <si>
    <t>(g)</t>
  </si>
  <si>
    <t>Materials and Supplies</t>
  </si>
  <si>
    <t>EGD</t>
  </si>
  <si>
    <t>Customer Security Deposits</t>
  </si>
  <si>
    <t>Prepaid Expenses</t>
  </si>
  <si>
    <t>Accounts Receivable Rebillable Projects</t>
  </si>
  <si>
    <t>Gas in Storage</t>
  </si>
  <si>
    <t>Total - EGD</t>
  </si>
  <si>
    <t>Union</t>
  </si>
  <si>
    <t>Customer Deposit Interest</t>
  </si>
  <si>
    <t>ABC Receivable (Payable)</t>
  </si>
  <si>
    <t>Balancing Gas</t>
  </si>
  <si>
    <t>Total - Union</t>
  </si>
  <si>
    <t>Notes:</t>
  </si>
  <si>
    <t>Total</t>
  </si>
  <si>
    <t>EGI</t>
  </si>
  <si>
    <t>Test Year</t>
  </si>
  <si>
    <t>Bridge Year</t>
  </si>
  <si>
    <t>Estimate</t>
  </si>
  <si>
    <t xml:space="preserve">(1) </t>
  </si>
  <si>
    <t xml:space="preserve">Customer Security Deposits </t>
  </si>
  <si>
    <t>DCB Receivable (Payable) (1)</t>
  </si>
  <si>
    <t>(2)</t>
  </si>
  <si>
    <t>Working cash allowance  is a product of transaction patterns throughout the year, and is not an average of monthly averages amount.</t>
  </si>
  <si>
    <t>Line No.</t>
  </si>
  <si>
    <t>Working Cash Allowance (1)</t>
  </si>
  <si>
    <t>Working Cash Allowance (2)</t>
  </si>
  <si>
    <t>Union rate zones DCB Receivable (Payable) from 2019 to 2023. EGI DCB Receivable (Payable) in 2024.</t>
  </si>
  <si>
    <t>Working cash allowance is a product of transaction patterns throughout the year, and is not an average of monthly averages amount.</t>
  </si>
  <si>
    <t>OEB-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</si>
</sst>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F040-3443-486A-814E-9E48EECDBF45}">
  <dimension ref="A6:M37"/>
  <sheetViews>
    <sheetView tabSelected="1" view="pageLayout" zoomScale="90" zoomScaleNormal="100" zoomScalePageLayoutView="90" workbookViewId="0"/>
  </sheetViews>
  <sheetFormatPr defaultColWidth="101.140625" defaultRowHeight="12.75" x14ac:dyDescent="0.2"/>
  <cols>
    <col min="1" max="1" width="5.7109375" style="8" bestFit="1" customWidth="1"/>
    <col min="2" max="2" width="1.28515625" style="8" customWidth="1"/>
    <col min="3" max="3" width="32.5703125" style="8" customWidth="1"/>
    <col min="4" max="4" width="1.28515625" style="8" customWidth="1"/>
    <col min="5" max="5" width="8.85546875" style="9" customWidth="1"/>
    <col min="6" max="6" width="1.28515625" style="8" customWidth="1"/>
    <col min="7" max="13" width="10.140625" style="8" customWidth="1"/>
    <col min="14" max="16384" width="101.140625" style="8"/>
  </cols>
  <sheetData>
    <row r="6" spans="1:13" s="2" customFormat="1" x14ac:dyDescent="0.2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3" s="3" customFormat="1" x14ac:dyDescent="0.2">
      <c r="E8" s="4"/>
      <c r="G8" s="4">
        <v>2013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</row>
    <row r="9" spans="1:13" s="6" customFormat="1" ht="25.5" x14ac:dyDescent="0.2">
      <c r="A9" s="5" t="s">
        <v>34</v>
      </c>
      <c r="C9" s="7" t="s">
        <v>1</v>
      </c>
      <c r="E9" s="5" t="s">
        <v>2</v>
      </c>
      <c r="G9" s="5" t="s">
        <v>39</v>
      </c>
      <c r="H9" s="5" t="s">
        <v>3</v>
      </c>
      <c r="I9" s="5" t="s">
        <v>3</v>
      </c>
      <c r="J9" s="5" t="s">
        <v>3</v>
      </c>
      <c r="K9" s="5" t="s">
        <v>3</v>
      </c>
      <c r="L9" s="5" t="s">
        <v>3</v>
      </c>
      <c r="M9" s="5" t="s">
        <v>3</v>
      </c>
    </row>
    <row r="10" spans="1:13" x14ac:dyDescent="0.2">
      <c r="G10" s="9" t="s">
        <v>4</v>
      </c>
      <c r="H10" s="9" t="s">
        <v>5</v>
      </c>
      <c r="I10" s="9" t="s">
        <v>6</v>
      </c>
      <c r="J10" s="9" t="s">
        <v>7</v>
      </c>
      <c r="K10" s="9" t="s">
        <v>8</v>
      </c>
      <c r="L10" s="9" t="s">
        <v>9</v>
      </c>
      <c r="M10" s="9" t="s">
        <v>10</v>
      </c>
    </row>
    <row r="12" spans="1:13" x14ac:dyDescent="0.2">
      <c r="A12" s="9">
        <v>1</v>
      </c>
      <c r="C12" s="8" t="s">
        <v>11</v>
      </c>
      <c r="E12" s="9" t="s">
        <v>12</v>
      </c>
      <c r="G12" s="12">
        <v>31.9</v>
      </c>
      <c r="H12" s="12">
        <v>40.6</v>
      </c>
      <c r="I12" s="12">
        <v>35.5</v>
      </c>
      <c r="J12" s="12">
        <v>38.9</v>
      </c>
      <c r="K12" s="12">
        <v>37.700000000000003</v>
      </c>
      <c r="L12" s="12">
        <v>36.200000000000003</v>
      </c>
      <c r="M12" s="12">
        <v>38.299999999999997</v>
      </c>
    </row>
    <row r="13" spans="1:13" x14ac:dyDescent="0.2">
      <c r="A13" s="9">
        <v>2</v>
      </c>
      <c r="C13" s="8" t="s">
        <v>13</v>
      </c>
      <c r="E13" s="9" t="s">
        <v>12</v>
      </c>
      <c r="G13" s="12">
        <v>-68.7</v>
      </c>
      <c r="H13" s="12">
        <v>-63.7</v>
      </c>
      <c r="I13" s="12">
        <v>-61.4</v>
      </c>
      <c r="J13" s="12">
        <v>-59.8</v>
      </c>
      <c r="K13" s="12">
        <v>-56.5</v>
      </c>
      <c r="L13" s="12">
        <v>-47.2</v>
      </c>
      <c r="M13" s="12">
        <v>-44.8</v>
      </c>
    </row>
    <row r="14" spans="1:13" x14ac:dyDescent="0.2">
      <c r="A14" s="9">
        <v>3</v>
      </c>
      <c r="C14" s="8" t="s">
        <v>14</v>
      </c>
      <c r="E14" s="9" t="s">
        <v>12</v>
      </c>
      <c r="G14" s="12">
        <v>1.8</v>
      </c>
      <c r="H14" s="12">
        <v>1.2</v>
      </c>
      <c r="I14" s="12">
        <v>1.3</v>
      </c>
      <c r="J14" s="12">
        <v>1.9</v>
      </c>
      <c r="K14" s="12">
        <v>1.7</v>
      </c>
      <c r="L14" s="12">
        <v>1.4</v>
      </c>
      <c r="M14" s="12">
        <v>0.6</v>
      </c>
    </row>
    <row r="15" spans="1:13" x14ac:dyDescent="0.2">
      <c r="A15" s="9">
        <v>4</v>
      </c>
      <c r="C15" s="8" t="s">
        <v>15</v>
      </c>
      <c r="E15" s="9" t="s">
        <v>12</v>
      </c>
      <c r="G15" s="12">
        <v>1.3</v>
      </c>
      <c r="H15" s="12">
        <v>4.0999999999999996</v>
      </c>
      <c r="I15" s="12">
        <v>1.3</v>
      </c>
      <c r="J15" s="12">
        <v>1.3</v>
      </c>
      <c r="K15" s="12">
        <v>1.4</v>
      </c>
      <c r="L15" s="12">
        <v>1.4</v>
      </c>
      <c r="M15" s="12">
        <v>1.4</v>
      </c>
    </row>
    <row r="16" spans="1:13" x14ac:dyDescent="0.2">
      <c r="A16" s="9">
        <f>A15+1</f>
        <v>5</v>
      </c>
      <c r="C16" s="8" t="s">
        <v>16</v>
      </c>
      <c r="E16" s="9" t="s">
        <v>12</v>
      </c>
      <c r="G16" s="12">
        <v>248.4</v>
      </c>
      <c r="H16" s="12">
        <v>320</v>
      </c>
      <c r="I16" s="12">
        <v>402.7</v>
      </c>
      <c r="J16" s="12">
        <v>481.1</v>
      </c>
      <c r="K16" s="12">
        <v>354.4</v>
      </c>
      <c r="L16" s="12">
        <v>372</v>
      </c>
      <c r="M16" s="12">
        <v>415.4</v>
      </c>
    </row>
    <row r="17" spans="1:13" x14ac:dyDescent="0.2">
      <c r="A17" s="9">
        <f t="shared" ref="A17:A18" si="0">A16+1</f>
        <v>6</v>
      </c>
      <c r="C17" s="8" t="s">
        <v>35</v>
      </c>
      <c r="E17" s="9" t="s">
        <v>12</v>
      </c>
      <c r="G17" s="12">
        <v>1.8</v>
      </c>
      <c r="H17" s="12">
        <v>-2.6</v>
      </c>
      <c r="I17" s="12">
        <v>6</v>
      </c>
      <c r="J17" s="12">
        <v>10.3</v>
      </c>
      <c r="K17" s="12">
        <v>-0.7</v>
      </c>
      <c r="L17" s="12">
        <v>-0.9</v>
      </c>
      <c r="M17" s="12">
        <v>1.7</v>
      </c>
    </row>
    <row r="18" spans="1:13" ht="13.5" thickBot="1" x14ac:dyDescent="0.25">
      <c r="A18" s="9">
        <f t="shared" si="0"/>
        <v>7</v>
      </c>
      <c r="C18" s="8" t="s">
        <v>17</v>
      </c>
      <c r="G18" s="15">
        <f>SUM(G12:G17)+0.2</f>
        <v>216.7</v>
      </c>
      <c r="H18" s="13">
        <f t="shared" ref="H18:M18" si="1">SUM(H12:H17)</f>
        <v>299.59999999999997</v>
      </c>
      <c r="I18" s="13">
        <f t="shared" si="1"/>
        <v>385.4</v>
      </c>
      <c r="J18" s="13">
        <f t="shared" si="1"/>
        <v>473.70000000000005</v>
      </c>
      <c r="K18" s="13">
        <f t="shared" si="1"/>
        <v>338</v>
      </c>
      <c r="L18" s="13">
        <f t="shared" si="1"/>
        <v>362.90000000000003</v>
      </c>
      <c r="M18" s="13">
        <f t="shared" si="1"/>
        <v>412.59999999999997</v>
      </c>
    </row>
    <row r="19" spans="1:13" ht="13.5" thickTop="1" x14ac:dyDescent="0.2">
      <c r="A19" s="9"/>
      <c r="G19" s="12"/>
      <c r="H19" s="12"/>
      <c r="I19" s="12"/>
      <c r="J19" s="12"/>
      <c r="K19" s="12"/>
      <c r="L19" s="12"/>
      <c r="M19" s="12"/>
    </row>
    <row r="20" spans="1:13" x14ac:dyDescent="0.2">
      <c r="A20" s="9">
        <f>A18+1</f>
        <v>8</v>
      </c>
      <c r="C20" s="8" t="s">
        <v>11</v>
      </c>
      <c r="E20" s="9" t="s">
        <v>18</v>
      </c>
      <c r="G20" s="12">
        <v>29.618288388278998</v>
      </c>
      <c r="H20" s="12">
        <v>28.635999999999999</v>
      </c>
      <c r="I20" s="12">
        <v>28.192</v>
      </c>
      <c r="J20" s="12">
        <v>26.773</v>
      </c>
      <c r="K20" s="12">
        <v>28.974</v>
      </c>
      <c r="L20" s="12">
        <v>31.751000000000001</v>
      </c>
      <c r="M20" s="12">
        <v>32.173000000000002</v>
      </c>
    </row>
    <row r="21" spans="1:13" x14ac:dyDescent="0.2">
      <c r="A21" s="9">
        <f>A20+1</f>
        <v>9</v>
      </c>
      <c r="C21" s="8" t="s">
        <v>13</v>
      </c>
      <c r="E21" s="9" t="s">
        <v>18</v>
      </c>
      <c r="G21" s="12">
        <v>-48.2314583333333</v>
      </c>
      <c r="H21" s="12">
        <v>-35.637999999999998</v>
      </c>
      <c r="I21" s="12">
        <v>-35.783000000000001</v>
      </c>
      <c r="J21" s="12">
        <v>-38.584000000000003</v>
      </c>
      <c r="K21" s="12">
        <v>-39.380000000000003</v>
      </c>
      <c r="L21" s="12">
        <v>-40.963000000000001</v>
      </c>
      <c r="M21" s="12">
        <v>-46.515000000000001</v>
      </c>
    </row>
    <row r="22" spans="1:13" x14ac:dyDescent="0.2">
      <c r="A22" s="9">
        <f t="shared" ref="A22:A28" si="2">A21+1</f>
        <v>10</v>
      </c>
      <c r="C22" s="8" t="s">
        <v>19</v>
      </c>
      <c r="E22" s="9" t="s">
        <v>18</v>
      </c>
      <c r="G22" s="12">
        <v>-0.76400000000000001</v>
      </c>
      <c r="H22" s="12">
        <v>-0.42899999999999999</v>
      </c>
      <c r="I22" s="12">
        <v>-0.307</v>
      </c>
      <c r="J22" s="12">
        <v>-0.17899999999999999</v>
      </c>
      <c r="K22" s="12">
        <v>-0.107</v>
      </c>
      <c r="L22" s="12">
        <v>-0.11</v>
      </c>
      <c r="M22" s="12">
        <v>-8.4000000000000005E-2</v>
      </c>
    </row>
    <row r="23" spans="1:13" x14ac:dyDescent="0.2">
      <c r="A23" s="9">
        <f t="shared" si="2"/>
        <v>11</v>
      </c>
      <c r="C23" s="8" t="s">
        <v>14</v>
      </c>
      <c r="E23" s="9" t="s">
        <v>18</v>
      </c>
      <c r="G23" s="12">
        <v>4.9554765562500007</v>
      </c>
      <c r="H23" s="12">
        <v>5.008</v>
      </c>
      <c r="I23" s="12">
        <v>5.133</v>
      </c>
      <c r="J23" s="12">
        <v>5.6029999999999998</v>
      </c>
      <c r="K23" s="12">
        <v>4.8570000000000002</v>
      </c>
      <c r="L23" s="12">
        <v>2.2309999999999999</v>
      </c>
      <c r="M23" s="12">
        <v>1.163</v>
      </c>
    </row>
    <row r="24" spans="1:13" x14ac:dyDescent="0.2">
      <c r="A24" s="9">
        <f t="shared" si="2"/>
        <v>12</v>
      </c>
      <c r="C24" s="8" t="s">
        <v>20</v>
      </c>
      <c r="E24" s="9" t="s">
        <v>18</v>
      </c>
      <c r="G24" s="12">
        <v>-44.900764606328899</v>
      </c>
      <c r="H24" s="12">
        <v>-30.988</v>
      </c>
      <c r="I24" s="12">
        <v>-32.326999999999998</v>
      </c>
      <c r="J24" s="12">
        <v>-27.914999999999999</v>
      </c>
      <c r="K24" s="12">
        <v>-12.984999999999999</v>
      </c>
      <c r="L24" s="12">
        <v>-17.087</v>
      </c>
      <c r="M24" s="12">
        <v>-28.065000000000001</v>
      </c>
    </row>
    <row r="25" spans="1:13" x14ac:dyDescent="0.2">
      <c r="A25" s="9">
        <f t="shared" si="2"/>
        <v>13</v>
      </c>
      <c r="C25" s="8" t="s">
        <v>21</v>
      </c>
      <c r="E25" s="9" t="s">
        <v>18</v>
      </c>
      <c r="G25" s="12">
        <v>72.962999999999994</v>
      </c>
      <c r="H25" s="12">
        <v>68.352000000000004</v>
      </c>
      <c r="I25" s="12">
        <v>65.947000000000003</v>
      </c>
      <c r="J25" s="12">
        <v>68.894999999999996</v>
      </c>
      <c r="K25" s="12">
        <v>67.09</v>
      </c>
      <c r="L25" s="12">
        <v>65.671999999999997</v>
      </c>
      <c r="M25" s="12">
        <v>55.747</v>
      </c>
    </row>
    <row r="26" spans="1:13" x14ac:dyDescent="0.2">
      <c r="A26" s="9">
        <f t="shared" si="2"/>
        <v>14</v>
      </c>
      <c r="C26" s="8" t="s">
        <v>16</v>
      </c>
      <c r="E26" s="9" t="s">
        <v>18</v>
      </c>
      <c r="G26" s="12">
        <v>163.109110350695</v>
      </c>
      <c r="H26" s="12">
        <v>142.67699999999999</v>
      </c>
      <c r="I26" s="12">
        <v>174.285</v>
      </c>
      <c r="J26" s="12">
        <v>180.26400000000001</v>
      </c>
      <c r="K26" s="12">
        <v>184.471</v>
      </c>
      <c r="L26" s="12">
        <v>146.489</v>
      </c>
      <c r="M26" s="12">
        <v>110.072</v>
      </c>
    </row>
    <row r="27" spans="1:13" x14ac:dyDescent="0.2">
      <c r="A27" s="9">
        <f t="shared" si="2"/>
        <v>15</v>
      </c>
      <c r="C27" s="8" t="s">
        <v>35</v>
      </c>
      <c r="E27" s="9" t="s">
        <v>18</v>
      </c>
      <c r="G27" s="12">
        <v>20.006953687671199</v>
      </c>
      <c r="H27" s="12">
        <v>20.552</v>
      </c>
      <c r="I27" s="12">
        <v>20.664999999999999</v>
      </c>
      <c r="J27" s="12">
        <v>20.687999999999999</v>
      </c>
      <c r="K27" s="12">
        <v>21.204999999999998</v>
      </c>
      <c r="L27" s="12">
        <v>22.541</v>
      </c>
      <c r="M27" s="12">
        <v>24.027000000000001</v>
      </c>
    </row>
    <row r="28" spans="1:13" ht="13.5" thickBot="1" x14ac:dyDescent="0.25">
      <c r="A28" s="9">
        <f t="shared" si="2"/>
        <v>16</v>
      </c>
      <c r="C28" s="8" t="s">
        <v>22</v>
      </c>
      <c r="G28" s="13">
        <f>SUM(G20:G27)</f>
        <v>196.75660604323301</v>
      </c>
      <c r="H28" s="13">
        <f t="shared" ref="H28:M28" si="3">SUM(H20:H27)</f>
        <v>198.17</v>
      </c>
      <c r="I28" s="13">
        <f t="shared" si="3"/>
        <v>225.80499999999998</v>
      </c>
      <c r="J28" s="13">
        <f t="shared" si="3"/>
        <v>235.54499999999999</v>
      </c>
      <c r="K28" s="13">
        <f t="shared" si="3"/>
        <v>254.125</v>
      </c>
      <c r="L28" s="13">
        <f t="shared" si="3"/>
        <v>210.524</v>
      </c>
      <c r="M28" s="13">
        <f t="shared" si="3"/>
        <v>148.518</v>
      </c>
    </row>
    <row r="29" spans="1:13" ht="13.5" thickTop="1" x14ac:dyDescent="0.2">
      <c r="G29" s="14"/>
      <c r="H29" s="14"/>
      <c r="I29" s="14"/>
      <c r="J29" s="14"/>
      <c r="K29" s="14"/>
      <c r="L29" s="14"/>
      <c r="M29" s="14"/>
    </row>
    <row r="30" spans="1:13" x14ac:dyDescent="0.2">
      <c r="A30" s="3" t="s">
        <v>23</v>
      </c>
    </row>
    <row r="31" spans="1:13" x14ac:dyDescent="0.2">
      <c r="A31" s="11" t="s">
        <v>29</v>
      </c>
      <c r="C31" s="8" t="s">
        <v>38</v>
      </c>
    </row>
    <row r="32" spans="1:13" x14ac:dyDescent="0.2">
      <c r="A32" s="10"/>
    </row>
    <row r="33" spans="1:1" x14ac:dyDescent="0.2">
      <c r="A33" s="10"/>
    </row>
    <row r="34" spans="1:1" x14ac:dyDescent="0.2">
      <c r="A34" s="10"/>
    </row>
    <row r="35" spans="1:1" x14ac:dyDescent="0.2">
      <c r="A35" s="10"/>
    </row>
    <row r="36" spans="1:1" x14ac:dyDescent="0.2">
      <c r="A36" s="10"/>
    </row>
    <row r="37" spans="1:1" x14ac:dyDescent="0.2">
      <c r="A37" s="10"/>
    </row>
  </sheetData>
  <pageMargins left="0.7" right="0.7" top="0.75" bottom="0.75" header="0.3" footer="0.3"/>
  <pageSetup orientation="landscape" r:id="rId1"/>
  <headerFooter>
    <oddHeader>&amp;R&amp;"Arial,Regular"&amp;10Filed: 2022-10-31
EB-2022-0200
Exhibit 2
Tab 3
Schedule 1
Attachment 1
Page 1 of 2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1DD2-A13D-4DED-BDC6-D897CF234D3D}">
  <dimension ref="A6:L23"/>
  <sheetViews>
    <sheetView view="pageLayout" zoomScale="90" zoomScaleNormal="100" zoomScalePageLayoutView="90" workbookViewId="0">
      <selection activeCell="C25" sqref="C25"/>
    </sheetView>
  </sheetViews>
  <sheetFormatPr defaultColWidth="101.140625" defaultRowHeight="12.75" x14ac:dyDescent="0.2"/>
  <cols>
    <col min="1" max="1" width="5.7109375" style="8" bestFit="1" customWidth="1"/>
    <col min="2" max="2" width="1.28515625" style="8" customWidth="1"/>
    <col min="3" max="3" width="34.5703125" style="8" customWidth="1"/>
    <col min="4" max="4" width="1.28515625" style="8" customWidth="1"/>
    <col min="5" max="5" width="8.85546875" style="9" customWidth="1"/>
    <col min="6" max="6" width="1.28515625" style="8" customWidth="1"/>
    <col min="7" max="12" width="10.140625" style="8" customWidth="1"/>
    <col min="13" max="16384" width="101.140625" style="8"/>
  </cols>
  <sheetData>
    <row r="6" spans="1:12" s="2" customFormat="1" x14ac:dyDescent="0.2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8" spans="1:12" s="3" customFormat="1" x14ac:dyDescent="0.2">
      <c r="E8" s="4"/>
      <c r="G8" s="4">
        <v>2019</v>
      </c>
      <c r="H8" s="4">
        <v>2020</v>
      </c>
      <c r="I8" s="4">
        <v>2021</v>
      </c>
      <c r="J8" s="4">
        <v>2022</v>
      </c>
      <c r="K8" s="4">
        <v>2023</v>
      </c>
      <c r="L8" s="4">
        <v>2024</v>
      </c>
    </row>
    <row r="9" spans="1:12" s="6" customFormat="1" ht="25.5" x14ac:dyDescent="0.2">
      <c r="A9" s="5" t="s">
        <v>34</v>
      </c>
      <c r="C9" s="7" t="s">
        <v>1</v>
      </c>
      <c r="E9" s="5" t="s">
        <v>2</v>
      </c>
      <c r="G9" s="5" t="s">
        <v>3</v>
      </c>
      <c r="H9" s="5" t="s">
        <v>3</v>
      </c>
      <c r="I9" s="5" t="s">
        <v>3</v>
      </c>
      <c r="J9" s="5" t="s">
        <v>28</v>
      </c>
      <c r="K9" s="5" t="s">
        <v>27</v>
      </c>
      <c r="L9" s="5" t="s">
        <v>26</v>
      </c>
    </row>
    <row r="10" spans="1:12" x14ac:dyDescent="0.2">
      <c r="G10" s="9" t="s">
        <v>4</v>
      </c>
      <c r="H10" s="9" t="s">
        <v>5</v>
      </c>
      <c r="I10" s="9" t="s">
        <v>6</v>
      </c>
      <c r="J10" s="9" t="s">
        <v>7</v>
      </c>
      <c r="K10" s="9" t="s">
        <v>8</v>
      </c>
      <c r="L10" s="9" t="s">
        <v>9</v>
      </c>
    </row>
    <row r="12" spans="1:12" x14ac:dyDescent="0.2">
      <c r="A12" s="9">
        <v>1</v>
      </c>
      <c r="C12" s="8" t="s">
        <v>11</v>
      </c>
      <c r="E12" s="9" t="s">
        <v>25</v>
      </c>
      <c r="G12" s="12">
        <v>74.875959030896496</v>
      </c>
      <c r="H12" s="12">
        <v>82.2</v>
      </c>
      <c r="I12" s="12">
        <v>92.474324527989225</v>
      </c>
      <c r="J12" s="12">
        <v>93.1</v>
      </c>
      <c r="K12" s="12">
        <v>101.5</v>
      </c>
      <c r="L12" s="12">
        <v>106.99037774285468</v>
      </c>
    </row>
    <row r="13" spans="1:12" x14ac:dyDescent="0.2">
      <c r="A13" s="9">
        <v>2</v>
      </c>
      <c r="C13" s="8" t="s">
        <v>30</v>
      </c>
      <c r="E13" s="9" t="s">
        <v>25</v>
      </c>
      <c r="G13" s="12">
        <v>-91.012256328749999</v>
      </c>
      <c r="H13" s="12">
        <v>-81.8</v>
      </c>
      <c r="I13" s="12">
        <v>-68.874368350833336</v>
      </c>
      <c r="J13" s="12">
        <v>-67.7</v>
      </c>
      <c r="K13" s="12">
        <v>-64</v>
      </c>
      <c r="L13" s="12">
        <v>-60.186114249104641</v>
      </c>
    </row>
    <row r="14" spans="1:12" x14ac:dyDescent="0.2">
      <c r="A14" s="9">
        <v>3</v>
      </c>
      <c r="C14" s="8" t="s">
        <v>14</v>
      </c>
      <c r="E14" s="9" t="s">
        <v>25</v>
      </c>
      <c r="G14" s="12">
        <v>5.5795319147681974</v>
      </c>
      <c r="H14" s="12">
        <v>3.1</v>
      </c>
      <c r="I14" s="12">
        <v>4.6634633400557499</v>
      </c>
      <c r="J14" s="12">
        <v>4.8</v>
      </c>
      <c r="K14" s="12">
        <v>4.8</v>
      </c>
      <c r="L14" s="12">
        <v>0</v>
      </c>
    </row>
    <row r="15" spans="1:12" x14ac:dyDescent="0.2">
      <c r="A15" s="9">
        <f>A14+1</f>
        <v>4</v>
      </c>
      <c r="C15" s="8" t="s">
        <v>31</v>
      </c>
      <c r="E15" s="9" t="s">
        <v>25</v>
      </c>
      <c r="G15" s="12">
        <v>-30.244567503749998</v>
      </c>
      <c r="H15" s="12">
        <v>-22.3</v>
      </c>
      <c r="I15" s="12">
        <v>-15.51293445666667</v>
      </c>
      <c r="J15" s="12">
        <v>-15.3</v>
      </c>
      <c r="K15" s="12">
        <v>-17</v>
      </c>
      <c r="L15" s="12">
        <v>-5.0764162604167291</v>
      </c>
    </row>
    <row r="16" spans="1:12" x14ac:dyDescent="0.2">
      <c r="A16" s="9">
        <f>A15+1</f>
        <v>5</v>
      </c>
      <c r="C16" s="8" t="s">
        <v>21</v>
      </c>
      <c r="E16" s="9" t="s">
        <v>25</v>
      </c>
      <c r="G16" s="12">
        <v>56.211107630000001</v>
      </c>
      <c r="H16" s="12">
        <v>59.5</v>
      </c>
      <c r="I16" s="12">
        <v>59.460736880000006</v>
      </c>
      <c r="J16" s="12">
        <v>59.460736880000006</v>
      </c>
      <c r="K16" s="12">
        <v>59.460736880000006</v>
      </c>
      <c r="L16" s="12">
        <v>0</v>
      </c>
    </row>
    <row r="17" spans="1:12" x14ac:dyDescent="0.2">
      <c r="A17" s="9">
        <f>A16+1</f>
        <v>6</v>
      </c>
      <c r="C17" s="8" t="s">
        <v>16</v>
      </c>
      <c r="E17" s="9" t="s">
        <v>25</v>
      </c>
      <c r="G17" s="12">
        <v>521.97638418416659</v>
      </c>
      <c r="H17" s="12">
        <v>487.5</v>
      </c>
      <c r="I17" s="12">
        <v>594.65984582375006</v>
      </c>
      <c r="J17" s="12">
        <v>776.1</v>
      </c>
      <c r="K17" s="12">
        <v>580.6</v>
      </c>
      <c r="L17" s="12">
        <v>648.41124997650365</v>
      </c>
    </row>
    <row r="18" spans="1:12" x14ac:dyDescent="0.2">
      <c r="A18" s="9">
        <f>A17+1</f>
        <v>7</v>
      </c>
      <c r="C18" s="8" t="s">
        <v>36</v>
      </c>
      <c r="E18" s="9" t="s">
        <v>25</v>
      </c>
      <c r="G18" s="12">
        <v>24.875589999999999</v>
      </c>
      <c r="H18" s="12">
        <v>23</v>
      </c>
      <c r="I18" s="12">
        <v>20.862713492196569</v>
      </c>
      <c r="J18" s="12">
        <v>5.4</v>
      </c>
      <c r="K18" s="12">
        <v>24.2</v>
      </c>
      <c r="L18" s="12">
        <v>-132.07481291217007</v>
      </c>
    </row>
    <row r="19" spans="1:12" ht="13.5" thickBot="1" x14ac:dyDescent="0.25">
      <c r="A19" s="9">
        <f>A18+1</f>
        <v>8</v>
      </c>
      <c r="C19" s="8" t="s">
        <v>24</v>
      </c>
      <c r="G19" s="13">
        <f t="shared" ref="G19:L19" si="0">SUM(G12:G18)</f>
        <v>562.26174892733127</v>
      </c>
      <c r="H19" s="13">
        <f t="shared" si="0"/>
        <v>551.20000000000005</v>
      </c>
      <c r="I19" s="13">
        <f t="shared" si="0"/>
        <v>687.73378125649162</v>
      </c>
      <c r="J19" s="13">
        <f t="shared" si="0"/>
        <v>855.86073687999999</v>
      </c>
      <c r="K19" s="13">
        <f t="shared" si="0"/>
        <v>689.56073688000004</v>
      </c>
      <c r="L19" s="13">
        <f t="shared" si="0"/>
        <v>558.06428429766697</v>
      </c>
    </row>
    <row r="20" spans="1:12" ht="13.5" thickTop="1" x14ac:dyDescent="0.2"/>
    <row r="21" spans="1:12" x14ac:dyDescent="0.2">
      <c r="A21" s="3" t="s">
        <v>23</v>
      </c>
    </row>
    <row r="22" spans="1:12" x14ac:dyDescent="0.2">
      <c r="A22" s="11" t="s">
        <v>29</v>
      </c>
      <c r="C22" s="8" t="s">
        <v>37</v>
      </c>
    </row>
    <row r="23" spans="1:12" x14ac:dyDescent="0.2">
      <c r="A23" s="11" t="s">
        <v>32</v>
      </c>
      <c r="C23" s="8" t="s">
        <v>33</v>
      </c>
    </row>
  </sheetData>
  <pageMargins left="0.7" right="0.7" top="0.75" bottom="0.75" header="0.3" footer="0.3"/>
  <pageSetup orientation="landscape" r:id="rId1"/>
  <headerFooter>
    <oddHeader>&amp;R&amp;"Arial,Regular"&amp;10Filed: 2022-10-31
EB-2022-0200
Exhibit 2
Tab 3
Schedule 1
Attachment 1
Page 2 of 2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2022-11-01T21:15:02Z</dcterms:created>
  <dcterms:modified xsi:type="dcterms:W3CDTF">2022-11-01T21:15:15Z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2022-11-01T21:15:15Z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d7f3883b-e8d0-418a-8428-a99df78e7645</vt:lpwstr>
  </property>
  <property fmtid="{D5CDD505-2E9C-101B-9397-08002B2CF9AE}" pid="8" name="MSIP_Label_67694783-de61-499c-97f7-53d7c605e6e9_ContentBits">
    <vt:lpwstr>0</vt:lpwstr>
  </property>
</Properties>
</file>