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5" documentId="6_{A1C4248A-A21F-41C8-8DD1-88C5B73C43CB}" xr6:coauthVersionLast="47" xr6:coauthVersionMax="47" xr10:uidLastSave="{0A445843-6611-4C3F-B6E4-0AE64CDF3DA6}"/>
  <bookViews>
    <workbookView xWindow="30" yWindow="30" windowWidth="28770" windowHeight="15570" tabRatio="904" xr2:uid="{22F4416D-C94E-402E-AC6A-98ECCC318B40}"/>
  </bookViews>
  <sheets>
    <sheet name="Sheet1" sheetId="9" r:id="rId1"/>
    <sheet name="Sheet2" sheetId="10" r:id="rId2"/>
    <sheet name="Sheet3" sheetId="11" r:id="rId3"/>
    <sheet name="Sheet4" sheetId="12" r:id="rId4"/>
    <sheet name="Sheet5" sheetId="13" r:id="rId5"/>
  </sheet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5" i="10" l="1"/>
  <c r="E113" i="10"/>
  <c r="E75" i="10"/>
  <c r="I114" i="9"/>
  <c r="I74" i="9"/>
  <c r="I96" i="9"/>
  <c r="F56" i="9"/>
  <c r="E56" i="9"/>
  <c r="E70" i="9"/>
  <c r="I56" i="9" l="1"/>
  <c r="J70" i="9"/>
  <c r="J112" i="13" l="1"/>
  <c r="I112" i="13"/>
  <c r="F112" i="13"/>
  <c r="E112" i="13"/>
  <c r="K111" i="13"/>
  <c r="G111" i="13"/>
  <c r="K110" i="13"/>
  <c r="G110" i="13"/>
  <c r="K109" i="13"/>
  <c r="G109" i="13"/>
  <c r="K108" i="13"/>
  <c r="G108" i="13"/>
  <c r="K107" i="13"/>
  <c r="G107" i="13"/>
  <c r="K106" i="13"/>
  <c r="G106" i="13"/>
  <c r="K105" i="13"/>
  <c r="G105" i="13"/>
  <c r="K104" i="13"/>
  <c r="G104" i="13"/>
  <c r="K103" i="13"/>
  <c r="G103" i="13"/>
  <c r="K102" i="13"/>
  <c r="G102" i="13"/>
  <c r="K101" i="13"/>
  <c r="G101" i="13"/>
  <c r="K100" i="13"/>
  <c r="G100" i="13"/>
  <c r="J96" i="13"/>
  <c r="I96" i="13"/>
  <c r="F96" i="13"/>
  <c r="E96" i="13"/>
  <c r="K95" i="13"/>
  <c r="G95" i="13"/>
  <c r="K94" i="13"/>
  <c r="G94" i="13"/>
  <c r="K93" i="13"/>
  <c r="G93" i="13"/>
  <c r="J70" i="13"/>
  <c r="I70" i="13"/>
  <c r="F70" i="13"/>
  <c r="E70" i="13"/>
  <c r="G69" i="13"/>
  <c r="L69" i="13" s="1"/>
  <c r="G68" i="13"/>
  <c r="L68" i="13" s="1"/>
  <c r="G67" i="13"/>
  <c r="L67" i="13" s="1"/>
  <c r="G66" i="13"/>
  <c r="L66" i="13" s="1"/>
  <c r="G65" i="13"/>
  <c r="L65" i="13" s="1"/>
  <c r="G64" i="13"/>
  <c r="L64" i="13" s="1"/>
  <c r="G63" i="13"/>
  <c r="L63" i="13" s="1"/>
  <c r="G62" i="13"/>
  <c r="L62" i="13" s="1"/>
  <c r="G61" i="13"/>
  <c r="L61" i="13" s="1"/>
  <c r="G60" i="13"/>
  <c r="L60" i="13" s="1"/>
  <c r="G59" i="13"/>
  <c r="L59" i="13" s="1"/>
  <c r="K70" i="13"/>
  <c r="G58" i="13"/>
  <c r="J56" i="13"/>
  <c r="I56" i="13"/>
  <c r="F56" i="13"/>
  <c r="E56" i="13"/>
  <c r="E72" i="13" s="1"/>
  <c r="G55" i="13"/>
  <c r="L55" i="13" s="1"/>
  <c r="G54" i="13"/>
  <c r="L54" i="13" s="1"/>
  <c r="G53" i="13"/>
  <c r="L53" i="13" s="1"/>
  <c r="K56" i="13"/>
  <c r="G52" i="13"/>
  <c r="L52" i="13" s="1"/>
  <c r="G36" i="13"/>
  <c r="L36" i="13" s="1"/>
  <c r="G35" i="13"/>
  <c r="L35" i="13" s="1"/>
  <c r="G34" i="13"/>
  <c r="L34" i="13" s="1"/>
  <c r="G33" i="13"/>
  <c r="L33" i="13" s="1"/>
  <c r="G32" i="13"/>
  <c r="L32" i="13" s="1"/>
  <c r="G31" i="13"/>
  <c r="L31" i="13" s="1"/>
  <c r="J25" i="13"/>
  <c r="I25" i="13"/>
  <c r="F25" i="13"/>
  <c r="E25" i="13"/>
  <c r="K24" i="13"/>
  <c r="G24" i="13"/>
  <c r="K23" i="13"/>
  <c r="G23" i="13"/>
  <c r="K22" i="13"/>
  <c r="G22" i="13"/>
  <c r="K21" i="13"/>
  <c r="G21" i="13"/>
  <c r="J19" i="13"/>
  <c r="I19" i="13"/>
  <c r="F19" i="13"/>
  <c r="E19" i="13"/>
  <c r="K18" i="13"/>
  <c r="G18" i="13"/>
  <c r="K17" i="13"/>
  <c r="G17" i="13"/>
  <c r="K16" i="13"/>
  <c r="G16" i="13"/>
  <c r="J112" i="12"/>
  <c r="I112" i="12"/>
  <c r="K111" i="12"/>
  <c r="K110" i="12"/>
  <c r="K109" i="12"/>
  <c r="K108" i="12"/>
  <c r="K107" i="12"/>
  <c r="K106" i="12"/>
  <c r="K105" i="12"/>
  <c r="K104" i="12"/>
  <c r="K103" i="12"/>
  <c r="K102" i="12"/>
  <c r="K101" i="12"/>
  <c r="K100" i="12"/>
  <c r="J96" i="12"/>
  <c r="I96" i="12"/>
  <c r="K95" i="12"/>
  <c r="K94" i="12"/>
  <c r="K93" i="12"/>
  <c r="J70" i="12"/>
  <c r="I70" i="12"/>
  <c r="K69" i="12"/>
  <c r="K68" i="12"/>
  <c r="K67" i="12"/>
  <c r="G67" i="12"/>
  <c r="K66" i="12"/>
  <c r="K65" i="12"/>
  <c r="G65" i="12"/>
  <c r="K64" i="12"/>
  <c r="K63" i="12"/>
  <c r="K62" i="12"/>
  <c r="K61" i="12"/>
  <c r="K60" i="12"/>
  <c r="K59" i="12"/>
  <c r="K58" i="12"/>
  <c r="J56" i="12"/>
  <c r="J72" i="12" s="1"/>
  <c r="I56" i="12"/>
  <c r="I72" i="12" s="1"/>
  <c r="K55" i="12"/>
  <c r="K54" i="12"/>
  <c r="K53" i="12"/>
  <c r="K52" i="12"/>
  <c r="K36" i="12"/>
  <c r="K35" i="12"/>
  <c r="K34" i="12"/>
  <c r="K33" i="12"/>
  <c r="K32" i="12"/>
  <c r="K31" i="12"/>
  <c r="J25" i="12"/>
  <c r="I25" i="12"/>
  <c r="K24" i="12"/>
  <c r="K23" i="12"/>
  <c r="K22" i="12"/>
  <c r="K21" i="12"/>
  <c r="J19" i="12"/>
  <c r="I19" i="12"/>
  <c r="K18" i="12"/>
  <c r="K17" i="12"/>
  <c r="K16" i="12"/>
  <c r="J70" i="11"/>
  <c r="I70" i="11"/>
  <c r="K69" i="11"/>
  <c r="K68" i="11"/>
  <c r="K67" i="11"/>
  <c r="G67" i="11"/>
  <c r="L67" i="11" s="1"/>
  <c r="K66" i="11"/>
  <c r="K65" i="11"/>
  <c r="K64" i="11"/>
  <c r="K63" i="11"/>
  <c r="K62" i="11"/>
  <c r="K61" i="11"/>
  <c r="K60" i="11"/>
  <c r="G60" i="11"/>
  <c r="K59" i="11"/>
  <c r="G59" i="11"/>
  <c r="L59" i="11" s="1"/>
  <c r="K58" i="11"/>
  <c r="J56" i="11"/>
  <c r="J72" i="11" s="1"/>
  <c r="I56" i="11"/>
  <c r="K55" i="11"/>
  <c r="G55" i="11"/>
  <c r="K54" i="11"/>
  <c r="K53" i="11"/>
  <c r="K52" i="11"/>
  <c r="K36" i="11"/>
  <c r="K35" i="11"/>
  <c r="K34" i="11"/>
  <c r="K33" i="11"/>
  <c r="G33" i="11"/>
  <c r="L33" i="11" s="1"/>
  <c r="K32" i="11"/>
  <c r="K31" i="11"/>
  <c r="J25" i="11"/>
  <c r="I25" i="11"/>
  <c r="K24" i="11"/>
  <c r="K23" i="11"/>
  <c r="K22" i="11"/>
  <c r="K21" i="11"/>
  <c r="J19" i="11"/>
  <c r="I19" i="11"/>
  <c r="K18" i="11"/>
  <c r="K17" i="11"/>
  <c r="K16" i="11"/>
  <c r="J112" i="11"/>
  <c r="I112" i="11"/>
  <c r="K111" i="11"/>
  <c r="K110" i="11"/>
  <c r="K109" i="11"/>
  <c r="K108" i="11"/>
  <c r="K107" i="11"/>
  <c r="K106" i="11"/>
  <c r="K105" i="11"/>
  <c r="K104" i="11"/>
  <c r="K103" i="11"/>
  <c r="K102" i="11"/>
  <c r="K101" i="11"/>
  <c r="K100" i="11"/>
  <c r="J96" i="11"/>
  <c r="J114" i="11" s="1"/>
  <c r="I96" i="11"/>
  <c r="I114" i="11" s="1"/>
  <c r="K95" i="11"/>
  <c r="K94" i="11"/>
  <c r="K93" i="11"/>
  <c r="K107" i="10"/>
  <c r="G107" i="10"/>
  <c r="K110" i="10"/>
  <c r="G110" i="10"/>
  <c r="K102" i="10"/>
  <c r="G102" i="10"/>
  <c r="K106" i="10"/>
  <c r="G106" i="10"/>
  <c r="K104" i="10"/>
  <c r="G104" i="10"/>
  <c r="K105" i="10"/>
  <c r="G105" i="10"/>
  <c r="K111" i="10"/>
  <c r="G111" i="10"/>
  <c r="K112" i="10"/>
  <c r="G112" i="10"/>
  <c r="K103" i="10"/>
  <c r="G103" i="10"/>
  <c r="K100" i="9"/>
  <c r="G100" i="9"/>
  <c r="K106" i="9"/>
  <c r="G106" i="9"/>
  <c r="K109" i="9"/>
  <c r="G109" i="9"/>
  <c r="K101" i="9"/>
  <c r="G101" i="9"/>
  <c r="K105" i="9"/>
  <c r="G105" i="9"/>
  <c r="K103" i="9"/>
  <c r="G103" i="9"/>
  <c r="K104" i="9"/>
  <c r="G104" i="9"/>
  <c r="K110" i="9"/>
  <c r="G110" i="9"/>
  <c r="K111" i="9"/>
  <c r="G111" i="9"/>
  <c r="E114" i="13" l="1"/>
  <c r="E27" i="13"/>
  <c r="E74" i="13" s="1"/>
  <c r="I114" i="13"/>
  <c r="L101" i="13"/>
  <c r="F114" i="13"/>
  <c r="J114" i="13"/>
  <c r="F72" i="13"/>
  <c r="L55" i="11"/>
  <c r="I27" i="11"/>
  <c r="I72" i="11"/>
  <c r="K25" i="12"/>
  <c r="K72" i="13"/>
  <c r="J27" i="13"/>
  <c r="L109" i="13"/>
  <c r="L102" i="13"/>
  <c r="L24" i="13"/>
  <c r="L111" i="13"/>
  <c r="L17" i="13"/>
  <c r="K112" i="13"/>
  <c r="L104" i="13"/>
  <c r="L108" i="13"/>
  <c r="L106" i="13"/>
  <c r="I72" i="13"/>
  <c r="K25" i="13"/>
  <c r="L21" i="13"/>
  <c r="L110" i="13"/>
  <c r="L22" i="13"/>
  <c r="L100" i="13"/>
  <c r="L107" i="13"/>
  <c r="F27" i="13"/>
  <c r="G70" i="13"/>
  <c r="L70" i="13" s="1"/>
  <c r="L18" i="13"/>
  <c r="L103" i="13"/>
  <c r="K19" i="13"/>
  <c r="K27" i="13" s="1"/>
  <c r="I27" i="13"/>
  <c r="L23" i="13"/>
  <c r="L16" i="13"/>
  <c r="L105" i="13"/>
  <c r="G19" i="13"/>
  <c r="G25" i="13"/>
  <c r="G112" i="13"/>
  <c r="G56" i="13"/>
  <c r="K96" i="13"/>
  <c r="K19" i="12"/>
  <c r="J27" i="12"/>
  <c r="J74" i="12" s="1"/>
  <c r="G18" i="12"/>
  <c r="L18" i="12" s="1"/>
  <c r="K96" i="12"/>
  <c r="G101" i="12"/>
  <c r="L101" i="12" s="1"/>
  <c r="I114" i="12"/>
  <c r="J114" i="12"/>
  <c r="G32" i="12"/>
  <c r="L32" i="12" s="1"/>
  <c r="K56" i="12"/>
  <c r="G62" i="12"/>
  <c r="L62" i="12" s="1"/>
  <c r="I27" i="12"/>
  <c r="I74" i="12" s="1"/>
  <c r="K70" i="12"/>
  <c r="K112" i="12"/>
  <c r="G106" i="12"/>
  <c r="L106" i="12" s="1"/>
  <c r="K19" i="11"/>
  <c r="K112" i="11"/>
  <c r="K56" i="11"/>
  <c r="L93" i="13"/>
  <c r="L94" i="13"/>
  <c r="L95" i="13"/>
  <c r="G96" i="13"/>
  <c r="G114" i="13" s="1"/>
  <c r="J27" i="11"/>
  <c r="J74" i="11" s="1"/>
  <c r="K96" i="11"/>
  <c r="L110" i="10"/>
  <c r="J72" i="13"/>
  <c r="J74" i="13" s="1"/>
  <c r="G106" i="11"/>
  <c r="L106" i="11" s="1"/>
  <c r="G111" i="12"/>
  <c r="L111" i="12" s="1"/>
  <c r="G16" i="12"/>
  <c r="L16" i="12" s="1"/>
  <c r="E25" i="12"/>
  <c r="G100" i="12"/>
  <c r="L100" i="12" s="1"/>
  <c r="G59" i="12"/>
  <c r="L59" i="12" s="1"/>
  <c r="G53" i="12"/>
  <c r="L53" i="12" s="1"/>
  <c r="G110" i="11"/>
  <c r="L110" i="11" s="1"/>
  <c r="G60" i="12"/>
  <c r="L60" i="12" s="1"/>
  <c r="G53" i="11"/>
  <c r="L53" i="11" s="1"/>
  <c r="G69" i="11"/>
  <c r="L69" i="11" s="1"/>
  <c r="G34" i="11"/>
  <c r="L34" i="11" s="1"/>
  <c r="G61" i="11"/>
  <c r="L61" i="11" s="1"/>
  <c r="G31" i="12"/>
  <c r="L31" i="12" s="1"/>
  <c r="G61" i="12"/>
  <c r="L61" i="12" s="1"/>
  <c r="G18" i="11"/>
  <c r="L18" i="11" s="1"/>
  <c r="G64" i="11"/>
  <c r="L64" i="11" s="1"/>
  <c r="G108" i="12"/>
  <c r="L108" i="12" s="1"/>
  <c r="G62" i="11"/>
  <c r="L62" i="11" s="1"/>
  <c r="G107" i="11"/>
  <c r="L107" i="11" s="1"/>
  <c r="G64" i="12"/>
  <c r="L64" i="12" s="1"/>
  <c r="G63" i="12"/>
  <c r="L63" i="12" s="1"/>
  <c r="L60" i="11"/>
  <c r="G24" i="11"/>
  <c r="L24" i="11" s="1"/>
  <c r="F56" i="11"/>
  <c r="G33" i="12"/>
  <c r="L33" i="12" s="1"/>
  <c r="G108" i="11"/>
  <c r="L108" i="11" s="1"/>
  <c r="G111" i="11"/>
  <c r="G36" i="12"/>
  <c r="L36" i="12" s="1"/>
  <c r="G68" i="12"/>
  <c r="L68" i="12" s="1"/>
  <c r="G107" i="12"/>
  <c r="L107" i="12" s="1"/>
  <c r="G69" i="12"/>
  <c r="L69" i="12" s="1"/>
  <c r="G54" i="11"/>
  <c r="L54" i="11" s="1"/>
  <c r="G63" i="11"/>
  <c r="L63" i="11" s="1"/>
  <c r="G68" i="11"/>
  <c r="L68" i="11" s="1"/>
  <c r="F112" i="12"/>
  <c r="G110" i="12"/>
  <c r="L110" i="12" s="1"/>
  <c r="G66" i="11"/>
  <c r="L66" i="11" s="1"/>
  <c r="G104" i="11"/>
  <c r="L104" i="11" s="1"/>
  <c r="G109" i="11"/>
  <c r="L109" i="11" s="1"/>
  <c r="G32" i="11"/>
  <c r="L32" i="11" s="1"/>
  <c r="G35" i="11"/>
  <c r="L35" i="11" s="1"/>
  <c r="E96" i="11"/>
  <c r="F19" i="12"/>
  <c r="F96" i="11"/>
  <c r="E96" i="12"/>
  <c r="G16" i="11"/>
  <c r="L16" i="11" s="1"/>
  <c r="G52" i="12"/>
  <c r="L52" i="12" s="1"/>
  <c r="F96" i="12"/>
  <c r="G101" i="11"/>
  <c r="L101" i="11" s="1"/>
  <c r="G17" i="11"/>
  <c r="E25" i="11"/>
  <c r="G105" i="12"/>
  <c r="L105" i="12" s="1"/>
  <c r="F25" i="11"/>
  <c r="G52" i="11"/>
  <c r="L52" i="11" s="1"/>
  <c r="G65" i="11"/>
  <c r="L65" i="11" s="1"/>
  <c r="F25" i="12"/>
  <c r="G24" i="12"/>
  <c r="L24" i="12" s="1"/>
  <c r="G34" i="12"/>
  <c r="L34" i="12" s="1"/>
  <c r="G95" i="12"/>
  <c r="L95" i="12" s="1"/>
  <c r="G103" i="12"/>
  <c r="L103" i="12" s="1"/>
  <c r="F56" i="12"/>
  <c r="E70" i="12"/>
  <c r="G94" i="11"/>
  <c r="L94" i="11" s="1"/>
  <c r="G102" i="11"/>
  <c r="L102" i="11" s="1"/>
  <c r="G22" i="11"/>
  <c r="L22" i="11" s="1"/>
  <c r="G58" i="11"/>
  <c r="L58" i="11" s="1"/>
  <c r="F70" i="12"/>
  <c r="E112" i="11"/>
  <c r="F112" i="11"/>
  <c r="G22" i="12"/>
  <c r="L22" i="12" s="1"/>
  <c r="G35" i="12"/>
  <c r="L35" i="12" s="1"/>
  <c r="G55" i="12"/>
  <c r="L55" i="12" s="1"/>
  <c r="G66" i="12"/>
  <c r="L66" i="12" s="1"/>
  <c r="G104" i="12"/>
  <c r="L104" i="12" s="1"/>
  <c r="G109" i="12"/>
  <c r="L109" i="12" s="1"/>
  <c r="E56" i="12"/>
  <c r="G105" i="11"/>
  <c r="L105" i="11" s="1"/>
  <c r="E19" i="11"/>
  <c r="G95" i="11"/>
  <c r="L95" i="11" s="1"/>
  <c r="G100" i="11"/>
  <c r="L100" i="11" s="1"/>
  <c r="G103" i="11"/>
  <c r="L103" i="11" s="1"/>
  <c r="G23" i="11"/>
  <c r="L23" i="11" s="1"/>
  <c r="G31" i="11"/>
  <c r="L31" i="11" s="1"/>
  <c r="G36" i="11"/>
  <c r="L36" i="11" s="1"/>
  <c r="E56" i="11"/>
  <c r="E19" i="12"/>
  <c r="G23" i="12"/>
  <c r="L23" i="12" s="1"/>
  <c r="G94" i="12"/>
  <c r="L94" i="12" s="1"/>
  <c r="G102" i="12"/>
  <c r="L102" i="12" s="1"/>
  <c r="L56" i="13"/>
  <c r="L58" i="13"/>
  <c r="E112" i="12"/>
  <c r="G93" i="12"/>
  <c r="L93" i="12" s="1"/>
  <c r="L65" i="12"/>
  <c r="L67" i="12"/>
  <c r="G54" i="12"/>
  <c r="G58" i="12"/>
  <c r="G17" i="12"/>
  <c r="L17" i="12" s="1"/>
  <c r="G21" i="12"/>
  <c r="K70" i="11"/>
  <c r="E70" i="11"/>
  <c r="F70" i="11"/>
  <c r="F19" i="11"/>
  <c r="K25" i="11"/>
  <c r="G21" i="11"/>
  <c r="L111" i="11"/>
  <c r="G93" i="11"/>
  <c r="L93" i="11" s="1"/>
  <c r="L105" i="10"/>
  <c r="L106" i="10"/>
  <c r="L103" i="10"/>
  <c r="L111" i="10"/>
  <c r="L104" i="10"/>
  <c r="L102" i="10"/>
  <c r="L112" i="10"/>
  <c r="L107" i="10"/>
  <c r="L101" i="9"/>
  <c r="L106" i="9"/>
  <c r="L111" i="9"/>
  <c r="L105" i="9"/>
  <c r="L104" i="9"/>
  <c r="L109" i="9"/>
  <c r="L110" i="9"/>
  <c r="L103" i="9"/>
  <c r="L100" i="9"/>
  <c r="I74" i="13" l="1"/>
  <c r="K114" i="11"/>
  <c r="K27" i="12"/>
  <c r="K74" i="13"/>
  <c r="F74" i="13"/>
  <c r="I74" i="11"/>
  <c r="K114" i="12"/>
  <c r="K114" i="13"/>
  <c r="L112" i="13"/>
  <c r="L25" i="13"/>
  <c r="G27" i="13"/>
  <c r="L19" i="13"/>
  <c r="K27" i="11"/>
  <c r="G72" i="13"/>
  <c r="L96" i="13"/>
  <c r="F27" i="12"/>
  <c r="E27" i="12"/>
  <c r="K72" i="12"/>
  <c r="F114" i="11"/>
  <c r="E114" i="11"/>
  <c r="G25" i="11"/>
  <c r="F114" i="12"/>
  <c r="G96" i="11"/>
  <c r="L96" i="11" s="1"/>
  <c r="F72" i="11"/>
  <c r="G19" i="11"/>
  <c r="G19" i="12"/>
  <c r="G56" i="11"/>
  <c r="E72" i="12"/>
  <c r="E72" i="11"/>
  <c r="G112" i="11"/>
  <c r="E114" i="12"/>
  <c r="G70" i="11"/>
  <c r="L70" i="11" s="1"/>
  <c r="G25" i="12"/>
  <c r="F27" i="11"/>
  <c r="L17" i="11"/>
  <c r="L19" i="11" s="1"/>
  <c r="G96" i="12"/>
  <c r="E27" i="11"/>
  <c r="F72" i="12"/>
  <c r="G112" i="12"/>
  <c r="G56" i="12"/>
  <c r="L112" i="11"/>
  <c r="L112" i="12"/>
  <c r="L58" i="12"/>
  <c r="G70" i="12"/>
  <c r="L70" i="12" s="1"/>
  <c r="L54" i="12"/>
  <c r="L56" i="12" s="1"/>
  <c r="L19" i="12"/>
  <c r="L21" i="12"/>
  <c r="L25" i="12" s="1"/>
  <c r="K72" i="11"/>
  <c r="L56" i="11"/>
  <c r="L21" i="11"/>
  <c r="L25" i="11" s="1"/>
  <c r="J113" i="10"/>
  <c r="I113" i="10"/>
  <c r="F113" i="10"/>
  <c r="K108" i="10"/>
  <c r="G108" i="10"/>
  <c r="K101" i="10"/>
  <c r="G101" i="10"/>
  <c r="K109" i="10"/>
  <c r="G109" i="10"/>
  <c r="J97" i="10"/>
  <c r="I97" i="10"/>
  <c r="F97" i="10"/>
  <c r="E97" i="10"/>
  <c r="K96" i="10"/>
  <c r="G96" i="10"/>
  <c r="K95" i="10"/>
  <c r="G95" i="10"/>
  <c r="K94" i="10"/>
  <c r="G94" i="10"/>
  <c r="J112" i="9"/>
  <c r="I112" i="9"/>
  <c r="F112" i="9"/>
  <c r="E112" i="9"/>
  <c r="K107" i="9"/>
  <c r="G107" i="9"/>
  <c r="K102" i="9"/>
  <c r="G102" i="9"/>
  <c r="K108" i="9"/>
  <c r="G108" i="9"/>
  <c r="J96" i="9"/>
  <c r="F96" i="9"/>
  <c r="E96" i="9"/>
  <c r="K95" i="9"/>
  <c r="G95" i="9"/>
  <c r="K94" i="9"/>
  <c r="G94" i="9"/>
  <c r="K93" i="9"/>
  <c r="G93" i="9"/>
  <c r="K74" i="12" l="1"/>
  <c r="L27" i="13"/>
  <c r="L114" i="13"/>
  <c r="F74" i="12"/>
  <c r="G74" i="13"/>
  <c r="L72" i="13"/>
  <c r="L74" i="13" s="1"/>
  <c r="E74" i="12"/>
  <c r="G27" i="11"/>
  <c r="G112" i="9"/>
  <c r="F74" i="11"/>
  <c r="E74" i="11"/>
  <c r="G114" i="11"/>
  <c r="L27" i="11"/>
  <c r="G114" i="12"/>
  <c r="G27" i="12"/>
  <c r="L96" i="12"/>
  <c r="L114" i="12" s="1"/>
  <c r="G72" i="11"/>
  <c r="L72" i="11" s="1"/>
  <c r="G72" i="12"/>
  <c r="L114" i="11"/>
  <c r="L27" i="12"/>
  <c r="K74" i="11"/>
  <c r="L107" i="9"/>
  <c r="F115" i="10"/>
  <c r="K113" i="10"/>
  <c r="L101" i="10"/>
  <c r="I115" i="10"/>
  <c r="L109" i="10"/>
  <c r="K97" i="10"/>
  <c r="J115" i="10"/>
  <c r="G113" i="10"/>
  <c r="L108" i="10"/>
  <c r="L94" i="10"/>
  <c r="L96" i="10"/>
  <c r="G97" i="10"/>
  <c r="L95" i="10"/>
  <c r="J114" i="9"/>
  <c r="L93" i="9"/>
  <c r="K96" i="9"/>
  <c r="G96" i="9"/>
  <c r="L108" i="9"/>
  <c r="L94" i="9"/>
  <c r="F114" i="9"/>
  <c r="K112" i="9"/>
  <c r="E114" i="9"/>
  <c r="L102" i="9"/>
  <c r="L95" i="9"/>
  <c r="L112" i="9" l="1"/>
  <c r="G114" i="9"/>
  <c r="L97" i="10"/>
  <c r="L74" i="11"/>
  <c r="L96" i="9"/>
  <c r="K115" i="10"/>
  <c r="G74" i="11"/>
  <c r="G74" i="12"/>
  <c r="L72" i="12"/>
  <c r="L74" i="12" s="1"/>
  <c r="L113" i="10"/>
  <c r="G115" i="10"/>
  <c r="K114" i="9"/>
  <c r="J57" i="10"/>
  <c r="J56" i="9"/>
  <c r="I57" i="10"/>
  <c r="F57" i="10"/>
  <c r="E57" i="10"/>
  <c r="K36" i="10"/>
  <c r="G36" i="10"/>
  <c r="K35" i="10"/>
  <c r="G35" i="10"/>
  <c r="K34" i="10"/>
  <c r="G34" i="10"/>
  <c r="K33" i="10"/>
  <c r="G33" i="10"/>
  <c r="K36" i="9"/>
  <c r="G36" i="9"/>
  <c r="K35" i="9"/>
  <c r="G35" i="9"/>
  <c r="K34" i="9"/>
  <c r="G34" i="9"/>
  <c r="K33" i="9"/>
  <c r="G33" i="9"/>
  <c r="K62" i="10"/>
  <c r="G62" i="10"/>
  <c r="K61" i="10"/>
  <c r="G61" i="10"/>
  <c r="K61" i="9"/>
  <c r="G61" i="9"/>
  <c r="K60" i="9"/>
  <c r="G60" i="9"/>
  <c r="G16" i="10"/>
  <c r="K16" i="10"/>
  <c r="G17" i="10"/>
  <c r="K17" i="10"/>
  <c r="G18" i="10"/>
  <c r="K18" i="10"/>
  <c r="E19" i="10"/>
  <c r="F19" i="10"/>
  <c r="I19" i="10"/>
  <c r="J19" i="10"/>
  <c r="G21" i="10"/>
  <c r="K21" i="10"/>
  <c r="G22" i="10"/>
  <c r="K22" i="10"/>
  <c r="G23" i="10"/>
  <c r="K23" i="10"/>
  <c r="G24" i="10"/>
  <c r="K24" i="10"/>
  <c r="E25" i="10"/>
  <c r="F25" i="10"/>
  <c r="I25" i="10"/>
  <c r="J25" i="10"/>
  <c r="G31" i="10"/>
  <c r="K31" i="10"/>
  <c r="G32" i="10"/>
  <c r="K32" i="10"/>
  <c r="G53" i="10"/>
  <c r="K53" i="10"/>
  <c r="G54" i="10"/>
  <c r="K54" i="10"/>
  <c r="G55" i="10"/>
  <c r="K55" i="10"/>
  <c r="G56" i="10"/>
  <c r="K56" i="10"/>
  <c r="G59" i="10"/>
  <c r="K59" i="10"/>
  <c r="G60" i="10"/>
  <c r="K60" i="10"/>
  <c r="G63" i="10"/>
  <c r="K63" i="10"/>
  <c r="G64" i="10"/>
  <c r="K64" i="10"/>
  <c r="G65" i="10"/>
  <c r="K65" i="10"/>
  <c r="G66" i="10"/>
  <c r="K66" i="10"/>
  <c r="G67" i="10"/>
  <c r="K67" i="10"/>
  <c r="G68" i="10"/>
  <c r="K68" i="10"/>
  <c r="G69" i="10"/>
  <c r="K69" i="10"/>
  <c r="G70" i="10"/>
  <c r="K70" i="10"/>
  <c r="E71" i="10"/>
  <c r="F71" i="10"/>
  <c r="I71" i="10"/>
  <c r="J71" i="10"/>
  <c r="G16" i="9"/>
  <c r="K16" i="9"/>
  <c r="G17" i="9"/>
  <c r="K17" i="9"/>
  <c r="G18" i="9"/>
  <c r="K18" i="9"/>
  <c r="E19" i="9"/>
  <c r="F19" i="9"/>
  <c r="I19" i="9"/>
  <c r="J19" i="9"/>
  <c r="G21" i="9"/>
  <c r="K21" i="9"/>
  <c r="G22" i="9"/>
  <c r="K22" i="9"/>
  <c r="G23" i="9"/>
  <c r="K23" i="9"/>
  <c r="G24" i="9"/>
  <c r="K24" i="9"/>
  <c r="E25" i="9"/>
  <c r="F25" i="9"/>
  <c r="I25" i="9"/>
  <c r="J25" i="9"/>
  <c r="G31" i="9"/>
  <c r="K31" i="9"/>
  <c r="G32" i="9"/>
  <c r="K32" i="9"/>
  <c r="G52" i="9"/>
  <c r="K52" i="9"/>
  <c r="G53" i="9"/>
  <c r="K53" i="9"/>
  <c r="G54" i="9"/>
  <c r="K54" i="9"/>
  <c r="G55" i="9"/>
  <c r="K55" i="9"/>
  <c r="G58" i="9"/>
  <c r="K58" i="9"/>
  <c r="G59" i="9"/>
  <c r="K59" i="9"/>
  <c r="G62" i="9"/>
  <c r="K62" i="9"/>
  <c r="G63" i="9"/>
  <c r="K63" i="9"/>
  <c r="G64" i="9"/>
  <c r="K64" i="9"/>
  <c r="G65" i="9"/>
  <c r="K65" i="9"/>
  <c r="G66" i="9"/>
  <c r="K66" i="9"/>
  <c r="G67" i="9"/>
  <c r="K67" i="9"/>
  <c r="G68" i="9"/>
  <c r="K68" i="9"/>
  <c r="G69" i="9"/>
  <c r="K69" i="9"/>
  <c r="F70" i="9"/>
  <c r="I70" i="9"/>
  <c r="I72" i="9" s="1"/>
  <c r="L114" i="9" l="1"/>
  <c r="J27" i="10"/>
  <c r="L115" i="10"/>
  <c r="G70" i="9"/>
  <c r="J27" i="9"/>
  <c r="K57" i="10"/>
  <c r="I73" i="10"/>
  <c r="J73" i="10"/>
  <c r="L36" i="10"/>
  <c r="E27" i="10"/>
  <c r="L34" i="9"/>
  <c r="L65" i="10"/>
  <c r="L36" i="9"/>
  <c r="K56" i="9"/>
  <c r="L60" i="9"/>
  <c r="G56" i="9"/>
  <c r="G57" i="10"/>
  <c r="L68" i="10"/>
  <c r="L66" i="10"/>
  <c r="L64" i="10"/>
  <c r="L54" i="10"/>
  <c r="I27" i="10"/>
  <c r="G19" i="10"/>
  <c r="L61" i="10"/>
  <c r="L33" i="9"/>
  <c r="L35" i="9"/>
  <c r="G19" i="9"/>
  <c r="L59" i="10"/>
  <c r="L31" i="10"/>
  <c r="K19" i="10"/>
  <c r="L33" i="10"/>
  <c r="L35" i="10"/>
  <c r="L53" i="9"/>
  <c r="L24" i="9"/>
  <c r="L22" i="9"/>
  <c r="L16" i="9"/>
  <c r="L70" i="10"/>
  <c r="L56" i="10"/>
  <c r="L62" i="10"/>
  <c r="L34" i="10"/>
  <c r="L68" i="9"/>
  <c r="L62" i="9"/>
  <c r="L58" i="9"/>
  <c r="F72" i="9"/>
  <c r="L24" i="10"/>
  <c r="I27" i="9"/>
  <c r="G71" i="10"/>
  <c r="L21" i="10"/>
  <c r="L66" i="9"/>
  <c r="L52" i="9"/>
  <c r="L21" i="9"/>
  <c r="E73" i="10"/>
  <c r="L61" i="9"/>
  <c r="L67" i="9"/>
  <c r="E27" i="9"/>
  <c r="G25" i="9"/>
  <c r="L17" i="9"/>
  <c r="L16" i="10"/>
  <c r="F27" i="10"/>
  <c r="L65" i="9"/>
  <c r="L63" i="9"/>
  <c r="F27" i="9"/>
  <c r="G25" i="10"/>
  <c r="J72" i="9"/>
  <c r="E72" i="9"/>
  <c r="L64" i="9"/>
  <c r="L69" i="10"/>
  <c r="L55" i="10"/>
  <c r="L32" i="10"/>
  <c r="L69" i="9"/>
  <c r="L23" i="9"/>
  <c r="L67" i="10"/>
  <c r="L60" i="10"/>
  <c r="L53" i="10"/>
  <c r="L63" i="10"/>
  <c r="K71" i="10"/>
  <c r="F73" i="10"/>
  <c r="L18" i="9"/>
  <c r="K19" i="9"/>
  <c r="K70" i="9"/>
  <c r="L54" i="9"/>
  <c r="L31" i="9"/>
  <c r="L23" i="10"/>
  <c r="L17" i="10"/>
  <c r="L59" i="9"/>
  <c r="L55" i="9"/>
  <c r="L32" i="9"/>
  <c r="L22" i="10"/>
  <c r="L18" i="10"/>
  <c r="K25" i="9"/>
  <c r="K25" i="10"/>
  <c r="J75" i="10" l="1"/>
  <c r="J74" i="9"/>
  <c r="I75" i="10"/>
  <c r="F74" i="9"/>
  <c r="G72" i="9"/>
  <c r="F75" i="10"/>
  <c r="E74" i="9"/>
  <c r="L57" i="10"/>
  <c r="G27" i="9"/>
  <c r="L56" i="9"/>
  <c r="G27" i="10"/>
  <c r="K27" i="10"/>
  <c r="L19" i="9"/>
  <c r="L25" i="9"/>
  <c r="G73" i="10"/>
  <c r="L25" i="10"/>
  <c r="L71" i="10"/>
  <c r="K72" i="9"/>
  <c r="L70" i="9"/>
  <c r="L19" i="10"/>
  <c r="K73" i="10"/>
  <c r="K27" i="9"/>
  <c r="G74" i="9" l="1"/>
  <c r="L72" i="9"/>
  <c r="K75" i="10"/>
  <c r="G75" i="10"/>
  <c r="L73" i="10"/>
  <c r="K74" i="9"/>
  <c r="L27" i="9"/>
  <c r="L27" i="10"/>
  <c r="L74" i="9" l="1"/>
  <c r="L75" i="10"/>
</calcChain>
</file>

<file path=xl/sharedStrings.xml><?xml version="1.0" encoding="utf-8"?>
<sst xmlns="http://schemas.openxmlformats.org/spreadsheetml/2006/main" count="575" uniqueCount="83">
  <si>
    <t>Total</t>
  </si>
  <si>
    <t>(f)</t>
  </si>
  <si>
    <t>(e)</t>
  </si>
  <si>
    <t>(d)</t>
  </si>
  <si>
    <t>(c)</t>
  </si>
  <si>
    <t>(b)</t>
  </si>
  <si>
    <t>(a)</t>
  </si>
  <si>
    <t>Actual</t>
  </si>
  <si>
    <t>Total Contract</t>
  </si>
  <si>
    <t>Rate 30</t>
  </si>
  <si>
    <t>Rate 25</t>
  </si>
  <si>
    <t>Rate M5</t>
  </si>
  <si>
    <t>Rate M7</t>
  </si>
  <si>
    <t>Rate M4</t>
  </si>
  <si>
    <t>Rate 315</t>
  </si>
  <si>
    <t>Rate 300</t>
  </si>
  <si>
    <t>Rate 200</t>
  </si>
  <si>
    <t>Rate 170</t>
  </si>
  <si>
    <t>Rate 145</t>
  </si>
  <si>
    <t>Rate 135</t>
  </si>
  <si>
    <t>Rate 125</t>
  </si>
  <si>
    <t>Rate 115</t>
  </si>
  <si>
    <t>Rate 110</t>
  </si>
  <si>
    <t>Rate 100</t>
  </si>
  <si>
    <t>Contract</t>
  </si>
  <si>
    <t>Rate M10</t>
  </si>
  <si>
    <t>Rate M9</t>
  </si>
  <si>
    <t>Total General Service</t>
  </si>
  <si>
    <t>Rate 10</t>
  </si>
  <si>
    <t>Rate 01</t>
  </si>
  <si>
    <t>Rate M2</t>
  </si>
  <si>
    <t>Rate M1</t>
  </si>
  <si>
    <t>Rate 9</t>
  </si>
  <si>
    <t>Rate 6</t>
  </si>
  <si>
    <t>General Service</t>
  </si>
  <si>
    <t>Test Year</t>
  </si>
  <si>
    <t>Bridge Year</t>
  </si>
  <si>
    <t>Estimate</t>
  </si>
  <si>
    <t>Total - Union Rate Zone</t>
  </si>
  <si>
    <t>Total - EGD Rate Zone</t>
  </si>
  <si>
    <t>T-Service</t>
  </si>
  <si>
    <t>Sales</t>
  </si>
  <si>
    <t>(g) = (f-c)</t>
  </si>
  <si>
    <t>2020 Actual Over/(Under) 2019 Actual</t>
  </si>
  <si>
    <t>2021 Actual Over/(Under) 2020 Actual</t>
  </si>
  <si>
    <t>2022 Estimate Over/(Under) 2021 Actual</t>
  </si>
  <si>
    <t>2023 Bridge Over/(Under) 2022 Estimate</t>
  </si>
  <si>
    <t>2024 Test Over/(Under) 2023 Bridge</t>
  </si>
  <si>
    <t>Rate 20</t>
  </si>
  <si>
    <t>Rate T1</t>
  </si>
  <si>
    <t>Rate T2</t>
  </si>
  <si>
    <t>Rate T3</t>
  </si>
  <si>
    <r>
      <t>Particulars 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</si>
  <si>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Total Volume</t>
  </si>
  <si>
    <t>General Service - Sector</t>
  </si>
  <si>
    <t>Residential</t>
  </si>
  <si>
    <t>Commercial</t>
  </si>
  <si>
    <t>Industrial</t>
  </si>
  <si>
    <t>Contract - Sector</t>
  </si>
  <si>
    <t>Comparison of Normalized Throughput Volume - Service Type &amp; Rate Class - 2019 Actual &amp; 2020 Actual</t>
  </si>
  <si>
    <t>Comparison of Normalized Throughput Volume - Service Type &amp; Rate Class - 2020 Actual &amp; 2021 Actual</t>
  </si>
  <si>
    <t>Comparison of Normalized Throughput Volume - Service Type &amp; Rate Class - 2021 Actual &amp; 2022 Estimate</t>
  </si>
  <si>
    <t>Comparison of Normalized Throughput Volume - Service Type &amp; Rate Class - 2023 Bridge Year &amp; 2024 Test Year</t>
  </si>
  <si>
    <t>Power</t>
  </si>
  <si>
    <t>Chemical</t>
  </si>
  <si>
    <t>Steel</t>
  </si>
  <si>
    <t>Refining</t>
  </si>
  <si>
    <t>Greenhouse - Agricultural</t>
  </si>
  <si>
    <t>Food &amp; Beverage</t>
  </si>
  <si>
    <t>Manufacturing</t>
  </si>
  <si>
    <t>Buildings</t>
  </si>
  <si>
    <t>Pulp &amp; Paper</t>
  </si>
  <si>
    <t>Mining</t>
  </si>
  <si>
    <t>Automotive</t>
  </si>
  <si>
    <t>Other</t>
  </si>
  <si>
    <t>Rate 1</t>
  </si>
  <si>
    <t>Line No.</t>
  </si>
  <si>
    <t>Comparison of Normalized Throughput Volume - Service Type &amp; Rate Class - 2019 Actual &amp; 2020 Actual (Continued)</t>
  </si>
  <si>
    <t>Comparison of Normalized Throughput Volume - Service Type &amp; Rate Class - 2020 Actual &amp; 2021 Actual (Continued)</t>
  </si>
  <si>
    <t>Comparison of Normalized Throughput Volume - Service Type &amp; Rate Class - 2021 Actual &amp; 2022 Estimate (Continued)</t>
  </si>
  <si>
    <t>Comparison of Normalized Throughput Volume - Service Type &amp; Rate Class - 2022 Estimate &amp; 2023 Bridge Year (Continued)</t>
  </si>
  <si>
    <t>Comparison of Normalized Throughput Volume - Service Type &amp; Rate Class - 2022 Estimate &amp; 2023 Bridge Year</t>
  </si>
  <si>
    <t>Comparison of Normalized Throughput Volume - Service Type &amp; Rate Class - 2023 Bridge Year &amp; 2024 Test Year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</si>
</sst>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Font="1"/>
    <xf numFmtId="37" fontId="1" fillId="0" borderId="1" xfId="0" applyNumberFormat="1" applyFont="1" applyBorder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3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37" fontId="1" fillId="0" borderId="2" xfId="0" applyNumberFormat="1" applyFont="1" applyFill="1" applyBorder="1" applyAlignment="1">
      <alignment horizontal="center"/>
    </xf>
    <xf numFmtId="37" fontId="1" fillId="0" borderId="0" xfId="0" applyNumberFormat="1" applyFont="1" applyFill="1" applyAlignment="1">
      <alignment horizontal="center"/>
    </xf>
    <xf numFmtId="37" fontId="1" fillId="0" borderId="0" xfId="0" applyNumberFormat="1" applyFont="1" applyFill="1" applyAlignment="1">
      <alignment horizontal="center"/>
    </xf>
    <xf numFmtId="37" fontId="1" fillId="0" borderId="0" xfId="0" applyNumberFormat="1" applyFont="1" applyFill="1" applyAlignment="1">
      <alignment horizontal="center"/>
    </xf>
    <xf numFmtId="37" fontId="1" fillId="0" borderId="0" xfId="0" applyNumberFormat="1" applyFont="1" applyFill="1" applyAlignment="1">
      <alignment horizontal="center"/>
    </xf>
    <xf numFmtId="37" fontId="1" fillId="0" borderId="0" xfId="0" applyNumberFormat="1" applyFont="1" applyFill="1" applyAlignment="1">
      <alignment horizontal="center"/>
    </xf>
    <xf numFmtId="37" fontId="1" fillId="0" borderId="0" xfId="0" applyNumberFormat="1" applyFont="1" applyFill="1" applyAlignment="1">
      <alignment horizontal="center"/>
    </xf>
    <xf numFmtId="37" fontId="4" fillId="0" borderId="0" xfId="0" applyNumberFormat="1" applyFont="1" applyFill="1" applyAlignment="1">
      <alignment horizontal="center"/>
    </xf>
    <xf numFmtId="37" fontId="4" fillId="0" borderId="0" xfId="0" applyNumberFormat="1" applyFont="1" applyFill="1" applyAlignment="1">
      <alignment horizontal="center"/>
    </xf>
    <xf numFmtId="37" fontId="4" fillId="0" borderId="0" xfId="0" applyNumberFormat="1" applyFont="1" applyFill="1" applyAlignment="1">
      <alignment horizontal="center"/>
    </xf>
    <xf numFmtId="37" fontId="4" fillId="0" borderId="0" xfId="0" applyNumberFormat="1" applyFont="1" applyFill="1" applyAlignment="1">
      <alignment horizontal="center"/>
    </xf>
    <xf numFmtId="37" fontId="4" fillId="0" borderId="0" xfId="0" applyNumberFormat="1" applyFont="1" applyFill="1" applyAlignment="1">
      <alignment horizontal="center"/>
    </xf>
    <xf numFmtId="37" fontId="4" fillId="0" borderId="0" xfId="0" applyNumberFormat="1" applyFont="1" applyFill="1" applyAlignment="1">
      <alignment horizontal="center"/>
    </xf>
    <xf numFmtId="0" fontId="1" fillId="0" borderId="0" xfId="0" applyFont="1"/>
    <xf numFmtId="37" fontId="4" fillId="0" borderId="0" xfId="0" applyNumberFormat="1" applyFont="1" applyFill="1" applyAlignment="1">
      <alignment horizontal="center"/>
    </xf>
    <xf numFmtId="37" fontId="4" fillId="0" borderId="0" xfId="0" applyNumberFormat="1" applyFont="1" applyFill="1" applyAlignment="1">
      <alignment horizontal="center"/>
    </xf>
    <xf numFmtId="37" fontId="1" fillId="0" borderId="0" xfId="0" applyNumberFormat="1" applyFont="1" applyFill="1" applyAlignment="1">
      <alignment horizontal="center"/>
    </xf>
    <xf numFmtId="37" fontId="4" fillId="0" borderId="0" xfId="0" applyNumberFormat="1" applyFont="1" applyFill="1" applyAlignment="1">
      <alignment horizontal="center"/>
    </xf>
    <xf numFmtId="37" fontId="4" fillId="0" borderId="0" xfId="0" applyNumberFormat="1" applyFont="1" applyFill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1" xfId="0" applyNumberFormat="1" applyFont="1" applyBorder="1" applyAlignment="1">
      <alignment horizontal="center"/>
    </xf>
    <xf numFmtId="37" fontId="4" fillId="0" borderId="0" xfId="0" applyNumberFormat="1" applyFont="1" applyFill="1" applyAlignment="1">
      <alignment horizontal="center"/>
    </xf>
    <xf numFmtId="37" fontId="4" fillId="0" borderId="0" xfId="0" applyNumberFormat="1" applyFont="1" applyFill="1" applyAlignment="1">
      <alignment horizontal="center"/>
    </xf>
    <xf numFmtId="37" fontId="1" fillId="0" borderId="0" xfId="0" applyNumberFormat="1" applyFont="1" applyFill="1" applyAlignment="1">
      <alignment horizontal="center"/>
    </xf>
    <xf numFmtId="37" fontId="1" fillId="0" borderId="2" xfId="0" applyNumberFormat="1" applyFont="1" applyBorder="1" applyAlignment="1">
      <alignment horizontal="center"/>
    </xf>
    <xf numFmtId="39" fontId="1" fillId="0" borderId="0" xfId="0" applyNumberFormat="1" applyFont="1"/>
    <xf numFmtId="37" fontId="1" fillId="0" borderId="0" xfId="0" applyNumberFormat="1" applyFont="1"/>
    <xf numFmtId="0" fontId="1" fillId="0" borderId="0" xfId="0" applyFont="1" applyBorder="1"/>
    <xf numFmtId="37" fontId="1" fillId="0" borderId="0" xfId="0" applyNumberFormat="1" applyFont="1" applyBorder="1"/>
    <xf numFmtId="0" fontId="2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37" fontId="1" fillId="0" borderId="0" xfId="0" applyNumberFormat="1" applyFont="1" applyBorder="1" applyAlignment="1">
      <alignment horizontal="center"/>
    </xf>
    <xf numFmtId="37" fontId="1" fillId="0" borderId="0" xfId="0" applyNumberFormat="1" applyFont="1" applyFill="1" applyBorder="1" applyAlignment="1">
      <alignment horizontal="center"/>
    </xf>
    <xf numFmtId="39" fontId="1" fillId="0" borderId="0" xfId="0" applyNumberFormat="1" applyFont="1" applyBorder="1"/>
    <xf numFmtId="39" fontId="1" fillId="0" borderId="2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CF27-5690-4CBA-B303-71CFA7F6BC27}">
  <dimension ref="A1:L117"/>
  <sheetViews>
    <sheetView tabSelected="1" view="pageLayout" zoomScaleNormal="100" workbookViewId="0"/>
  </sheetViews>
  <sheetFormatPr defaultColWidth="101.140625" defaultRowHeight="12.75" x14ac:dyDescent="0.2"/>
  <cols>
    <col min="1" max="1" width="5" style="1" bestFit="1" customWidth="1"/>
    <col min="2" max="2" width="1.28515625" style="1" customWidth="1"/>
    <col min="3" max="3" width="24.5703125" style="1" customWidth="1"/>
    <col min="4" max="4" width="1.28515625" style="1" customWidth="1"/>
    <col min="5" max="7" width="12.7109375" style="1" customWidth="1"/>
    <col min="8" max="8" width="1.140625" style="43" customWidth="1"/>
    <col min="9" max="9" width="13.42578125" style="1" bestFit="1" customWidth="1"/>
    <col min="10" max="11" width="12.5703125" style="1" customWidth="1"/>
    <col min="12" max="12" width="12.7109375" style="1" customWidth="1"/>
    <col min="13" max="16384" width="101.140625" style="1"/>
  </cols>
  <sheetData>
    <row r="1" spans="1:12" x14ac:dyDescent="0.2">
      <c r="A1" s="15"/>
    </row>
    <row r="2" spans="1:12" x14ac:dyDescent="0.2">
      <c r="E2" s="42"/>
      <c r="F2" s="42"/>
      <c r="G2" s="42"/>
      <c r="H2" s="44"/>
      <c r="I2" s="42"/>
      <c r="J2" s="42"/>
      <c r="K2" s="42"/>
      <c r="L2" s="42"/>
    </row>
    <row r="6" spans="1:12" s="12" customFormat="1" x14ac:dyDescent="0.2">
      <c r="A6" s="13" t="s">
        <v>59</v>
      </c>
      <c r="B6" s="13"/>
      <c r="C6" s="13"/>
      <c r="D6" s="13"/>
      <c r="E6" s="13"/>
      <c r="F6" s="13"/>
      <c r="G6" s="13"/>
      <c r="H6" s="45"/>
      <c r="I6" s="13"/>
      <c r="J6" s="13"/>
      <c r="K6" s="13"/>
      <c r="L6" s="13"/>
    </row>
    <row r="8" spans="1:12" s="4" customFormat="1" ht="15" customHeight="1" x14ac:dyDescent="0.2">
      <c r="E8" s="55">
        <v>2019</v>
      </c>
      <c r="F8" s="55"/>
      <c r="G8" s="55"/>
      <c r="H8" s="46"/>
      <c r="I8" s="55">
        <v>2020</v>
      </c>
      <c r="J8" s="55"/>
      <c r="K8" s="55"/>
      <c r="L8" s="11"/>
    </row>
    <row r="9" spans="1:12" s="8" customFormat="1" ht="38.1" customHeight="1" x14ac:dyDescent="0.2">
      <c r="A9" s="9" t="s">
        <v>76</v>
      </c>
      <c r="C9" s="10" t="s">
        <v>52</v>
      </c>
      <c r="E9" s="54" t="s">
        <v>7</v>
      </c>
      <c r="F9" s="54"/>
      <c r="G9" s="54"/>
      <c r="H9" s="47"/>
      <c r="I9" s="54" t="s">
        <v>7</v>
      </c>
      <c r="J9" s="54"/>
      <c r="K9" s="54"/>
      <c r="L9" s="9" t="s">
        <v>43</v>
      </c>
    </row>
    <row r="10" spans="1:12" x14ac:dyDescent="0.2">
      <c r="E10" s="2" t="s">
        <v>6</v>
      </c>
      <c r="F10" s="2" t="s">
        <v>5</v>
      </c>
      <c r="G10" s="2" t="s">
        <v>4</v>
      </c>
      <c r="H10" s="48"/>
      <c r="I10" s="2" t="s">
        <v>3</v>
      </c>
      <c r="J10" s="2" t="s">
        <v>2</v>
      </c>
      <c r="K10" s="2" t="s">
        <v>1</v>
      </c>
      <c r="L10" s="2" t="s">
        <v>42</v>
      </c>
    </row>
    <row r="11" spans="1:12" x14ac:dyDescent="0.2">
      <c r="E11" s="2"/>
      <c r="F11" s="2"/>
      <c r="G11" s="2"/>
      <c r="H11" s="48"/>
      <c r="I11" s="2"/>
      <c r="J11" s="2"/>
      <c r="K11" s="2"/>
      <c r="L11" s="2"/>
    </row>
    <row r="12" spans="1:12" x14ac:dyDescent="0.2">
      <c r="E12" s="14" t="s">
        <v>41</v>
      </c>
      <c r="F12" s="14" t="s">
        <v>40</v>
      </c>
      <c r="G12" s="14" t="s">
        <v>0</v>
      </c>
      <c r="H12" s="49"/>
      <c r="I12" s="14" t="s">
        <v>41</v>
      </c>
      <c r="J12" s="14" t="s">
        <v>40</v>
      </c>
      <c r="K12" s="14" t="s">
        <v>0</v>
      </c>
      <c r="L12" s="2"/>
    </row>
    <row r="14" spans="1:12" x14ac:dyDescent="0.2">
      <c r="C14" s="4" t="s">
        <v>34</v>
      </c>
      <c r="L14" s="6"/>
    </row>
    <row r="15" spans="1:12" x14ac:dyDescent="0.2">
      <c r="E15" s="6"/>
      <c r="F15" s="6"/>
      <c r="G15" s="6"/>
      <c r="H15" s="50"/>
      <c r="I15" s="6"/>
      <c r="J15" s="6"/>
      <c r="K15" s="6"/>
      <c r="L15" s="6"/>
    </row>
    <row r="16" spans="1:12" x14ac:dyDescent="0.2">
      <c r="A16" s="2">
        <v>1</v>
      </c>
      <c r="C16" s="1" t="s">
        <v>75</v>
      </c>
      <c r="E16" s="6">
        <v>4891003</v>
      </c>
      <c r="F16" s="6">
        <v>133229</v>
      </c>
      <c r="G16" s="6">
        <f>E16+F16</f>
        <v>5024232</v>
      </c>
      <c r="H16" s="50"/>
      <c r="I16" s="6">
        <v>4925067</v>
      </c>
      <c r="J16" s="6">
        <v>107556</v>
      </c>
      <c r="K16" s="6">
        <f>I16+J16</f>
        <v>5032623</v>
      </c>
      <c r="L16" s="6">
        <f>K16-G16</f>
        <v>8391</v>
      </c>
    </row>
    <row r="17" spans="1:12" x14ac:dyDescent="0.2">
      <c r="A17" s="2">
        <v>2</v>
      </c>
      <c r="C17" s="1" t="s">
        <v>33</v>
      </c>
      <c r="E17" s="6">
        <v>3053332</v>
      </c>
      <c r="F17" s="6">
        <v>1904548</v>
      </c>
      <c r="G17" s="6">
        <f>E17+F17</f>
        <v>4957880</v>
      </c>
      <c r="H17" s="50"/>
      <c r="I17" s="6">
        <v>2919935</v>
      </c>
      <c r="J17" s="6">
        <v>1887608</v>
      </c>
      <c r="K17" s="6">
        <f>I17+J17</f>
        <v>4807543</v>
      </c>
      <c r="L17" s="6">
        <f>K17-G17</f>
        <v>-150337</v>
      </c>
    </row>
    <row r="18" spans="1:12" x14ac:dyDescent="0.2">
      <c r="A18" s="2">
        <v>3</v>
      </c>
      <c r="C18" s="1" t="s">
        <v>32</v>
      </c>
      <c r="E18" s="6">
        <v>0</v>
      </c>
      <c r="F18" s="6">
        <v>0</v>
      </c>
      <c r="G18" s="6">
        <f>E18+F18</f>
        <v>0</v>
      </c>
      <c r="H18" s="50"/>
      <c r="I18" s="6">
        <v>127</v>
      </c>
      <c r="J18" s="6">
        <v>0</v>
      </c>
      <c r="K18" s="6">
        <f>I18+J18</f>
        <v>127</v>
      </c>
      <c r="L18" s="6">
        <f>K18-G18</f>
        <v>127</v>
      </c>
    </row>
    <row r="19" spans="1:12" x14ac:dyDescent="0.2">
      <c r="A19" s="2">
        <v>4</v>
      </c>
      <c r="C19" s="1" t="s">
        <v>39</v>
      </c>
      <c r="E19" s="7">
        <f t="shared" ref="E19:L19" si="0">SUM(E16:E18)</f>
        <v>7944335</v>
      </c>
      <c r="F19" s="7">
        <f t="shared" si="0"/>
        <v>2037777</v>
      </c>
      <c r="G19" s="7">
        <f t="shared" si="0"/>
        <v>9982112</v>
      </c>
      <c r="H19" s="50"/>
      <c r="I19" s="7">
        <f t="shared" si="0"/>
        <v>7845129</v>
      </c>
      <c r="J19" s="7">
        <f t="shared" si="0"/>
        <v>1995164</v>
      </c>
      <c r="K19" s="7">
        <f t="shared" si="0"/>
        <v>9840293</v>
      </c>
      <c r="L19" s="7">
        <f t="shared" si="0"/>
        <v>-141819</v>
      </c>
    </row>
    <row r="20" spans="1:12" x14ac:dyDescent="0.2">
      <c r="A20" s="2"/>
      <c r="E20" s="6"/>
      <c r="F20" s="6"/>
      <c r="G20" s="6"/>
      <c r="H20" s="50"/>
      <c r="I20" s="6"/>
      <c r="J20" s="6"/>
      <c r="K20" s="6"/>
      <c r="L20" s="6"/>
    </row>
    <row r="21" spans="1:12" x14ac:dyDescent="0.2">
      <c r="A21" s="2">
        <v>5</v>
      </c>
      <c r="C21" s="1" t="s">
        <v>31</v>
      </c>
      <c r="E21" s="6">
        <v>2978227</v>
      </c>
      <c r="F21" s="6">
        <v>214541</v>
      </c>
      <c r="G21" s="6">
        <f>E21+F21</f>
        <v>3192768</v>
      </c>
      <c r="H21" s="50"/>
      <c r="I21" s="6">
        <v>2966369</v>
      </c>
      <c r="J21" s="6">
        <v>197978</v>
      </c>
      <c r="K21" s="6">
        <f>I21+J21</f>
        <v>3164347</v>
      </c>
      <c r="L21" s="6">
        <f>K21-G21</f>
        <v>-28421</v>
      </c>
    </row>
    <row r="22" spans="1:12" x14ac:dyDescent="0.2">
      <c r="A22" s="2">
        <v>6</v>
      </c>
      <c r="C22" s="1" t="s">
        <v>30</v>
      </c>
      <c r="E22" s="6">
        <v>643702</v>
      </c>
      <c r="F22" s="6">
        <v>664263</v>
      </c>
      <c r="G22" s="6">
        <f>E22+F22</f>
        <v>1307965</v>
      </c>
      <c r="H22" s="50"/>
      <c r="I22" s="6">
        <v>595912</v>
      </c>
      <c r="J22" s="6">
        <v>660918</v>
      </c>
      <c r="K22" s="6">
        <f>I22+J22</f>
        <v>1256830</v>
      </c>
      <c r="L22" s="6">
        <f>K22-G22</f>
        <v>-51135</v>
      </c>
    </row>
    <row r="23" spans="1:12" x14ac:dyDescent="0.2">
      <c r="A23" s="2">
        <v>7</v>
      </c>
      <c r="C23" s="1" t="s">
        <v>29</v>
      </c>
      <c r="E23" s="6">
        <v>942069</v>
      </c>
      <c r="F23" s="6">
        <v>76192</v>
      </c>
      <c r="G23" s="6">
        <f>E23+F23</f>
        <v>1018261</v>
      </c>
      <c r="H23" s="50"/>
      <c r="I23" s="6">
        <v>954899</v>
      </c>
      <c r="J23" s="6">
        <v>72683</v>
      </c>
      <c r="K23" s="6">
        <f>I23+J23</f>
        <v>1027582</v>
      </c>
      <c r="L23" s="6">
        <f>K23-G23</f>
        <v>9321</v>
      </c>
    </row>
    <row r="24" spans="1:12" x14ac:dyDescent="0.2">
      <c r="A24" s="2">
        <v>8</v>
      </c>
      <c r="C24" s="1" t="s">
        <v>28</v>
      </c>
      <c r="E24" s="6">
        <v>179384</v>
      </c>
      <c r="F24" s="6">
        <v>184361</v>
      </c>
      <c r="G24" s="6">
        <f>E24+F24</f>
        <v>363745</v>
      </c>
      <c r="H24" s="50"/>
      <c r="I24" s="6">
        <v>160473</v>
      </c>
      <c r="J24" s="6">
        <v>193677</v>
      </c>
      <c r="K24" s="6">
        <f>I24+J24</f>
        <v>354150</v>
      </c>
      <c r="L24" s="6">
        <f>K24-G24</f>
        <v>-9595</v>
      </c>
    </row>
    <row r="25" spans="1:12" x14ac:dyDescent="0.2">
      <c r="A25" s="2">
        <v>9</v>
      </c>
      <c r="C25" s="1" t="s">
        <v>38</v>
      </c>
      <c r="E25" s="7">
        <f t="shared" ref="E25:L25" si="1">SUM(E21:E24)</f>
        <v>4743382</v>
      </c>
      <c r="F25" s="7">
        <f t="shared" si="1"/>
        <v>1139357</v>
      </c>
      <c r="G25" s="7">
        <f t="shared" si="1"/>
        <v>5882739</v>
      </c>
      <c r="H25" s="50"/>
      <c r="I25" s="7">
        <f t="shared" si="1"/>
        <v>4677653</v>
      </c>
      <c r="J25" s="7">
        <f t="shared" si="1"/>
        <v>1125256</v>
      </c>
      <c r="K25" s="7">
        <f t="shared" si="1"/>
        <v>5802909</v>
      </c>
      <c r="L25" s="7">
        <f t="shared" si="1"/>
        <v>-79830</v>
      </c>
    </row>
    <row r="26" spans="1:12" x14ac:dyDescent="0.2">
      <c r="A26" s="2"/>
      <c r="E26" s="6"/>
      <c r="F26" s="6"/>
      <c r="G26" s="6"/>
      <c r="H26" s="50"/>
      <c r="I26" s="6"/>
      <c r="J26" s="6"/>
      <c r="K26" s="6"/>
      <c r="L26" s="6"/>
    </row>
    <row r="27" spans="1:12" x14ac:dyDescent="0.2">
      <c r="A27" s="2">
        <v>10</v>
      </c>
      <c r="C27" s="1" t="s">
        <v>27</v>
      </c>
      <c r="E27" s="16">
        <f t="shared" ref="E27:L27" si="2">E19+E25</f>
        <v>12687717</v>
      </c>
      <c r="F27" s="16">
        <f t="shared" si="2"/>
        <v>3177134</v>
      </c>
      <c r="G27" s="16">
        <f t="shared" si="2"/>
        <v>15864851</v>
      </c>
      <c r="H27" s="51"/>
      <c r="I27" s="53">
        <f t="shared" si="2"/>
        <v>12522782</v>
      </c>
      <c r="J27" s="16">
        <f t="shared" si="2"/>
        <v>3120420</v>
      </c>
      <c r="K27" s="7">
        <f t="shared" si="2"/>
        <v>15643202</v>
      </c>
      <c r="L27" s="40">
        <f t="shared" si="2"/>
        <v>-221649</v>
      </c>
    </row>
    <row r="28" spans="1:12" x14ac:dyDescent="0.2">
      <c r="A28" s="2"/>
      <c r="E28" s="6"/>
      <c r="F28" s="6"/>
      <c r="G28" s="6"/>
      <c r="H28" s="50"/>
      <c r="I28" s="6"/>
      <c r="J28" s="6"/>
      <c r="K28" s="6"/>
      <c r="L28" s="6"/>
    </row>
    <row r="29" spans="1:12" x14ac:dyDescent="0.2">
      <c r="A29" s="2"/>
      <c r="C29" s="4" t="s">
        <v>24</v>
      </c>
    </row>
    <row r="30" spans="1:12" x14ac:dyDescent="0.2">
      <c r="A30" s="2"/>
    </row>
    <row r="31" spans="1:12" x14ac:dyDescent="0.2">
      <c r="A31" s="2">
        <v>11</v>
      </c>
      <c r="C31" s="1" t="s">
        <v>23</v>
      </c>
      <c r="E31" s="34">
        <v>12577</v>
      </c>
      <c r="F31" s="34">
        <v>2800</v>
      </c>
      <c r="G31" s="6">
        <f>E31+F31</f>
        <v>15377</v>
      </c>
      <c r="H31" s="50"/>
      <c r="I31" s="24">
        <v>9142</v>
      </c>
      <c r="J31" s="24">
        <v>10969</v>
      </c>
      <c r="K31" s="6">
        <f>I31+J31</f>
        <v>20111</v>
      </c>
      <c r="L31" s="6">
        <f>K31-G31</f>
        <v>4734</v>
      </c>
    </row>
    <row r="32" spans="1:12" x14ac:dyDescent="0.2">
      <c r="A32" s="2">
        <v>12</v>
      </c>
      <c r="C32" s="1" t="s">
        <v>22</v>
      </c>
      <c r="E32" s="34">
        <v>68704.490000000005</v>
      </c>
      <c r="F32" s="34">
        <v>805396.49</v>
      </c>
      <c r="G32" s="6">
        <f>E32+F32</f>
        <v>874100.98</v>
      </c>
      <c r="H32" s="50"/>
      <c r="I32" s="24">
        <v>71936</v>
      </c>
      <c r="J32" s="24">
        <v>910575</v>
      </c>
      <c r="K32" s="6">
        <f>I32+J32</f>
        <v>982511</v>
      </c>
      <c r="L32" s="6">
        <f>K32-G32</f>
        <v>108410.02000000002</v>
      </c>
    </row>
    <row r="33" spans="1:12" x14ac:dyDescent="0.2">
      <c r="A33" s="2">
        <v>13</v>
      </c>
      <c r="C33" s="1" t="s">
        <v>21</v>
      </c>
      <c r="E33" s="34">
        <v>739</v>
      </c>
      <c r="F33" s="34">
        <v>440738</v>
      </c>
      <c r="G33" s="6">
        <f t="shared" ref="G33:G36" si="3">E33+F33</f>
        <v>441477</v>
      </c>
      <c r="H33" s="50"/>
      <c r="I33" s="24">
        <v>730</v>
      </c>
      <c r="J33" s="24">
        <v>377426</v>
      </c>
      <c r="K33" s="6">
        <f t="shared" ref="K33:K36" si="4">I33+J33</f>
        <v>378156</v>
      </c>
      <c r="L33" s="6">
        <f t="shared" ref="L33:L36" si="5">K33-G33</f>
        <v>-63321</v>
      </c>
    </row>
    <row r="34" spans="1:12" x14ac:dyDescent="0.2">
      <c r="A34" s="2">
        <v>14</v>
      </c>
      <c r="C34" s="1" t="s">
        <v>20</v>
      </c>
      <c r="E34" s="34">
        <v>0</v>
      </c>
      <c r="F34" s="34">
        <v>591622.73785999988</v>
      </c>
      <c r="G34" s="6">
        <f t="shared" si="3"/>
        <v>591622.73785999988</v>
      </c>
      <c r="H34" s="50"/>
      <c r="I34" s="24">
        <v>0</v>
      </c>
      <c r="J34" s="24">
        <v>523436</v>
      </c>
      <c r="K34" s="6">
        <f t="shared" si="4"/>
        <v>523436</v>
      </c>
      <c r="L34" s="6">
        <f t="shared" si="5"/>
        <v>-68186.737859999877</v>
      </c>
    </row>
    <row r="35" spans="1:12" x14ac:dyDescent="0.2">
      <c r="A35" s="2">
        <v>15</v>
      </c>
      <c r="C35" s="1" t="s">
        <v>19</v>
      </c>
      <c r="E35" s="34">
        <v>1631</v>
      </c>
      <c r="F35" s="34">
        <v>61389</v>
      </c>
      <c r="G35" s="6">
        <f t="shared" si="3"/>
        <v>63020</v>
      </c>
      <c r="H35" s="50"/>
      <c r="I35" s="24">
        <v>1785</v>
      </c>
      <c r="J35" s="24">
        <v>63502</v>
      </c>
      <c r="K35" s="6">
        <f t="shared" si="4"/>
        <v>65287</v>
      </c>
      <c r="L35" s="6">
        <f t="shared" si="5"/>
        <v>2267</v>
      </c>
    </row>
    <row r="36" spans="1:12" x14ac:dyDescent="0.2">
      <c r="A36" s="2">
        <v>16</v>
      </c>
      <c r="C36" s="1" t="s">
        <v>18</v>
      </c>
      <c r="E36" s="34">
        <v>1565</v>
      </c>
      <c r="F36" s="34">
        <v>28921</v>
      </c>
      <c r="G36" s="6">
        <f t="shared" si="3"/>
        <v>30486</v>
      </c>
      <c r="H36" s="50"/>
      <c r="I36" s="24">
        <v>628</v>
      </c>
      <c r="J36" s="24">
        <v>22937</v>
      </c>
      <c r="K36" s="6">
        <f t="shared" si="4"/>
        <v>23565</v>
      </c>
      <c r="L36" s="6">
        <f t="shared" si="5"/>
        <v>-6921</v>
      </c>
    </row>
    <row r="37" spans="1:12" x14ac:dyDescent="0.2">
      <c r="A37" s="2"/>
      <c r="E37" s="6"/>
      <c r="F37" s="6"/>
      <c r="G37" s="6"/>
      <c r="H37" s="50"/>
      <c r="I37" s="6"/>
      <c r="J37" s="6"/>
      <c r="K37" s="6"/>
      <c r="L37" s="6"/>
    </row>
    <row r="38" spans="1:12" x14ac:dyDescent="0.2">
      <c r="A38" s="2"/>
      <c r="E38" s="6"/>
      <c r="F38" s="6"/>
      <c r="G38" s="6"/>
      <c r="H38" s="50"/>
      <c r="I38" s="6"/>
      <c r="J38" s="6"/>
      <c r="K38" s="6"/>
      <c r="L38" s="6"/>
    </row>
    <row r="39" spans="1:12" x14ac:dyDescent="0.2">
      <c r="A39" s="2"/>
      <c r="E39" s="6"/>
      <c r="F39" s="6"/>
      <c r="G39" s="6"/>
      <c r="H39" s="50"/>
      <c r="I39" s="6"/>
      <c r="J39" s="6"/>
      <c r="K39" s="6"/>
      <c r="L39" s="6"/>
    </row>
    <row r="40" spans="1:12" x14ac:dyDescent="0.2">
      <c r="A40" s="2"/>
      <c r="E40" s="6"/>
      <c r="F40" s="6"/>
      <c r="G40" s="6"/>
      <c r="H40" s="50"/>
      <c r="I40" s="6"/>
      <c r="J40" s="6"/>
      <c r="K40" s="6"/>
      <c r="L40" s="6"/>
    </row>
    <row r="41" spans="1:12" x14ac:dyDescent="0.2">
      <c r="A41" s="2"/>
      <c r="E41" s="6"/>
      <c r="F41" s="6"/>
      <c r="G41" s="6"/>
      <c r="H41" s="50"/>
      <c r="I41" s="6"/>
      <c r="J41" s="6"/>
      <c r="K41" s="6"/>
      <c r="L41" s="6"/>
    </row>
    <row r="42" spans="1:12" x14ac:dyDescent="0.2">
      <c r="A42" s="2"/>
      <c r="E42" s="6"/>
      <c r="F42" s="35"/>
      <c r="G42" s="35"/>
      <c r="H42" s="50"/>
      <c r="I42" s="35"/>
      <c r="J42" s="35"/>
      <c r="K42" s="35"/>
      <c r="L42" s="35"/>
    </row>
    <row r="43" spans="1:12" s="29" customFormat="1" x14ac:dyDescent="0.2">
      <c r="A43" s="2"/>
      <c r="E43" s="35"/>
      <c r="F43" s="35"/>
      <c r="G43" s="35"/>
      <c r="H43" s="50"/>
      <c r="I43" s="35"/>
      <c r="J43" s="35"/>
      <c r="K43" s="35"/>
      <c r="L43" s="35"/>
    </row>
    <row r="44" spans="1:12" s="12" customFormat="1" x14ac:dyDescent="0.2">
      <c r="A44" s="13" t="s">
        <v>77</v>
      </c>
      <c r="B44" s="13"/>
      <c r="C44" s="13"/>
      <c r="D44" s="13"/>
      <c r="E44" s="13"/>
      <c r="F44" s="13"/>
      <c r="G44" s="13"/>
      <c r="H44" s="45"/>
      <c r="I44" s="13"/>
      <c r="J44" s="13"/>
      <c r="K44" s="13"/>
      <c r="L44" s="13"/>
    </row>
    <row r="46" spans="1:12" s="4" customFormat="1" x14ac:dyDescent="0.2">
      <c r="E46" s="55">
        <v>2019</v>
      </c>
      <c r="F46" s="55"/>
      <c r="G46" s="55"/>
      <c r="H46" s="46"/>
      <c r="I46" s="55">
        <v>2020</v>
      </c>
      <c r="J46" s="55"/>
      <c r="K46" s="55"/>
      <c r="L46" s="11"/>
    </row>
    <row r="47" spans="1:12" s="8" customFormat="1" ht="38.1" customHeight="1" x14ac:dyDescent="0.2">
      <c r="A47" s="9" t="s">
        <v>76</v>
      </c>
      <c r="C47" s="10" t="s">
        <v>52</v>
      </c>
      <c r="E47" s="54" t="s">
        <v>7</v>
      </c>
      <c r="F47" s="54"/>
      <c r="G47" s="54"/>
      <c r="H47" s="47"/>
      <c r="I47" s="54" t="s">
        <v>7</v>
      </c>
      <c r="J47" s="54"/>
      <c r="K47" s="54"/>
      <c r="L47" s="9" t="s">
        <v>43</v>
      </c>
    </row>
    <row r="48" spans="1:12" x14ac:dyDescent="0.2">
      <c r="E48" s="2" t="s">
        <v>6</v>
      </c>
      <c r="F48" s="2" t="s">
        <v>5</v>
      </c>
      <c r="G48" s="2" t="s">
        <v>4</v>
      </c>
      <c r="H48" s="48"/>
      <c r="I48" s="2" t="s">
        <v>3</v>
      </c>
      <c r="J48" s="2" t="s">
        <v>2</v>
      </c>
      <c r="K48" s="2" t="s">
        <v>1</v>
      </c>
      <c r="L48" s="2" t="s">
        <v>42</v>
      </c>
    </row>
    <row r="49" spans="1:12" x14ac:dyDescent="0.2">
      <c r="E49" s="2"/>
      <c r="F49" s="2"/>
      <c r="G49" s="2"/>
      <c r="H49" s="48"/>
      <c r="I49" s="2"/>
      <c r="J49" s="2"/>
      <c r="K49" s="2"/>
      <c r="L49" s="2"/>
    </row>
    <row r="50" spans="1:12" x14ac:dyDescent="0.2">
      <c r="E50" s="14" t="s">
        <v>41</v>
      </c>
      <c r="F50" s="14" t="s">
        <v>40</v>
      </c>
      <c r="G50" s="14" t="s">
        <v>0</v>
      </c>
      <c r="H50" s="49"/>
      <c r="I50" s="14" t="s">
        <v>41</v>
      </c>
      <c r="J50" s="14" t="s">
        <v>40</v>
      </c>
      <c r="K50" s="14" t="s">
        <v>0</v>
      </c>
      <c r="L50" s="2"/>
    </row>
    <row r="51" spans="1:12" x14ac:dyDescent="0.2">
      <c r="A51" s="2"/>
      <c r="E51" s="6"/>
      <c r="F51" s="6"/>
      <c r="G51" s="6"/>
      <c r="H51" s="50"/>
      <c r="I51" s="6"/>
      <c r="J51" s="6"/>
      <c r="K51" s="6"/>
      <c r="L51" s="6"/>
    </row>
    <row r="52" spans="1:12" x14ac:dyDescent="0.2">
      <c r="A52" s="2">
        <v>17</v>
      </c>
      <c r="C52" s="1" t="s">
        <v>17</v>
      </c>
      <c r="E52" s="33">
        <v>18299</v>
      </c>
      <c r="F52" s="33">
        <v>272993.3</v>
      </c>
      <c r="G52" s="6">
        <f t="shared" ref="G52:G55" si="6">E52+F52</f>
        <v>291292.3</v>
      </c>
      <c r="H52" s="50"/>
      <c r="I52" s="39">
        <v>4846.9799999999996</v>
      </c>
      <c r="J52" s="38">
        <v>243184</v>
      </c>
      <c r="K52" s="35">
        <f t="shared" ref="K52:K55" si="7">I52+J52</f>
        <v>248030.98</v>
      </c>
      <c r="L52" s="6">
        <f t="shared" ref="L52:L55" si="8">K52-G52</f>
        <v>-43261.319999999978</v>
      </c>
    </row>
    <row r="53" spans="1:12" x14ac:dyDescent="0.2">
      <c r="A53" s="2">
        <v>18</v>
      </c>
      <c r="C53" s="1" t="s">
        <v>16</v>
      </c>
      <c r="E53" s="33">
        <v>143859.25</v>
      </c>
      <c r="F53" s="33">
        <v>44010</v>
      </c>
      <c r="G53" s="6">
        <f t="shared" si="6"/>
        <v>187869.25</v>
      </c>
      <c r="H53" s="50"/>
      <c r="I53" s="39">
        <v>142757.51</v>
      </c>
      <c r="J53" s="38">
        <v>52432.51</v>
      </c>
      <c r="K53" s="35">
        <f t="shared" si="7"/>
        <v>195190.02000000002</v>
      </c>
      <c r="L53" s="6">
        <f t="shared" si="8"/>
        <v>7320.7700000000186</v>
      </c>
    </row>
    <row r="54" spans="1:12" x14ac:dyDescent="0.2">
      <c r="A54" s="2">
        <v>19</v>
      </c>
      <c r="C54" s="1" t="s">
        <v>15</v>
      </c>
      <c r="E54" s="33">
        <v>0</v>
      </c>
      <c r="F54" s="33">
        <v>348.77118999999982</v>
      </c>
      <c r="G54" s="6">
        <f t="shared" si="6"/>
        <v>348.77118999999982</v>
      </c>
      <c r="H54" s="50"/>
      <c r="I54" s="39">
        <v>0</v>
      </c>
      <c r="J54" s="38">
        <v>262</v>
      </c>
      <c r="K54" s="35">
        <f t="shared" si="7"/>
        <v>262</v>
      </c>
      <c r="L54" s="6">
        <f t="shared" si="8"/>
        <v>-86.77118999999982</v>
      </c>
    </row>
    <row r="55" spans="1:12" x14ac:dyDescent="0.2">
      <c r="A55" s="2">
        <v>20</v>
      </c>
      <c r="C55" s="1" t="s">
        <v>14</v>
      </c>
      <c r="E55" s="33">
        <v>0</v>
      </c>
      <c r="F55" s="33">
        <v>0</v>
      </c>
      <c r="G55" s="6">
        <f t="shared" si="6"/>
        <v>0</v>
      </c>
      <c r="H55" s="50"/>
      <c r="I55" s="39">
        <v>0</v>
      </c>
      <c r="J55" s="38">
        <v>0</v>
      </c>
      <c r="K55" s="35">
        <f t="shared" si="7"/>
        <v>0</v>
      </c>
      <c r="L55" s="6">
        <f t="shared" si="8"/>
        <v>0</v>
      </c>
    </row>
    <row r="56" spans="1:12" x14ac:dyDescent="0.2">
      <c r="A56" s="2">
        <v>21</v>
      </c>
      <c r="C56" s="1" t="s">
        <v>39</v>
      </c>
      <c r="E56" s="7">
        <f>SUM(E52:E55)+SUM(E31:E36)</f>
        <v>247374.74</v>
      </c>
      <c r="F56" s="7">
        <f>SUM(F52:F55)+SUM(F31:F36)</f>
        <v>2248219.29905</v>
      </c>
      <c r="G56" s="7">
        <f>SUM(G52:G55)+SUM(G31:G36)</f>
        <v>2495594.0390499998</v>
      </c>
      <c r="H56" s="50"/>
      <c r="I56" s="40">
        <f>SUM(I52:I55)+SUM(I31:I36)</f>
        <v>231825.49000000002</v>
      </c>
      <c r="J56" s="40">
        <f>SUM(J52:J55)+SUM(J31:J36)</f>
        <v>2204723.5099999998</v>
      </c>
      <c r="K56" s="40">
        <f>SUM(K52:K55)+SUM(K31:K36)</f>
        <v>2436549</v>
      </c>
      <c r="L56" s="7">
        <f>SUM(L52:L55)+SUM(L31:L36)</f>
        <v>-59045.039049999818</v>
      </c>
    </row>
    <row r="57" spans="1:12" x14ac:dyDescent="0.2">
      <c r="A57" s="2"/>
      <c r="E57" s="32"/>
      <c r="F57" s="32"/>
      <c r="I57" s="42"/>
      <c r="J57" s="42"/>
      <c r="K57" s="42"/>
    </row>
    <row r="58" spans="1:12" x14ac:dyDescent="0.2">
      <c r="A58" s="2">
        <v>22</v>
      </c>
      <c r="C58" s="1" t="s">
        <v>13</v>
      </c>
      <c r="E58" s="31">
        <v>53246</v>
      </c>
      <c r="F58" s="31">
        <v>620765</v>
      </c>
      <c r="G58" s="6">
        <f t="shared" ref="G58:G69" si="9">E58+F58</f>
        <v>674011</v>
      </c>
      <c r="H58" s="50"/>
      <c r="I58" s="38">
        <v>56325</v>
      </c>
      <c r="J58" s="38">
        <v>565054.5</v>
      </c>
      <c r="K58" s="35">
        <f t="shared" ref="K58:K69" si="10">I58+J58</f>
        <v>621379.5</v>
      </c>
      <c r="L58" s="6">
        <f t="shared" ref="L58:L69" si="11">K58-G58</f>
        <v>-52631.5</v>
      </c>
    </row>
    <row r="59" spans="1:12" x14ac:dyDescent="0.2">
      <c r="A59" s="2">
        <v>23</v>
      </c>
      <c r="C59" s="1" t="s">
        <v>12</v>
      </c>
      <c r="E59" s="31">
        <v>25510</v>
      </c>
      <c r="F59" s="31">
        <v>515833</v>
      </c>
      <c r="G59" s="6">
        <f t="shared" si="9"/>
        <v>541343</v>
      </c>
      <c r="H59" s="50"/>
      <c r="I59" s="38">
        <v>28488</v>
      </c>
      <c r="J59" s="38">
        <v>589884</v>
      </c>
      <c r="K59" s="35">
        <f t="shared" si="10"/>
        <v>618372</v>
      </c>
      <c r="L59" s="6">
        <f t="shared" si="11"/>
        <v>77029</v>
      </c>
    </row>
    <row r="60" spans="1:12" x14ac:dyDescent="0.2">
      <c r="A60" s="2">
        <v>24</v>
      </c>
      <c r="C60" s="1" t="s">
        <v>26</v>
      </c>
      <c r="E60" s="31">
        <v>28114</v>
      </c>
      <c r="F60" s="31">
        <v>75875</v>
      </c>
      <c r="G60" s="6">
        <f>E60+F60</f>
        <v>103989</v>
      </c>
      <c r="H60" s="50"/>
      <c r="I60" s="38">
        <v>16236</v>
      </c>
      <c r="J60" s="38">
        <v>72529</v>
      </c>
      <c r="K60" s="35">
        <f>I60+J60</f>
        <v>88765</v>
      </c>
      <c r="L60" s="6">
        <f>K60-G60</f>
        <v>-15224</v>
      </c>
    </row>
    <row r="61" spans="1:12" x14ac:dyDescent="0.2">
      <c r="A61" s="2">
        <v>25</v>
      </c>
      <c r="C61" s="1" t="s">
        <v>25</v>
      </c>
      <c r="E61" s="31">
        <v>391</v>
      </c>
      <c r="F61" s="31">
        <v>0</v>
      </c>
      <c r="G61" s="6">
        <f>E61+F61</f>
        <v>391</v>
      </c>
      <c r="H61" s="50"/>
      <c r="I61" s="38">
        <v>360</v>
      </c>
      <c r="J61" s="38">
        <v>0</v>
      </c>
      <c r="K61" s="35">
        <f>I61+J61</f>
        <v>360</v>
      </c>
      <c r="L61" s="6">
        <f>K61-G61</f>
        <v>-31</v>
      </c>
    </row>
    <row r="62" spans="1:12" x14ac:dyDescent="0.2">
      <c r="A62" s="2">
        <v>26</v>
      </c>
      <c r="C62" s="1" t="s">
        <v>48</v>
      </c>
      <c r="E62" s="31">
        <v>10603</v>
      </c>
      <c r="F62" s="31">
        <v>512297</v>
      </c>
      <c r="G62" s="6">
        <f t="shared" si="9"/>
        <v>522900</v>
      </c>
      <c r="H62" s="50"/>
      <c r="I62" s="38">
        <v>9423</v>
      </c>
      <c r="J62" s="38">
        <v>769053</v>
      </c>
      <c r="K62" s="35">
        <f t="shared" si="10"/>
        <v>778476</v>
      </c>
      <c r="L62" s="6">
        <f t="shared" si="11"/>
        <v>255576</v>
      </c>
    </row>
    <row r="63" spans="1:12" x14ac:dyDescent="0.2">
      <c r="A63" s="2">
        <v>27</v>
      </c>
      <c r="C63" s="1" t="s">
        <v>23</v>
      </c>
      <c r="E63" s="31">
        <v>0</v>
      </c>
      <c r="F63" s="31">
        <v>1020509.98</v>
      </c>
      <c r="G63" s="6">
        <f t="shared" si="9"/>
        <v>1020509.98</v>
      </c>
      <c r="H63" s="50"/>
      <c r="I63" s="38">
        <v>0</v>
      </c>
      <c r="J63" s="38">
        <v>996605</v>
      </c>
      <c r="K63" s="35">
        <f t="shared" si="10"/>
        <v>996605</v>
      </c>
      <c r="L63" s="6">
        <f t="shared" si="11"/>
        <v>-23904.979999999981</v>
      </c>
    </row>
    <row r="64" spans="1:12" x14ac:dyDescent="0.2">
      <c r="A64" s="2">
        <v>28</v>
      </c>
      <c r="C64" s="1" t="s">
        <v>49</v>
      </c>
      <c r="E64" s="31">
        <v>0</v>
      </c>
      <c r="F64" s="31">
        <v>437372</v>
      </c>
      <c r="G64" s="6">
        <f t="shared" si="9"/>
        <v>437372</v>
      </c>
      <c r="H64" s="50"/>
      <c r="I64" s="38">
        <v>0</v>
      </c>
      <c r="J64" s="38">
        <v>430312</v>
      </c>
      <c r="K64" s="35">
        <f t="shared" si="10"/>
        <v>430312</v>
      </c>
      <c r="L64" s="6">
        <f t="shared" si="11"/>
        <v>-7060</v>
      </c>
    </row>
    <row r="65" spans="1:12" x14ac:dyDescent="0.2">
      <c r="A65" s="2">
        <v>29</v>
      </c>
      <c r="C65" s="1" t="s">
        <v>50</v>
      </c>
      <c r="E65" s="31">
        <v>0</v>
      </c>
      <c r="F65" s="31">
        <v>4136388.51</v>
      </c>
      <c r="G65" s="6">
        <f t="shared" si="9"/>
        <v>4136388.51</v>
      </c>
      <c r="H65" s="50"/>
      <c r="I65" s="38">
        <v>0</v>
      </c>
      <c r="J65" s="38">
        <v>4017974.5</v>
      </c>
      <c r="K65" s="35">
        <f t="shared" si="10"/>
        <v>4017974.5</v>
      </c>
      <c r="L65" s="6">
        <f t="shared" si="11"/>
        <v>-118414.00999999978</v>
      </c>
    </row>
    <row r="66" spans="1:12" x14ac:dyDescent="0.2">
      <c r="A66" s="2">
        <v>30</v>
      </c>
      <c r="C66" s="1" t="s">
        <v>51</v>
      </c>
      <c r="E66" s="31">
        <v>0</v>
      </c>
      <c r="F66" s="31">
        <v>283374</v>
      </c>
      <c r="G66" s="6">
        <f t="shared" si="9"/>
        <v>283374</v>
      </c>
      <c r="H66" s="50"/>
      <c r="I66" s="38">
        <v>0</v>
      </c>
      <c r="J66" s="38">
        <v>264209</v>
      </c>
      <c r="K66" s="35">
        <f t="shared" si="10"/>
        <v>264209</v>
      </c>
      <c r="L66" s="6">
        <f t="shared" si="11"/>
        <v>-19165</v>
      </c>
    </row>
    <row r="67" spans="1:12" x14ac:dyDescent="0.2">
      <c r="A67" s="2">
        <v>31</v>
      </c>
      <c r="C67" s="1" t="s">
        <v>11</v>
      </c>
      <c r="E67" s="31">
        <v>5923</v>
      </c>
      <c r="F67" s="31">
        <v>68042</v>
      </c>
      <c r="G67" s="6">
        <f t="shared" si="9"/>
        <v>73965</v>
      </c>
      <c r="H67" s="50"/>
      <c r="I67" s="38">
        <v>2712</v>
      </c>
      <c r="J67" s="38">
        <v>59105</v>
      </c>
      <c r="K67" s="35">
        <f t="shared" si="10"/>
        <v>61817</v>
      </c>
      <c r="L67" s="6">
        <f t="shared" si="11"/>
        <v>-12148</v>
      </c>
    </row>
    <row r="68" spans="1:12" x14ac:dyDescent="0.2">
      <c r="A68" s="2">
        <v>32</v>
      </c>
      <c r="C68" s="1" t="s">
        <v>10</v>
      </c>
      <c r="E68" s="31">
        <v>42433</v>
      </c>
      <c r="F68" s="31">
        <v>76767</v>
      </c>
      <c r="G68" s="6">
        <f t="shared" si="9"/>
        <v>119200</v>
      </c>
      <c r="H68" s="50"/>
      <c r="I68" s="38">
        <v>29990</v>
      </c>
      <c r="J68" s="38">
        <v>62848</v>
      </c>
      <c r="K68" s="35">
        <f t="shared" si="10"/>
        <v>92838</v>
      </c>
      <c r="L68" s="6">
        <f t="shared" si="11"/>
        <v>-26362</v>
      </c>
    </row>
    <row r="69" spans="1:12" x14ac:dyDescent="0.2">
      <c r="A69" s="2">
        <v>33</v>
      </c>
      <c r="C69" s="1" t="s">
        <v>9</v>
      </c>
      <c r="E69" s="31">
        <v>0</v>
      </c>
      <c r="F69" s="31">
        <v>0</v>
      </c>
      <c r="G69" s="6">
        <f t="shared" si="9"/>
        <v>0</v>
      </c>
      <c r="H69" s="50"/>
      <c r="I69" s="38">
        <v>0</v>
      </c>
      <c r="J69" s="38">
        <v>0</v>
      </c>
      <c r="K69" s="35">
        <f t="shared" si="10"/>
        <v>0</v>
      </c>
      <c r="L69" s="6">
        <f t="shared" si="11"/>
        <v>0</v>
      </c>
    </row>
    <row r="70" spans="1:12" x14ac:dyDescent="0.2">
      <c r="A70" s="2">
        <v>34</v>
      </c>
      <c r="C70" s="1" t="s">
        <v>38</v>
      </c>
      <c r="E70" s="7">
        <f t="shared" ref="E70:K70" si="12">SUM(E58:E69)</f>
        <v>166220</v>
      </c>
      <c r="F70" s="7">
        <f t="shared" si="12"/>
        <v>7747223.4900000002</v>
      </c>
      <c r="G70" s="7">
        <f t="shared" si="12"/>
        <v>7913443.4900000002</v>
      </c>
      <c r="H70" s="50"/>
      <c r="I70" s="40">
        <f t="shared" si="12"/>
        <v>143534</v>
      </c>
      <c r="J70" s="40">
        <f t="shared" si="12"/>
        <v>7827574</v>
      </c>
      <c r="K70" s="40">
        <f t="shared" si="12"/>
        <v>7971108</v>
      </c>
      <c r="L70" s="7">
        <f>K70-G70</f>
        <v>57664.509999999776</v>
      </c>
    </row>
    <row r="71" spans="1:12" x14ac:dyDescent="0.2">
      <c r="A71" s="2"/>
      <c r="E71" s="2"/>
      <c r="I71" s="42"/>
      <c r="J71" s="42"/>
      <c r="K71" s="42"/>
    </row>
    <row r="72" spans="1:12" x14ac:dyDescent="0.2">
      <c r="A72" s="2">
        <v>35</v>
      </c>
      <c r="C72" s="1" t="s">
        <v>8</v>
      </c>
      <c r="E72" s="7">
        <f t="shared" ref="E72:K72" si="13">E56+E70</f>
        <v>413594.74</v>
      </c>
      <c r="F72" s="7">
        <f t="shared" si="13"/>
        <v>9995442.7890499998</v>
      </c>
      <c r="G72" s="7">
        <f t="shared" si="13"/>
        <v>10409037.52905</v>
      </c>
      <c r="H72" s="50"/>
      <c r="I72" s="40">
        <f t="shared" si="13"/>
        <v>375359.49</v>
      </c>
      <c r="J72" s="40">
        <f t="shared" si="13"/>
        <v>10032297.51</v>
      </c>
      <c r="K72" s="40">
        <f t="shared" si="13"/>
        <v>10407657</v>
      </c>
      <c r="L72" s="40">
        <f>K72-G72</f>
        <v>-1380.5290500000119</v>
      </c>
    </row>
    <row r="73" spans="1:12" x14ac:dyDescent="0.2">
      <c r="A73" s="2"/>
      <c r="E73" s="2"/>
      <c r="I73" s="42"/>
      <c r="J73" s="42"/>
      <c r="K73" s="42"/>
    </row>
    <row r="74" spans="1:12" x14ac:dyDescent="0.2">
      <c r="A74" s="2">
        <v>36</v>
      </c>
      <c r="C74" s="1" t="s">
        <v>53</v>
      </c>
      <c r="E74" s="7">
        <f>E27+E72</f>
        <v>13101311.74</v>
      </c>
      <c r="F74" s="7">
        <f>F27+F72</f>
        <v>13172576.78905</v>
      </c>
      <c r="G74" s="7">
        <f>G27+G72</f>
        <v>26273888.52905</v>
      </c>
      <c r="H74" s="50"/>
      <c r="I74" s="40">
        <f>I27+I72+0.1</f>
        <v>12898141.59</v>
      </c>
      <c r="J74" s="40">
        <f>J27+J72</f>
        <v>13152717.51</v>
      </c>
      <c r="K74" s="40">
        <f>K27+K72</f>
        <v>26050859</v>
      </c>
      <c r="L74" s="7">
        <f>L27+L72</f>
        <v>-223029.52905000001</v>
      </c>
    </row>
    <row r="75" spans="1:12" x14ac:dyDescent="0.2">
      <c r="A75" s="2"/>
      <c r="E75" s="6"/>
      <c r="F75" s="6"/>
      <c r="G75" s="6"/>
      <c r="H75" s="50"/>
      <c r="I75" s="6"/>
      <c r="J75" s="6"/>
      <c r="K75" s="6"/>
      <c r="L75" s="6"/>
    </row>
    <row r="76" spans="1:12" x14ac:dyDescent="0.2">
      <c r="A76" s="2"/>
      <c r="E76" s="6"/>
      <c r="F76" s="6"/>
      <c r="G76" s="6"/>
      <c r="H76" s="50"/>
      <c r="I76" s="6"/>
      <c r="J76" s="6"/>
      <c r="K76" s="6"/>
      <c r="L76" s="6"/>
    </row>
    <row r="77" spans="1:12" x14ac:dyDescent="0.2">
      <c r="A77" s="2"/>
      <c r="E77" s="6"/>
      <c r="F77" s="6"/>
      <c r="G77" s="6"/>
      <c r="H77" s="50"/>
      <c r="I77" s="6"/>
      <c r="J77" s="6"/>
      <c r="K77" s="6"/>
      <c r="L77" s="6"/>
    </row>
    <row r="78" spans="1:12" x14ac:dyDescent="0.2">
      <c r="A78" s="2"/>
      <c r="E78" s="6"/>
      <c r="F78" s="6"/>
      <c r="G78" s="6"/>
      <c r="H78" s="50"/>
      <c r="I78" s="6"/>
      <c r="J78" s="6"/>
      <c r="K78" s="6"/>
      <c r="L78" s="6"/>
    </row>
    <row r="79" spans="1:12" x14ac:dyDescent="0.2">
      <c r="A79" s="2"/>
      <c r="E79" s="6"/>
      <c r="F79" s="6"/>
      <c r="G79" s="6"/>
      <c r="H79" s="50"/>
      <c r="I79" s="6"/>
      <c r="J79" s="6"/>
      <c r="K79" s="6"/>
      <c r="L79" s="6"/>
    </row>
    <row r="80" spans="1:12" s="29" customFormat="1" x14ac:dyDescent="0.2">
      <c r="A80" s="2"/>
      <c r="E80" s="35"/>
      <c r="F80" s="35"/>
      <c r="G80" s="35"/>
      <c r="H80" s="50"/>
      <c r="I80" s="35"/>
      <c r="J80" s="35"/>
      <c r="K80" s="35"/>
      <c r="L80" s="35"/>
    </row>
    <row r="81" spans="1:12" x14ac:dyDescent="0.2">
      <c r="A81" s="2"/>
      <c r="E81" s="6"/>
      <c r="F81" s="35"/>
      <c r="G81" s="35"/>
      <c r="H81" s="50"/>
      <c r="I81" s="35"/>
      <c r="J81" s="35"/>
      <c r="K81" s="35"/>
      <c r="L81" s="35"/>
    </row>
    <row r="82" spans="1:12" s="29" customFormat="1" x14ac:dyDescent="0.2">
      <c r="A82" s="2"/>
      <c r="E82" s="35"/>
      <c r="F82" s="35"/>
      <c r="G82" s="35"/>
      <c r="H82" s="50"/>
      <c r="I82" s="35"/>
      <c r="J82" s="35"/>
      <c r="K82" s="35"/>
      <c r="L82" s="35"/>
    </row>
    <row r="83" spans="1:12" s="12" customFormat="1" x14ac:dyDescent="0.2">
      <c r="A83" s="13" t="s">
        <v>77</v>
      </c>
      <c r="B83" s="13"/>
      <c r="C83" s="13"/>
      <c r="D83" s="13"/>
      <c r="E83" s="13"/>
      <c r="F83" s="13"/>
      <c r="G83" s="13"/>
      <c r="H83" s="45"/>
      <c r="I83" s="13"/>
      <c r="J83" s="13"/>
      <c r="K83" s="13"/>
      <c r="L83" s="13"/>
    </row>
    <row r="85" spans="1:12" s="4" customFormat="1" x14ac:dyDescent="0.2">
      <c r="E85" s="55">
        <v>2019</v>
      </c>
      <c r="F85" s="55"/>
      <c r="G85" s="55"/>
      <c r="H85" s="46"/>
      <c r="I85" s="55">
        <v>2020</v>
      </c>
      <c r="J85" s="55"/>
      <c r="K85" s="55"/>
      <c r="L85" s="11"/>
    </row>
    <row r="86" spans="1:12" s="8" customFormat="1" ht="38.1" customHeight="1" x14ac:dyDescent="0.2">
      <c r="A86" s="9" t="s">
        <v>76</v>
      </c>
      <c r="C86" s="10" t="s">
        <v>52</v>
      </c>
      <c r="E86" s="54" t="s">
        <v>7</v>
      </c>
      <c r="F86" s="54"/>
      <c r="G86" s="54"/>
      <c r="H86" s="47"/>
      <c r="I86" s="54" t="s">
        <v>7</v>
      </c>
      <c r="J86" s="54"/>
      <c r="K86" s="54"/>
      <c r="L86" s="9" t="s">
        <v>43</v>
      </c>
    </row>
    <row r="87" spans="1:12" x14ac:dyDescent="0.2">
      <c r="E87" s="2" t="s">
        <v>6</v>
      </c>
      <c r="F87" s="2" t="s">
        <v>5</v>
      </c>
      <c r="G87" s="2" t="s">
        <v>4</v>
      </c>
      <c r="H87" s="48"/>
      <c r="I87" s="2" t="s">
        <v>3</v>
      </c>
      <c r="J87" s="2" t="s">
        <v>2</v>
      </c>
      <c r="K87" s="2" t="s">
        <v>1</v>
      </c>
      <c r="L87" s="2" t="s">
        <v>42</v>
      </c>
    </row>
    <row r="88" spans="1:12" x14ac:dyDescent="0.2">
      <c r="E88" s="2"/>
      <c r="F88" s="2"/>
      <c r="G88" s="2"/>
      <c r="H88" s="48"/>
      <c r="I88" s="2"/>
      <c r="J88" s="2"/>
      <c r="K88" s="2"/>
      <c r="L88" s="2"/>
    </row>
    <row r="89" spans="1:12" x14ac:dyDescent="0.2">
      <c r="E89" s="14" t="s">
        <v>41</v>
      </c>
      <c r="F89" s="14" t="s">
        <v>40</v>
      </c>
      <c r="G89" s="14" t="s">
        <v>0</v>
      </c>
      <c r="H89" s="49"/>
      <c r="I89" s="14" t="s">
        <v>41</v>
      </c>
      <c r="J89" s="14" t="s">
        <v>40</v>
      </c>
      <c r="K89" s="14" t="s">
        <v>0</v>
      </c>
      <c r="L89" s="2"/>
    </row>
    <row r="91" spans="1:12" x14ac:dyDescent="0.2">
      <c r="A91" s="2"/>
      <c r="C91" s="4" t="s">
        <v>54</v>
      </c>
    </row>
    <row r="92" spans="1:12" x14ac:dyDescent="0.2">
      <c r="A92" s="2"/>
    </row>
    <row r="93" spans="1:12" x14ac:dyDescent="0.2">
      <c r="A93" s="2">
        <v>37</v>
      </c>
      <c r="C93" s="1" t="s">
        <v>55</v>
      </c>
      <c r="E93" s="38">
        <v>8040910.1813362809</v>
      </c>
      <c r="F93" s="38">
        <v>126879.68759544792</v>
      </c>
      <c r="G93" s="39">
        <f>E93+F93</f>
        <v>8167789.8689317284</v>
      </c>
      <c r="H93" s="51"/>
      <c r="I93" s="38">
        <v>8132392.3022274775</v>
      </c>
      <c r="J93" s="38">
        <v>118360.5226812558</v>
      </c>
      <c r="K93" s="39">
        <f>I93+J93</f>
        <v>8250752.8249087334</v>
      </c>
      <c r="L93" s="6">
        <f>K93-G93</f>
        <v>82962.955977004953</v>
      </c>
    </row>
    <row r="94" spans="1:12" x14ac:dyDescent="0.2">
      <c r="A94" s="2">
        <v>38</v>
      </c>
      <c r="C94" s="1" t="s">
        <v>56</v>
      </c>
      <c r="E94" s="38">
        <v>4061898.1788944919</v>
      </c>
      <c r="F94" s="38">
        <v>2481224.7799322992</v>
      </c>
      <c r="G94" s="39">
        <f>E94+F94</f>
        <v>6543122.9588267915</v>
      </c>
      <c r="H94" s="51"/>
      <c r="I94" s="38">
        <v>3888816.1059889644</v>
      </c>
      <c r="J94" s="38">
        <v>2464867.5087890038</v>
      </c>
      <c r="K94" s="39">
        <f>I94+J94</f>
        <v>6353683.6147779683</v>
      </c>
      <c r="L94" s="6">
        <f>K94-G94</f>
        <v>-189439.34404882323</v>
      </c>
    </row>
    <row r="95" spans="1:12" x14ac:dyDescent="0.2">
      <c r="A95" s="2">
        <v>39</v>
      </c>
      <c r="C95" s="1" t="s">
        <v>57</v>
      </c>
      <c r="E95" s="38">
        <v>584908.64284791343</v>
      </c>
      <c r="F95" s="38">
        <v>569029.52939356898</v>
      </c>
      <c r="G95" s="39">
        <f>E95+F95</f>
        <v>1153938.1722414824</v>
      </c>
      <c r="H95" s="51"/>
      <c r="I95" s="38">
        <v>501573.59592316474</v>
      </c>
      <c r="J95" s="38">
        <v>537191.96439013397</v>
      </c>
      <c r="K95" s="39">
        <f>I95+J95</f>
        <v>1038765.5603132987</v>
      </c>
      <c r="L95" s="6">
        <f>K95-G95</f>
        <v>-115172.6119281837</v>
      </c>
    </row>
    <row r="96" spans="1:12" x14ac:dyDescent="0.2">
      <c r="A96" s="2">
        <v>40</v>
      </c>
      <c r="C96" s="1" t="s">
        <v>0</v>
      </c>
      <c r="E96" s="16">
        <f t="shared" ref="E96:K96" si="14">SUM(E93:E95)</f>
        <v>12687717.003078688</v>
      </c>
      <c r="F96" s="16">
        <f t="shared" si="14"/>
        <v>3177133.9969213163</v>
      </c>
      <c r="G96" s="7">
        <f t="shared" si="14"/>
        <v>15864851.000000004</v>
      </c>
      <c r="H96" s="50"/>
      <c r="I96" s="16">
        <f>SUM(I93:I95)</f>
        <v>12522782.004139608</v>
      </c>
      <c r="J96" s="16">
        <f t="shared" si="14"/>
        <v>3120419.9958603936</v>
      </c>
      <c r="K96" s="7">
        <f t="shared" si="14"/>
        <v>15643202</v>
      </c>
      <c r="L96" s="7">
        <f>K96-G96</f>
        <v>-221649.00000000373</v>
      </c>
    </row>
    <row r="97" spans="1:12" x14ac:dyDescent="0.2">
      <c r="A97" s="2"/>
      <c r="E97" s="41"/>
      <c r="F97" s="41"/>
      <c r="G97" s="41"/>
      <c r="H97" s="52"/>
      <c r="I97" s="41"/>
      <c r="J97" s="41"/>
      <c r="K97" s="41"/>
    </row>
    <row r="98" spans="1:12" x14ac:dyDescent="0.2">
      <c r="A98" s="2"/>
      <c r="C98" s="4" t="s">
        <v>58</v>
      </c>
    </row>
    <row r="99" spans="1:12" x14ac:dyDescent="0.2">
      <c r="A99" s="2"/>
      <c r="C99" s="4"/>
    </row>
    <row r="100" spans="1:12" x14ac:dyDescent="0.2">
      <c r="A100" s="2">
        <v>41</v>
      </c>
      <c r="C100" s="1" t="s">
        <v>73</v>
      </c>
      <c r="E100" s="30">
        <v>0</v>
      </c>
      <c r="F100" s="30">
        <v>175211.63</v>
      </c>
      <c r="G100" s="6">
        <f t="shared" ref="G100:G111" si="15">E100+F100</f>
        <v>175211.63</v>
      </c>
      <c r="H100" s="50"/>
      <c r="I100" s="38">
        <v>0</v>
      </c>
      <c r="J100" s="23">
        <v>186847.17</v>
      </c>
      <c r="K100" s="6">
        <f t="shared" ref="K100:K111" si="16">I100+J100</f>
        <v>186847.17</v>
      </c>
      <c r="L100" s="6">
        <f t="shared" ref="L100:L112" si="17">K100-G100</f>
        <v>11635.540000000008</v>
      </c>
    </row>
    <row r="101" spans="1:12" x14ac:dyDescent="0.2">
      <c r="A101" s="2">
        <v>42</v>
      </c>
      <c r="C101" s="1" t="s">
        <v>70</v>
      </c>
      <c r="E101" s="30">
        <v>35315.75</v>
      </c>
      <c r="F101" s="30">
        <v>461207.77</v>
      </c>
      <c r="G101" s="6">
        <f t="shared" si="15"/>
        <v>496523.52000000002</v>
      </c>
      <c r="H101" s="50"/>
      <c r="I101" s="38">
        <v>22216.92</v>
      </c>
      <c r="J101" s="23">
        <v>520386.97</v>
      </c>
      <c r="K101" s="6">
        <f t="shared" si="16"/>
        <v>542603.89</v>
      </c>
      <c r="L101" s="6">
        <f t="shared" si="17"/>
        <v>46080.369999999995</v>
      </c>
    </row>
    <row r="102" spans="1:12" x14ac:dyDescent="0.2">
      <c r="A102" s="2">
        <v>43</v>
      </c>
      <c r="C102" s="1" t="s">
        <v>64</v>
      </c>
      <c r="E102" s="30">
        <v>8844.2099999999991</v>
      </c>
      <c r="F102" s="30">
        <v>1539303.22</v>
      </c>
      <c r="G102" s="6">
        <f t="shared" si="15"/>
        <v>1548147.43</v>
      </c>
      <c r="H102" s="50"/>
      <c r="I102" s="38">
        <v>7248.13</v>
      </c>
      <c r="J102" s="23">
        <v>1601471.07</v>
      </c>
      <c r="K102" s="6">
        <f t="shared" si="16"/>
        <v>1608719.2</v>
      </c>
      <c r="L102" s="6">
        <f t="shared" si="17"/>
        <v>60571.770000000019</v>
      </c>
    </row>
    <row r="103" spans="1:12" x14ac:dyDescent="0.2">
      <c r="A103" s="2">
        <v>44</v>
      </c>
      <c r="C103" s="1" t="s">
        <v>68</v>
      </c>
      <c r="E103" s="30">
        <v>49916.54</v>
      </c>
      <c r="F103" s="30">
        <v>659667.43999999994</v>
      </c>
      <c r="G103" s="6">
        <f t="shared" si="15"/>
        <v>709583.98</v>
      </c>
      <c r="H103" s="50"/>
      <c r="I103" s="38">
        <v>57728.89</v>
      </c>
      <c r="J103" s="23">
        <v>705919.05</v>
      </c>
      <c r="K103" s="6">
        <f t="shared" si="16"/>
        <v>763647.94000000006</v>
      </c>
      <c r="L103" s="6">
        <f t="shared" si="17"/>
        <v>54063.960000000079</v>
      </c>
    </row>
    <row r="104" spans="1:12" x14ac:dyDescent="0.2">
      <c r="A104" s="2">
        <v>45</v>
      </c>
      <c r="C104" s="1" t="s">
        <v>67</v>
      </c>
      <c r="E104" s="30">
        <v>35276.5</v>
      </c>
      <c r="F104" s="30">
        <v>518388.52</v>
      </c>
      <c r="G104" s="6">
        <f t="shared" si="15"/>
        <v>553665.02</v>
      </c>
      <c r="H104" s="50"/>
      <c r="I104" s="38">
        <v>29974.05</v>
      </c>
      <c r="J104" s="23">
        <v>603218.01</v>
      </c>
      <c r="K104" s="6">
        <f t="shared" si="16"/>
        <v>633192.06000000006</v>
      </c>
      <c r="L104" s="6">
        <f t="shared" si="17"/>
        <v>79527.040000000037</v>
      </c>
    </row>
    <row r="105" spans="1:12" x14ac:dyDescent="0.2">
      <c r="A105" s="2">
        <v>46</v>
      </c>
      <c r="C105" s="1" t="s">
        <v>69</v>
      </c>
      <c r="E105" s="30">
        <v>48426.32</v>
      </c>
      <c r="F105" s="30">
        <v>643955.09</v>
      </c>
      <c r="G105" s="6">
        <f t="shared" si="15"/>
        <v>692381.40999999992</v>
      </c>
      <c r="H105" s="50"/>
      <c r="I105" s="38">
        <v>47192.54</v>
      </c>
      <c r="J105" s="23">
        <v>659701.19999999995</v>
      </c>
      <c r="K105" s="6">
        <f t="shared" si="16"/>
        <v>706893.74</v>
      </c>
      <c r="L105" s="6">
        <f t="shared" si="17"/>
        <v>14512.330000000075</v>
      </c>
    </row>
    <row r="106" spans="1:12" x14ac:dyDescent="0.2">
      <c r="A106" s="2">
        <v>47</v>
      </c>
      <c r="C106" s="1" t="s">
        <v>72</v>
      </c>
      <c r="E106" s="30">
        <v>4873.58</v>
      </c>
      <c r="F106" s="30">
        <v>322663.19</v>
      </c>
      <c r="G106" s="6">
        <f t="shared" si="15"/>
        <v>327536.77</v>
      </c>
      <c r="H106" s="50"/>
      <c r="I106" s="38">
        <v>5053.17</v>
      </c>
      <c r="J106" s="23">
        <v>329463.07</v>
      </c>
      <c r="K106" s="6">
        <f t="shared" si="16"/>
        <v>334516.24</v>
      </c>
      <c r="L106" s="6">
        <f t="shared" si="17"/>
        <v>6979.4699999999721</v>
      </c>
    </row>
    <row r="107" spans="1:12" x14ac:dyDescent="0.2">
      <c r="A107" s="2">
        <v>48</v>
      </c>
      <c r="C107" s="1" t="s">
        <v>74</v>
      </c>
      <c r="E107" s="30">
        <v>193958.18</v>
      </c>
      <c r="F107" s="30">
        <v>424724.82</v>
      </c>
      <c r="G107" s="6">
        <f t="shared" si="15"/>
        <v>618683</v>
      </c>
      <c r="H107" s="50"/>
      <c r="I107" s="38">
        <v>170779.8</v>
      </c>
      <c r="J107" s="23">
        <v>460185.36</v>
      </c>
      <c r="K107" s="6">
        <f t="shared" si="16"/>
        <v>630965.15999999992</v>
      </c>
      <c r="L107" s="6">
        <f t="shared" si="17"/>
        <v>12282.159999999916</v>
      </c>
    </row>
    <row r="108" spans="1:12" x14ac:dyDescent="0.2">
      <c r="A108" s="2">
        <v>49</v>
      </c>
      <c r="C108" s="1" t="s">
        <v>63</v>
      </c>
      <c r="E108" s="30">
        <v>8219.43</v>
      </c>
      <c r="F108" s="30">
        <v>2044686.4190499997</v>
      </c>
      <c r="G108" s="6">
        <f t="shared" si="15"/>
        <v>2052905.8490499996</v>
      </c>
      <c r="H108" s="50"/>
      <c r="I108" s="38">
        <v>11310.14</v>
      </c>
      <c r="J108" s="23">
        <v>1553373.18</v>
      </c>
      <c r="K108" s="6">
        <f t="shared" si="16"/>
        <v>1564683.3199999998</v>
      </c>
      <c r="L108" s="6">
        <f t="shared" si="17"/>
        <v>-488222.52904999978</v>
      </c>
    </row>
    <row r="109" spans="1:12" x14ac:dyDescent="0.2">
      <c r="A109" s="2">
        <v>50</v>
      </c>
      <c r="C109" s="1" t="s">
        <v>71</v>
      </c>
      <c r="E109" s="30">
        <v>9482.16</v>
      </c>
      <c r="F109" s="30">
        <v>486162.32</v>
      </c>
      <c r="G109" s="6">
        <f t="shared" si="15"/>
        <v>495644.48</v>
      </c>
      <c r="H109" s="50"/>
      <c r="I109" s="38">
        <v>8461</v>
      </c>
      <c r="J109" s="23">
        <v>544415.68999999994</v>
      </c>
      <c r="K109" s="6">
        <f t="shared" si="16"/>
        <v>552876.68999999994</v>
      </c>
      <c r="L109" s="6">
        <f t="shared" si="17"/>
        <v>57232.209999999963</v>
      </c>
    </row>
    <row r="110" spans="1:12" x14ac:dyDescent="0.2">
      <c r="A110" s="2">
        <v>51</v>
      </c>
      <c r="C110" s="1" t="s">
        <v>66</v>
      </c>
      <c r="E110" s="30">
        <v>0</v>
      </c>
      <c r="F110" s="30">
        <v>1301561.1299999999</v>
      </c>
      <c r="G110" s="6">
        <f t="shared" si="15"/>
        <v>1301561.1299999999</v>
      </c>
      <c r="H110" s="50"/>
      <c r="I110" s="38">
        <v>1858.96</v>
      </c>
      <c r="J110" s="23">
        <v>1465571.05</v>
      </c>
      <c r="K110" s="6">
        <f t="shared" si="16"/>
        <v>1467430.01</v>
      </c>
      <c r="L110" s="6">
        <f t="shared" si="17"/>
        <v>165868.88000000012</v>
      </c>
    </row>
    <row r="111" spans="1:12" x14ac:dyDescent="0.2">
      <c r="A111" s="2">
        <v>52</v>
      </c>
      <c r="C111" s="1" t="s">
        <v>65</v>
      </c>
      <c r="E111" s="30">
        <v>19282.07</v>
      </c>
      <c r="F111" s="30">
        <v>1417911.24</v>
      </c>
      <c r="G111" s="6">
        <f t="shared" si="15"/>
        <v>1437193.31</v>
      </c>
      <c r="H111" s="50"/>
      <c r="I111" s="38">
        <v>13535.89</v>
      </c>
      <c r="J111" s="23">
        <v>1401745.69</v>
      </c>
      <c r="K111" s="6">
        <f t="shared" si="16"/>
        <v>1415281.5799999998</v>
      </c>
      <c r="L111" s="6">
        <f t="shared" si="17"/>
        <v>-21911.730000000214</v>
      </c>
    </row>
    <row r="112" spans="1:12" x14ac:dyDescent="0.2">
      <c r="A112" s="2">
        <v>53</v>
      </c>
      <c r="C112" s="1" t="s">
        <v>0</v>
      </c>
      <c r="E112" s="7">
        <f t="shared" ref="E112:K112" si="18">SUM(E100:E111)</f>
        <v>413594.73999999993</v>
      </c>
      <c r="F112" s="7">
        <f t="shared" si="18"/>
        <v>9995442.7890499998</v>
      </c>
      <c r="G112" s="7">
        <f t="shared" si="18"/>
        <v>10409037.529049998</v>
      </c>
      <c r="H112" s="50"/>
      <c r="I112" s="40">
        <f t="shared" si="18"/>
        <v>375359.49000000005</v>
      </c>
      <c r="J112" s="7">
        <f t="shared" si="18"/>
        <v>10032297.51</v>
      </c>
      <c r="K112" s="7">
        <f t="shared" si="18"/>
        <v>10407657</v>
      </c>
      <c r="L112" s="40">
        <f t="shared" si="17"/>
        <v>-1380.5290499981493</v>
      </c>
    </row>
    <row r="113" spans="1:12" x14ac:dyDescent="0.2">
      <c r="A113" s="2"/>
    </row>
    <row r="114" spans="1:12" ht="13.5" thickBot="1" x14ac:dyDescent="0.25">
      <c r="A114" s="2">
        <v>54</v>
      </c>
      <c r="C114" s="1" t="s">
        <v>53</v>
      </c>
      <c r="E114" s="5">
        <f t="shared" ref="E114:K114" si="19">E96+E112</f>
        <v>13101311.743078688</v>
      </c>
      <c r="F114" s="5">
        <f t="shared" si="19"/>
        <v>13172576.785971316</v>
      </c>
      <c r="G114" s="5">
        <f t="shared" si="19"/>
        <v>26273888.52905</v>
      </c>
      <c r="H114" s="50"/>
      <c r="I114" s="36">
        <f>I96+I112+0.1</f>
        <v>12898141.594139608</v>
      </c>
      <c r="J114" s="5">
        <f t="shared" si="19"/>
        <v>13152717.505860394</v>
      </c>
      <c r="K114" s="5">
        <f t="shared" si="19"/>
        <v>26050859</v>
      </c>
      <c r="L114" s="5">
        <f>K114-G114</f>
        <v>-223029.52905000001</v>
      </c>
    </row>
    <row r="115" spans="1:12" ht="13.5" thickTop="1" x14ac:dyDescent="0.2"/>
    <row r="116" spans="1:12" x14ac:dyDescent="0.2">
      <c r="A116" s="4"/>
    </row>
    <row r="117" spans="1:12" x14ac:dyDescent="0.2">
      <c r="A117" s="3"/>
    </row>
  </sheetData>
  <sortState xmlns:xlrd2="http://schemas.microsoft.com/office/spreadsheetml/2017/richdata2" ref="C100:L111">
    <sortCondition ref="C100:C111"/>
  </sortState>
  <mergeCells count="12">
    <mergeCell ref="E47:G47"/>
    <mergeCell ref="I47:K47"/>
    <mergeCell ref="E85:G85"/>
    <mergeCell ref="I85:K85"/>
    <mergeCell ref="E86:G86"/>
    <mergeCell ref="I86:K86"/>
    <mergeCell ref="E9:G9"/>
    <mergeCell ref="E8:G8"/>
    <mergeCell ref="I9:K9"/>
    <mergeCell ref="I8:K8"/>
    <mergeCell ref="E46:G46"/>
    <mergeCell ref="I46:K46"/>
  </mergeCells>
  <pageMargins left="0.7" right="0.7" top="0.75" bottom="0.75" header="0.3" footer="0.3"/>
  <pageSetup scale="99" orientation="landscape" r:id="rId1"/>
  <headerFooter>
    <oddHeader>&amp;R&amp;"Arial,Regular"&amp;10Filed: 2022-10-31
EB-2022-0200
Exhibit 3
Tab 3
Schedule 1
Attachment 2
Page &amp;P of 15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D506-90FA-4F51-842D-90A55C9FB7BD}">
  <dimension ref="A1:L118"/>
  <sheetViews>
    <sheetView view="pageLayout" zoomScale="90" zoomScaleNormal="100" zoomScalePageLayoutView="90" workbookViewId="0"/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24.42578125" style="1" customWidth="1"/>
    <col min="4" max="4" width="1.28515625" style="1" customWidth="1"/>
    <col min="5" max="5" width="12.7109375" style="1" customWidth="1"/>
    <col min="6" max="7" width="12.5703125" style="1" customWidth="1"/>
    <col min="8" max="8" width="1.140625" style="43" customWidth="1"/>
    <col min="9" max="12" width="12.5703125" style="1" customWidth="1"/>
    <col min="13" max="16384" width="101.140625" style="1"/>
  </cols>
  <sheetData>
    <row r="1" spans="1:12" x14ac:dyDescent="0.2">
      <c r="A1" s="15"/>
    </row>
    <row r="3" spans="1:12" x14ac:dyDescent="0.2">
      <c r="E3" s="42"/>
      <c r="F3" s="42"/>
      <c r="G3" s="42"/>
      <c r="H3" s="44"/>
      <c r="I3" s="42"/>
      <c r="J3" s="42"/>
      <c r="K3" s="42"/>
      <c r="L3" s="42"/>
    </row>
    <row r="4" spans="1:12" x14ac:dyDescent="0.2">
      <c r="E4" s="42"/>
      <c r="F4" s="42"/>
      <c r="G4" s="42"/>
      <c r="H4" s="44"/>
      <c r="I4" s="42"/>
      <c r="J4" s="42"/>
      <c r="K4" s="42"/>
      <c r="L4" s="42"/>
    </row>
    <row r="5" spans="1:12" x14ac:dyDescent="0.2">
      <c r="E5" s="42"/>
      <c r="F5" s="42"/>
      <c r="G5" s="42"/>
      <c r="H5" s="44"/>
      <c r="I5" s="42"/>
      <c r="J5" s="42"/>
      <c r="K5" s="42"/>
      <c r="L5" s="42"/>
    </row>
    <row r="6" spans="1:12" s="12" customFormat="1" x14ac:dyDescent="0.2">
      <c r="A6" s="13" t="s">
        <v>60</v>
      </c>
      <c r="B6" s="13"/>
      <c r="C6" s="13"/>
      <c r="D6" s="13"/>
      <c r="E6" s="13"/>
      <c r="F6" s="13"/>
      <c r="G6" s="13"/>
      <c r="H6" s="45"/>
      <c r="I6" s="13"/>
      <c r="J6" s="13"/>
      <c r="K6" s="13"/>
      <c r="L6" s="13"/>
    </row>
    <row r="8" spans="1:12" s="4" customFormat="1" x14ac:dyDescent="0.2">
      <c r="E8" s="55">
        <v>2020</v>
      </c>
      <c r="F8" s="55"/>
      <c r="G8" s="55"/>
      <c r="H8" s="46"/>
      <c r="I8" s="55">
        <v>2021</v>
      </c>
      <c r="J8" s="55"/>
      <c r="K8" s="55"/>
      <c r="L8" s="11"/>
    </row>
    <row r="9" spans="1:12" s="8" customFormat="1" ht="38.1" customHeight="1" x14ac:dyDescent="0.2">
      <c r="A9" s="9" t="s">
        <v>76</v>
      </c>
      <c r="C9" s="10" t="s">
        <v>52</v>
      </c>
      <c r="E9" s="54" t="s">
        <v>7</v>
      </c>
      <c r="F9" s="54"/>
      <c r="G9" s="54"/>
      <c r="H9" s="47"/>
      <c r="I9" s="54" t="s">
        <v>7</v>
      </c>
      <c r="J9" s="54"/>
      <c r="K9" s="54"/>
      <c r="L9" s="9" t="s">
        <v>44</v>
      </c>
    </row>
    <row r="10" spans="1:12" x14ac:dyDescent="0.2">
      <c r="E10" s="2" t="s">
        <v>6</v>
      </c>
      <c r="F10" s="2" t="s">
        <v>5</v>
      </c>
      <c r="G10" s="2" t="s">
        <v>4</v>
      </c>
      <c r="H10" s="48"/>
      <c r="I10" s="2" t="s">
        <v>3</v>
      </c>
      <c r="J10" s="2" t="s">
        <v>2</v>
      </c>
      <c r="K10" s="2" t="s">
        <v>1</v>
      </c>
      <c r="L10" s="2" t="s">
        <v>42</v>
      </c>
    </row>
    <row r="11" spans="1:12" x14ac:dyDescent="0.2">
      <c r="E11" s="2"/>
      <c r="F11" s="2"/>
      <c r="G11" s="2"/>
      <c r="H11" s="48"/>
      <c r="I11" s="2"/>
      <c r="J11" s="2"/>
      <c r="K11" s="2"/>
      <c r="L11" s="2"/>
    </row>
    <row r="12" spans="1:12" x14ac:dyDescent="0.2">
      <c r="E12" s="14" t="s">
        <v>41</v>
      </c>
      <c r="F12" s="14" t="s">
        <v>40</v>
      </c>
      <c r="G12" s="14" t="s">
        <v>0</v>
      </c>
      <c r="H12" s="49"/>
      <c r="I12" s="14" t="s">
        <v>41</v>
      </c>
      <c r="J12" s="14" t="s">
        <v>40</v>
      </c>
      <c r="K12" s="14" t="s">
        <v>0</v>
      </c>
      <c r="L12" s="2"/>
    </row>
    <row r="14" spans="1:12" x14ac:dyDescent="0.2">
      <c r="C14" s="4" t="s">
        <v>34</v>
      </c>
      <c r="L14" s="6"/>
    </row>
    <row r="15" spans="1:12" x14ac:dyDescent="0.2">
      <c r="E15" s="6"/>
      <c r="F15" s="6"/>
      <c r="G15" s="6"/>
      <c r="H15" s="50"/>
      <c r="I15" s="6"/>
      <c r="J15" s="6"/>
      <c r="K15" s="6"/>
      <c r="L15" s="6"/>
    </row>
    <row r="16" spans="1:12" x14ac:dyDescent="0.2">
      <c r="A16" s="2">
        <v>1</v>
      </c>
      <c r="C16" s="1" t="s">
        <v>75</v>
      </c>
      <c r="E16" s="35">
        <v>4925067</v>
      </c>
      <c r="F16" s="35">
        <v>107556</v>
      </c>
      <c r="G16" s="35">
        <f>E16+F16</f>
        <v>5032623</v>
      </c>
      <c r="H16" s="50"/>
      <c r="I16" s="6">
        <v>4930993</v>
      </c>
      <c r="J16" s="6">
        <v>86477</v>
      </c>
      <c r="K16" s="6">
        <f>I16+J16</f>
        <v>5017470</v>
      </c>
      <c r="L16" s="6">
        <f>K16-G16</f>
        <v>-15153</v>
      </c>
    </row>
    <row r="17" spans="1:12" x14ac:dyDescent="0.2">
      <c r="A17" s="2">
        <v>2</v>
      </c>
      <c r="C17" s="1" t="s">
        <v>33</v>
      </c>
      <c r="E17" s="35">
        <v>2919935</v>
      </c>
      <c r="F17" s="35">
        <v>1887608</v>
      </c>
      <c r="G17" s="35">
        <f>E17+F17</f>
        <v>4807543</v>
      </c>
      <c r="H17" s="50"/>
      <c r="I17" s="6">
        <v>2899533</v>
      </c>
      <c r="J17" s="6">
        <v>1806248</v>
      </c>
      <c r="K17" s="6">
        <f>I17+J17</f>
        <v>4705781</v>
      </c>
      <c r="L17" s="6">
        <f>K17-G17</f>
        <v>-101762</v>
      </c>
    </row>
    <row r="18" spans="1:12" x14ac:dyDescent="0.2">
      <c r="A18" s="2">
        <v>3</v>
      </c>
      <c r="C18" s="1" t="s">
        <v>32</v>
      </c>
      <c r="E18" s="35">
        <v>127</v>
      </c>
      <c r="F18" s="35">
        <v>0</v>
      </c>
      <c r="G18" s="35">
        <f>E18+F18</f>
        <v>127</v>
      </c>
      <c r="H18" s="50"/>
      <c r="I18" s="6">
        <v>3</v>
      </c>
      <c r="J18" s="6">
        <v>0</v>
      </c>
      <c r="K18" s="6">
        <f>I18+J18</f>
        <v>3</v>
      </c>
      <c r="L18" s="6">
        <f>K18-G18</f>
        <v>-124</v>
      </c>
    </row>
    <row r="19" spans="1:12" x14ac:dyDescent="0.2">
      <c r="A19" s="2">
        <v>4</v>
      </c>
      <c r="C19" s="1" t="s">
        <v>39</v>
      </c>
      <c r="E19" s="40">
        <f t="shared" ref="E19:L19" si="0">SUM(E16:E18)</f>
        <v>7845129</v>
      </c>
      <c r="F19" s="40">
        <f t="shared" si="0"/>
        <v>1995164</v>
      </c>
      <c r="G19" s="40">
        <f t="shared" si="0"/>
        <v>9840293</v>
      </c>
      <c r="H19" s="50"/>
      <c r="I19" s="7">
        <f t="shared" si="0"/>
        <v>7830529</v>
      </c>
      <c r="J19" s="7">
        <f t="shared" si="0"/>
        <v>1892725</v>
      </c>
      <c r="K19" s="7">
        <f t="shared" si="0"/>
        <v>9723254</v>
      </c>
      <c r="L19" s="7">
        <f t="shared" si="0"/>
        <v>-117039</v>
      </c>
    </row>
    <row r="20" spans="1:12" x14ac:dyDescent="0.2">
      <c r="A20" s="2"/>
      <c r="E20" s="35"/>
      <c r="F20" s="35"/>
      <c r="G20" s="35"/>
      <c r="H20" s="50"/>
      <c r="I20" s="6"/>
      <c r="J20" s="6"/>
      <c r="K20" s="6"/>
      <c r="L20" s="6"/>
    </row>
    <row r="21" spans="1:12" x14ac:dyDescent="0.2">
      <c r="A21" s="2">
        <v>5</v>
      </c>
      <c r="C21" s="1" t="s">
        <v>31</v>
      </c>
      <c r="E21" s="35">
        <v>2966369</v>
      </c>
      <c r="F21" s="35">
        <v>197978</v>
      </c>
      <c r="G21" s="35">
        <f>E21+F21</f>
        <v>3164347</v>
      </c>
      <c r="H21" s="50"/>
      <c r="I21" s="6">
        <v>2901101</v>
      </c>
      <c r="J21" s="6">
        <v>179808</v>
      </c>
      <c r="K21" s="6">
        <f>I21+J21</f>
        <v>3080909</v>
      </c>
      <c r="L21" s="6">
        <f>K21-G21</f>
        <v>-83438</v>
      </c>
    </row>
    <row r="22" spans="1:12" x14ac:dyDescent="0.2">
      <c r="A22" s="2">
        <v>6</v>
      </c>
      <c r="C22" s="1" t="s">
        <v>30</v>
      </c>
      <c r="E22" s="35">
        <v>595912</v>
      </c>
      <c r="F22" s="35">
        <v>660918</v>
      </c>
      <c r="G22" s="35">
        <f>E22+F22</f>
        <v>1256830</v>
      </c>
      <c r="H22" s="50"/>
      <c r="I22" s="6">
        <v>559108</v>
      </c>
      <c r="J22" s="6">
        <v>623195</v>
      </c>
      <c r="K22" s="6">
        <f>I22+J22</f>
        <v>1182303</v>
      </c>
      <c r="L22" s="6">
        <f>K22-G22</f>
        <v>-74527</v>
      </c>
    </row>
    <row r="23" spans="1:12" x14ac:dyDescent="0.2">
      <c r="A23" s="2">
        <v>7</v>
      </c>
      <c r="C23" s="1" t="s">
        <v>29</v>
      </c>
      <c r="E23" s="35">
        <v>954899</v>
      </c>
      <c r="F23" s="35">
        <v>72683</v>
      </c>
      <c r="G23" s="35">
        <f>E23+F23</f>
        <v>1027582</v>
      </c>
      <c r="H23" s="50"/>
      <c r="I23" s="6">
        <v>935043</v>
      </c>
      <c r="J23" s="6">
        <v>63066</v>
      </c>
      <c r="K23" s="6">
        <f>I23+J23</f>
        <v>998109</v>
      </c>
      <c r="L23" s="6">
        <f>K23-G23</f>
        <v>-29473</v>
      </c>
    </row>
    <row r="24" spans="1:12" x14ac:dyDescent="0.2">
      <c r="A24" s="2">
        <v>8</v>
      </c>
      <c r="C24" s="1" t="s">
        <v>28</v>
      </c>
      <c r="E24" s="35">
        <v>160473</v>
      </c>
      <c r="F24" s="35">
        <v>193677</v>
      </c>
      <c r="G24" s="35">
        <f>E24+F24</f>
        <v>354150</v>
      </c>
      <c r="H24" s="50"/>
      <c r="I24" s="6">
        <v>157870</v>
      </c>
      <c r="J24" s="6">
        <v>173090</v>
      </c>
      <c r="K24" s="6">
        <f>I24+J24</f>
        <v>330960</v>
      </c>
      <c r="L24" s="6">
        <f>K24-G24</f>
        <v>-23190</v>
      </c>
    </row>
    <row r="25" spans="1:12" x14ac:dyDescent="0.2">
      <c r="A25" s="2">
        <v>9</v>
      </c>
      <c r="C25" s="1" t="s">
        <v>38</v>
      </c>
      <c r="E25" s="40">
        <f t="shared" ref="E25:L25" si="1">SUM(E21:E24)</f>
        <v>4677653</v>
      </c>
      <c r="F25" s="40">
        <f t="shared" si="1"/>
        <v>1125256</v>
      </c>
      <c r="G25" s="40">
        <f t="shared" si="1"/>
        <v>5802909</v>
      </c>
      <c r="H25" s="50"/>
      <c r="I25" s="7">
        <f t="shared" si="1"/>
        <v>4553122</v>
      </c>
      <c r="J25" s="7">
        <f t="shared" si="1"/>
        <v>1039159</v>
      </c>
      <c r="K25" s="7">
        <f t="shared" si="1"/>
        <v>5592281</v>
      </c>
      <c r="L25" s="7">
        <f t="shared" si="1"/>
        <v>-210628</v>
      </c>
    </row>
    <row r="26" spans="1:12" x14ac:dyDescent="0.2">
      <c r="A26" s="2"/>
      <c r="E26" s="35"/>
      <c r="F26" s="35"/>
      <c r="G26" s="35"/>
      <c r="H26" s="50"/>
      <c r="I26" s="6"/>
      <c r="J26" s="6"/>
      <c r="K26" s="6"/>
      <c r="L26" s="6"/>
    </row>
    <row r="27" spans="1:12" x14ac:dyDescent="0.2">
      <c r="A27" s="2">
        <v>10</v>
      </c>
      <c r="C27" s="1" t="s">
        <v>27</v>
      </c>
      <c r="E27" s="16">
        <f t="shared" ref="E27:L27" si="2">E19+E25</f>
        <v>12522782</v>
      </c>
      <c r="F27" s="16">
        <f t="shared" si="2"/>
        <v>3120420</v>
      </c>
      <c r="G27" s="40">
        <f t="shared" si="2"/>
        <v>15643202</v>
      </c>
      <c r="H27" s="50"/>
      <c r="I27" s="16">
        <f t="shared" si="2"/>
        <v>12383651</v>
      </c>
      <c r="J27" s="16">
        <f t="shared" si="2"/>
        <v>2931884</v>
      </c>
      <c r="K27" s="7">
        <f t="shared" si="2"/>
        <v>15315535</v>
      </c>
      <c r="L27" s="7">
        <f t="shared" si="2"/>
        <v>-327667</v>
      </c>
    </row>
    <row r="28" spans="1:12" x14ac:dyDescent="0.2">
      <c r="A28" s="2"/>
      <c r="E28" s="6"/>
      <c r="F28" s="6"/>
      <c r="G28" s="6"/>
      <c r="H28" s="50"/>
      <c r="I28" s="6"/>
      <c r="J28" s="6"/>
      <c r="K28" s="6"/>
      <c r="L28" s="6"/>
    </row>
    <row r="29" spans="1:12" x14ac:dyDescent="0.2">
      <c r="A29" s="2"/>
      <c r="C29" s="4" t="s">
        <v>24</v>
      </c>
    </row>
    <row r="30" spans="1:12" x14ac:dyDescent="0.2">
      <c r="A30" s="2"/>
    </row>
    <row r="31" spans="1:12" x14ac:dyDescent="0.2">
      <c r="A31" s="2">
        <v>11</v>
      </c>
      <c r="C31" s="1" t="s">
        <v>23</v>
      </c>
      <c r="E31" s="28">
        <v>9142</v>
      </c>
      <c r="F31" s="28">
        <v>10969</v>
      </c>
      <c r="G31" s="6">
        <f>E31+F31</f>
        <v>20111</v>
      </c>
      <c r="H31" s="50"/>
      <c r="I31" s="6">
        <v>12898.915082929101</v>
      </c>
      <c r="J31" s="6">
        <v>21095.082293883399</v>
      </c>
      <c r="K31" s="6">
        <f>I31+J31</f>
        <v>33993.997376812498</v>
      </c>
      <c r="L31" s="6">
        <f>K31-G31</f>
        <v>13882.997376812498</v>
      </c>
    </row>
    <row r="32" spans="1:12" x14ac:dyDescent="0.2">
      <c r="A32" s="2">
        <v>12</v>
      </c>
      <c r="C32" s="1" t="s">
        <v>22</v>
      </c>
      <c r="E32" s="28">
        <v>71936</v>
      </c>
      <c r="F32" s="28">
        <v>910575</v>
      </c>
      <c r="G32" s="6">
        <f>E32+F32</f>
        <v>982511</v>
      </c>
      <c r="H32" s="50"/>
      <c r="I32" s="6">
        <v>83586.584350331206</v>
      </c>
      <c r="J32" s="6">
        <v>1020335.1248599599</v>
      </c>
      <c r="K32" s="6">
        <f>I32+J32</f>
        <v>1103921.709210291</v>
      </c>
      <c r="L32" s="6">
        <f>K32-G32</f>
        <v>121410.70921029104</v>
      </c>
    </row>
    <row r="33" spans="1:12" x14ac:dyDescent="0.2">
      <c r="A33" s="2">
        <v>13</v>
      </c>
      <c r="C33" s="1" t="s">
        <v>21</v>
      </c>
      <c r="E33" s="28">
        <v>730</v>
      </c>
      <c r="F33" s="28">
        <v>377426</v>
      </c>
      <c r="G33" s="6">
        <f t="shared" ref="G33:G36" si="3">E33+F33</f>
        <v>378156</v>
      </c>
      <c r="H33" s="50"/>
      <c r="I33" s="6">
        <v>1011.32419647073</v>
      </c>
      <c r="J33" s="6">
        <v>386732.614539081</v>
      </c>
      <c r="K33" s="6">
        <f t="shared" ref="K33:K36" si="4">I33+J33</f>
        <v>387743.93873555172</v>
      </c>
      <c r="L33" s="6">
        <f t="shared" ref="L33:L36" si="5">K33-G33</f>
        <v>9587.9387355517247</v>
      </c>
    </row>
    <row r="34" spans="1:12" x14ac:dyDescent="0.2">
      <c r="A34" s="2">
        <v>14</v>
      </c>
      <c r="C34" s="1" t="s">
        <v>20</v>
      </c>
      <c r="E34" s="28">
        <v>0</v>
      </c>
      <c r="F34" s="28">
        <v>523436</v>
      </c>
      <c r="G34" s="6">
        <f t="shared" si="3"/>
        <v>523436</v>
      </c>
      <c r="H34" s="50"/>
      <c r="I34" s="6">
        <v>0</v>
      </c>
      <c r="J34" s="6">
        <v>707660.03799999994</v>
      </c>
      <c r="K34" s="6">
        <f t="shared" si="4"/>
        <v>707660.03799999994</v>
      </c>
      <c r="L34" s="6">
        <f t="shared" si="5"/>
        <v>184224.03799999994</v>
      </c>
    </row>
    <row r="35" spans="1:12" x14ac:dyDescent="0.2">
      <c r="A35" s="2">
        <v>15</v>
      </c>
      <c r="C35" s="1" t="s">
        <v>19</v>
      </c>
      <c r="E35" s="28">
        <v>1785</v>
      </c>
      <c r="F35" s="28">
        <v>63502</v>
      </c>
      <c r="G35" s="6">
        <f t="shared" si="3"/>
        <v>65287</v>
      </c>
      <c r="H35" s="50"/>
      <c r="I35" s="6">
        <v>2624.4070611275301</v>
      </c>
      <c r="J35" s="6">
        <v>60488.084252227498</v>
      </c>
      <c r="K35" s="6">
        <f t="shared" si="4"/>
        <v>63112.491313355029</v>
      </c>
      <c r="L35" s="6">
        <f t="shared" si="5"/>
        <v>-2174.508686644971</v>
      </c>
    </row>
    <row r="36" spans="1:12" x14ac:dyDescent="0.2">
      <c r="A36" s="2">
        <v>16</v>
      </c>
      <c r="C36" s="1" t="s">
        <v>18</v>
      </c>
      <c r="E36" s="28">
        <v>628</v>
      </c>
      <c r="F36" s="28">
        <v>22937</v>
      </c>
      <c r="G36" s="6">
        <f t="shared" si="3"/>
        <v>23565</v>
      </c>
      <c r="H36" s="50"/>
      <c r="I36" s="6">
        <v>29.003667</v>
      </c>
      <c r="J36" s="6">
        <v>24911.758962533902</v>
      </c>
      <c r="K36" s="6">
        <f t="shared" si="4"/>
        <v>24940.762629533903</v>
      </c>
      <c r="L36" s="6">
        <f t="shared" si="5"/>
        <v>1375.7626295339032</v>
      </c>
    </row>
    <row r="37" spans="1:12" x14ac:dyDescent="0.2">
      <c r="A37" s="2"/>
      <c r="E37" s="6"/>
      <c r="F37" s="6"/>
      <c r="G37" s="6"/>
      <c r="H37" s="50"/>
      <c r="I37" s="6"/>
      <c r="J37" s="6"/>
      <c r="K37" s="6"/>
      <c r="L37" s="6"/>
    </row>
    <row r="38" spans="1:12" x14ac:dyDescent="0.2">
      <c r="A38" s="2"/>
      <c r="E38" s="6"/>
      <c r="F38" s="6"/>
      <c r="G38" s="6"/>
      <c r="H38" s="50"/>
      <c r="I38" s="6"/>
      <c r="J38" s="6"/>
      <c r="K38" s="6"/>
      <c r="L38" s="6"/>
    </row>
    <row r="39" spans="1:12" x14ac:dyDescent="0.2">
      <c r="A39" s="2"/>
      <c r="E39" s="6"/>
      <c r="F39" s="6"/>
      <c r="G39" s="6"/>
      <c r="H39" s="50"/>
      <c r="I39" s="6"/>
      <c r="J39" s="6"/>
      <c r="K39" s="6"/>
      <c r="L39" s="6"/>
    </row>
    <row r="40" spans="1:12" x14ac:dyDescent="0.2">
      <c r="A40" s="2"/>
      <c r="E40" s="6"/>
      <c r="F40" s="6"/>
      <c r="G40" s="6"/>
      <c r="H40" s="50"/>
      <c r="I40" s="6"/>
      <c r="J40" s="6"/>
      <c r="K40" s="6"/>
      <c r="L40" s="6"/>
    </row>
    <row r="41" spans="1:12" x14ac:dyDescent="0.2">
      <c r="A41" s="2"/>
      <c r="E41" s="6"/>
      <c r="F41" s="35"/>
      <c r="G41" s="35"/>
      <c r="H41" s="50"/>
      <c r="I41" s="35"/>
      <c r="J41" s="35"/>
      <c r="K41" s="35"/>
      <c r="L41" s="35"/>
    </row>
    <row r="42" spans="1:12" x14ac:dyDescent="0.2">
      <c r="A42" s="2"/>
      <c r="E42" s="6"/>
      <c r="F42" s="35"/>
      <c r="G42" s="35"/>
      <c r="H42" s="50"/>
      <c r="I42" s="35"/>
      <c r="J42" s="35"/>
      <c r="K42" s="35"/>
      <c r="L42" s="35"/>
    </row>
    <row r="43" spans="1:12" x14ac:dyDescent="0.2">
      <c r="A43" s="2"/>
      <c r="E43" s="6"/>
      <c r="F43" s="35"/>
      <c r="G43" s="35"/>
      <c r="H43" s="50"/>
      <c r="I43" s="35"/>
      <c r="J43" s="35"/>
      <c r="K43" s="35"/>
      <c r="L43" s="35"/>
    </row>
    <row r="44" spans="1:12" s="29" customFormat="1" x14ac:dyDescent="0.2">
      <c r="A44" s="2"/>
      <c r="E44" s="35"/>
      <c r="F44" s="35"/>
      <c r="G44" s="35"/>
      <c r="H44" s="50"/>
      <c r="I44" s="35"/>
      <c r="J44" s="35"/>
      <c r="K44" s="35"/>
      <c r="L44" s="35"/>
    </row>
    <row r="45" spans="1:12" s="12" customFormat="1" x14ac:dyDescent="0.2">
      <c r="A45" s="13" t="s">
        <v>78</v>
      </c>
      <c r="B45" s="13"/>
      <c r="C45" s="13"/>
      <c r="D45" s="13"/>
      <c r="E45" s="13"/>
      <c r="F45" s="13"/>
      <c r="G45" s="13"/>
      <c r="H45" s="45"/>
      <c r="I45" s="13"/>
      <c r="J45" s="13"/>
      <c r="K45" s="13"/>
      <c r="L45" s="13"/>
    </row>
    <row r="47" spans="1:12" s="4" customFormat="1" x14ac:dyDescent="0.2">
      <c r="E47" s="55">
        <v>2020</v>
      </c>
      <c r="F47" s="55"/>
      <c r="G47" s="55"/>
      <c r="H47" s="46"/>
      <c r="I47" s="55">
        <v>2021</v>
      </c>
      <c r="J47" s="55"/>
      <c r="K47" s="55"/>
      <c r="L47" s="11"/>
    </row>
    <row r="48" spans="1:12" s="8" customFormat="1" ht="38.1" customHeight="1" x14ac:dyDescent="0.2">
      <c r="A48" s="9" t="s">
        <v>76</v>
      </c>
      <c r="C48" s="10" t="s">
        <v>52</v>
      </c>
      <c r="E48" s="54" t="s">
        <v>7</v>
      </c>
      <c r="F48" s="54"/>
      <c r="G48" s="54"/>
      <c r="H48" s="47"/>
      <c r="I48" s="54" t="s">
        <v>7</v>
      </c>
      <c r="J48" s="54"/>
      <c r="K48" s="54"/>
      <c r="L48" s="9" t="s">
        <v>44</v>
      </c>
    </row>
    <row r="49" spans="1:12" x14ac:dyDescent="0.2">
      <c r="E49" s="2" t="s">
        <v>6</v>
      </c>
      <c r="F49" s="2" t="s">
        <v>5</v>
      </c>
      <c r="G49" s="2" t="s">
        <v>4</v>
      </c>
      <c r="H49" s="48"/>
      <c r="I49" s="2" t="s">
        <v>3</v>
      </c>
      <c r="J49" s="2" t="s">
        <v>2</v>
      </c>
      <c r="K49" s="2" t="s">
        <v>1</v>
      </c>
      <c r="L49" s="2" t="s">
        <v>42</v>
      </c>
    </row>
    <row r="50" spans="1:12" x14ac:dyDescent="0.2">
      <c r="E50" s="2"/>
      <c r="F50" s="2"/>
      <c r="G50" s="2"/>
      <c r="H50" s="48"/>
      <c r="I50" s="2"/>
      <c r="J50" s="2"/>
      <c r="K50" s="2"/>
      <c r="L50" s="2"/>
    </row>
    <row r="51" spans="1:12" x14ac:dyDescent="0.2">
      <c r="E51" s="14" t="s">
        <v>41</v>
      </c>
      <c r="F51" s="14" t="s">
        <v>40</v>
      </c>
      <c r="G51" s="14" t="s">
        <v>0</v>
      </c>
      <c r="H51" s="49"/>
      <c r="I51" s="14" t="s">
        <v>41</v>
      </c>
      <c r="J51" s="14" t="s">
        <v>40</v>
      </c>
      <c r="K51" s="14" t="s">
        <v>0</v>
      </c>
      <c r="L51" s="2"/>
    </row>
    <row r="52" spans="1:12" x14ac:dyDescent="0.2">
      <c r="A52" s="2"/>
      <c r="E52" s="6"/>
      <c r="F52" s="6"/>
      <c r="G52" s="6"/>
      <c r="H52" s="50"/>
      <c r="I52" s="6"/>
      <c r="J52" s="6"/>
      <c r="K52" s="6"/>
      <c r="L52" s="6"/>
    </row>
    <row r="53" spans="1:12" x14ac:dyDescent="0.2">
      <c r="A53" s="2">
        <v>17</v>
      </c>
      <c r="C53" s="1" t="s">
        <v>17</v>
      </c>
      <c r="E53" s="38">
        <v>4846.9799999999996</v>
      </c>
      <c r="F53" s="27">
        <v>243184</v>
      </c>
      <c r="G53" s="6">
        <f t="shared" ref="G53:G56" si="6">E53+F53</f>
        <v>248030.98</v>
      </c>
      <c r="H53" s="50"/>
      <c r="I53" s="6">
        <v>6302.33</v>
      </c>
      <c r="J53" s="6">
        <v>250441.29525460003</v>
      </c>
      <c r="K53" s="6">
        <f t="shared" ref="K53:K56" si="7">I53+J53</f>
        <v>256743.62525460002</v>
      </c>
      <c r="L53" s="6">
        <f t="shared" ref="L53:L56" si="8">K53-G53</f>
        <v>8712.6452546000073</v>
      </c>
    </row>
    <row r="54" spans="1:12" x14ac:dyDescent="0.2">
      <c r="A54" s="2">
        <v>18</v>
      </c>
      <c r="C54" s="1" t="s">
        <v>16</v>
      </c>
      <c r="E54" s="38">
        <v>142757.51</v>
      </c>
      <c r="F54" s="27">
        <v>52432.51</v>
      </c>
      <c r="G54" s="6">
        <f t="shared" si="6"/>
        <v>195190.02000000002</v>
      </c>
      <c r="H54" s="50"/>
      <c r="I54" s="6">
        <v>145763.10047</v>
      </c>
      <c r="J54" s="6">
        <v>54230.453999999998</v>
      </c>
      <c r="K54" s="6">
        <f t="shared" si="7"/>
        <v>199993.55447</v>
      </c>
      <c r="L54" s="6">
        <f t="shared" si="8"/>
        <v>4803.5344699999841</v>
      </c>
    </row>
    <row r="55" spans="1:12" x14ac:dyDescent="0.2">
      <c r="A55" s="2">
        <v>19</v>
      </c>
      <c r="C55" s="1" t="s">
        <v>15</v>
      </c>
      <c r="E55" s="38">
        <v>0</v>
      </c>
      <c r="F55" s="27">
        <v>262</v>
      </c>
      <c r="G55" s="6">
        <f t="shared" si="6"/>
        <v>262</v>
      </c>
      <c r="H55" s="50"/>
      <c r="I55" s="6">
        <v>0</v>
      </c>
      <c r="J55" s="6">
        <v>269.13299999999998</v>
      </c>
      <c r="K55" s="6">
        <f t="shared" si="7"/>
        <v>269.13299999999998</v>
      </c>
      <c r="L55" s="6">
        <f t="shared" si="8"/>
        <v>7.1329999999999814</v>
      </c>
    </row>
    <row r="56" spans="1:12" x14ac:dyDescent="0.2">
      <c r="A56" s="2">
        <v>20</v>
      </c>
      <c r="C56" s="1" t="s">
        <v>14</v>
      </c>
      <c r="E56" s="38">
        <v>0</v>
      </c>
      <c r="F56" s="27">
        <v>0</v>
      </c>
      <c r="G56" s="6">
        <f t="shared" si="6"/>
        <v>0</v>
      </c>
      <c r="H56" s="50"/>
      <c r="I56" s="6">
        <v>0</v>
      </c>
      <c r="J56" s="6">
        <v>0</v>
      </c>
      <c r="K56" s="6">
        <f t="shared" si="7"/>
        <v>0</v>
      </c>
      <c r="L56" s="6">
        <f t="shared" si="8"/>
        <v>0</v>
      </c>
    </row>
    <row r="57" spans="1:12" x14ac:dyDescent="0.2">
      <c r="A57" s="2">
        <v>21</v>
      </c>
      <c r="C57" s="1" t="s">
        <v>39</v>
      </c>
      <c r="E57" s="40">
        <f>SUM(E53:E56)+SUM(E31:E36)</f>
        <v>231825.49000000002</v>
      </c>
      <c r="F57" s="7">
        <f>SUM(F53:F56)+SUM(F31:F36)</f>
        <v>2204723.5099999998</v>
      </c>
      <c r="G57" s="7">
        <f>SUM(G53:G56)+SUM(G31:G36)</f>
        <v>2436549</v>
      </c>
      <c r="H57" s="50"/>
      <c r="I57" s="7">
        <f>SUM(I53:I56)+SUM(I31:I36)</f>
        <v>252215.66482785856</v>
      </c>
      <c r="J57" s="7">
        <f>SUM(J53:J56)+SUM(J31:J36)</f>
        <v>2526163.5851622862</v>
      </c>
      <c r="K57" s="7">
        <f>SUM(K53:K56)+SUM(K31:K36)</f>
        <v>2778379.2499901443</v>
      </c>
      <c r="L57" s="7">
        <f>SUM(L53:L56)+SUM(L31:L36)</f>
        <v>341830.2499901441</v>
      </c>
    </row>
    <row r="58" spans="1:12" x14ac:dyDescent="0.2">
      <c r="A58" s="2"/>
      <c r="E58" s="35"/>
    </row>
    <row r="59" spans="1:12" x14ac:dyDescent="0.2">
      <c r="A59" s="2">
        <v>22</v>
      </c>
      <c r="C59" s="1" t="s">
        <v>13</v>
      </c>
      <c r="E59" s="38">
        <v>56325</v>
      </c>
      <c r="F59" s="26">
        <v>565054.51</v>
      </c>
      <c r="G59" s="6">
        <f t="shared" ref="G59:G70" si="9">E59+F59</f>
        <v>621379.51</v>
      </c>
      <c r="H59" s="50"/>
      <c r="I59" s="6">
        <v>56303.932099999998</v>
      </c>
      <c r="J59" s="6">
        <v>554504.01279999991</v>
      </c>
      <c r="K59" s="6">
        <f t="shared" ref="K59:K70" si="10">I59+J59</f>
        <v>610807.94489999989</v>
      </c>
      <c r="L59" s="6">
        <f t="shared" ref="L59:L70" si="11">K59-G59</f>
        <v>-10571.565100000123</v>
      </c>
    </row>
    <row r="60" spans="1:12" x14ac:dyDescent="0.2">
      <c r="A60" s="2">
        <v>23</v>
      </c>
      <c r="C60" s="1" t="s">
        <v>12</v>
      </c>
      <c r="E60" s="38">
        <v>28488</v>
      </c>
      <c r="F60" s="26">
        <v>589884</v>
      </c>
      <c r="G60" s="6">
        <f t="shared" si="9"/>
        <v>618372</v>
      </c>
      <c r="H60" s="50"/>
      <c r="I60" s="6">
        <v>31987.366300000002</v>
      </c>
      <c r="J60" s="6">
        <v>654365.71799999999</v>
      </c>
      <c r="K60" s="6">
        <f t="shared" si="10"/>
        <v>686353.08429999999</v>
      </c>
      <c r="L60" s="6">
        <f t="shared" si="11"/>
        <v>67981.084299999988</v>
      </c>
    </row>
    <row r="61" spans="1:12" x14ac:dyDescent="0.2">
      <c r="A61" s="2">
        <v>24</v>
      </c>
      <c r="C61" s="1" t="s">
        <v>26</v>
      </c>
      <c r="E61" s="38">
        <v>16236</v>
      </c>
      <c r="F61" s="26">
        <v>72529</v>
      </c>
      <c r="G61" s="6">
        <f>E61+F61</f>
        <v>88765</v>
      </c>
      <c r="H61" s="50"/>
      <c r="I61" s="6">
        <v>15902.900099999999</v>
      </c>
      <c r="J61" s="6">
        <v>74192.600599999991</v>
      </c>
      <c r="K61" s="6">
        <f>I61+J61</f>
        <v>90095.50069999999</v>
      </c>
      <c r="L61" s="6">
        <f>K61-G61</f>
        <v>1330.5006999999896</v>
      </c>
    </row>
    <row r="62" spans="1:12" x14ac:dyDescent="0.2">
      <c r="A62" s="2">
        <v>25</v>
      </c>
      <c r="C62" s="1" t="s">
        <v>25</v>
      </c>
      <c r="E62" s="38">
        <v>360</v>
      </c>
      <c r="F62" s="26">
        <v>0</v>
      </c>
      <c r="G62" s="6">
        <f>E62+F62</f>
        <v>360</v>
      </c>
      <c r="H62" s="50"/>
      <c r="I62" s="6">
        <v>319.721</v>
      </c>
      <c r="J62" s="6">
        <v>0</v>
      </c>
      <c r="K62" s="6">
        <f>I62+J62</f>
        <v>319.721</v>
      </c>
      <c r="L62" s="6">
        <f>K62-G62</f>
        <v>-40.278999999999996</v>
      </c>
    </row>
    <row r="63" spans="1:12" x14ac:dyDescent="0.2">
      <c r="A63" s="2">
        <v>26</v>
      </c>
      <c r="C63" s="1" t="s">
        <v>48</v>
      </c>
      <c r="E63" s="38">
        <v>9423</v>
      </c>
      <c r="F63" s="26">
        <v>769053</v>
      </c>
      <c r="G63" s="6">
        <f t="shared" si="9"/>
        <v>778476</v>
      </c>
      <c r="H63" s="50"/>
      <c r="I63" s="6">
        <v>8463.6828000000005</v>
      </c>
      <c r="J63" s="6">
        <v>629136.18145942793</v>
      </c>
      <c r="K63" s="6">
        <f t="shared" si="10"/>
        <v>637599.86425942788</v>
      </c>
      <c r="L63" s="6">
        <f t="shared" si="11"/>
        <v>-140876.13574057212</v>
      </c>
    </row>
    <row r="64" spans="1:12" x14ac:dyDescent="0.2">
      <c r="A64" s="2">
        <v>27</v>
      </c>
      <c r="C64" s="1" t="s">
        <v>23</v>
      </c>
      <c r="E64" s="38">
        <v>0</v>
      </c>
      <c r="F64" s="26">
        <v>996605</v>
      </c>
      <c r="G64" s="6">
        <f t="shared" si="9"/>
        <v>996605</v>
      </c>
      <c r="H64" s="50"/>
      <c r="I64" s="6">
        <v>0</v>
      </c>
      <c r="J64" s="6">
        <v>958587.32893878501</v>
      </c>
      <c r="K64" s="6">
        <f t="shared" si="10"/>
        <v>958587.32893878501</v>
      </c>
      <c r="L64" s="6">
        <f t="shared" si="11"/>
        <v>-38017.671061214991</v>
      </c>
    </row>
    <row r="65" spans="1:12" x14ac:dyDescent="0.2">
      <c r="A65" s="2">
        <v>28</v>
      </c>
      <c r="C65" s="1" t="s">
        <v>49</v>
      </c>
      <c r="E65" s="38">
        <v>0</v>
      </c>
      <c r="F65" s="26">
        <v>430312</v>
      </c>
      <c r="G65" s="6">
        <f t="shared" si="9"/>
        <v>430312</v>
      </c>
      <c r="H65" s="50"/>
      <c r="I65" s="6">
        <v>0</v>
      </c>
      <c r="J65" s="6">
        <v>453006.61475721997</v>
      </c>
      <c r="K65" s="6">
        <f t="shared" si="10"/>
        <v>453006.61475721997</v>
      </c>
      <c r="L65" s="6">
        <f t="shared" si="11"/>
        <v>22694.61475721997</v>
      </c>
    </row>
    <row r="66" spans="1:12" x14ac:dyDescent="0.2">
      <c r="A66" s="2">
        <v>29</v>
      </c>
      <c r="C66" s="1" t="s">
        <v>50</v>
      </c>
      <c r="E66" s="38">
        <v>0</v>
      </c>
      <c r="F66" s="26">
        <v>4017974.51</v>
      </c>
      <c r="G66" s="6">
        <f t="shared" si="9"/>
        <v>4017974.51</v>
      </c>
      <c r="H66" s="50"/>
      <c r="I66" s="6">
        <v>0</v>
      </c>
      <c r="J66" s="6">
        <v>4700474.4198709298</v>
      </c>
      <c r="K66" s="6">
        <f t="shared" si="10"/>
        <v>4700474.4198709298</v>
      </c>
      <c r="L66" s="6">
        <f t="shared" si="11"/>
        <v>682499.90987093002</v>
      </c>
    </row>
    <row r="67" spans="1:12" x14ac:dyDescent="0.2">
      <c r="A67" s="2">
        <v>30</v>
      </c>
      <c r="C67" s="1" t="s">
        <v>51</v>
      </c>
      <c r="E67" s="38">
        <v>0</v>
      </c>
      <c r="F67" s="26">
        <v>264209</v>
      </c>
      <c r="G67" s="6">
        <f t="shared" si="9"/>
        <v>264209</v>
      </c>
      <c r="H67" s="50"/>
      <c r="I67" s="6">
        <v>0</v>
      </c>
      <c r="J67" s="6">
        <v>241187.349831411</v>
      </c>
      <c r="K67" s="6">
        <f t="shared" si="10"/>
        <v>241187.349831411</v>
      </c>
      <c r="L67" s="6">
        <f t="shared" si="11"/>
        <v>-23021.650168588996</v>
      </c>
    </row>
    <row r="68" spans="1:12" x14ac:dyDescent="0.2">
      <c r="A68" s="2">
        <v>31</v>
      </c>
      <c r="C68" s="1" t="s">
        <v>11</v>
      </c>
      <c r="E68" s="38">
        <v>2712</v>
      </c>
      <c r="F68" s="26">
        <v>59105</v>
      </c>
      <c r="G68" s="6">
        <f t="shared" si="9"/>
        <v>61817</v>
      </c>
      <c r="H68" s="50"/>
      <c r="I68" s="6">
        <v>4043.424</v>
      </c>
      <c r="J68" s="6">
        <v>59467.794299999994</v>
      </c>
      <c r="K68" s="6">
        <f t="shared" si="10"/>
        <v>63511.218299999993</v>
      </c>
      <c r="L68" s="6">
        <f t="shared" si="11"/>
        <v>1694.2182999999932</v>
      </c>
    </row>
    <row r="69" spans="1:12" x14ac:dyDescent="0.2">
      <c r="A69" s="2">
        <v>32</v>
      </c>
      <c r="C69" s="1" t="s">
        <v>10</v>
      </c>
      <c r="E69" s="38">
        <v>29990</v>
      </c>
      <c r="F69" s="26">
        <v>62848</v>
      </c>
      <c r="G69" s="6">
        <f t="shared" si="9"/>
        <v>92838</v>
      </c>
      <c r="H69" s="50"/>
      <c r="I69" s="6">
        <v>79188.173999941093</v>
      </c>
      <c r="J69" s="6">
        <v>64709.4716528106</v>
      </c>
      <c r="K69" s="6">
        <f t="shared" si="10"/>
        <v>143897.6456527517</v>
      </c>
      <c r="L69" s="6">
        <f t="shared" si="11"/>
        <v>51059.6456527517</v>
      </c>
    </row>
    <row r="70" spans="1:12" x14ac:dyDescent="0.2">
      <c r="A70" s="2">
        <v>33</v>
      </c>
      <c r="C70" s="1" t="s">
        <v>9</v>
      </c>
      <c r="E70" s="38">
        <v>0</v>
      </c>
      <c r="F70" s="26">
        <v>0</v>
      </c>
      <c r="G70" s="6">
        <f t="shared" si="9"/>
        <v>0</v>
      </c>
      <c r="H70" s="50"/>
      <c r="I70" s="6">
        <v>0</v>
      </c>
      <c r="J70" s="6">
        <v>0</v>
      </c>
      <c r="K70" s="6">
        <f t="shared" si="10"/>
        <v>0</v>
      </c>
      <c r="L70" s="6">
        <f t="shared" si="11"/>
        <v>0</v>
      </c>
    </row>
    <row r="71" spans="1:12" x14ac:dyDescent="0.2">
      <c r="A71" s="2">
        <v>34</v>
      </c>
      <c r="C71" s="1" t="s">
        <v>38</v>
      </c>
      <c r="E71" s="40">
        <f t="shared" ref="E71:K71" si="12">SUM(E59:E70)</f>
        <v>143534</v>
      </c>
      <c r="F71" s="7">
        <f t="shared" si="12"/>
        <v>7827574.0199999996</v>
      </c>
      <c r="G71" s="7">
        <f t="shared" si="12"/>
        <v>7971108.0199999996</v>
      </c>
      <c r="H71" s="50"/>
      <c r="I71" s="7">
        <f t="shared" si="12"/>
        <v>196209.20029994109</v>
      </c>
      <c r="J71" s="7">
        <f t="shared" si="12"/>
        <v>8389631.4922105838</v>
      </c>
      <c r="K71" s="7">
        <f t="shared" si="12"/>
        <v>8585840.6925105266</v>
      </c>
      <c r="L71" s="7">
        <f>K71-G71</f>
        <v>614732.67251052707</v>
      </c>
    </row>
    <row r="72" spans="1:12" x14ac:dyDescent="0.2">
      <c r="A72" s="2"/>
      <c r="E72" s="35"/>
    </row>
    <row r="73" spans="1:12" x14ac:dyDescent="0.2">
      <c r="A73" s="2">
        <v>35</v>
      </c>
      <c r="C73" s="1" t="s">
        <v>8</v>
      </c>
      <c r="E73" s="40">
        <f t="shared" ref="E73:K73" si="13">E57+E71</f>
        <v>375359.49</v>
      </c>
      <c r="F73" s="7">
        <f t="shared" si="13"/>
        <v>10032297.529999999</v>
      </c>
      <c r="G73" s="7">
        <f t="shared" si="13"/>
        <v>10407657.02</v>
      </c>
      <c r="H73" s="50"/>
      <c r="I73" s="7">
        <f t="shared" si="13"/>
        <v>448424.86512779968</v>
      </c>
      <c r="J73" s="7">
        <f t="shared" si="13"/>
        <v>10915795.077372869</v>
      </c>
      <c r="K73" s="7">
        <f t="shared" si="13"/>
        <v>11364219.942500671</v>
      </c>
      <c r="L73" s="7">
        <f>K73-G73</f>
        <v>956562.92250067182</v>
      </c>
    </row>
    <row r="74" spans="1:12" x14ac:dyDescent="0.2">
      <c r="A74" s="2"/>
      <c r="E74" s="35"/>
    </row>
    <row r="75" spans="1:12" x14ac:dyDescent="0.2">
      <c r="A75" s="2">
        <v>36</v>
      </c>
      <c r="C75" s="1" t="s">
        <v>53</v>
      </c>
      <c r="E75" s="40">
        <f>E27+E73+0.1</f>
        <v>12898141.59</v>
      </c>
      <c r="F75" s="7">
        <f>F27+F73</f>
        <v>13152717.529999999</v>
      </c>
      <c r="G75" s="7">
        <f>G27+G73</f>
        <v>26050859.02</v>
      </c>
      <c r="H75" s="50"/>
      <c r="I75" s="7">
        <f>I27+I73</f>
        <v>12832075.8651278</v>
      </c>
      <c r="J75" s="7">
        <f>J27+J73</f>
        <v>13847679.077372869</v>
      </c>
      <c r="K75" s="7">
        <f>K27+K73</f>
        <v>26679754.942500673</v>
      </c>
      <c r="L75" s="7">
        <f>L27+L73</f>
        <v>628895.92250067182</v>
      </c>
    </row>
    <row r="76" spans="1:12" x14ac:dyDescent="0.2">
      <c r="A76" s="2"/>
      <c r="E76" s="6"/>
      <c r="F76" s="6"/>
      <c r="G76" s="6"/>
      <c r="H76" s="50"/>
      <c r="I76" s="6"/>
      <c r="J76" s="6"/>
      <c r="K76" s="6"/>
      <c r="L76" s="6"/>
    </row>
    <row r="77" spans="1:12" x14ac:dyDescent="0.2">
      <c r="A77" s="2"/>
      <c r="E77" s="6"/>
      <c r="F77" s="6"/>
      <c r="G77" s="6"/>
      <c r="H77" s="50"/>
      <c r="I77" s="6"/>
      <c r="J77" s="6"/>
      <c r="K77" s="6"/>
      <c r="L77" s="6"/>
    </row>
    <row r="78" spans="1:12" x14ac:dyDescent="0.2">
      <c r="A78" s="2"/>
      <c r="E78" s="6"/>
      <c r="F78" s="6"/>
      <c r="G78" s="6"/>
      <c r="H78" s="50"/>
      <c r="I78" s="6"/>
      <c r="J78" s="6"/>
      <c r="K78" s="6"/>
      <c r="L78" s="6"/>
    </row>
    <row r="79" spans="1:12" x14ac:dyDescent="0.2">
      <c r="A79" s="2"/>
      <c r="E79" s="6"/>
      <c r="F79" s="6"/>
      <c r="G79" s="6"/>
      <c r="H79" s="50"/>
      <c r="I79" s="6"/>
      <c r="J79" s="6"/>
      <c r="K79" s="6"/>
      <c r="L79" s="6"/>
    </row>
    <row r="80" spans="1:12" x14ac:dyDescent="0.2">
      <c r="A80" s="2"/>
      <c r="E80" s="6"/>
      <c r="F80" s="35"/>
      <c r="G80" s="35"/>
      <c r="H80" s="50"/>
      <c r="I80" s="35"/>
      <c r="J80" s="35"/>
      <c r="K80" s="35"/>
      <c r="L80" s="35"/>
    </row>
    <row r="81" spans="1:12" s="29" customFormat="1" x14ac:dyDescent="0.2">
      <c r="A81" s="2"/>
      <c r="E81" s="35"/>
      <c r="F81" s="35"/>
      <c r="G81" s="35"/>
      <c r="H81" s="50"/>
      <c r="I81" s="35"/>
      <c r="J81" s="35"/>
      <c r="K81" s="35"/>
      <c r="L81" s="35"/>
    </row>
    <row r="82" spans="1:12" s="29" customFormat="1" x14ac:dyDescent="0.2">
      <c r="A82" s="2"/>
      <c r="E82" s="35"/>
      <c r="F82" s="35"/>
      <c r="G82" s="35"/>
      <c r="H82" s="50"/>
      <c r="I82" s="35"/>
      <c r="J82" s="35"/>
      <c r="K82" s="35"/>
      <c r="L82" s="35"/>
    </row>
    <row r="83" spans="1:12" s="29" customFormat="1" x14ac:dyDescent="0.2">
      <c r="A83" s="2"/>
      <c r="E83" s="35"/>
      <c r="F83" s="35"/>
      <c r="G83" s="35"/>
      <c r="H83" s="50"/>
      <c r="I83" s="35"/>
      <c r="J83" s="35"/>
      <c r="K83" s="35"/>
      <c r="L83" s="35"/>
    </row>
    <row r="84" spans="1:12" s="12" customFormat="1" x14ac:dyDescent="0.2">
      <c r="A84" s="13" t="s">
        <v>78</v>
      </c>
      <c r="B84" s="13"/>
      <c r="C84" s="13"/>
      <c r="D84" s="13"/>
      <c r="E84" s="13"/>
      <c r="F84" s="13"/>
      <c r="G84" s="13"/>
      <c r="H84" s="45"/>
      <c r="I84" s="13"/>
      <c r="J84" s="13"/>
      <c r="K84" s="13"/>
      <c r="L84" s="13"/>
    </row>
    <row r="86" spans="1:12" s="4" customFormat="1" ht="15" customHeight="1" x14ac:dyDescent="0.2">
      <c r="E86" s="55">
        <v>2020</v>
      </c>
      <c r="F86" s="55"/>
      <c r="G86" s="55"/>
      <c r="H86" s="46"/>
      <c r="I86" s="55">
        <v>2021</v>
      </c>
      <c r="J86" s="55"/>
      <c r="K86" s="55"/>
      <c r="L86" s="11"/>
    </row>
    <row r="87" spans="1:12" s="8" customFormat="1" ht="38.1" customHeight="1" x14ac:dyDescent="0.2">
      <c r="A87" s="9" t="s">
        <v>76</v>
      </c>
      <c r="C87" s="10" t="s">
        <v>52</v>
      </c>
      <c r="E87" s="54" t="s">
        <v>7</v>
      </c>
      <c r="F87" s="54"/>
      <c r="G87" s="54"/>
      <c r="H87" s="47"/>
      <c r="I87" s="54" t="s">
        <v>7</v>
      </c>
      <c r="J87" s="54"/>
      <c r="K87" s="54"/>
      <c r="L87" s="9" t="s">
        <v>44</v>
      </c>
    </row>
    <row r="88" spans="1:12" x14ac:dyDescent="0.2">
      <c r="E88" s="2" t="s">
        <v>6</v>
      </c>
      <c r="F88" s="2" t="s">
        <v>5</v>
      </c>
      <c r="G88" s="2" t="s">
        <v>4</v>
      </c>
      <c r="H88" s="48"/>
      <c r="I88" s="2" t="s">
        <v>3</v>
      </c>
      <c r="J88" s="2" t="s">
        <v>2</v>
      </c>
      <c r="K88" s="2" t="s">
        <v>1</v>
      </c>
      <c r="L88" s="2" t="s">
        <v>42</v>
      </c>
    </row>
    <row r="89" spans="1:12" x14ac:dyDescent="0.2">
      <c r="E89" s="2"/>
      <c r="F89" s="2"/>
      <c r="G89" s="2"/>
      <c r="H89" s="48"/>
      <c r="I89" s="2"/>
      <c r="J89" s="2"/>
      <c r="K89" s="2"/>
      <c r="L89" s="2"/>
    </row>
    <row r="90" spans="1:12" x14ac:dyDescent="0.2">
      <c r="E90" s="14" t="s">
        <v>41</v>
      </c>
      <c r="F90" s="14" t="s">
        <v>40</v>
      </c>
      <c r="G90" s="14" t="s">
        <v>0</v>
      </c>
      <c r="H90" s="49"/>
      <c r="I90" s="14" t="s">
        <v>41</v>
      </c>
      <c r="J90" s="14" t="s">
        <v>40</v>
      </c>
      <c r="K90" s="14" t="s">
        <v>0</v>
      </c>
      <c r="L90" s="2"/>
    </row>
    <row r="92" spans="1:12" x14ac:dyDescent="0.2">
      <c r="A92" s="2"/>
      <c r="C92" s="4" t="s">
        <v>54</v>
      </c>
    </row>
    <row r="93" spans="1:12" x14ac:dyDescent="0.2">
      <c r="A93" s="2"/>
    </row>
    <row r="94" spans="1:12" x14ac:dyDescent="0.2">
      <c r="A94" s="2">
        <v>37</v>
      </c>
      <c r="C94" s="1" t="s">
        <v>55</v>
      </c>
      <c r="E94" s="39">
        <v>8132392.3022274775</v>
      </c>
      <c r="F94" s="39">
        <v>118360.5226812558</v>
      </c>
      <c r="G94" s="39">
        <f>E94+F94</f>
        <v>8250752.8249087334</v>
      </c>
      <c r="H94" s="51"/>
      <c r="I94" s="38">
        <v>7988339.3050572798</v>
      </c>
      <c r="J94" s="38">
        <v>168229.10247008747</v>
      </c>
      <c r="K94" s="39">
        <f>I94+J94</f>
        <v>8156568.4075273676</v>
      </c>
      <c r="L94" s="6">
        <f>K94-G94</f>
        <v>-94184.417381365784</v>
      </c>
    </row>
    <row r="95" spans="1:12" x14ac:dyDescent="0.2">
      <c r="A95" s="2">
        <v>38</v>
      </c>
      <c r="C95" s="1" t="s">
        <v>56</v>
      </c>
      <c r="E95" s="39">
        <v>3888816.1059889644</v>
      </c>
      <c r="F95" s="39">
        <v>2464867.5087890038</v>
      </c>
      <c r="G95" s="39">
        <f>E95+F95</f>
        <v>6353683.6147779683</v>
      </c>
      <c r="H95" s="51"/>
      <c r="I95" s="38">
        <v>3888706.1314312113</v>
      </c>
      <c r="J95" s="38">
        <v>2265514.9340032665</v>
      </c>
      <c r="K95" s="39">
        <f>I95+J95</f>
        <v>6154221.0654344782</v>
      </c>
      <c r="L95" s="6">
        <f>K95-G95</f>
        <v>-199462.54934349004</v>
      </c>
    </row>
    <row r="96" spans="1:12" x14ac:dyDescent="0.2">
      <c r="A96" s="2">
        <v>39</v>
      </c>
      <c r="C96" s="1" t="s">
        <v>57</v>
      </c>
      <c r="E96" s="39">
        <v>501573.59592316474</v>
      </c>
      <c r="F96" s="39">
        <v>537191.96439013397</v>
      </c>
      <c r="G96" s="39">
        <f>E96+F96</f>
        <v>1038765.5603132987</v>
      </c>
      <c r="H96" s="51"/>
      <c r="I96" s="38">
        <v>506605.26784581901</v>
      </c>
      <c r="J96" s="38">
        <v>498140.25919233653</v>
      </c>
      <c r="K96" s="39">
        <f>I96+J96</f>
        <v>1004745.5270381556</v>
      </c>
      <c r="L96" s="6">
        <f>K96-G96</f>
        <v>-34020.033275143127</v>
      </c>
    </row>
    <row r="97" spans="1:12" x14ac:dyDescent="0.2">
      <c r="A97" s="2">
        <v>40</v>
      </c>
      <c r="C97" s="1" t="s">
        <v>0</v>
      </c>
      <c r="E97" s="16">
        <f t="shared" ref="E97:K97" si="14">SUM(E94:E96)</f>
        <v>12522782.004139608</v>
      </c>
      <c r="F97" s="16">
        <f t="shared" si="14"/>
        <v>3120419.9958603936</v>
      </c>
      <c r="G97" s="16">
        <f t="shared" si="14"/>
        <v>15643202</v>
      </c>
      <c r="H97" s="51"/>
      <c r="I97" s="16">
        <f t="shared" si="14"/>
        <v>12383650.704334309</v>
      </c>
      <c r="J97" s="16">
        <f t="shared" si="14"/>
        <v>2931884.2956656902</v>
      </c>
      <c r="K97" s="16">
        <f t="shared" si="14"/>
        <v>15315535.000000002</v>
      </c>
      <c r="L97" s="7">
        <f>K97-G97</f>
        <v>-327666.99999999814</v>
      </c>
    </row>
    <row r="98" spans="1:12" x14ac:dyDescent="0.2">
      <c r="A98" s="2"/>
    </row>
    <row r="99" spans="1:12" x14ac:dyDescent="0.2">
      <c r="A99" s="2"/>
      <c r="C99" s="4" t="s">
        <v>58</v>
      </c>
    </row>
    <row r="100" spans="1:12" x14ac:dyDescent="0.2">
      <c r="A100" s="2"/>
      <c r="C100" s="4"/>
    </row>
    <row r="101" spans="1:12" x14ac:dyDescent="0.2">
      <c r="A101" s="2">
        <v>41</v>
      </c>
      <c r="C101" s="1" t="s">
        <v>73</v>
      </c>
      <c r="E101" s="38">
        <v>0</v>
      </c>
      <c r="F101" s="25">
        <v>186847.17</v>
      </c>
      <c r="G101" s="6">
        <f t="shared" ref="G101:G112" si="15">E101+F101</f>
        <v>186847.17</v>
      </c>
      <c r="H101" s="50"/>
      <c r="I101" s="6">
        <v>0</v>
      </c>
      <c r="J101" s="6">
        <v>180014.93</v>
      </c>
      <c r="K101" s="6">
        <f t="shared" ref="K101:K112" si="16">I101+J101</f>
        <v>180014.93</v>
      </c>
      <c r="L101" s="6">
        <f t="shared" ref="L101:L113" si="17">K101-G101</f>
        <v>-6832.2400000000198</v>
      </c>
    </row>
    <row r="102" spans="1:12" x14ac:dyDescent="0.2">
      <c r="A102" s="2">
        <v>42</v>
      </c>
      <c r="C102" s="1" t="s">
        <v>70</v>
      </c>
      <c r="E102" s="38">
        <v>22216.92</v>
      </c>
      <c r="F102" s="25">
        <v>520386.97</v>
      </c>
      <c r="G102" s="6">
        <f t="shared" si="15"/>
        <v>542603.89</v>
      </c>
      <c r="H102" s="50"/>
      <c r="I102" s="6">
        <v>23931.1</v>
      </c>
      <c r="J102" s="6">
        <v>568021.31000000006</v>
      </c>
      <c r="K102" s="6">
        <f t="shared" si="16"/>
        <v>591952.41</v>
      </c>
      <c r="L102" s="6">
        <f t="shared" si="17"/>
        <v>49348.520000000019</v>
      </c>
    </row>
    <row r="103" spans="1:12" x14ac:dyDescent="0.2">
      <c r="A103" s="2">
        <v>43</v>
      </c>
      <c r="C103" s="1" t="s">
        <v>64</v>
      </c>
      <c r="E103" s="38">
        <v>7248.13</v>
      </c>
      <c r="F103" s="25">
        <v>1601471.07</v>
      </c>
      <c r="G103" s="6">
        <f t="shared" si="15"/>
        <v>1608719.2</v>
      </c>
      <c r="H103" s="50"/>
      <c r="I103" s="6">
        <v>8211.4</v>
      </c>
      <c r="J103" s="6">
        <v>1681770.14</v>
      </c>
      <c r="K103" s="6">
        <f t="shared" si="16"/>
        <v>1689981.5399999998</v>
      </c>
      <c r="L103" s="6">
        <f t="shared" si="17"/>
        <v>81262.339999999851</v>
      </c>
    </row>
    <row r="104" spans="1:12" x14ac:dyDescent="0.2">
      <c r="A104" s="2">
        <v>44</v>
      </c>
      <c r="C104" s="1" t="s">
        <v>68</v>
      </c>
      <c r="E104" s="38">
        <v>57728.89</v>
      </c>
      <c r="F104" s="25">
        <v>705919.05</v>
      </c>
      <c r="G104" s="6">
        <f t="shared" si="15"/>
        <v>763647.94000000006</v>
      </c>
      <c r="H104" s="50"/>
      <c r="I104" s="6">
        <v>63829.2</v>
      </c>
      <c r="J104" s="6">
        <v>717247</v>
      </c>
      <c r="K104" s="6">
        <f t="shared" si="16"/>
        <v>781076.2</v>
      </c>
      <c r="L104" s="6">
        <f t="shared" si="17"/>
        <v>17428.259999999893</v>
      </c>
    </row>
    <row r="105" spans="1:12" x14ac:dyDescent="0.2">
      <c r="A105" s="2">
        <v>45</v>
      </c>
      <c r="C105" s="1" t="s">
        <v>67</v>
      </c>
      <c r="E105" s="38">
        <v>29974.05</v>
      </c>
      <c r="F105" s="25">
        <v>603218.01</v>
      </c>
      <c r="G105" s="6">
        <f t="shared" si="15"/>
        <v>633192.06000000006</v>
      </c>
      <c r="H105" s="50"/>
      <c r="I105" s="6">
        <v>29650.35</v>
      </c>
      <c r="J105" s="6">
        <v>660798.87</v>
      </c>
      <c r="K105" s="6">
        <f t="shared" si="16"/>
        <v>690449.22</v>
      </c>
      <c r="L105" s="6">
        <f t="shared" si="17"/>
        <v>57257.159999999916</v>
      </c>
    </row>
    <row r="106" spans="1:12" x14ac:dyDescent="0.2">
      <c r="A106" s="2">
        <v>46</v>
      </c>
      <c r="C106" s="1" t="s">
        <v>69</v>
      </c>
      <c r="E106" s="38">
        <v>47192.54</v>
      </c>
      <c r="F106" s="25">
        <v>659701.19999999995</v>
      </c>
      <c r="G106" s="6">
        <f t="shared" si="15"/>
        <v>706893.74</v>
      </c>
      <c r="H106" s="50"/>
      <c r="I106" s="6">
        <v>48898.67</v>
      </c>
      <c r="J106" s="6">
        <v>710662.94</v>
      </c>
      <c r="K106" s="6">
        <f t="shared" si="16"/>
        <v>759561.61</v>
      </c>
      <c r="L106" s="6">
        <f t="shared" si="17"/>
        <v>52667.869999999995</v>
      </c>
    </row>
    <row r="107" spans="1:12" x14ac:dyDescent="0.2">
      <c r="A107" s="2">
        <v>47</v>
      </c>
      <c r="C107" s="1" t="s">
        <v>72</v>
      </c>
      <c r="E107" s="38">
        <v>5053.17</v>
      </c>
      <c r="F107" s="25">
        <v>329463.07</v>
      </c>
      <c r="G107" s="6">
        <f t="shared" si="15"/>
        <v>334516.24</v>
      </c>
      <c r="H107" s="50"/>
      <c r="I107" s="6">
        <v>5723.89</v>
      </c>
      <c r="J107" s="6">
        <v>307621.81</v>
      </c>
      <c r="K107" s="6">
        <f t="shared" si="16"/>
        <v>313345.7</v>
      </c>
      <c r="L107" s="6">
        <f t="shared" si="17"/>
        <v>-21170.539999999979</v>
      </c>
    </row>
    <row r="108" spans="1:12" x14ac:dyDescent="0.2">
      <c r="A108" s="2">
        <v>48</v>
      </c>
      <c r="C108" s="1" t="s">
        <v>74</v>
      </c>
      <c r="E108" s="38">
        <v>170779.8</v>
      </c>
      <c r="F108" s="25">
        <v>460185.36</v>
      </c>
      <c r="G108" s="6">
        <f t="shared" si="15"/>
        <v>630965.15999999992</v>
      </c>
      <c r="H108" s="50"/>
      <c r="I108" s="37">
        <v>176730.52</v>
      </c>
      <c r="J108" s="6">
        <v>451480.23</v>
      </c>
      <c r="K108" s="6">
        <f t="shared" si="16"/>
        <v>628210.75</v>
      </c>
      <c r="L108" s="6">
        <f t="shared" si="17"/>
        <v>-2754.4099999999162</v>
      </c>
    </row>
    <row r="109" spans="1:12" x14ac:dyDescent="0.2">
      <c r="A109" s="2">
        <v>49</v>
      </c>
      <c r="C109" s="1" t="s">
        <v>63</v>
      </c>
      <c r="E109" s="38">
        <v>11310.14</v>
      </c>
      <c r="F109" s="25">
        <v>1553373.18</v>
      </c>
      <c r="G109" s="6">
        <f t="shared" si="15"/>
        <v>1564683.3199999998</v>
      </c>
      <c r="H109" s="50"/>
      <c r="I109" s="6">
        <v>20188.8</v>
      </c>
      <c r="J109" s="6">
        <v>1955807.73</v>
      </c>
      <c r="K109" s="6">
        <f t="shared" si="16"/>
        <v>1975996.53</v>
      </c>
      <c r="L109" s="6">
        <f t="shared" si="17"/>
        <v>411313.2100000002</v>
      </c>
    </row>
    <row r="110" spans="1:12" x14ac:dyDescent="0.2">
      <c r="A110" s="2">
        <v>50</v>
      </c>
      <c r="C110" s="1" t="s">
        <v>71</v>
      </c>
      <c r="E110" s="38">
        <v>8461</v>
      </c>
      <c r="F110" s="25">
        <v>544415.68999999994</v>
      </c>
      <c r="G110" s="6">
        <f t="shared" si="15"/>
        <v>552876.68999999994</v>
      </c>
      <c r="H110" s="50"/>
      <c r="I110" s="6">
        <v>18787.78</v>
      </c>
      <c r="J110" s="6">
        <v>541858.91</v>
      </c>
      <c r="K110" s="6">
        <f t="shared" si="16"/>
        <v>560646.69000000006</v>
      </c>
      <c r="L110" s="6">
        <f t="shared" si="17"/>
        <v>7770.0000000001164</v>
      </c>
    </row>
    <row r="111" spans="1:12" x14ac:dyDescent="0.2">
      <c r="A111" s="2">
        <v>51</v>
      </c>
      <c r="C111" s="1" t="s">
        <v>66</v>
      </c>
      <c r="E111" s="38">
        <v>1858.96</v>
      </c>
      <c r="F111" s="25">
        <v>1465571.05</v>
      </c>
      <c r="G111" s="6">
        <f t="shared" si="15"/>
        <v>1467430.01</v>
      </c>
      <c r="H111" s="50"/>
      <c r="I111" s="6">
        <v>778.57</v>
      </c>
      <c r="J111" s="6">
        <v>1456898.07</v>
      </c>
      <c r="K111" s="6">
        <f t="shared" si="16"/>
        <v>1457676.6400000001</v>
      </c>
      <c r="L111" s="6">
        <f t="shared" si="17"/>
        <v>-9753.3699999998789</v>
      </c>
    </row>
    <row r="112" spans="1:12" x14ac:dyDescent="0.2">
      <c r="A112" s="2">
        <v>52</v>
      </c>
      <c r="C112" s="1" t="s">
        <v>65</v>
      </c>
      <c r="E112" s="38">
        <v>13535.89</v>
      </c>
      <c r="F112" s="25">
        <v>1401745.69</v>
      </c>
      <c r="G112" s="6">
        <f t="shared" si="15"/>
        <v>1415281.5799999998</v>
      </c>
      <c r="H112" s="50"/>
      <c r="I112" s="6">
        <v>51694.68</v>
      </c>
      <c r="J112" s="6">
        <v>1683613.06</v>
      </c>
      <c r="K112" s="6">
        <f t="shared" si="16"/>
        <v>1735307.74</v>
      </c>
      <c r="L112" s="6">
        <f t="shared" si="17"/>
        <v>320026.16000000015</v>
      </c>
    </row>
    <row r="113" spans="1:12" x14ac:dyDescent="0.2">
      <c r="A113" s="2">
        <v>53</v>
      </c>
      <c r="C113" s="1" t="s">
        <v>0</v>
      </c>
      <c r="E113" s="40">
        <f>SUM(E101:E112)</f>
        <v>375359.49000000005</v>
      </c>
      <c r="F113" s="7">
        <f t="shared" ref="F113:K113" si="18">SUM(F101:F112)</f>
        <v>10032297.51</v>
      </c>
      <c r="G113" s="7">
        <f t="shared" si="18"/>
        <v>10407657</v>
      </c>
      <c r="H113" s="50"/>
      <c r="I113" s="7">
        <f t="shared" si="18"/>
        <v>448424.95999999996</v>
      </c>
      <c r="J113" s="7">
        <f t="shared" si="18"/>
        <v>10915795</v>
      </c>
      <c r="K113" s="40">
        <f t="shared" si="18"/>
        <v>11364219.960000001</v>
      </c>
      <c r="L113" s="7">
        <f t="shared" si="17"/>
        <v>956562.96000000089</v>
      </c>
    </row>
    <row r="114" spans="1:12" x14ac:dyDescent="0.2">
      <c r="A114" s="2"/>
    </row>
    <row r="115" spans="1:12" ht="13.5" thickBot="1" x14ac:dyDescent="0.25">
      <c r="A115" s="2">
        <v>54</v>
      </c>
      <c r="C115" s="1" t="s">
        <v>53</v>
      </c>
      <c r="E115" s="36">
        <f>E97+E113+0.1</f>
        <v>12898141.594139608</v>
      </c>
      <c r="F115" s="5">
        <f t="shared" ref="F115:K115" si="19">F97+F113</f>
        <v>13152717.505860394</v>
      </c>
      <c r="G115" s="5">
        <f t="shared" si="19"/>
        <v>26050859</v>
      </c>
      <c r="H115" s="50"/>
      <c r="I115" s="5">
        <f t="shared" si="19"/>
        <v>12832075.664334308</v>
      </c>
      <c r="J115" s="5">
        <f t="shared" si="19"/>
        <v>13847679.295665691</v>
      </c>
      <c r="K115" s="36">
        <f t="shared" si="19"/>
        <v>26679754.960000001</v>
      </c>
      <c r="L115" s="5">
        <f>K115-G115</f>
        <v>628895.96000000089</v>
      </c>
    </row>
    <row r="116" spans="1:12" ht="13.5" thickTop="1" x14ac:dyDescent="0.2"/>
    <row r="117" spans="1:12" x14ac:dyDescent="0.2">
      <c r="A117" s="4"/>
    </row>
    <row r="118" spans="1:12" x14ac:dyDescent="0.2">
      <c r="A118" s="3"/>
    </row>
  </sheetData>
  <sortState xmlns:xlrd2="http://schemas.microsoft.com/office/spreadsheetml/2017/richdata2" ref="C101:L112">
    <sortCondition ref="C101:C112"/>
  </sortState>
  <mergeCells count="12">
    <mergeCell ref="E8:G8"/>
    <mergeCell ref="I8:K8"/>
    <mergeCell ref="E9:G9"/>
    <mergeCell ref="I9:K9"/>
    <mergeCell ref="E86:G86"/>
    <mergeCell ref="E87:G87"/>
    <mergeCell ref="I86:K86"/>
    <mergeCell ref="I87:K87"/>
    <mergeCell ref="E47:G47"/>
    <mergeCell ref="I47:K47"/>
    <mergeCell ref="E48:G48"/>
    <mergeCell ref="I48:K48"/>
  </mergeCells>
  <pageMargins left="0.7" right="0.7" top="0.75" bottom="0.75" header="0.3" footer="0.3"/>
  <pageSetup firstPageNumber="4" orientation="landscape" useFirstPageNumber="1" r:id="rId1"/>
  <headerFooter>
    <oddHeader>&amp;R&amp;"Arial,Regular"&amp;10Filed: 2022-10-31
EB-2022-0200
Exhibit 3
Tab 3
Schedule 1
Attachment 2
Page &amp;P of 15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06C0E-8F84-40E9-8D2A-91DA49BE6211}">
  <dimension ref="A1:L115"/>
  <sheetViews>
    <sheetView view="pageLayout" zoomScale="90" zoomScaleNormal="100" zoomScalePageLayoutView="90" workbookViewId="0"/>
  </sheetViews>
  <sheetFormatPr defaultColWidth="101.140625" defaultRowHeight="12.75" x14ac:dyDescent="0.2"/>
  <cols>
    <col min="1" max="1" width="5" style="1" bestFit="1" customWidth="1"/>
    <col min="2" max="2" width="1.28515625" style="1" customWidth="1"/>
    <col min="3" max="3" width="24.5703125" style="1" customWidth="1"/>
    <col min="4" max="4" width="1.28515625" style="1" customWidth="1"/>
    <col min="5" max="7" width="12.7109375" style="1" customWidth="1"/>
    <col min="8" max="8" width="1.140625" style="43" customWidth="1"/>
    <col min="9" max="12" width="12.7109375" style="1" customWidth="1"/>
    <col min="13" max="16384" width="101.140625" style="1"/>
  </cols>
  <sheetData>
    <row r="1" spans="1:12" x14ac:dyDescent="0.2">
      <c r="A1" s="15"/>
    </row>
    <row r="2" spans="1:12" x14ac:dyDescent="0.2">
      <c r="E2" s="42"/>
      <c r="F2" s="42"/>
      <c r="G2" s="42"/>
      <c r="H2" s="44"/>
      <c r="I2" s="42"/>
      <c r="J2" s="42"/>
      <c r="K2" s="42"/>
      <c r="L2" s="42"/>
    </row>
    <row r="3" spans="1:12" x14ac:dyDescent="0.2">
      <c r="E3" s="42"/>
      <c r="F3" s="42"/>
      <c r="G3" s="42"/>
      <c r="H3" s="44"/>
      <c r="I3" s="42"/>
      <c r="J3" s="42"/>
      <c r="K3" s="42"/>
      <c r="L3" s="42"/>
    </row>
    <row r="4" spans="1:12" x14ac:dyDescent="0.2">
      <c r="E4" s="42"/>
      <c r="F4" s="42"/>
      <c r="G4" s="42"/>
      <c r="H4" s="44"/>
      <c r="I4" s="42"/>
      <c r="J4" s="42"/>
      <c r="K4" s="42"/>
      <c r="L4" s="42"/>
    </row>
    <row r="6" spans="1:12" s="12" customFormat="1" x14ac:dyDescent="0.2">
      <c r="A6" s="13" t="s">
        <v>61</v>
      </c>
      <c r="B6" s="13"/>
      <c r="C6" s="13"/>
      <c r="D6" s="13"/>
      <c r="E6" s="13"/>
      <c r="F6" s="13"/>
      <c r="G6" s="13"/>
      <c r="H6" s="45"/>
      <c r="I6" s="13"/>
      <c r="J6" s="13"/>
      <c r="K6" s="13"/>
      <c r="L6" s="13"/>
    </row>
    <row r="8" spans="1:12" s="4" customFormat="1" ht="15" customHeight="1" x14ac:dyDescent="0.2">
      <c r="E8" s="55">
        <v>2021</v>
      </c>
      <c r="F8" s="55"/>
      <c r="G8" s="55"/>
      <c r="H8" s="46"/>
      <c r="I8" s="55">
        <v>2022</v>
      </c>
      <c r="J8" s="55"/>
      <c r="K8" s="55"/>
      <c r="L8" s="11"/>
    </row>
    <row r="9" spans="1:12" s="8" customFormat="1" ht="38.1" customHeight="1" x14ac:dyDescent="0.2">
      <c r="A9" s="9" t="s">
        <v>76</v>
      </c>
      <c r="C9" s="10" t="s">
        <v>52</v>
      </c>
      <c r="E9" s="54" t="s">
        <v>7</v>
      </c>
      <c r="F9" s="54"/>
      <c r="G9" s="54"/>
      <c r="H9" s="47"/>
      <c r="I9" s="54" t="s">
        <v>37</v>
      </c>
      <c r="J9" s="54"/>
      <c r="K9" s="54"/>
      <c r="L9" s="9" t="s">
        <v>45</v>
      </c>
    </row>
    <row r="10" spans="1:12" x14ac:dyDescent="0.2">
      <c r="E10" s="2" t="s">
        <v>6</v>
      </c>
      <c r="F10" s="2" t="s">
        <v>5</v>
      </c>
      <c r="G10" s="2" t="s">
        <v>4</v>
      </c>
      <c r="H10" s="48"/>
      <c r="I10" s="2" t="s">
        <v>3</v>
      </c>
      <c r="J10" s="2" t="s">
        <v>2</v>
      </c>
      <c r="K10" s="2" t="s">
        <v>1</v>
      </c>
      <c r="L10" s="2" t="s">
        <v>42</v>
      </c>
    </row>
    <row r="11" spans="1:12" x14ac:dyDescent="0.2">
      <c r="E11" s="2"/>
      <c r="F11" s="2"/>
      <c r="G11" s="2"/>
      <c r="H11" s="48"/>
      <c r="I11" s="2"/>
      <c r="J11" s="2"/>
      <c r="K11" s="2"/>
      <c r="L11" s="2"/>
    </row>
    <row r="12" spans="1:12" x14ac:dyDescent="0.2">
      <c r="E12" s="14" t="s">
        <v>41</v>
      </c>
      <c r="F12" s="14" t="s">
        <v>40</v>
      </c>
      <c r="G12" s="14" t="s">
        <v>0</v>
      </c>
      <c r="H12" s="49"/>
      <c r="I12" s="14" t="s">
        <v>41</v>
      </c>
      <c r="J12" s="14" t="s">
        <v>40</v>
      </c>
      <c r="K12" s="14" t="s">
        <v>0</v>
      </c>
      <c r="L12" s="2"/>
    </row>
    <row r="14" spans="1:12" x14ac:dyDescent="0.2">
      <c r="C14" s="4" t="s">
        <v>34</v>
      </c>
      <c r="L14" s="6"/>
    </row>
    <row r="15" spans="1:12" x14ac:dyDescent="0.2">
      <c r="E15" s="6"/>
      <c r="F15" s="6"/>
      <c r="G15" s="6"/>
      <c r="H15" s="50"/>
      <c r="I15" s="6"/>
      <c r="J15" s="6"/>
      <c r="K15" s="6"/>
      <c r="L15" s="6"/>
    </row>
    <row r="16" spans="1:12" x14ac:dyDescent="0.2">
      <c r="A16" s="2">
        <v>1</v>
      </c>
      <c r="C16" s="1" t="s">
        <v>75</v>
      </c>
      <c r="E16" s="6">
        <v>4930993</v>
      </c>
      <c r="F16" s="6">
        <v>86477</v>
      </c>
      <c r="G16" s="6">
        <f>E16+F16</f>
        <v>5017470</v>
      </c>
      <c r="H16" s="50"/>
      <c r="I16" s="6">
        <v>5021542.7375539737</v>
      </c>
      <c r="J16" s="6">
        <v>141928.64019898823</v>
      </c>
      <c r="K16" s="6">
        <f>I16+J16</f>
        <v>5163471.3777529616</v>
      </c>
      <c r="L16" s="6">
        <f>K16-G16</f>
        <v>146001.37775296159</v>
      </c>
    </row>
    <row r="17" spans="1:12" x14ac:dyDescent="0.2">
      <c r="A17" s="2">
        <v>2</v>
      </c>
      <c r="C17" s="1" t="s">
        <v>33</v>
      </c>
      <c r="E17" s="6">
        <v>2899533</v>
      </c>
      <c r="F17" s="6">
        <v>1806248</v>
      </c>
      <c r="G17" s="6">
        <f>E17+F17</f>
        <v>4705781</v>
      </c>
      <c r="H17" s="50"/>
      <c r="I17" s="6">
        <v>2972897.5977513366</v>
      </c>
      <c r="J17" s="6">
        <v>1790655.5001194861</v>
      </c>
      <c r="K17" s="6">
        <f>I17+J17</f>
        <v>4763553.097870823</v>
      </c>
      <c r="L17" s="6">
        <f>K17-G17</f>
        <v>57772.097870822996</v>
      </c>
    </row>
    <row r="18" spans="1:12" x14ac:dyDescent="0.2">
      <c r="A18" s="2">
        <v>3</v>
      </c>
      <c r="C18" s="1" t="s">
        <v>32</v>
      </c>
      <c r="E18" s="6">
        <v>3</v>
      </c>
      <c r="F18" s="6">
        <v>0</v>
      </c>
      <c r="G18" s="6">
        <f>E18+F18</f>
        <v>3</v>
      </c>
      <c r="H18" s="50"/>
      <c r="I18" s="6">
        <v>0</v>
      </c>
      <c r="J18" s="6">
        <v>0</v>
      </c>
      <c r="K18" s="6">
        <f>I18+J18</f>
        <v>0</v>
      </c>
      <c r="L18" s="6">
        <f>K18-G18</f>
        <v>-3</v>
      </c>
    </row>
    <row r="19" spans="1:12" x14ac:dyDescent="0.2">
      <c r="A19" s="2">
        <v>4</v>
      </c>
      <c r="C19" s="1" t="s">
        <v>39</v>
      </c>
      <c r="E19" s="7">
        <f t="shared" ref="E19:L19" si="0">SUM(E16:E18)</f>
        <v>7830529</v>
      </c>
      <c r="F19" s="7">
        <f t="shared" si="0"/>
        <v>1892725</v>
      </c>
      <c r="G19" s="7">
        <f t="shared" si="0"/>
        <v>9723254</v>
      </c>
      <c r="H19" s="50"/>
      <c r="I19" s="7">
        <f t="shared" si="0"/>
        <v>7994440.3353053108</v>
      </c>
      <c r="J19" s="7">
        <f t="shared" si="0"/>
        <v>1932584.1403184743</v>
      </c>
      <c r="K19" s="7">
        <f t="shared" si="0"/>
        <v>9927024.4756237846</v>
      </c>
      <c r="L19" s="7">
        <f t="shared" si="0"/>
        <v>203770.47562378459</v>
      </c>
    </row>
    <row r="20" spans="1:12" x14ac:dyDescent="0.2">
      <c r="A20" s="2"/>
      <c r="E20" s="6"/>
      <c r="F20" s="6"/>
      <c r="G20" s="6"/>
      <c r="H20" s="50"/>
      <c r="I20" s="6"/>
      <c r="J20" s="6"/>
      <c r="K20" s="6"/>
      <c r="L20" s="6"/>
    </row>
    <row r="21" spans="1:12" x14ac:dyDescent="0.2">
      <c r="A21" s="2">
        <v>5</v>
      </c>
      <c r="C21" s="1" t="s">
        <v>31</v>
      </c>
      <c r="E21" s="6">
        <v>2901101</v>
      </c>
      <c r="F21" s="6">
        <v>179808</v>
      </c>
      <c r="G21" s="6">
        <f>E21+F21</f>
        <v>3080909</v>
      </c>
      <c r="H21" s="50"/>
      <c r="I21" s="6">
        <v>2901639.6774557959</v>
      </c>
      <c r="J21" s="6">
        <v>183676.79796186552</v>
      </c>
      <c r="K21" s="6">
        <f>I21+J21</f>
        <v>3085316.4754176615</v>
      </c>
      <c r="L21" s="6">
        <f>K21-G21</f>
        <v>4407.4754176614806</v>
      </c>
    </row>
    <row r="22" spans="1:12" x14ac:dyDescent="0.2">
      <c r="A22" s="2">
        <v>6</v>
      </c>
      <c r="C22" s="1" t="s">
        <v>30</v>
      </c>
      <c r="E22" s="6">
        <v>559108</v>
      </c>
      <c r="F22" s="6">
        <v>623195</v>
      </c>
      <c r="G22" s="6">
        <f>E22+F22</f>
        <v>1182303</v>
      </c>
      <c r="H22" s="50"/>
      <c r="I22" s="6">
        <v>612230.50670956215</v>
      </c>
      <c r="J22" s="6">
        <v>659934.58774777886</v>
      </c>
      <c r="K22" s="6">
        <f>I22+J22</f>
        <v>1272165.0944573409</v>
      </c>
      <c r="L22" s="6">
        <f>K22-G22</f>
        <v>89862.094457340892</v>
      </c>
    </row>
    <row r="23" spans="1:12" x14ac:dyDescent="0.2">
      <c r="A23" s="2">
        <v>7</v>
      </c>
      <c r="C23" s="1" t="s">
        <v>29</v>
      </c>
      <c r="E23" s="6">
        <v>935043</v>
      </c>
      <c r="F23" s="6">
        <v>63066</v>
      </c>
      <c r="G23" s="6">
        <f>E23+F23</f>
        <v>998109</v>
      </c>
      <c r="H23" s="50"/>
      <c r="I23" s="6">
        <v>925704.19739766314</v>
      </c>
      <c r="J23" s="6">
        <v>67553.368928451324</v>
      </c>
      <c r="K23" s="6">
        <f>I23+J23</f>
        <v>993257.56632611447</v>
      </c>
      <c r="L23" s="6">
        <f>K23-G23</f>
        <v>-4851.4336738855345</v>
      </c>
    </row>
    <row r="24" spans="1:12" x14ac:dyDescent="0.2">
      <c r="A24" s="2">
        <v>8</v>
      </c>
      <c r="C24" s="1" t="s">
        <v>28</v>
      </c>
      <c r="E24" s="6">
        <v>157870</v>
      </c>
      <c r="F24" s="6">
        <v>173090</v>
      </c>
      <c r="G24" s="6">
        <f>E24+F24</f>
        <v>330960</v>
      </c>
      <c r="H24" s="50"/>
      <c r="I24" s="6">
        <v>157396.5746119578</v>
      </c>
      <c r="J24" s="6">
        <v>176823.48495295778</v>
      </c>
      <c r="K24" s="6">
        <f>I24+J24</f>
        <v>334220.0595649156</v>
      </c>
      <c r="L24" s="6">
        <f>K24-G24</f>
        <v>3260.0595649156021</v>
      </c>
    </row>
    <row r="25" spans="1:12" x14ac:dyDescent="0.2">
      <c r="A25" s="2">
        <v>9</v>
      </c>
      <c r="C25" s="1" t="s">
        <v>38</v>
      </c>
      <c r="E25" s="7">
        <f t="shared" ref="E25:L25" si="1">SUM(E21:E24)</f>
        <v>4553122</v>
      </c>
      <c r="F25" s="7">
        <f t="shared" si="1"/>
        <v>1039159</v>
      </c>
      <c r="G25" s="7">
        <f t="shared" si="1"/>
        <v>5592281</v>
      </c>
      <c r="H25" s="50"/>
      <c r="I25" s="7">
        <f t="shared" si="1"/>
        <v>4596970.956174979</v>
      </c>
      <c r="J25" s="7">
        <f t="shared" si="1"/>
        <v>1087988.2395910535</v>
      </c>
      <c r="K25" s="7">
        <f t="shared" si="1"/>
        <v>5684959.1957660317</v>
      </c>
      <c r="L25" s="7">
        <f t="shared" si="1"/>
        <v>92678.195766032441</v>
      </c>
    </row>
    <row r="26" spans="1:12" x14ac:dyDescent="0.2">
      <c r="A26" s="2"/>
      <c r="E26" s="6"/>
      <c r="F26" s="6"/>
      <c r="G26" s="6"/>
      <c r="H26" s="50"/>
      <c r="I26" s="6"/>
      <c r="J26" s="6"/>
      <c r="K26" s="6"/>
      <c r="L26" s="6"/>
    </row>
    <row r="27" spans="1:12" x14ac:dyDescent="0.2">
      <c r="A27" s="2">
        <v>10</v>
      </c>
      <c r="C27" s="1" t="s">
        <v>27</v>
      </c>
      <c r="E27" s="16">
        <f t="shared" ref="E27:L27" si="2">E19+E25</f>
        <v>12383651</v>
      </c>
      <c r="F27" s="16">
        <f t="shared" si="2"/>
        <v>2931884</v>
      </c>
      <c r="G27" s="7">
        <f t="shared" si="2"/>
        <v>15315535</v>
      </c>
      <c r="H27" s="50"/>
      <c r="I27" s="16">
        <f t="shared" si="2"/>
        <v>12591411.29148029</v>
      </c>
      <c r="J27" s="16">
        <f t="shared" si="2"/>
        <v>3020572.3799095275</v>
      </c>
      <c r="K27" s="7">
        <f t="shared" si="2"/>
        <v>15611983.671389816</v>
      </c>
      <c r="L27" s="7">
        <f t="shared" si="2"/>
        <v>296448.67138981703</v>
      </c>
    </row>
    <row r="28" spans="1:12" x14ac:dyDescent="0.2">
      <c r="A28" s="2"/>
      <c r="E28" s="6"/>
      <c r="F28" s="6"/>
      <c r="G28" s="6"/>
      <c r="H28" s="50"/>
      <c r="I28" s="6"/>
      <c r="J28" s="6"/>
      <c r="K28" s="6"/>
      <c r="L28" s="6"/>
    </row>
    <row r="29" spans="1:12" x14ac:dyDescent="0.2">
      <c r="A29" s="2"/>
      <c r="C29" s="4" t="s">
        <v>24</v>
      </c>
    </row>
    <row r="30" spans="1:12" x14ac:dyDescent="0.2">
      <c r="A30" s="2"/>
    </row>
    <row r="31" spans="1:12" x14ac:dyDescent="0.2">
      <c r="A31" s="2">
        <v>11</v>
      </c>
      <c r="C31" s="1" t="s">
        <v>23</v>
      </c>
      <c r="E31" s="22">
        <v>12898.915082929101</v>
      </c>
      <c r="F31" s="22">
        <v>21095.082293883399</v>
      </c>
      <c r="G31" s="6">
        <f>E31+F31</f>
        <v>33993.997376812498</v>
      </c>
      <c r="H31" s="50"/>
      <c r="I31" s="6">
        <v>13071.977725267016</v>
      </c>
      <c r="J31" s="6">
        <v>13892.550753322796</v>
      </c>
      <c r="K31" s="6">
        <f>I31+J31</f>
        <v>26964.528478589811</v>
      </c>
      <c r="L31" s="6">
        <f>K31-G31</f>
        <v>-7029.4688982226871</v>
      </c>
    </row>
    <row r="32" spans="1:12" x14ac:dyDescent="0.2">
      <c r="A32" s="2">
        <v>12</v>
      </c>
      <c r="C32" s="1" t="s">
        <v>22</v>
      </c>
      <c r="E32" s="22">
        <v>83586.584350331206</v>
      </c>
      <c r="F32" s="22">
        <v>1020335.1248599599</v>
      </c>
      <c r="G32" s="6">
        <f>E32+F32</f>
        <v>1103921.709210291</v>
      </c>
      <c r="H32" s="50"/>
      <c r="I32" s="6">
        <v>76259.555781495335</v>
      </c>
      <c r="J32" s="6">
        <v>1034791.8772495403</v>
      </c>
      <c r="K32" s="6">
        <f>I32+J32</f>
        <v>1111051.4330310356</v>
      </c>
      <c r="L32" s="6">
        <f>K32-G32</f>
        <v>7129.723820744548</v>
      </c>
    </row>
    <row r="33" spans="1:12" x14ac:dyDescent="0.2">
      <c r="A33" s="2">
        <v>13</v>
      </c>
      <c r="C33" s="1" t="s">
        <v>21</v>
      </c>
      <c r="E33" s="22">
        <v>1011.32419647073</v>
      </c>
      <c r="F33" s="22">
        <v>386732.614539081</v>
      </c>
      <c r="G33" s="6">
        <f t="shared" ref="G33:G36" si="3">E33+F33</f>
        <v>387743.93873555172</v>
      </c>
      <c r="H33" s="50"/>
      <c r="I33" s="6">
        <v>997.50595259089107</v>
      </c>
      <c r="J33" s="6">
        <v>366383.53586950171</v>
      </c>
      <c r="K33" s="6">
        <f t="shared" ref="K33:K36" si="4">I33+J33</f>
        <v>367381.04182209261</v>
      </c>
      <c r="L33" s="6">
        <f t="shared" ref="L33:L36" si="5">K33-G33</f>
        <v>-20362.896913459117</v>
      </c>
    </row>
    <row r="34" spans="1:12" x14ac:dyDescent="0.2">
      <c r="A34" s="2">
        <v>14</v>
      </c>
      <c r="C34" s="1" t="s">
        <v>20</v>
      </c>
      <c r="E34" s="22">
        <v>0</v>
      </c>
      <c r="F34" s="22">
        <v>707660.03799999994</v>
      </c>
      <c r="G34" s="6">
        <f t="shared" si="3"/>
        <v>707660.03799999994</v>
      </c>
      <c r="H34" s="50"/>
      <c r="I34" s="6">
        <v>0</v>
      </c>
      <c r="J34" s="6">
        <v>690079.16299999994</v>
      </c>
      <c r="K34" s="6">
        <f t="shared" si="4"/>
        <v>690079.16299999994</v>
      </c>
      <c r="L34" s="6">
        <f t="shared" si="5"/>
        <v>-17580.875</v>
      </c>
    </row>
    <row r="35" spans="1:12" x14ac:dyDescent="0.2">
      <c r="A35" s="2">
        <v>15</v>
      </c>
      <c r="C35" s="1" t="s">
        <v>19</v>
      </c>
      <c r="E35" s="22">
        <v>2624.4070611275301</v>
      </c>
      <c r="F35" s="22">
        <v>60488.084252227498</v>
      </c>
      <c r="G35" s="6">
        <f t="shared" si="3"/>
        <v>63112.491313355029</v>
      </c>
      <c r="H35" s="50"/>
      <c r="I35" s="6">
        <v>2691.0116288704571</v>
      </c>
      <c r="J35" s="6">
        <v>53079.529613981969</v>
      </c>
      <c r="K35" s="6">
        <f t="shared" si="4"/>
        <v>55770.541242852429</v>
      </c>
      <c r="L35" s="6">
        <f t="shared" si="5"/>
        <v>-7341.9500705026003</v>
      </c>
    </row>
    <row r="36" spans="1:12" x14ac:dyDescent="0.2">
      <c r="A36" s="2">
        <v>16</v>
      </c>
      <c r="C36" s="1" t="s">
        <v>18</v>
      </c>
      <c r="E36" s="22">
        <v>29.003667</v>
      </c>
      <c r="F36" s="22">
        <v>24911.758962533902</v>
      </c>
      <c r="G36" s="6">
        <f t="shared" si="3"/>
        <v>24940.762629533903</v>
      </c>
      <c r="H36" s="50"/>
      <c r="I36" s="6">
        <v>419.93599999999998</v>
      </c>
      <c r="J36" s="6">
        <v>18653.256212449662</v>
      </c>
      <c r="K36" s="6">
        <f t="shared" si="4"/>
        <v>19073.192212449663</v>
      </c>
      <c r="L36" s="6">
        <f t="shared" si="5"/>
        <v>-5867.57041708424</v>
      </c>
    </row>
    <row r="37" spans="1:12" x14ac:dyDescent="0.2">
      <c r="A37" s="2"/>
      <c r="E37" s="6"/>
      <c r="F37" s="6"/>
      <c r="G37" s="6"/>
      <c r="H37" s="50"/>
      <c r="I37" s="6"/>
      <c r="J37" s="6"/>
      <c r="K37" s="6"/>
      <c r="L37" s="6"/>
    </row>
    <row r="38" spans="1:12" x14ac:dyDescent="0.2">
      <c r="A38" s="2"/>
      <c r="E38" s="6"/>
      <c r="F38" s="6"/>
      <c r="G38" s="6"/>
      <c r="H38" s="50"/>
      <c r="I38" s="6"/>
      <c r="J38" s="6"/>
      <c r="K38" s="6"/>
      <c r="L38" s="6"/>
    </row>
    <row r="39" spans="1:12" x14ac:dyDescent="0.2">
      <c r="A39" s="2"/>
      <c r="E39" s="6"/>
      <c r="F39" s="6"/>
      <c r="G39" s="6"/>
      <c r="H39" s="50"/>
      <c r="I39" s="6"/>
      <c r="J39" s="6"/>
      <c r="K39" s="6"/>
      <c r="L39" s="6"/>
    </row>
    <row r="40" spans="1:12" x14ac:dyDescent="0.2">
      <c r="A40" s="2"/>
      <c r="E40" s="6"/>
      <c r="F40" s="6"/>
      <c r="G40" s="6"/>
      <c r="H40" s="50"/>
      <c r="I40" s="6"/>
      <c r="J40" s="6"/>
      <c r="K40" s="6"/>
      <c r="L40" s="6"/>
    </row>
    <row r="41" spans="1:12" x14ac:dyDescent="0.2">
      <c r="A41" s="2"/>
      <c r="E41" s="6"/>
      <c r="F41" s="35"/>
      <c r="G41" s="35"/>
      <c r="H41" s="50"/>
      <c r="I41" s="35"/>
      <c r="J41" s="35"/>
      <c r="K41" s="35"/>
      <c r="L41" s="35"/>
    </row>
    <row r="42" spans="1:12" x14ac:dyDescent="0.2">
      <c r="A42" s="2"/>
      <c r="E42" s="6"/>
      <c r="F42" s="35"/>
      <c r="G42" s="35"/>
      <c r="H42" s="50"/>
      <c r="I42" s="35"/>
      <c r="J42" s="35"/>
      <c r="K42" s="35"/>
      <c r="L42" s="35"/>
    </row>
    <row r="43" spans="1:12" x14ac:dyDescent="0.2">
      <c r="A43" s="2"/>
      <c r="E43" s="6"/>
      <c r="F43" s="35"/>
      <c r="G43" s="35"/>
      <c r="H43" s="50"/>
      <c r="I43" s="35"/>
      <c r="J43" s="35"/>
      <c r="K43" s="35"/>
      <c r="L43" s="35"/>
    </row>
    <row r="44" spans="1:12" s="12" customFormat="1" x14ac:dyDescent="0.2">
      <c r="A44" s="13" t="s">
        <v>79</v>
      </c>
      <c r="B44" s="13"/>
      <c r="C44" s="13"/>
      <c r="D44" s="13"/>
      <c r="E44" s="13"/>
      <c r="F44" s="13"/>
      <c r="G44" s="13"/>
      <c r="H44" s="45"/>
      <c r="I44" s="13"/>
      <c r="J44" s="13"/>
      <c r="K44" s="13"/>
      <c r="L44" s="13"/>
    </row>
    <row r="46" spans="1:12" s="4" customFormat="1" x14ac:dyDescent="0.2">
      <c r="E46" s="55">
        <v>2021</v>
      </c>
      <c r="F46" s="55"/>
      <c r="G46" s="55"/>
      <c r="H46" s="46"/>
      <c r="I46" s="55">
        <v>2022</v>
      </c>
      <c r="J46" s="55"/>
      <c r="K46" s="55"/>
      <c r="L46" s="11"/>
    </row>
    <row r="47" spans="1:12" s="8" customFormat="1" ht="38.1" customHeight="1" x14ac:dyDescent="0.2">
      <c r="A47" s="9" t="s">
        <v>76</v>
      </c>
      <c r="C47" s="10" t="s">
        <v>52</v>
      </c>
      <c r="E47" s="54" t="s">
        <v>7</v>
      </c>
      <c r="F47" s="54"/>
      <c r="G47" s="54"/>
      <c r="H47" s="47"/>
      <c r="I47" s="54" t="s">
        <v>37</v>
      </c>
      <c r="J47" s="54"/>
      <c r="K47" s="54"/>
      <c r="L47" s="9" t="s">
        <v>45</v>
      </c>
    </row>
    <row r="48" spans="1:12" x14ac:dyDescent="0.2">
      <c r="E48" s="2" t="s">
        <v>6</v>
      </c>
      <c r="F48" s="2" t="s">
        <v>5</v>
      </c>
      <c r="G48" s="2" t="s">
        <v>4</v>
      </c>
      <c r="H48" s="48"/>
      <c r="I48" s="2" t="s">
        <v>3</v>
      </c>
      <c r="J48" s="2" t="s">
        <v>2</v>
      </c>
      <c r="K48" s="2" t="s">
        <v>1</v>
      </c>
      <c r="L48" s="2" t="s">
        <v>42</v>
      </c>
    </row>
    <row r="49" spans="1:12" x14ac:dyDescent="0.2">
      <c r="E49" s="2"/>
      <c r="F49" s="2"/>
      <c r="G49" s="2"/>
      <c r="H49" s="48"/>
      <c r="I49" s="2"/>
      <c r="J49" s="2"/>
      <c r="K49" s="2"/>
      <c r="L49" s="2"/>
    </row>
    <row r="50" spans="1:12" x14ac:dyDescent="0.2">
      <c r="E50" s="14" t="s">
        <v>41</v>
      </c>
      <c r="F50" s="14" t="s">
        <v>40</v>
      </c>
      <c r="G50" s="14" t="s">
        <v>0</v>
      </c>
      <c r="H50" s="49"/>
      <c r="I50" s="14" t="s">
        <v>41</v>
      </c>
      <c r="J50" s="14" t="s">
        <v>40</v>
      </c>
      <c r="K50" s="14" t="s">
        <v>0</v>
      </c>
      <c r="L50" s="2"/>
    </row>
    <row r="51" spans="1:12" x14ac:dyDescent="0.2">
      <c r="A51" s="2"/>
      <c r="E51" s="6"/>
      <c r="F51" s="6"/>
      <c r="G51" s="6"/>
      <c r="H51" s="50"/>
      <c r="I51" s="6"/>
      <c r="J51" s="6"/>
      <c r="K51" s="6"/>
      <c r="L51" s="6"/>
    </row>
    <row r="52" spans="1:12" x14ac:dyDescent="0.2">
      <c r="A52" s="2">
        <v>17</v>
      </c>
      <c r="C52" s="1" t="s">
        <v>17</v>
      </c>
      <c r="E52" s="21">
        <v>6302.33</v>
      </c>
      <c r="F52" s="21">
        <v>250441.29525460003</v>
      </c>
      <c r="G52" s="6">
        <f t="shared" ref="G52:G55" si="6">E52+F52</f>
        <v>256743.62525460002</v>
      </c>
      <c r="H52" s="50"/>
      <c r="I52" s="6">
        <v>6210.4260000000004</v>
      </c>
      <c r="J52" s="6">
        <v>271119.25390962814</v>
      </c>
      <c r="K52" s="6">
        <f t="shared" ref="K52:K55" si="7">I52+J52</f>
        <v>277329.67990962812</v>
      </c>
      <c r="L52" s="6">
        <f t="shared" ref="L52:L55" si="8">K52-G52</f>
        <v>20586.0546550281</v>
      </c>
    </row>
    <row r="53" spans="1:12" x14ac:dyDescent="0.2">
      <c r="A53" s="2">
        <v>18</v>
      </c>
      <c r="C53" s="1" t="s">
        <v>16</v>
      </c>
      <c r="E53" s="21">
        <v>145763.10047</v>
      </c>
      <c r="F53" s="21">
        <v>54230.453999999998</v>
      </c>
      <c r="G53" s="6">
        <f t="shared" si="6"/>
        <v>199993.55447</v>
      </c>
      <c r="H53" s="50"/>
      <c r="I53" s="6">
        <v>157775.91399999999</v>
      </c>
      <c r="J53" s="6">
        <v>43271.209000000003</v>
      </c>
      <c r="K53" s="6">
        <f t="shared" si="7"/>
        <v>201047.12299999999</v>
      </c>
      <c r="L53" s="6">
        <f t="shared" si="8"/>
        <v>1053.5685299999896</v>
      </c>
    </row>
    <row r="54" spans="1:12" x14ac:dyDescent="0.2">
      <c r="A54" s="2">
        <v>19</v>
      </c>
      <c r="C54" s="1" t="s">
        <v>15</v>
      </c>
      <c r="E54" s="21">
        <v>0</v>
      </c>
      <c r="F54" s="21">
        <v>269.13299999999998</v>
      </c>
      <c r="G54" s="6">
        <f t="shared" si="6"/>
        <v>269.13299999999998</v>
      </c>
      <c r="H54" s="50"/>
      <c r="I54" s="6">
        <v>0</v>
      </c>
      <c r="J54" s="6">
        <v>138.63900000000001</v>
      </c>
      <c r="K54" s="6">
        <f t="shared" si="7"/>
        <v>138.63900000000001</v>
      </c>
      <c r="L54" s="6">
        <f t="shared" si="8"/>
        <v>-130.49399999999997</v>
      </c>
    </row>
    <row r="55" spans="1:12" x14ac:dyDescent="0.2">
      <c r="A55" s="2">
        <v>20</v>
      </c>
      <c r="C55" s="1" t="s">
        <v>14</v>
      </c>
      <c r="E55" s="21">
        <v>0</v>
      </c>
      <c r="F55" s="21">
        <v>0</v>
      </c>
      <c r="G55" s="6">
        <f t="shared" si="6"/>
        <v>0</v>
      </c>
      <c r="H55" s="50"/>
      <c r="I55" s="6">
        <v>0</v>
      </c>
      <c r="J55" s="6">
        <v>0</v>
      </c>
      <c r="K55" s="6">
        <f t="shared" si="7"/>
        <v>0</v>
      </c>
      <c r="L55" s="6">
        <f t="shared" si="8"/>
        <v>0</v>
      </c>
    </row>
    <row r="56" spans="1:12" x14ac:dyDescent="0.2">
      <c r="A56" s="2">
        <v>21</v>
      </c>
      <c r="C56" s="1" t="s">
        <v>39</v>
      </c>
      <c r="E56" s="7">
        <f>SUM(E52:E55)+SUM(E31:E36)</f>
        <v>252215.66482785856</v>
      </c>
      <c r="F56" s="7">
        <f>SUM(F52:F55)+SUM(F31:F36)</f>
        <v>2526163.5851622862</v>
      </c>
      <c r="G56" s="7">
        <f>SUM(G52:G55)+SUM(G31:G36)</f>
        <v>2778379.2499901443</v>
      </c>
      <c r="H56" s="50"/>
      <c r="I56" s="7">
        <f>SUM(I52:I55)+SUM(I31:I36)</f>
        <v>257426.32708822371</v>
      </c>
      <c r="J56" s="7">
        <f>SUM(J52:J55)+SUM(J31:J36)</f>
        <v>2491409.0146084246</v>
      </c>
      <c r="K56" s="7">
        <f>SUM(K52:K55)+SUM(K31:K36)</f>
        <v>2748835.3416966479</v>
      </c>
      <c r="L56" s="7">
        <f>SUM(L52:L55)+SUM(L31:L36)</f>
        <v>-29543.90829349601</v>
      </c>
    </row>
    <row r="57" spans="1:12" x14ac:dyDescent="0.2">
      <c r="A57" s="2"/>
      <c r="E57" s="2"/>
    </row>
    <row r="58" spans="1:12" x14ac:dyDescent="0.2">
      <c r="A58" s="2">
        <v>22</v>
      </c>
      <c r="C58" s="1" t="s">
        <v>13</v>
      </c>
      <c r="E58" s="20">
        <v>56303.932099999998</v>
      </c>
      <c r="F58" s="20">
        <v>554504.01279999991</v>
      </c>
      <c r="G58" s="6">
        <f t="shared" ref="G58:G69" si="9">E58+F58</f>
        <v>610807.94489999989</v>
      </c>
      <c r="H58" s="50"/>
      <c r="I58" s="6">
        <v>61476.986698031003</v>
      </c>
      <c r="J58" s="6">
        <v>534989.32442872599</v>
      </c>
      <c r="K58" s="6">
        <f t="shared" ref="K58:K69" si="10">I58+J58</f>
        <v>596466.31112675695</v>
      </c>
      <c r="L58" s="6">
        <f t="shared" ref="L58:L69" si="11">K58-G58</f>
        <v>-14341.633773242938</v>
      </c>
    </row>
    <row r="59" spans="1:12" x14ac:dyDescent="0.2">
      <c r="A59" s="2">
        <v>23</v>
      </c>
      <c r="C59" s="1" t="s">
        <v>12</v>
      </c>
      <c r="E59" s="20">
        <v>31987.366300000002</v>
      </c>
      <c r="F59" s="20">
        <v>654365.71799999999</v>
      </c>
      <c r="G59" s="6">
        <f t="shared" si="9"/>
        <v>686353.08429999999</v>
      </c>
      <c r="H59" s="50"/>
      <c r="I59" s="6">
        <v>37265.898890000004</v>
      </c>
      <c r="J59" s="6">
        <v>681487.96678000002</v>
      </c>
      <c r="K59" s="6">
        <f t="shared" si="10"/>
        <v>718753.86566999997</v>
      </c>
      <c r="L59" s="6">
        <f t="shared" si="11"/>
        <v>32400.781369999982</v>
      </c>
    </row>
    <row r="60" spans="1:12" x14ac:dyDescent="0.2">
      <c r="A60" s="2">
        <v>24</v>
      </c>
      <c r="C60" s="1" t="s">
        <v>26</v>
      </c>
      <c r="E60" s="20">
        <v>15902.900099999999</v>
      </c>
      <c r="F60" s="20">
        <v>74192.600599999991</v>
      </c>
      <c r="G60" s="6">
        <f>E60+F60</f>
        <v>90095.50069999999</v>
      </c>
      <c r="H60" s="50"/>
      <c r="I60" s="6">
        <v>17523.109700000005</v>
      </c>
      <c r="J60" s="6">
        <v>72023.7503</v>
      </c>
      <c r="K60" s="6">
        <f>I60+J60</f>
        <v>89546.86</v>
      </c>
      <c r="L60" s="6">
        <f>K60-G60</f>
        <v>-548.64069999998901</v>
      </c>
    </row>
    <row r="61" spans="1:12" x14ac:dyDescent="0.2">
      <c r="A61" s="2">
        <v>25</v>
      </c>
      <c r="C61" s="1" t="s">
        <v>25</v>
      </c>
      <c r="E61" s="20">
        <v>319.721</v>
      </c>
      <c r="F61" s="20">
        <v>0</v>
      </c>
      <c r="G61" s="6">
        <f>E61+F61</f>
        <v>319.721</v>
      </c>
      <c r="H61" s="50"/>
      <c r="I61" s="6">
        <v>341.28469999999999</v>
      </c>
      <c r="J61" s="6">
        <v>0</v>
      </c>
      <c r="K61" s="6">
        <f>I61+J61</f>
        <v>341.28469999999999</v>
      </c>
      <c r="L61" s="6">
        <f>K61-G61</f>
        <v>21.563699999999983</v>
      </c>
    </row>
    <row r="62" spans="1:12" x14ac:dyDescent="0.2">
      <c r="A62" s="2">
        <v>26</v>
      </c>
      <c r="C62" s="1" t="s">
        <v>48</v>
      </c>
      <c r="E62" s="20">
        <v>8463.6828000000005</v>
      </c>
      <c r="F62" s="20">
        <v>629136.18145942793</v>
      </c>
      <c r="G62" s="6">
        <f t="shared" si="9"/>
        <v>637599.86425942788</v>
      </c>
      <c r="H62" s="50"/>
      <c r="I62" s="6">
        <v>8641.6089623034004</v>
      </c>
      <c r="J62" s="6">
        <v>802926.84843241482</v>
      </c>
      <c r="K62" s="6">
        <f t="shared" si="10"/>
        <v>811568.45739471819</v>
      </c>
      <c r="L62" s="6">
        <f t="shared" si="11"/>
        <v>173968.59313529031</v>
      </c>
    </row>
    <row r="63" spans="1:12" x14ac:dyDescent="0.2">
      <c r="A63" s="2">
        <v>27</v>
      </c>
      <c r="C63" s="1" t="s">
        <v>23</v>
      </c>
      <c r="E63" s="20">
        <v>0</v>
      </c>
      <c r="F63" s="20">
        <v>958587.32893878501</v>
      </c>
      <c r="G63" s="6">
        <f t="shared" si="9"/>
        <v>958587.32893878501</v>
      </c>
      <c r="H63" s="50"/>
      <c r="I63" s="6">
        <v>0</v>
      </c>
      <c r="J63" s="6">
        <v>1006652.8007826018</v>
      </c>
      <c r="K63" s="6">
        <f t="shared" si="10"/>
        <v>1006652.8007826018</v>
      </c>
      <c r="L63" s="6">
        <f t="shared" si="11"/>
        <v>48065.471843816806</v>
      </c>
    </row>
    <row r="64" spans="1:12" x14ac:dyDescent="0.2">
      <c r="A64" s="2">
        <v>28</v>
      </c>
      <c r="C64" s="1" t="s">
        <v>49</v>
      </c>
      <c r="E64" s="20">
        <v>0</v>
      </c>
      <c r="F64" s="20">
        <v>453006.61475721997</v>
      </c>
      <c r="G64" s="6">
        <f t="shared" si="9"/>
        <v>453006.61475721997</v>
      </c>
      <c r="H64" s="50"/>
      <c r="I64" s="6">
        <v>0</v>
      </c>
      <c r="J64" s="6">
        <v>423267.63883371901</v>
      </c>
      <c r="K64" s="6">
        <f t="shared" si="10"/>
        <v>423267.63883371901</v>
      </c>
      <c r="L64" s="6">
        <f t="shared" si="11"/>
        <v>-29738.975923500955</v>
      </c>
    </row>
    <row r="65" spans="1:12" x14ac:dyDescent="0.2">
      <c r="A65" s="2">
        <v>29</v>
      </c>
      <c r="C65" s="1" t="s">
        <v>50</v>
      </c>
      <c r="E65" s="20">
        <v>0</v>
      </c>
      <c r="F65" s="20">
        <v>4700474.4198709298</v>
      </c>
      <c r="G65" s="6">
        <f t="shared" si="9"/>
        <v>4700474.4198709298</v>
      </c>
      <c r="H65" s="50"/>
      <c r="I65" s="6">
        <v>0</v>
      </c>
      <c r="J65" s="6">
        <v>4359326.4488204801</v>
      </c>
      <c r="K65" s="6">
        <f t="shared" si="10"/>
        <v>4359326.4488204801</v>
      </c>
      <c r="L65" s="6">
        <f t="shared" si="11"/>
        <v>-341147.97105044965</v>
      </c>
    </row>
    <row r="66" spans="1:12" x14ac:dyDescent="0.2">
      <c r="A66" s="2">
        <v>30</v>
      </c>
      <c r="C66" s="1" t="s">
        <v>51</v>
      </c>
      <c r="E66" s="20">
        <v>0</v>
      </c>
      <c r="F66" s="20">
        <v>241187.349831411</v>
      </c>
      <c r="G66" s="6">
        <f t="shared" si="9"/>
        <v>241187.349831411</v>
      </c>
      <c r="H66" s="50"/>
      <c r="I66" s="6">
        <v>0</v>
      </c>
      <c r="J66" s="6">
        <v>277095.13603789947</v>
      </c>
      <c r="K66" s="6">
        <f t="shared" si="10"/>
        <v>277095.13603789947</v>
      </c>
      <c r="L66" s="6">
        <f t="shared" si="11"/>
        <v>35907.786206488468</v>
      </c>
    </row>
    <row r="67" spans="1:12" x14ac:dyDescent="0.2">
      <c r="A67" s="2">
        <v>31</v>
      </c>
      <c r="C67" s="1" t="s">
        <v>11</v>
      </c>
      <c r="E67" s="20">
        <v>4043.424</v>
      </c>
      <c r="F67" s="20">
        <v>59467.794299999994</v>
      </c>
      <c r="G67" s="6">
        <f t="shared" si="9"/>
        <v>63511.218299999993</v>
      </c>
      <c r="H67" s="50"/>
      <c r="I67" s="6">
        <v>4852.7832904161005</v>
      </c>
      <c r="J67" s="6">
        <v>56811.559432621005</v>
      </c>
      <c r="K67" s="6">
        <f t="shared" si="10"/>
        <v>61664.342723037102</v>
      </c>
      <c r="L67" s="6">
        <f t="shared" si="11"/>
        <v>-1846.8755769628915</v>
      </c>
    </row>
    <row r="68" spans="1:12" x14ac:dyDescent="0.2">
      <c r="A68" s="2">
        <v>32</v>
      </c>
      <c r="C68" s="1" t="s">
        <v>10</v>
      </c>
      <c r="E68" s="20">
        <v>79188.173999941093</v>
      </c>
      <c r="F68" s="20">
        <v>64709.4716528106</v>
      </c>
      <c r="G68" s="6">
        <f t="shared" si="9"/>
        <v>143897.6456527517</v>
      </c>
      <c r="H68" s="50"/>
      <c r="I68" s="6">
        <v>13852.575314889598</v>
      </c>
      <c r="J68" s="6">
        <v>83246.179685929092</v>
      </c>
      <c r="K68" s="6">
        <f t="shared" si="10"/>
        <v>97098.755000818695</v>
      </c>
      <c r="L68" s="6">
        <f t="shared" si="11"/>
        <v>-46798.890651933005</v>
      </c>
    </row>
    <row r="69" spans="1:12" x14ac:dyDescent="0.2">
      <c r="A69" s="2">
        <v>33</v>
      </c>
      <c r="C69" s="1" t="s">
        <v>9</v>
      </c>
      <c r="E69" s="20">
        <v>0</v>
      </c>
      <c r="F69" s="20">
        <v>0</v>
      </c>
      <c r="G69" s="6">
        <f t="shared" si="9"/>
        <v>0</v>
      </c>
      <c r="H69" s="50"/>
      <c r="I69" s="6">
        <v>0</v>
      </c>
      <c r="J69" s="6">
        <v>0</v>
      </c>
      <c r="K69" s="6">
        <f t="shared" si="10"/>
        <v>0</v>
      </c>
      <c r="L69" s="6">
        <f t="shared" si="11"/>
        <v>0</v>
      </c>
    </row>
    <row r="70" spans="1:12" x14ac:dyDescent="0.2">
      <c r="A70" s="2">
        <v>34</v>
      </c>
      <c r="C70" s="1" t="s">
        <v>38</v>
      </c>
      <c r="E70" s="7">
        <f t="shared" ref="E70:K70" si="12">SUM(E58:E69)</f>
        <v>196209.20029994109</v>
      </c>
      <c r="F70" s="7">
        <f t="shared" si="12"/>
        <v>8389631.4922105838</v>
      </c>
      <c r="G70" s="7">
        <f t="shared" si="12"/>
        <v>8585840.6925105266</v>
      </c>
      <c r="H70" s="50"/>
      <c r="I70" s="7">
        <f t="shared" si="12"/>
        <v>143954.24755564012</v>
      </c>
      <c r="J70" s="7">
        <f t="shared" si="12"/>
        <v>8297827.65353439</v>
      </c>
      <c r="K70" s="7">
        <f t="shared" si="12"/>
        <v>8441781.9010900315</v>
      </c>
      <c r="L70" s="7">
        <f>K70-G70</f>
        <v>-144058.79142049514</v>
      </c>
    </row>
    <row r="71" spans="1:12" x14ac:dyDescent="0.2">
      <c r="A71" s="2"/>
      <c r="E71" s="2"/>
    </row>
    <row r="72" spans="1:12" x14ac:dyDescent="0.2">
      <c r="A72" s="2">
        <v>35</v>
      </c>
      <c r="C72" s="1" t="s">
        <v>8</v>
      </c>
      <c r="E72" s="7">
        <f t="shared" ref="E72:K72" si="13">E56+E70</f>
        <v>448424.86512779968</v>
      </c>
      <c r="F72" s="7">
        <f t="shared" si="13"/>
        <v>10915795.077372869</v>
      </c>
      <c r="G72" s="7">
        <f t="shared" si="13"/>
        <v>11364219.942500671</v>
      </c>
      <c r="H72" s="50"/>
      <c r="I72" s="7">
        <f t="shared" si="13"/>
        <v>401380.57464386383</v>
      </c>
      <c r="J72" s="7">
        <f t="shared" si="13"/>
        <v>10789236.668142814</v>
      </c>
      <c r="K72" s="7">
        <f t="shared" si="13"/>
        <v>11190617.242786679</v>
      </c>
      <c r="L72" s="7">
        <f>K72-G72</f>
        <v>-173602.69971399195</v>
      </c>
    </row>
    <row r="73" spans="1:12" x14ac:dyDescent="0.2">
      <c r="A73" s="2"/>
      <c r="E73" s="2"/>
    </row>
    <row r="74" spans="1:12" x14ac:dyDescent="0.2">
      <c r="A74" s="2">
        <v>36</v>
      </c>
      <c r="C74" s="1" t="s">
        <v>53</v>
      </c>
      <c r="E74" s="7">
        <f>E27+E72</f>
        <v>12832075.8651278</v>
      </c>
      <c r="F74" s="7">
        <f>F27+F72</f>
        <v>13847679.077372869</v>
      </c>
      <c r="G74" s="7">
        <f>G27+G72</f>
        <v>26679754.942500673</v>
      </c>
      <c r="H74" s="50"/>
      <c r="I74" s="7">
        <f>I27+I72</f>
        <v>12992791.866124153</v>
      </c>
      <c r="J74" s="7">
        <f>J27+J72</f>
        <v>13809809.048052341</v>
      </c>
      <c r="K74" s="7">
        <f>K27+K72</f>
        <v>26802600.914176494</v>
      </c>
      <c r="L74" s="7">
        <f>L27+L72</f>
        <v>122845.97167582507</v>
      </c>
    </row>
    <row r="75" spans="1:12" x14ac:dyDescent="0.2">
      <c r="A75" s="2"/>
      <c r="E75" s="6"/>
      <c r="F75" s="6"/>
      <c r="G75" s="6"/>
      <c r="H75" s="50"/>
      <c r="I75" s="6"/>
      <c r="J75" s="6"/>
      <c r="K75" s="6"/>
      <c r="L75" s="6"/>
    </row>
    <row r="76" spans="1:12" x14ac:dyDescent="0.2">
      <c r="A76" s="2"/>
      <c r="E76" s="6"/>
      <c r="F76" s="6"/>
      <c r="G76" s="6"/>
      <c r="H76" s="50"/>
      <c r="I76" s="6"/>
      <c r="J76" s="6"/>
      <c r="K76" s="6"/>
      <c r="L76" s="6"/>
    </row>
    <row r="77" spans="1:12" x14ac:dyDescent="0.2">
      <c r="A77" s="2"/>
      <c r="E77" s="6"/>
      <c r="F77" s="6"/>
      <c r="G77" s="6"/>
      <c r="H77" s="50"/>
      <c r="I77" s="6"/>
      <c r="J77" s="6"/>
      <c r="K77" s="6"/>
      <c r="L77" s="6"/>
    </row>
    <row r="78" spans="1:12" x14ac:dyDescent="0.2">
      <c r="A78" s="2"/>
      <c r="E78" s="6"/>
      <c r="F78" s="6"/>
      <c r="G78" s="6"/>
      <c r="H78" s="50"/>
      <c r="I78" s="6"/>
      <c r="J78" s="6"/>
      <c r="K78" s="6"/>
      <c r="L78" s="6"/>
    </row>
    <row r="79" spans="1:12" x14ac:dyDescent="0.2">
      <c r="A79" s="2"/>
      <c r="E79" s="6"/>
      <c r="F79" s="6"/>
      <c r="G79" s="6"/>
      <c r="H79" s="50"/>
      <c r="I79" s="6"/>
      <c r="J79" s="6"/>
      <c r="K79" s="6"/>
      <c r="L79" s="6"/>
    </row>
    <row r="80" spans="1:12" x14ac:dyDescent="0.2">
      <c r="A80" s="2"/>
      <c r="E80" s="6"/>
      <c r="F80" s="6"/>
      <c r="G80" s="6"/>
      <c r="H80" s="50"/>
      <c r="I80" s="6"/>
      <c r="J80" s="6"/>
      <c r="K80" s="6"/>
      <c r="L80" s="6"/>
    </row>
    <row r="81" spans="1:12" s="12" customFormat="1" x14ac:dyDescent="0.2">
      <c r="A81" s="13"/>
      <c r="B81" s="13"/>
      <c r="C81" s="13"/>
      <c r="D81" s="13"/>
      <c r="E81" s="13"/>
      <c r="F81" s="13"/>
      <c r="G81" s="13"/>
      <c r="H81" s="45"/>
      <c r="I81" s="13"/>
      <c r="J81" s="13"/>
      <c r="K81" s="13"/>
      <c r="L81" s="13"/>
    </row>
    <row r="82" spans="1:12" s="12" customFormat="1" x14ac:dyDescent="0.2">
      <c r="A82" s="13"/>
      <c r="B82" s="13"/>
      <c r="C82" s="13"/>
      <c r="D82" s="13"/>
      <c r="E82" s="13"/>
      <c r="F82" s="13"/>
      <c r="G82" s="13"/>
      <c r="H82" s="45"/>
      <c r="I82" s="13"/>
      <c r="J82" s="13"/>
      <c r="K82" s="13"/>
      <c r="L82" s="13"/>
    </row>
    <row r="83" spans="1:12" s="12" customFormat="1" x14ac:dyDescent="0.2">
      <c r="A83" s="13" t="s">
        <v>79</v>
      </c>
      <c r="B83" s="13"/>
      <c r="C83" s="13"/>
      <c r="D83" s="13"/>
      <c r="E83" s="13"/>
      <c r="F83" s="13"/>
      <c r="G83" s="13"/>
      <c r="H83" s="45"/>
      <c r="I83" s="13"/>
      <c r="J83" s="13"/>
      <c r="K83" s="13"/>
      <c r="L83" s="13"/>
    </row>
    <row r="85" spans="1:12" s="4" customFormat="1" x14ac:dyDescent="0.2">
      <c r="E85" s="55">
        <v>2021</v>
      </c>
      <c r="F85" s="55"/>
      <c r="G85" s="55"/>
      <c r="H85" s="46"/>
      <c r="I85" s="55">
        <v>2022</v>
      </c>
      <c r="J85" s="55"/>
      <c r="K85" s="55"/>
      <c r="L85" s="11"/>
    </row>
    <row r="86" spans="1:12" s="8" customFormat="1" ht="38.1" customHeight="1" x14ac:dyDescent="0.2">
      <c r="A86" s="9" t="s">
        <v>76</v>
      </c>
      <c r="C86" s="10" t="s">
        <v>52</v>
      </c>
      <c r="E86" s="54" t="s">
        <v>7</v>
      </c>
      <c r="F86" s="54"/>
      <c r="G86" s="54"/>
      <c r="H86" s="47"/>
      <c r="I86" s="54" t="s">
        <v>37</v>
      </c>
      <c r="J86" s="54"/>
      <c r="K86" s="54"/>
      <c r="L86" s="9" t="s">
        <v>45</v>
      </c>
    </row>
    <row r="87" spans="1:12" x14ac:dyDescent="0.2">
      <c r="E87" s="2" t="s">
        <v>6</v>
      </c>
      <c r="F87" s="2" t="s">
        <v>5</v>
      </c>
      <c r="G87" s="2" t="s">
        <v>4</v>
      </c>
      <c r="H87" s="48"/>
      <c r="I87" s="2" t="s">
        <v>3</v>
      </c>
      <c r="J87" s="2" t="s">
        <v>2</v>
      </c>
      <c r="K87" s="2" t="s">
        <v>1</v>
      </c>
      <c r="L87" s="2" t="s">
        <v>42</v>
      </c>
    </row>
    <row r="88" spans="1:12" x14ac:dyDescent="0.2">
      <c r="E88" s="2"/>
      <c r="F88" s="2"/>
      <c r="G88" s="2"/>
      <c r="H88" s="48"/>
      <c r="I88" s="2"/>
      <c r="J88" s="2"/>
      <c r="K88" s="2"/>
      <c r="L88" s="2"/>
    </row>
    <row r="89" spans="1:12" x14ac:dyDescent="0.2">
      <c r="E89" s="14" t="s">
        <v>41</v>
      </c>
      <c r="F89" s="14" t="s">
        <v>40</v>
      </c>
      <c r="G89" s="14" t="s">
        <v>0</v>
      </c>
      <c r="H89" s="49"/>
      <c r="I89" s="14" t="s">
        <v>41</v>
      </c>
      <c r="J89" s="14" t="s">
        <v>40</v>
      </c>
      <c r="K89" s="14" t="s">
        <v>0</v>
      </c>
      <c r="L89" s="2"/>
    </row>
    <row r="91" spans="1:12" x14ac:dyDescent="0.2">
      <c r="A91" s="2"/>
      <c r="C91" s="4" t="s">
        <v>54</v>
      </c>
    </row>
    <row r="92" spans="1:12" x14ac:dyDescent="0.2">
      <c r="A92" s="2"/>
    </row>
    <row r="93" spans="1:12" x14ac:dyDescent="0.2">
      <c r="A93" s="2">
        <v>37</v>
      </c>
      <c r="C93" s="1" t="s">
        <v>55</v>
      </c>
      <c r="E93" s="39">
        <v>7988339.3050572798</v>
      </c>
      <c r="F93" s="39">
        <v>168229.10247008747</v>
      </c>
      <c r="G93" s="39">
        <f>E93+F93</f>
        <v>8156568.4075273676</v>
      </c>
      <c r="H93" s="51"/>
      <c r="I93" s="39">
        <v>8047408.9801481701</v>
      </c>
      <c r="J93" s="39">
        <v>215555.68576199259</v>
      </c>
      <c r="K93" s="39">
        <f>I93+J93</f>
        <v>8262964.665910163</v>
      </c>
      <c r="L93" s="6">
        <f>K93-G93</f>
        <v>106396.25838279538</v>
      </c>
    </row>
    <row r="94" spans="1:12" x14ac:dyDescent="0.2">
      <c r="A94" s="2">
        <v>38</v>
      </c>
      <c r="C94" s="1" t="s">
        <v>56</v>
      </c>
      <c r="E94" s="39">
        <v>3888706.1314312113</v>
      </c>
      <c r="F94" s="39">
        <v>2265514.9340032665</v>
      </c>
      <c r="G94" s="39">
        <f>E94+F94</f>
        <v>6154221.0654344782</v>
      </c>
      <c r="H94" s="51"/>
      <c r="I94" s="39">
        <v>3945840.7176198703</v>
      </c>
      <c r="J94" s="39">
        <v>2366417.9050134635</v>
      </c>
      <c r="K94" s="39">
        <f>I94+J94</f>
        <v>6312258.6226333342</v>
      </c>
      <c r="L94" s="6">
        <f>K94-G94</f>
        <v>158037.55719885603</v>
      </c>
    </row>
    <row r="95" spans="1:12" x14ac:dyDescent="0.2">
      <c r="A95" s="2">
        <v>39</v>
      </c>
      <c r="C95" s="1" t="s">
        <v>57</v>
      </c>
      <c r="E95" s="39">
        <v>506605.26784581901</v>
      </c>
      <c r="F95" s="39">
        <v>498140.25919233653</v>
      </c>
      <c r="G95" s="39">
        <f>E95+F95</f>
        <v>1004745.5270381556</v>
      </c>
      <c r="H95" s="51"/>
      <c r="I95" s="39">
        <v>598161.62453045219</v>
      </c>
      <c r="J95" s="39">
        <v>438598.75831586786</v>
      </c>
      <c r="K95" s="39">
        <f>I95+J95</f>
        <v>1036760.38284632</v>
      </c>
      <c r="L95" s="6">
        <f>K95-G95</f>
        <v>32014.855808164459</v>
      </c>
    </row>
    <row r="96" spans="1:12" x14ac:dyDescent="0.2">
      <c r="A96" s="2">
        <v>40</v>
      </c>
      <c r="C96" s="1" t="s">
        <v>0</v>
      </c>
      <c r="E96" s="16">
        <f t="shared" ref="E96:K96" si="14">SUM(E93:E95)</f>
        <v>12383650.704334309</v>
      </c>
      <c r="F96" s="16">
        <f t="shared" si="14"/>
        <v>2931884.2956656902</v>
      </c>
      <c r="G96" s="7">
        <f t="shared" si="14"/>
        <v>15315535.000000002</v>
      </c>
      <c r="H96" s="50"/>
      <c r="I96" s="16">
        <f t="shared" si="14"/>
        <v>12591411.322298491</v>
      </c>
      <c r="J96" s="16">
        <f t="shared" si="14"/>
        <v>3020572.349091324</v>
      </c>
      <c r="K96" s="7">
        <f t="shared" si="14"/>
        <v>15611983.671389816</v>
      </c>
      <c r="L96" s="7">
        <f>K96-G96</f>
        <v>296448.67138981447</v>
      </c>
    </row>
    <row r="97" spans="1:12" x14ac:dyDescent="0.2">
      <c r="A97" s="2"/>
    </row>
    <row r="98" spans="1:12" x14ac:dyDescent="0.2">
      <c r="A98" s="2"/>
      <c r="C98" s="4" t="s">
        <v>58</v>
      </c>
    </row>
    <row r="99" spans="1:12" x14ac:dyDescent="0.2">
      <c r="A99" s="2"/>
      <c r="C99" s="4"/>
    </row>
    <row r="100" spans="1:12" x14ac:dyDescent="0.2">
      <c r="A100" s="2">
        <v>41</v>
      </c>
      <c r="C100" s="1" t="s">
        <v>73</v>
      </c>
      <c r="E100" s="6">
        <v>0</v>
      </c>
      <c r="F100" s="6">
        <v>180014.93</v>
      </c>
      <c r="G100" s="6">
        <f>E100+F100</f>
        <v>180014.93</v>
      </c>
      <c r="H100" s="50"/>
      <c r="I100" s="6">
        <v>0</v>
      </c>
      <c r="J100" s="6">
        <v>189115.33230798453</v>
      </c>
      <c r="K100" s="6">
        <f>I100+J100</f>
        <v>189115.33230798453</v>
      </c>
      <c r="L100" s="6">
        <f>K100-G100</f>
        <v>9100.4023079845356</v>
      </c>
    </row>
    <row r="101" spans="1:12" x14ac:dyDescent="0.2">
      <c r="A101" s="2">
        <v>42</v>
      </c>
      <c r="C101" s="1" t="s">
        <v>70</v>
      </c>
      <c r="E101" s="6">
        <v>23931.1</v>
      </c>
      <c r="F101" s="6">
        <v>568021.31000000006</v>
      </c>
      <c r="G101" s="6">
        <f t="shared" ref="G101:G111" si="15">E101+F101</f>
        <v>591952.41</v>
      </c>
      <c r="H101" s="50"/>
      <c r="I101" s="6">
        <v>25983.819770903101</v>
      </c>
      <c r="J101" s="6">
        <v>614587.77989049419</v>
      </c>
      <c r="K101" s="6">
        <f t="shared" ref="K101:K109" si="16">I101+J101</f>
        <v>640571.59966139728</v>
      </c>
      <c r="L101" s="6">
        <f t="shared" ref="L101:L109" si="17">K101-G101</f>
        <v>48619.189661397249</v>
      </c>
    </row>
    <row r="102" spans="1:12" x14ac:dyDescent="0.2">
      <c r="A102" s="2">
        <v>43</v>
      </c>
      <c r="C102" s="1" t="s">
        <v>64</v>
      </c>
      <c r="E102" s="6">
        <v>8211.4</v>
      </c>
      <c r="F102" s="6">
        <v>1681770.14</v>
      </c>
      <c r="G102" s="6">
        <f t="shared" si="15"/>
        <v>1689981.5399999998</v>
      </c>
      <c r="H102" s="50"/>
      <c r="I102" s="6">
        <v>6876.8099906304988</v>
      </c>
      <c r="J102" s="6">
        <v>1688569.6845890668</v>
      </c>
      <c r="K102" s="6">
        <f t="shared" si="16"/>
        <v>1695446.4945796973</v>
      </c>
      <c r="L102" s="6">
        <f t="shared" si="17"/>
        <v>5464.9545796974562</v>
      </c>
    </row>
    <row r="103" spans="1:12" x14ac:dyDescent="0.2">
      <c r="A103" s="2">
        <v>44</v>
      </c>
      <c r="C103" s="1" t="s">
        <v>68</v>
      </c>
      <c r="E103" s="6">
        <v>63829.2</v>
      </c>
      <c r="F103" s="6">
        <v>717247</v>
      </c>
      <c r="G103" s="6">
        <f t="shared" si="15"/>
        <v>781076.2</v>
      </c>
      <c r="H103" s="50"/>
      <c r="I103" s="6">
        <v>61519.490808247399</v>
      </c>
      <c r="J103" s="6">
        <v>705200.13132057746</v>
      </c>
      <c r="K103" s="6">
        <f t="shared" si="16"/>
        <v>766719.62212882482</v>
      </c>
      <c r="L103" s="6">
        <f t="shared" si="17"/>
        <v>-14356.577871175134</v>
      </c>
    </row>
    <row r="104" spans="1:12" x14ac:dyDescent="0.2">
      <c r="A104" s="2">
        <v>45</v>
      </c>
      <c r="C104" s="1" t="s">
        <v>67</v>
      </c>
      <c r="E104" s="6">
        <v>29650.35</v>
      </c>
      <c r="F104" s="6">
        <v>660798.87</v>
      </c>
      <c r="G104" s="6">
        <f t="shared" si="15"/>
        <v>690449.22</v>
      </c>
      <c r="H104" s="50"/>
      <c r="I104" s="6">
        <v>38209.678440008</v>
      </c>
      <c r="J104" s="6">
        <v>687239.76161816204</v>
      </c>
      <c r="K104" s="6">
        <f t="shared" si="16"/>
        <v>725449.44005817</v>
      </c>
      <c r="L104" s="6">
        <f t="shared" si="17"/>
        <v>35000.220058170031</v>
      </c>
    </row>
    <row r="105" spans="1:12" x14ac:dyDescent="0.2">
      <c r="A105" s="2">
        <v>46</v>
      </c>
      <c r="C105" s="1" t="s">
        <v>69</v>
      </c>
      <c r="E105" s="6">
        <v>48898.67</v>
      </c>
      <c r="F105" s="6">
        <v>710662.94</v>
      </c>
      <c r="G105" s="6">
        <f t="shared" si="15"/>
        <v>759561.61</v>
      </c>
      <c r="H105" s="50"/>
      <c r="I105" s="6">
        <v>43930.970957018602</v>
      </c>
      <c r="J105" s="6">
        <v>676265.5216555323</v>
      </c>
      <c r="K105" s="6">
        <f t="shared" si="16"/>
        <v>720196.49261255085</v>
      </c>
      <c r="L105" s="6">
        <f t="shared" si="17"/>
        <v>-39365.117387449136</v>
      </c>
    </row>
    <row r="106" spans="1:12" x14ac:dyDescent="0.2">
      <c r="A106" s="2">
        <v>47</v>
      </c>
      <c r="C106" s="1" t="s">
        <v>72</v>
      </c>
      <c r="E106" s="6">
        <v>5723.89</v>
      </c>
      <c r="F106" s="6">
        <v>307621.81</v>
      </c>
      <c r="G106" s="6">
        <f t="shared" si="15"/>
        <v>313345.7</v>
      </c>
      <c r="H106" s="50"/>
      <c r="I106" s="6">
        <v>3933.0540590839</v>
      </c>
      <c r="J106" s="6">
        <v>335890.34895159112</v>
      </c>
      <c r="K106" s="6">
        <f t="shared" si="16"/>
        <v>339823.40301067504</v>
      </c>
      <c r="L106" s="6">
        <f t="shared" si="17"/>
        <v>26477.703010675032</v>
      </c>
    </row>
    <row r="107" spans="1:12" x14ac:dyDescent="0.2">
      <c r="A107" s="2">
        <v>48</v>
      </c>
      <c r="C107" s="1" t="s">
        <v>74</v>
      </c>
      <c r="E107" s="6">
        <v>176730.52</v>
      </c>
      <c r="F107" s="6">
        <v>451480.23</v>
      </c>
      <c r="G107" s="6">
        <f t="shared" si="15"/>
        <v>628210.75</v>
      </c>
      <c r="H107" s="50"/>
      <c r="I107" s="6">
        <v>192834.59187984618</v>
      </c>
      <c r="J107" s="6">
        <v>385470.84997948608</v>
      </c>
      <c r="K107" s="6">
        <f t="shared" si="16"/>
        <v>578305.44185933226</v>
      </c>
      <c r="L107" s="6">
        <f t="shared" si="17"/>
        <v>-49905.308140667737</v>
      </c>
    </row>
    <row r="108" spans="1:12" x14ac:dyDescent="0.2">
      <c r="A108" s="2">
        <v>49</v>
      </c>
      <c r="C108" s="1" t="s">
        <v>63</v>
      </c>
      <c r="E108" s="6">
        <v>20188.8</v>
      </c>
      <c r="F108" s="6">
        <v>1955807.73</v>
      </c>
      <c r="G108" s="6">
        <f t="shared" si="15"/>
        <v>1975996.53</v>
      </c>
      <c r="H108" s="50"/>
      <c r="I108" s="6">
        <v>15921.834720347599</v>
      </c>
      <c r="J108" s="6">
        <v>1912722.9874852463</v>
      </c>
      <c r="K108" s="6">
        <f t="shared" si="16"/>
        <v>1928644.8222055938</v>
      </c>
      <c r="L108" s="6">
        <f t="shared" si="17"/>
        <v>-47351.707794406218</v>
      </c>
    </row>
    <row r="109" spans="1:12" x14ac:dyDescent="0.2">
      <c r="A109" s="2">
        <v>50</v>
      </c>
      <c r="C109" s="1" t="s">
        <v>71</v>
      </c>
      <c r="E109" s="6">
        <v>18787.78</v>
      </c>
      <c r="F109" s="6">
        <v>541858.91</v>
      </c>
      <c r="G109" s="6">
        <f t="shared" si="15"/>
        <v>560646.69000000006</v>
      </c>
      <c r="H109" s="50"/>
      <c r="I109" s="6">
        <v>1167.1392943754006</v>
      </c>
      <c r="J109" s="6">
        <v>608258.89955104538</v>
      </c>
      <c r="K109" s="6">
        <f t="shared" si="16"/>
        <v>609426.03884542082</v>
      </c>
      <c r="L109" s="6">
        <f t="shared" si="17"/>
        <v>48779.348845420755</v>
      </c>
    </row>
    <row r="110" spans="1:12" x14ac:dyDescent="0.2">
      <c r="A110" s="2">
        <v>51</v>
      </c>
      <c r="C110" s="1" t="s">
        <v>66</v>
      </c>
      <c r="E110" s="6">
        <v>778.57</v>
      </c>
      <c r="F110" s="6">
        <v>1456898.07</v>
      </c>
      <c r="G110" s="6">
        <f t="shared" si="15"/>
        <v>1457676.6400000001</v>
      </c>
      <c r="H110" s="50"/>
      <c r="I110" s="6">
        <v>2733.5</v>
      </c>
      <c r="J110" s="6">
        <v>1432693.7651860474</v>
      </c>
      <c r="K110" s="6">
        <f>I110+J110</f>
        <v>1435427.2651860474</v>
      </c>
      <c r="L110" s="6">
        <f>K110-G110</f>
        <v>-22249.374813952716</v>
      </c>
    </row>
    <row r="111" spans="1:12" x14ac:dyDescent="0.2">
      <c r="A111" s="2">
        <v>52</v>
      </c>
      <c r="C111" s="1" t="s">
        <v>65</v>
      </c>
      <c r="E111" s="6">
        <v>51694.68</v>
      </c>
      <c r="F111" s="6">
        <v>1683613.06</v>
      </c>
      <c r="G111" s="6">
        <f t="shared" si="15"/>
        <v>1735307.74</v>
      </c>
      <c r="H111" s="50"/>
      <c r="I111" s="6">
        <v>8269.6847234030993</v>
      </c>
      <c r="J111" s="6">
        <v>1553221.6056075813</v>
      </c>
      <c r="K111" s="6">
        <f>I111+J111</f>
        <v>1561491.2903309844</v>
      </c>
      <c r="L111" s="6">
        <f>K111-G111</f>
        <v>-173816.44966901559</v>
      </c>
    </row>
    <row r="112" spans="1:12" x14ac:dyDescent="0.2">
      <c r="A112" s="2">
        <v>53</v>
      </c>
      <c r="C112" s="1" t="s">
        <v>0</v>
      </c>
      <c r="E112" s="40">
        <f t="shared" ref="E112:L112" si="18">SUM(E100:E111)</f>
        <v>448424.95999999996</v>
      </c>
      <c r="F112" s="40">
        <f t="shared" si="18"/>
        <v>10915795</v>
      </c>
      <c r="G112" s="40">
        <f t="shared" si="18"/>
        <v>11364219.960000001</v>
      </c>
      <c r="H112" s="50"/>
      <c r="I112" s="7">
        <f t="shared" si="18"/>
        <v>401380.57464386371</v>
      </c>
      <c r="J112" s="7">
        <f t="shared" si="18"/>
        <v>10789236.668142814</v>
      </c>
      <c r="K112" s="7">
        <f t="shared" si="18"/>
        <v>11190617.242786678</v>
      </c>
      <c r="L112" s="7">
        <f t="shared" si="18"/>
        <v>-173602.71721332148</v>
      </c>
    </row>
    <row r="113" spans="1:12" x14ac:dyDescent="0.2">
      <c r="A113" s="2"/>
    </row>
    <row r="114" spans="1:12" ht="13.5" thickBot="1" x14ac:dyDescent="0.25">
      <c r="A114" s="2">
        <v>54</v>
      </c>
      <c r="C114" s="1" t="s">
        <v>53</v>
      </c>
      <c r="E114" s="5">
        <f>E96+E112</f>
        <v>12832075.664334308</v>
      </c>
      <c r="F114" s="5">
        <f t="shared" ref="F114:L114" si="19">F96+F112</f>
        <v>13847679.295665691</v>
      </c>
      <c r="G114" s="5">
        <f t="shared" si="19"/>
        <v>26679754.960000001</v>
      </c>
      <c r="H114" s="50"/>
      <c r="I114" s="5">
        <f t="shared" si="19"/>
        <v>12992791.896942355</v>
      </c>
      <c r="J114" s="5">
        <f t="shared" si="19"/>
        <v>13809809.017234139</v>
      </c>
      <c r="K114" s="5">
        <f t="shared" si="19"/>
        <v>26802600.914176494</v>
      </c>
      <c r="L114" s="5">
        <f t="shared" si="19"/>
        <v>122845.95417649299</v>
      </c>
    </row>
    <row r="115" spans="1:12" ht="13.5" thickTop="1" x14ac:dyDescent="0.2"/>
  </sheetData>
  <mergeCells count="12">
    <mergeCell ref="E47:G47"/>
    <mergeCell ref="I47:K47"/>
    <mergeCell ref="E85:G85"/>
    <mergeCell ref="I85:K85"/>
    <mergeCell ref="E86:G86"/>
    <mergeCell ref="I86:K86"/>
    <mergeCell ref="E9:G9"/>
    <mergeCell ref="I9:K9"/>
    <mergeCell ref="I8:K8"/>
    <mergeCell ref="E8:G8"/>
    <mergeCell ref="E46:G46"/>
    <mergeCell ref="I46:K46"/>
  </mergeCells>
  <pageMargins left="0.7" right="0.7" top="0.75" bottom="0.75" header="0.3" footer="0.3"/>
  <pageSetup firstPageNumber="7" orientation="landscape" useFirstPageNumber="1" r:id="rId1"/>
  <headerFooter>
    <oddHeader>&amp;R&amp;"Arial,Regular"&amp;10Filed: 2022-10-31
EB-2022-0200
Exhibit 3
Tab 3
Schedule 1
Attachment 2
Page &amp;P of 15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313D-BACA-4603-B38A-BCACFC186AD8}">
  <dimension ref="A1:L117"/>
  <sheetViews>
    <sheetView view="pageLayout" zoomScale="90" zoomScaleNormal="100" zoomScalePageLayoutView="90" workbookViewId="0"/>
  </sheetViews>
  <sheetFormatPr defaultColWidth="101.140625" defaultRowHeight="12.75" x14ac:dyDescent="0.2"/>
  <cols>
    <col min="1" max="1" width="5" style="1" bestFit="1" customWidth="1"/>
    <col min="2" max="2" width="1.28515625" style="1" customWidth="1"/>
    <col min="3" max="3" width="24.5703125" style="1" customWidth="1"/>
    <col min="4" max="4" width="1.28515625" style="1" customWidth="1"/>
    <col min="5" max="7" width="12.7109375" style="1" customWidth="1"/>
    <col min="8" max="8" width="1.140625" style="43" customWidth="1"/>
    <col min="9" max="12" width="12.7109375" style="1" customWidth="1"/>
    <col min="13" max="16384" width="101.140625" style="1"/>
  </cols>
  <sheetData>
    <row r="1" spans="1:12" x14ac:dyDescent="0.2">
      <c r="A1" s="15"/>
    </row>
    <row r="6" spans="1:12" s="12" customFormat="1" x14ac:dyDescent="0.2">
      <c r="A6" s="13" t="s">
        <v>81</v>
      </c>
      <c r="B6" s="13"/>
      <c r="C6" s="13"/>
      <c r="D6" s="13"/>
      <c r="E6" s="13"/>
      <c r="F6" s="13"/>
      <c r="G6" s="13"/>
      <c r="H6" s="45"/>
      <c r="I6" s="13"/>
      <c r="J6" s="13"/>
      <c r="K6" s="13"/>
      <c r="L6" s="13"/>
    </row>
    <row r="8" spans="1:12" s="4" customFormat="1" ht="15" customHeight="1" x14ac:dyDescent="0.2">
      <c r="E8" s="55">
        <v>2022</v>
      </c>
      <c r="F8" s="55"/>
      <c r="G8" s="55"/>
      <c r="H8" s="46"/>
      <c r="I8" s="55">
        <v>2023</v>
      </c>
      <c r="J8" s="55"/>
      <c r="K8" s="55"/>
      <c r="L8" s="11"/>
    </row>
    <row r="9" spans="1:12" s="8" customFormat="1" ht="38.1" customHeight="1" x14ac:dyDescent="0.2">
      <c r="A9" s="9" t="s">
        <v>76</v>
      </c>
      <c r="C9" s="10" t="s">
        <v>52</v>
      </c>
      <c r="E9" s="54" t="s">
        <v>37</v>
      </c>
      <c r="F9" s="54"/>
      <c r="G9" s="54"/>
      <c r="H9" s="47"/>
      <c r="I9" s="54" t="s">
        <v>36</v>
      </c>
      <c r="J9" s="54"/>
      <c r="K9" s="54"/>
      <c r="L9" s="9" t="s">
        <v>46</v>
      </c>
    </row>
    <row r="10" spans="1:12" x14ac:dyDescent="0.2">
      <c r="E10" s="2" t="s">
        <v>6</v>
      </c>
      <c r="F10" s="2" t="s">
        <v>5</v>
      </c>
      <c r="G10" s="2" t="s">
        <v>4</v>
      </c>
      <c r="H10" s="48"/>
      <c r="I10" s="2" t="s">
        <v>3</v>
      </c>
      <c r="J10" s="2" t="s">
        <v>2</v>
      </c>
      <c r="K10" s="2" t="s">
        <v>1</v>
      </c>
      <c r="L10" s="2" t="s">
        <v>42</v>
      </c>
    </row>
    <row r="11" spans="1:12" x14ac:dyDescent="0.2">
      <c r="E11" s="2"/>
      <c r="F11" s="2"/>
      <c r="G11" s="2"/>
      <c r="H11" s="48"/>
      <c r="I11" s="2"/>
      <c r="J11" s="2"/>
      <c r="K11" s="2"/>
      <c r="L11" s="2"/>
    </row>
    <row r="12" spans="1:12" x14ac:dyDescent="0.2">
      <c r="E12" s="14" t="s">
        <v>41</v>
      </c>
      <c r="F12" s="14" t="s">
        <v>40</v>
      </c>
      <c r="G12" s="14" t="s">
        <v>0</v>
      </c>
      <c r="H12" s="49"/>
      <c r="I12" s="14" t="s">
        <v>41</v>
      </c>
      <c r="J12" s="14" t="s">
        <v>40</v>
      </c>
      <c r="K12" s="14" t="s">
        <v>0</v>
      </c>
      <c r="L12" s="2"/>
    </row>
    <row r="14" spans="1:12" x14ac:dyDescent="0.2">
      <c r="C14" s="4" t="s">
        <v>34</v>
      </c>
      <c r="L14" s="6"/>
    </row>
    <row r="15" spans="1:12" x14ac:dyDescent="0.2">
      <c r="E15" s="6"/>
      <c r="F15" s="6"/>
      <c r="G15" s="6"/>
      <c r="H15" s="50"/>
      <c r="I15" s="6"/>
      <c r="J15" s="6"/>
      <c r="K15" s="6"/>
      <c r="L15" s="6"/>
    </row>
    <row r="16" spans="1:12" x14ac:dyDescent="0.2">
      <c r="A16" s="2">
        <v>1</v>
      </c>
      <c r="C16" s="1" t="s">
        <v>75</v>
      </c>
      <c r="E16" s="6">
        <v>5021542.7375539737</v>
      </c>
      <c r="F16" s="6">
        <v>141928.64019898823</v>
      </c>
      <c r="G16" s="6">
        <f>E16+F16</f>
        <v>5163471.3777529616</v>
      </c>
      <c r="H16" s="50"/>
      <c r="I16" s="6">
        <v>4949972.1838881699</v>
      </c>
      <c r="J16" s="6">
        <v>95495.956769063501</v>
      </c>
      <c r="K16" s="6">
        <f>I16+J16</f>
        <v>5045468.1406572331</v>
      </c>
      <c r="L16" s="6">
        <f>K16-G16</f>
        <v>-118003.23709572852</v>
      </c>
    </row>
    <row r="17" spans="1:12" x14ac:dyDescent="0.2">
      <c r="A17" s="2">
        <v>2</v>
      </c>
      <c r="C17" s="1" t="s">
        <v>33</v>
      </c>
      <c r="E17" s="6">
        <v>2972897.5977513366</v>
      </c>
      <c r="F17" s="6">
        <v>1790655.5001194861</v>
      </c>
      <c r="G17" s="6">
        <f>E17+F17</f>
        <v>4763553.097870823</v>
      </c>
      <c r="H17" s="50"/>
      <c r="I17" s="6">
        <v>3026407.1761044203</v>
      </c>
      <c r="J17" s="6">
        <v>1860706.0389159</v>
      </c>
      <c r="K17" s="6">
        <f>I17+J17</f>
        <v>4887113.2150203204</v>
      </c>
      <c r="L17" s="6">
        <f>K17-G17</f>
        <v>123560.11714949738</v>
      </c>
    </row>
    <row r="18" spans="1:12" x14ac:dyDescent="0.2">
      <c r="A18" s="2">
        <v>3</v>
      </c>
      <c r="C18" s="1" t="s">
        <v>32</v>
      </c>
      <c r="E18" s="6">
        <v>0</v>
      </c>
      <c r="F18" s="6">
        <v>0</v>
      </c>
      <c r="G18" s="6">
        <f>E18+F18</f>
        <v>0</v>
      </c>
      <c r="H18" s="50"/>
      <c r="I18" s="6">
        <v>0</v>
      </c>
      <c r="J18" s="6">
        <v>0</v>
      </c>
      <c r="K18" s="6">
        <f>I18+J18</f>
        <v>0</v>
      </c>
      <c r="L18" s="6">
        <f>K18-G18</f>
        <v>0</v>
      </c>
    </row>
    <row r="19" spans="1:12" x14ac:dyDescent="0.2">
      <c r="A19" s="2">
        <v>4</v>
      </c>
      <c r="C19" s="1" t="s">
        <v>39</v>
      </c>
      <c r="E19" s="7">
        <f t="shared" ref="E19:L19" si="0">SUM(E16:E18)</f>
        <v>7994440.3353053108</v>
      </c>
      <c r="F19" s="7">
        <f t="shared" si="0"/>
        <v>1932584.1403184743</v>
      </c>
      <c r="G19" s="7">
        <f t="shared" si="0"/>
        <v>9927024.4756237846</v>
      </c>
      <c r="H19" s="50"/>
      <c r="I19" s="7">
        <f t="shared" si="0"/>
        <v>7976379.3599925898</v>
      </c>
      <c r="J19" s="7">
        <f t="shared" si="0"/>
        <v>1956201.9956849637</v>
      </c>
      <c r="K19" s="7">
        <f t="shared" si="0"/>
        <v>9932581.3556775525</v>
      </c>
      <c r="L19" s="7">
        <f t="shared" si="0"/>
        <v>5556.8800537688658</v>
      </c>
    </row>
    <row r="20" spans="1:12" x14ac:dyDescent="0.2">
      <c r="A20" s="2"/>
      <c r="E20" s="6"/>
      <c r="F20" s="6"/>
      <c r="G20" s="6"/>
      <c r="H20" s="50"/>
      <c r="I20" s="6"/>
      <c r="J20" s="6"/>
      <c r="K20" s="6"/>
      <c r="L20" s="6"/>
    </row>
    <row r="21" spans="1:12" x14ac:dyDescent="0.2">
      <c r="A21" s="2">
        <v>5</v>
      </c>
      <c r="C21" s="1" t="s">
        <v>31</v>
      </c>
      <c r="E21" s="6">
        <v>2901639.6774557959</v>
      </c>
      <c r="F21" s="6">
        <v>183676.79796186552</v>
      </c>
      <c r="G21" s="6">
        <f>E21+F21</f>
        <v>3085316.4754176615</v>
      </c>
      <c r="H21" s="50"/>
      <c r="I21" s="6">
        <v>2882811.7251766301</v>
      </c>
      <c r="J21" s="6">
        <v>180358.343104484</v>
      </c>
      <c r="K21" s="6">
        <f>I21+J21</f>
        <v>3063170.0682811141</v>
      </c>
      <c r="L21" s="6">
        <f>K21-G21</f>
        <v>-22146.407136547379</v>
      </c>
    </row>
    <row r="22" spans="1:12" x14ac:dyDescent="0.2">
      <c r="A22" s="2">
        <v>6</v>
      </c>
      <c r="C22" s="1" t="s">
        <v>30</v>
      </c>
      <c r="E22" s="6">
        <v>612230.50670956215</v>
      </c>
      <c r="F22" s="6">
        <v>659934.58774777886</v>
      </c>
      <c r="G22" s="6">
        <f>E22+F22</f>
        <v>1272165.0944573409</v>
      </c>
      <c r="H22" s="50"/>
      <c r="I22" s="6">
        <v>624630.78692057508</v>
      </c>
      <c r="J22" s="6">
        <v>628533.0729813549</v>
      </c>
      <c r="K22" s="6">
        <f>I22+J22</f>
        <v>1253163.85990193</v>
      </c>
      <c r="L22" s="6">
        <f>K22-G22</f>
        <v>-19001.23455541092</v>
      </c>
    </row>
    <row r="23" spans="1:12" x14ac:dyDescent="0.2">
      <c r="A23" s="2">
        <v>7</v>
      </c>
      <c r="C23" s="1" t="s">
        <v>29</v>
      </c>
      <c r="E23" s="6">
        <v>925704.19739766314</v>
      </c>
      <c r="F23" s="6">
        <v>67553.368928451324</v>
      </c>
      <c r="G23" s="6">
        <f>E23+F23</f>
        <v>993257.56632611447</v>
      </c>
      <c r="H23" s="50"/>
      <c r="I23" s="6">
        <v>952937.12652530393</v>
      </c>
      <c r="J23" s="6">
        <v>59999.688175456504</v>
      </c>
      <c r="K23" s="6">
        <f>I23+J23</f>
        <v>1012936.8147007604</v>
      </c>
      <c r="L23" s="6">
        <f>K23-G23</f>
        <v>19679.248374645947</v>
      </c>
    </row>
    <row r="24" spans="1:12" x14ac:dyDescent="0.2">
      <c r="A24" s="2">
        <v>8</v>
      </c>
      <c r="C24" s="1" t="s">
        <v>28</v>
      </c>
      <c r="E24" s="6">
        <v>157396.5746119578</v>
      </c>
      <c r="F24" s="6">
        <v>176823.48495295778</v>
      </c>
      <c r="G24" s="6">
        <f>E24+F24</f>
        <v>334220.0595649156</v>
      </c>
      <c r="H24" s="50"/>
      <c r="I24" s="6">
        <v>189976.11836034301</v>
      </c>
      <c r="J24" s="6">
        <v>168857.56314642599</v>
      </c>
      <c r="K24" s="6">
        <f>I24+J24</f>
        <v>358833.68150676903</v>
      </c>
      <c r="L24" s="6">
        <f>K24-G24</f>
        <v>24613.621941853431</v>
      </c>
    </row>
    <row r="25" spans="1:12" x14ac:dyDescent="0.2">
      <c r="A25" s="2">
        <v>9</v>
      </c>
      <c r="C25" s="1" t="s">
        <v>38</v>
      </c>
      <c r="E25" s="7">
        <f t="shared" ref="E25:L25" si="1">SUM(E21:E24)</f>
        <v>4596970.956174979</v>
      </c>
      <c r="F25" s="7">
        <f t="shared" si="1"/>
        <v>1087988.2395910535</v>
      </c>
      <c r="G25" s="7">
        <f t="shared" si="1"/>
        <v>5684959.1957660317</v>
      </c>
      <c r="H25" s="50"/>
      <c r="I25" s="7">
        <f t="shared" si="1"/>
        <v>4650355.7569828527</v>
      </c>
      <c r="J25" s="7">
        <f t="shared" si="1"/>
        <v>1037748.6674077214</v>
      </c>
      <c r="K25" s="7">
        <f t="shared" si="1"/>
        <v>5688104.424390574</v>
      </c>
      <c r="L25" s="7">
        <f t="shared" si="1"/>
        <v>3145.2286245410796</v>
      </c>
    </row>
    <row r="26" spans="1:12" x14ac:dyDescent="0.2">
      <c r="A26" s="2"/>
      <c r="E26" s="6"/>
      <c r="F26" s="6"/>
      <c r="G26" s="6"/>
      <c r="H26" s="50"/>
      <c r="I26" s="6"/>
      <c r="J26" s="6"/>
      <c r="K26" s="6"/>
      <c r="L26" s="6"/>
    </row>
    <row r="27" spans="1:12" x14ac:dyDescent="0.2">
      <c r="A27" s="2">
        <v>10</v>
      </c>
      <c r="C27" s="1" t="s">
        <v>27</v>
      </c>
      <c r="E27" s="16">
        <f t="shared" ref="E27:L27" si="2">E19+E25</f>
        <v>12591411.29148029</v>
      </c>
      <c r="F27" s="16">
        <f t="shared" si="2"/>
        <v>3020572.3799095275</v>
      </c>
      <c r="G27" s="7">
        <f t="shared" si="2"/>
        <v>15611983.671389816</v>
      </c>
      <c r="H27" s="50"/>
      <c r="I27" s="16">
        <f t="shared" si="2"/>
        <v>12626735.116975442</v>
      </c>
      <c r="J27" s="16">
        <f t="shared" si="2"/>
        <v>2993950.6630926849</v>
      </c>
      <c r="K27" s="7">
        <f t="shared" si="2"/>
        <v>15620685.780068126</v>
      </c>
      <c r="L27" s="7">
        <f t="shared" si="2"/>
        <v>8702.1086783099454</v>
      </c>
    </row>
    <row r="28" spans="1:12" x14ac:dyDescent="0.2">
      <c r="A28" s="2"/>
      <c r="E28" s="6"/>
      <c r="F28" s="6"/>
      <c r="G28" s="6"/>
      <c r="H28" s="50"/>
      <c r="I28" s="6"/>
      <c r="J28" s="6"/>
      <c r="K28" s="6"/>
      <c r="L28" s="6"/>
    </row>
    <row r="29" spans="1:12" x14ac:dyDescent="0.2">
      <c r="A29" s="2"/>
      <c r="C29" s="4" t="s">
        <v>24</v>
      </c>
    </row>
    <row r="30" spans="1:12" x14ac:dyDescent="0.2">
      <c r="A30" s="2"/>
    </row>
    <row r="31" spans="1:12" x14ac:dyDescent="0.2">
      <c r="A31" s="2">
        <v>11</v>
      </c>
      <c r="C31" s="1" t="s">
        <v>23</v>
      </c>
      <c r="E31" s="6">
        <v>13071.977725267016</v>
      </c>
      <c r="F31" s="6">
        <v>13892.550753322796</v>
      </c>
      <c r="G31" s="6">
        <f>E31+F31</f>
        <v>26964.528478589811</v>
      </c>
      <c r="H31" s="50"/>
      <c r="I31" s="6">
        <v>15117.824000000001</v>
      </c>
      <c r="J31" s="6">
        <v>12972.344999999999</v>
      </c>
      <c r="K31" s="6">
        <f>I31+J31</f>
        <v>28090.169000000002</v>
      </c>
      <c r="L31" s="6">
        <f>K31-G31</f>
        <v>1125.6405214101906</v>
      </c>
    </row>
    <row r="32" spans="1:12" x14ac:dyDescent="0.2">
      <c r="A32" s="2">
        <v>12</v>
      </c>
      <c r="C32" s="1" t="s">
        <v>22</v>
      </c>
      <c r="E32" s="6">
        <v>76259.555781495335</v>
      </c>
      <c r="F32" s="6">
        <v>1034791.8772495403</v>
      </c>
      <c r="G32" s="6">
        <f>E32+F32</f>
        <v>1111051.4330310356</v>
      </c>
      <c r="H32" s="50"/>
      <c r="I32" s="6">
        <v>102757.95699999999</v>
      </c>
      <c r="J32" s="6">
        <v>971613.79399999999</v>
      </c>
      <c r="K32" s="6">
        <f>I32+J32</f>
        <v>1074371.7509999999</v>
      </c>
      <c r="L32" s="6">
        <f>K32-G32</f>
        <v>-36679.682031035656</v>
      </c>
    </row>
    <row r="33" spans="1:12" x14ac:dyDescent="0.2">
      <c r="A33" s="2">
        <v>13</v>
      </c>
      <c r="C33" s="1" t="s">
        <v>21</v>
      </c>
      <c r="E33" s="6">
        <v>997.50595259089107</v>
      </c>
      <c r="F33" s="6">
        <v>366383.53586950171</v>
      </c>
      <c r="G33" s="6">
        <f t="shared" ref="G33:G36" si="3">E33+F33</f>
        <v>367381.04182209261</v>
      </c>
      <c r="H33" s="50"/>
      <c r="I33" s="6">
        <v>1668.5319999999999</v>
      </c>
      <c r="J33" s="6">
        <v>384370.12900000002</v>
      </c>
      <c r="K33" s="6">
        <f t="shared" ref="K33:K36" si="4">I33+J33</f>
        <v>386038.66100000002</v>
      </c>
      <c r="L33" s="6">
        <f t="shared" ref="L33:L36" si="5">K33-G33</f>
        <v>18657.619177907414</v>
      </c>
    </row>
    <row r="34" spans="1:12" x14ac:dyDescent="0.2">
      <c r="A34" s="2">
        <v>14</v>
      </c>
      <c r="C34" s="1" t="s">
        <v>20</v>
      </c>
      <c r="E34" s="6">
        <v>0</v>
      </c>
      <c r="F34" s="6">
        <v>690079.16299999994</v>
      </c>
      <c r="G34" s="6">
        <f t="shared" si="3"/>
        <v>690079.16299999994</v>
      </c>
      <c r="H34" s="50"/>
      <c r="I34" s="6">
        <v>0</v>
      </c>
      <c r="J34" s="6">
        <v>824970.71412000002</v>
      </c>
      <c r="K34" s="6">
        <f t="shared" si="4"/>
        <v>824970.71412000002</v>
      </c>
      <c r="L34" s="6">
        <f t="shared" si="5"/>
        <v>134891.55112000008</v>
      </c>
    </row>
    <row r="35" spans="1:12" x14ac:dyDescent="0.2">
      <c r="A35" s="2">
        <v>15</v>
      </c>
      <c r="C35" s="1" t="s">
        <v>19</v>
      </c>
      <c r="E35" s="6">
        <v>2691.0116288704571</v>
      </c>
      <c r="F35" s="6">
        <v>53079.529613981969</v>
      </c>
      <c r="G35" s="6">
        <f t="shared" si="3"/>
        <v>55770.541242852429</v>
      </c>
      <c r="H35" s="50"/>
      <c r="I35" s="6">
        <v>4817.549</v>
      </c>
      <c r="J35" s="6">
        <v>50668.078999999998</v>
      </c>
      <c r="K35" s="6">
        <f t="shared" si="4"/>
        <v>55485.627999999997</v>
      </c>
      <c r="L35" s="6">
        <f t="shared" si="5"/>
        <v>-284.91324285243172</v>
      </c>
    </row>
    <row r="36" spans="1:12" x14ac:dyDescent="0.2">
      <c r="A36" s="2">
        <v>16</v>
      </c>
      <c r="C36" s="1" t="s">
        <v>18</v>
      </c>
      <c r="E36" s="6">
        <v>419.93599999999998</v>
      </c>
      <c r="F36" s="6">
        <v>18653.256212449662</v>
      </c>
      <c r="G36" s="6">
        <f t="shared" si="3"/>
        <v>19073.192212449663</v>
      </c>
      <c r="H36" s="50"/>
      <c r="I36" s="6">
        <v>555.74599999999998</v>
      </c>
      <c r="J36" s="6">
        <v>14775.451999999999</v>
      </c>
      <c r="K36" s="6">
        <f t="shared" si="4"/>
        <v>15331.197999999999</v>
      </c>
      <c r="L36" s="6">
        <f t="shared" si="5"/>
        <v>-3741.9942124496647</v>
      </c>
    </row>
    <row r="37" spans="1:12" x14ac:dyDescent="0.2">
      <c r="A37" s="2"/>
      <c r="E37" s="6"/>
      <c r="F37" s="6"/>
      <c r="G37" s="6"/>
      <c r="H37" s="50"/>
      <c r="I37" s="6"/>
      <c r="J37" s="6"/>
      <c r="K37" s="6"/>
      <c r="L37" s="6"/>
    </row>
    <row r="38" spans="1:12" x14ac:dyDescent="0.2">
      <c r="A38" s="2"/>
      <c r="E38" s="6"/>
      <c r="F38" s="6"/>
      <c r="G38" s="6"/>
      <c r="H38" s="50"/>
      <c r="I38" s="6"/>
      <c r="J38" s="6"/>
      <c r="K38" s="6"/>
      <c r="L38" s="6"/>
    </row>
    <row r="39" spans="1:12" x14ac:dyDescent="0.2">
      <c r="A39" s="2"/>
      <c r="E39" s="6"/>
      <c r="F39" s="6"/>
      <c r="G39" s="6"/>
      <c r="H39" s="50"/>
      <c r="I39" s="6"/>
      <c r="J39" s="6"/>
      <c r="K39" s="6"/>
      <c r="L39" s="6"/>
    </row>
    <row r="40" spans="1:12" x14ac:dyDescent="0.2">
      <c r="A40" s="2"/>
      <c r="E40" s="6"/>
      <c r="F40" s="6"/>
      <c r="G40" s="6"/>
      <c r="H40" s="50"/>
      <c r="I40" s="6"/>
      <c r="J40" s="6"/>
      <c r="K40" s="6"/>
      <c r="L40" s="6"/>
    </row>
    <row r="41" spans="1:12" x14ac:dyDescent="0.2">
      <c r="A41" s="2"/>
      <c r="E41" s="6"/>
      <c r="F41" s="6"/>
      <c r="G41" s="6"/>
      <c r="H41" s="50"/>
      <c r="I41" s="6"/>
      <c r="J41" s="6"/>
      <c r="K41" s="6"/>
      <c r="L41" s="6"/>
    </row>
    <row r="42" spans="1:12" x14ac:dyDescent="0.2">
      <c r="A42" s="2"/>
      <c r="E42" s="6"/>
      <c r="F42" s="6"/>
      <c r="G42" s="6"/>
      <c r="H42" s="50"/>
      <c r="I42" s="6"/>
      <c r="J42" s="6"/>
      <c r="K42" s="6"/>
      <c r="L42" s="6"/>
    </row>
    <row r="43" spans="1:12" s="29" customFormat="1" x14ac:dyDescent="0.2">
      <c r="A43" s="2"/>
      <c r="E43" s="35"/>
      <c r="F43" s="35"/>
      <c r="G43" s="35"/>
      <c r="H43" s="50"/>
      <c r="I43" s="35"/>
      <c r="J43" s="35"/>
      <c r="K43" s="35"/>
      <c r="L43" s="35"/>
    </row>
    <row r="44" spans="1:12" s="12" customFormat="1" x14ac:dyDescent="0.2">
      <c r="A44" s="13" t="s">
        <v>80</v>
      </c>
      <c r="B44" s="13"/>
      <c r="C44" s="13"/>
      <c r="D44" s="13"/>
      <c r="E44" s="13"/>
      <c r="F44" s="13"/>
      <c r="G44" s="13"/>
      <c r="H44" s="45"/>
      <c r="I44" s="13"/>
      <c r="J44" s="13"/>
      <c r="K44" s="13"/>
      <c r="L44" s="13"/>
    </row>
    <row r="46" spans="1:12" s="4" customFormat="1" x14ac:dyDescent="0.2">
      <c r="E46" s="55">
        <v>2022</v>
      </c>
      <c r="F46" s="55"/>
      <c r="G46" s="55"/>
      <c r="H46" s="46"/>
      <c r="I46" s="55">
        <v>2023</v>
      </c>
      <c r="J46" s="55"/>
      <c r="K46" s="55"/>
      <c r="L46" s="11"/>
    </row>
    <row r="47" spans="1:12" s="8" customFormat="1" ht="38.1" customHeight="1" x14ac:dyDescent="0.2">
      <c r="A47" s="9" t="s">
        <v>76</v>
      </c>
      <c r="C47" s="10" t="s">
        <v>52</v>
      </c>
      <c r="E47" s="54" t="s">
        <v>37</v>
      </c>
      <c r="F47" s="54"/>
      <c r="G47" s="54"/>
      <c r="H47" s="47"/>
      <c r="I47" s="54" t="s">
        <v>36</v>
      </c>
      <c r="J47" s="54"/>
      <c r="K47" s="54"/>
      <c r="L47" s="9" t="s">
        <v>46</v>
      </c>
    </row>
    <row r="48" spans="1:12" x14ac:dyDescent="0.2">
      <c r="E48" s="2" t="s">
        <v>6</v>
      </c>
      <c r="F48" s="2" t="s">
        <v>5</v>
      </c>
      <c r="G48" s="2" t="s">
        <v>4</v>
      </c>
      <c r="H48" s="48"/>
      <c r="I48" s="2" t="s">
        <v>3</v>
      </c>
      <c r="J48" s="2" t="s">
        <v>2</v>
      </c>
      <c r="K48" s="2" t="s">
        <v>1</v>
      </c>
      <c r="L48" s="2" t="s">
        <v>42</v>
      </c>
    </row>
    <row r="49" spans="1:12" x14ac:dyDescent="0.2">
      <c r="E49" s="2"/>
      <c r="F49" s="2"/>
      <c r="G49" s="2"/>
      <c r="H49" s="48"/>
      <c r="I49" s="2"/>
      <c r="J49" s="2"/>
      <c r="K49" s="2"/>
      <c r="L49" s="2"/>
    </row>
    <row r="50" spans="1:12" x14ac:dyDescent="0.2">
      <c r="E50" s="14" t="s">
        <v>41</v>
      </c>
      <c r="F50" s="14" t="s">
        <v>40</v>
      </c>
      <c r="G50" s="14" t="s">
        <v>0</v>
      </c>
      <c r="H50" s="49"/>
      <c r="I50" s="14" t="s">
        <v>41</v>
      </c>
      <c r="J50" s="14" t="s">
        <v>40</v>
      </c>
      <c r="K50" s="14" t="s">
        <v>0</v>
      </c>
      <c r="L50" s="2"/>
    </row>
    <row r="51" spans="1:12" x14ac:dyDescent="0.2">
      <c r="A51" s="2"/>
      <c r="E51" s="6"/>
      <c r="F51" s="6"/>
      <c r="G51" s="6"/>
      <c r="H51" s="50"/>
      <c r="I51" s="6"/>
      <c r="J51" s="6"/>
      <c r="K51" s="6"/>
      <c r="L51" s="6"/>
    </row>
    <row r="52" spans="1:12" x14ac:dyDescent="0.2">
      <c r="A52" s="2">
        <v>17</v>
      </c>
      <c r="C52" s="1" t="s">
        <v>17</v>
      </c>
      <c r="E52" s="6">
        <v>6210.4260000000004</v>
      </c>
      <c r="F52" s="6">
        <v>271119.25390962814</v>
      </c>
      <c r="G52" s="6">
        <f t="shared" ref="G52:G55" si="6">E52+F52</f>
        <v>277329.67990962812</v>
      </c>
      <c r="H52" s="50"/>
      <c r="I52" s="6">
        <v>5360.9179999999997</v>
      </c>
      <c r="J52" s="6">
        <v>317064.88</v>
      </c>
      <c r="K52" s="6">
        <f t="shared" ref="K52:K55" si="7">I52+J52</f>
        <v>322425.79800000001</v>
      </c>
      <c r="L52" s="6">
        <f t="shared" ref="L52:L55" si="8">K52-G52</f>
        <v>45096.118090371892</v>
      </c>
    </row>
    <row r="53" spans="1:12" x14ac:dyDescent="0.2">
      <c r="A53" s="2">
        <v>18</v>
      </c>
      <c r="C53" s="1" t="s">
        <v>16</v>
      </c>
      <c r="E53" s="6">
        <v>157775.91399999999</v>
      </c>
      <c r="F53" s="6">
        <v>43271.209000000003</v>
      </c>
      <c r="G53" s="6">
        <f t="shared" si="6"/>
        <v>201047.12299999999</v>
      </c>
      <c r="H53" s="50"/>
      <c r="I53" s="6">
        <v>138496.72500000001</v>
      </c>
      <c r="J53" s="6">
        <v>48105.074000000001</v>
      </c>
      <c r="K53" s="6">
        <f t="shared" si="7"/>
        <v>186601.799</v>
      </c>
      <c r="L53" s="6">
        <f t="shared" si="8"/>
        <v>-14445.323999999993</v>
      </c>
    </row>
    <row r="54" spans="1:12" x14ac:dyDescent="0.2">
      <c r="A54" s="2">
        <v>19</v>
      </c>
      <c r="C54" s="1" t="s">
        <v>15</v>
      </c>
      <c r="E54" s="6">
        <v>0</v>
      </c>
      <c r="F54" s="6">
        <v>138.63900000000001</v>
      </c>
      <c r="G54" s="6">
        <f t="shared" si="6"/>
        <v>138.63900000000001</v>
      </c>
      <c r="H54" s="50"/>
      <c r="I54" s="6">
        <v>0</v>
      </c>
      <c r="J54" s="6">
        <v>0</v>
      </c>
      <c r="K54" s="6">
        <f t="shared" si="7"/>
        <v>0</v>
      </c>
      <c r="L54" s="6">
        <f t="shared" si="8"/>
        <v>-138.63900000000001</v>
      </c>
    </row>
    <row r="55" spans="1:12" x14ac:dyDescent="0.2">
      <c r="A55" s="2">
        <v>20</v>
      </c>
      <c r="C55" s="1" t="s">
        <v>14</v>
      </c>
      <c r="E55" s="6">
        <v>0</v>
      </c>
      <c r="F55" s="6">
        <v>0</v>
      </c>
      <c r="G55" s="6">
        <f t="shared" si="6"/>
        <v>0</v>
      </c>
      <c r="H55" s="50"/>
      <c r="I55" s="6">
        <v>0</v>
      </c>
      <c r="J55" s="6">
        <v>0</v>
      </c>
      <c r="K55" s="6">
        <f t="shared" si="7"/>
        <v>0</v>
      </c>
      <c r="L55" s="6">
        <f t="shared" si="8"/>
        <v>0</v>
      </c>
    </row>
    <row r="56" spans="1:12" x14ac:dyDescent="0.2">
      <c r="A56" s="2">
        <v>21</v>
      </c>
      <c r="C56" s="1" t="s">
        <v>39</v>
      </c>
      <c r="E56" s="7">
        <f>SUM(E52:E55)+SUM(E31:E36)</f>
        <v>257426.32708822371</v>
      </c>
      <c r="F56" s="7">
        <f>SUM(F52:F55)+SUM(F31:F36)</f>
        <v>2491409.0146084246</v>
      </c>
      <c r="G56" s="7">
        <f>SUM(G52:G55)+SUM(G31:G36)</f>
        <v>2748835.3416966479</v>
      </c>
      <c r="H56" s="50"/>
      <c r="I56" s="7">
        <f>SUM(I52:I55)+SUM(I31:I36)</f>
        <v>268775.25099999999</v>
      </c>
      <c r="J56" s="7">
        <f>SUM(J52:J55)+SUM(J31:J36)</f>
        <v>2624540.4671199997</v>
      </c>
      <c r="K56" s="7">
        <f>SUM(K52:K55)+SUM(K31:K36)</f>
        <v>2893315.7181199999</v>
      </c>
      <c r="L56" s="7">
        <f>SUM(L52:L55)+SUM(L31:L36)</f>
        <v>144480.37642335182</v>
      </c>
    </row>
    <row r="57" spans="1:12" x14ac:dyDescent="0.2">
      <c r="A57" s="2"/>
      <c r="E57" s="2"/>
    </row>
    <row r="58" spans="1:12" x14ac:dyDescent="0.2">
      <c r="A58" s="2">
        <v>22</v>
      </c>
      <c r="C58" s="1" t="s">
        <v>13</v>
      </c>
      <c r="E58" s="6">
        <v>61476.986698031003</v>
      </c>
      <c r="F58" s="6">
        <v>534989.32442872599</v>
      </c>
      <c r="G58" s="6">
        <f t="shared" ref="G58:G69" si="9">E58+F58</f>
        <v>596466.31112675695</v>
      </c>
      <c r="H58" s="50"/>
      <c r="I58" s="6">
        <v>59806.774649999999</v>
      </c>
      <c r="J58" s="6">
        <v>538355.99404999998</v>
      </c>
      <c r="K58" s="6">
        <f t="shared" ref="K58:K69" si="10">I58+J58</f>
        <v>598162.76870000002</v>
      </c>
      <c r="L58" s="6">
        <f t="shared" ref="L58:L69" si="11">K58-G58</f>
        <v>1696.4575732430676</v>
      </c>
    </row>
    <row r="59" spans="1:12" x14ac:dyDescent="0.2">
      <c r="A59" s="2">
        <v>23</v>
      </c>
      <c r="C59" s="1" t="s">
        <v>12</v>
      </c>
      <c r="E59" s="6">
        <v>37265.898890000004</v>
      </c>
      <c r="F59" s="6">
        <v>681487.96678000002</v>
      </c>
      <c r="G59" s="6">
        <f t="shared" si="9"/>
        <v>718753.86566999997</v>
      </c>
      <c r="H59" s="50"/>
      <c r="I59" s="6">
        <v>35618.686000000002</v>
      </c>
      <c r="J59" s="6">
        <v>713923.08512000006</v>
      </c>
      <c r="K59" s="6">
        <f t="shared" si="10"/>
        <v>749541.77112000005</v>
      </c>
      <c r="L59" s="6">
        <f t="shared" si="11"/>
        <v>30787.905450000078</v>
      </c>
    </row>
    <row r="60" spans="1:12" x14ac:dyDescent="0.2">
      <c r="A60" s="2">
        <v>24</v>
      </c>
      <c r="C60" s="1" t="s">
        <v>26</v>
      </c>
      <c r="E60" s="6">
        <v>17523.109700000005</v>
      </c>
      <c r="F60" s="6">
        <v>72023.7503</v>
      </c>
      <c r="G60" s="6">
        <f>E60+F60</f>
        <v>89546.86</v>
      </c>
      <c r="H60" s="50"/>
      <c r="I60" s="6">
        <v>15795.321699999999</v>
      </c>
      <c r="J60" s="6">
        <v>74278.104099999997</v>
      </c>
      <c r="K60" s="6">
        <f>I60+J60</f>
        <v>90073.425799999997</v>
      </c>
      <c r="L60" s="6">
        <f>K60-G60</f>
        <v>526.56579999999667</v>
      </c>
    </row>
    <row r="61" spans="1:12" x14ac:dyDescent="0.2">
      <c r="A61" s="2">
        <v>25</v>
      </c>
      <c r="C61" s="1" t="s">
        <v>25</v>
      </c>
      <c r="E61" s="6">
        <v>341.28469999999999</v>
      </c>
      <c r="F61" s="6">
        <v>0</v>
      </c>
      <c r="G61" s="6">
        <f>E61+F61</f>
        <v>341.28469999999999</v>
      </c>
      <c r="H61" s="50"/>
      <c r="I61" s="6">
        <v>329.32479999999998</v>
      </c>
      <c r="J61" s="6">
        <v>0</v>
      </c>
      <c r="K61" s="6">
        <f>I61+J61</f>
        <v>329.32479999999998</v>
      </c>
      <c r="L61" s="6">
        <f>K61-G61</f>
        <v>-11.959900000000005</v>
      </c>
    </row>
    <row r="62" spans="1:12" x14ac:dyDescent="0.2">
      <c r="A62" s="2">
        <v>26</v>
      </c>
      <c r="C62" s="1" t="s">
        <v>48</v>
      </c>
      <c r="E62" s="6">
        <v>8641.6089623034004</v>
      </c>
      <c r="F62" s="6">
        <v>802926.84843241482</v>
      </c>
      <c r="G62" s="6">
        <f t="shared" si="9"/>
        <v>811568.45739471819</v>
      </c>
      <c r="H62" s="50"/>
      <c r="I62" s="6">
        <v>13922.937830000001</v>
      </c>
      <c r="J62" s="6">
        <v>825828.03422999999</v>
      </c>
      <c r="K62" s="6">
        <f t="shared" si="10"/>
        <v>839750.97205999994</v>
      </c>
      <c r="L62" s="6">
        <f t="shared" si="11"/>
        <v>28182.514665281749</v>
      </c>
    </row>
    <row r="63" spans="1:12" x14ac:dyDescent="0.2">
      <c r="A63" s="2">
        <v>27</v>
      </c>
      <c r="C63" s="1" t="s">
        <v>23</v>
      </c>
      <c r="E63" s="6">
        <v>0</v>
      </c>
      <c r="F63" s="6">
        <v>1006652.8007826018</v>
      </c>
      <c r="G63" s="6">
        <f t="shared" si="9"/>
        <v>1006652.8007826018</v>
      </c>
      <c r="H63" s="50"/>
      <c r="I63" s="6">
        <v>0</v>
      </c>
      <c r="J63" s="6">
        <v>1036695.7030399999</v>
      </c>
      <c r="K63" s="6">
        <f t="shared" si="10"/>
        <v>1036695.7030399999</v>
      </c>
      <c r="L63" s="6">
        <f t="shared" si="11"/>
        <v>30042.90225739812</v>
      </c>
    </row>
    <row r="64" spans="1:12" x14ac:dyDescent="0.2">
      <c r="A64" s="2">
        <v>28</v>
      </c>
      <c r="C64" s="1" t="s">
        <v>49</v>
      </c>
      <c r="E64" s="6">
        <v>0</v>
      </c>
      <c r="F64" s="6">
        <v>423267.63883371901</v>
      </c>
      <c r="G64" s="6">
        <f t="shared" si="9"/>
        <v>423267.63883371901</v>
      </c>
      <c r="H64" s="50"/>
      <c r="I64" s="6">
        <v>0</v>
      </c>
      <c r="J64" s="6">
        <v>434564.01257999998</v>
      </c>
      <c r="K64" s="6">
        <f t="shared" si="10"/>
        <v>434564.01257999998</v>
      </c>
      <c r="L64" s="6">
        <f t="shared" si="11"/>
        <v>11296.373746280966</v>
      </c>
    </row>
    <row r="65" spans="1:12" x14ac:dyDescent="0.2">
      <c r="A65" s="2">
        <v>29</v>
      </c>
      <c r="C65" s="1" t="s">
        <v>50</v>
      </c>
      <c r="E65" s="6">
        <v>0</v>
      </c>
      <c r="F65" s="6">
        <v>4359326.4488204801</v>
      </c>
      <c r="G65" s="6">
        <f t="shared" si="9"/>
        <v>4359326.4488204801</v>
      </c>
      <c r="H65" s="50"/>
      <c r="I65" s="6">
        <v>0</v>
      </c>
      <c r="J65" s="6">
        <v>4962964.1720000003</v>
      </c>
      <c r="K65" s="6">
        <f t="shared" si="10"/>
        <v>4962964.1720000003</v>
      </c>
      <c r="L65" s="6">
        <f t="shared" si="11"/>
        <v>603637.72317952011</v>
      </c>
    </row>
    <row r="66" spans="1:12" x14ac:dyDescent="0.2">
      <c r="A66" s="2">
        <v>30</v>
      </c>
      <c r="C66" s="1" t="s">
        <v>51</v>
      </c>
      <c r="E66" s="6">
        <v>0</v>
      </c>
      <c r="F66" s="6">
        <v>277095.13603789947</v>
      </c>
      <c r="G66" s="6">
        <f t="shared" si="9"/>
        <v>277095.13603789947</v>
      </c>
      <c r="H66" s="50"/>
      <c r="I66" s="6">
        <v>0</v>
      </c>
      <c r="J66" s="6">
        <v>249200.14546999999</v>
      </c>
      <c r="K66" s="6">
        <f t="shared" si="10"/>
        <v>249200.14546999999</v>
      </c>
      <c r="L66" s="6">
        <f t="shared" si="11"/>
        <v>-27894.990567899484</v>
      </c>
    </row>
    <row r="67" spans="1:12" x14ac:dyDescent="0.2">
      <c r="A67" s="2">
        <v>31</v>
      </c>
      <c r="C67" s="1" t="s">
        <v>11</v>
      </c>
      <c r="E67" s="6">
        <v>4852.7832904161005</v>
      </c>
      <c r="F67" s="6">
        <v>56811.559432621005</v>
      </c>
      <c r="G67" s="6">
        <f t="shared" si="9"/>
        <v>61664.342723037102</v>
      </c>
      <c r="H67" s="50"/>
      <c r="I67" s="6">
        <v>2186.9106400000001</v>
      </c>
      <c r="J67" s="6">
        <v>58614.647640000003</v>
      </c>
      <c r="K67" s="6">
        <f t="shared" si="10"/>
        <v>60801.558280000005</v>
      </c>
      <c r="L67" s="6">
        <f t="shared" si="11"/>
        <v>-862.78444303709693</v>
      </c>
    </row>
    <row r="68" spans="1:12" x14ac:dyDescent="0.2">
      <c r="A68" s="2">
        <v>32</v>
      </c>
      <c r="C68" s="1" t="s">
        <v>10</v>
      </c>
      <c r="E68" s="6">
        <v>13852.575314889598</v>
      </c>
      <c r="F68" s="6">
        <v>83246.179685929092</v>
      </c>
      <c r="G68" s="6">
        <f t="shared" si="9"/>
        <v>97098.755000818695</v>
      </c>
      <c r="H68" s="50"/>
      <c r="I68" s="6">
        <v>7111.5535</v>
      </c>
      <c r="J68" s="6">
        <v>104262.797059972</v>
      </c>
      <c r="K68" s="6">
        <f t="shared" si="10"/>
        <v>111374.35055997199</v>
      </c>
      <c r="L68" s="6">
        <f t="shared" si="11"/>
        <v>14275.595559153298</v>
      </c>
    </row>
    <row r="69" spans="1:12" x14ac:dyDescent="0.2">
      <c r="A69" s="2">
        <v>33</v>
      </c>
      <c r="C69" s="1" t="s">
        <v>9</v>
      </c>
      <c r="E69" s="6">
        <v>0</v>
      </c>
      <c r="F69" s="6">
        <v>0</v>
      </c>
      <c r="G69" s="6">
        <f t="shared" si="9"/>
        <v>0</v>
      </c>
      <c r="H69" s="50"/>
      <c r="I69" s="6">
        <v>0</v>
      </c>
      <c r="J69" s="6">
        <v>0</v>
      </c>
      <c r="K69" s="6">
        <f t="shared" si="10"/>
        <v>0</v>
      </c>
      <c r="L69" s="6">
        <f t="shared" si="11"/>
        <v>0</v>
      </c>
    </row>
    <row r="70" spans="1:12" x14ac:dyDescent="0.2">
      <c r="A70" s="2">
        <v>34</v>
      </c>
      <c r="C70" s="1" t="s">
        <v>38</v>
      </c>
      <c r="E70" s="7">
        <f t="shared" ref="E70:K70" si="12">SUM(E58:E69)</f>
        <v>143954.24755564012</v>
      </c>
      <c r="F70" s="7">
        <f t="shared" si="12"/>
        <v>8297827.65353439</v>
      </c>
      <c r="G70" s="7">
        <f t="shared" si="12"/>
        <v>8441781.9010900315</v>
      </c>
      <c r="H70" s="50"/>
      <c r="I70" s="7">
        <f t="shared" si="12"/>
        <v>134771.50912</v>
      </c>
      <c r="J70" s="7">
        <f t="shared" si="12"/>
        <v>8998686.6952899713</v>
      </c>
      <c r="K70" s="7">
        <f t="shared" si="12"/>
        <v>9133458.2044099737</v>
      </c>
      <c r="L70" s="7">
        <f>K70-G70</f>
        <v>691676.30331994221</v>
      </c>
    </row>
    <row r="71" spans="1:12" x14ac:dyDescent="0.2">
      <c r="A71" s="2"/>
      <c r="E71" s="2"/>
    </row>
    <row r="72" spans="1:12" x14ac:dyDescent="0.2">
      <c r="A72" s="2">
        <v>35</v>
      </c>
      <c r="C72" s="1" t="s">
        <v>8</v>
      </c>
      <c r="E72" s="7">
        <f t="shared" ref="E72:K72" si="13">E56+E70</f>
        <v>401380.57464386383</v>
      </c>
      <c r="F72" s="7">
        <f t="shared" si="13"/>
        <v>10789236.668142814</v>
      </c>
      <c r="G72" s="7">
        <f t="shared" si="13"/>
        <v>11190617.242786679</v>
      </c>
      <c r="H72" s="50"/>
      <c r="I72" s="7">
        <f t="shared" si="13"/>
        <v>403546.76011999999</v>
      </c>
      <c r="J72" s="7">
        <f t="shared" si="13"/>
        <v>11623227.162409971</v>
      </c>
      <c r="K72" s="7">
        <f t="shared" si="13"/>
        <v>12026773.922529973</v>
      </c>
      <c r="L72" s="7">
        <f>K72-G72</f>
        <v>836156.67974329367</v>
      </c>
    </row>
    <row r="73" spans="1:12" x14ac:dyDescent="0.2">
      <c r="A73" s="2"/>
      <c r="E73" s="2"/>
    </row>
    <row r="74" spans="1:12" x14ac:dyDescent="0.2">
      <c r="A74" s="2">
        <v>36</v>
      </c>
      <c r="C74" s="1" t="s">
        <v>53</v>
      </c>
      <c r="E74" s="7">
        <f>E27+E72</f>
        <v>12992791.866124153</v>
      </c>
      <c r="F74" s="7">
        <f>F27+F72</f>
        <v>13809809.048052341</v>
      </c>
      <c r="G74" s="7">
        <f>G27+G72</f>
        <v>26802600.914176494</v>
      </c>
      <c r="H74" s="50"/>
      <c r="I74" s="7">
        <f>I27+I72</f>
        <v>13030281.877095442</v>
      </c>
      <c r="J74" s="7">
        <f>J27+J72</f>
        <v>14617177.825502656</v>
      </c>
      <c r="K74" s="7">
        <f>K27+K72</f>
        <v>27647459.702598099</v>
      </c>
      <c r="L74" s="7">
        <f>L27+L72</f>
        <v>844858.78842160362</v>
      </c>
    </row>
    <row r="75" spans="1:12" x14ac:dyDescent="0.2">
      <c r="A75" s="2"/>
      <c r="E75" s="6"/>
      <c r="F75" s="6"/>
      <c r="G75" s="6"/>
      <c r="H75" s="50"/>
      <c r="I75" s="6"/>
      <c r="J75" s="6"/>
      <c r="K75" s="6"/>
      <c r="L75" s="6"/>
    </row>
    <row r="76" spans="1:12" x14ac:dyDescent="0.2">
      <c r="A76" s="2"/>
      <c r="E76" s="6"/>
      <c r="F76" s="6"/>
      <c r="G76" s="6"/>
      <c r="H76" s="50"/>
      <c r="I76" s="6"/>
      <c r="J76" s="6"/>
      <c r="K76" s="6"/>
      <c r="L76" s="6"/>
    </row>
    <row r="77" spans="1:12" x14ac:dyDescent="0.2">
      <c r="A77" s="2"/>
      <c r="E77" s="6"/>
      <c r="F77" s="6"/>
      <c r="G77" s="6"/>
      <c r="H77" s="50"/>
      <c r="I77" s="6"/>
      <c r="J77" s="6"/>
      <c r="K77" s="6"/>
      <c r="L77" s="6"/>
    </row>
    <row r="78" spans="1:12" x14ac:dyDescent="0.2">
      <c r="A78" s="2"/>
      <c r="E78" s="6"/>
      <c r="F78" s="6"/>
      <c r="G78" s="6"/>
      <c r="H78" s="50"/>
      <c r="I78" s="6"/>
      <c r="J78" s="6"/>
      <c r="K78" s="6"/>
      <c r="L78" s="6"/>
    </row>
    <row r="79" spans="1:12" x14ac:dyDescent="0.2">
      <c r="A79" s="2"/>
      <c r="E79" s="6"/>
      <c r="F79" s="6"/>
      <c r="G79" s="6"/>
      <c r="H79" s="50"/>
      <c r="I79" s="6"/>
      <c r="J79" s="6"/>
      <c r="K79" s="6"/>
      <c r="L79" s="6"/>
    </row>
    <row r="80" spans="1:12" x14ac:dyDescent="0.2">
      <c r="A80" s="2"/>
      <c r="E80" s="6"/>
      <c r="F80" s="6"/>
      <c r="G80" s="6"/>
      <c r="H80" s="50"/>
      <c r="I80" s="6"/>
      <c r="J80" s="6"/>
      <c r="K80" s="6"/>
      <c r="L80" s="6"/>
    </row>
    <row r="81" spans="1:12" s="29" customFormat="1" x14ac:dyDescent="0.2">
      <c r="A81" s="2"/>
      <c r="E81" s="35"/>
      <c r="F81" s="35"/>
      <c r="G81" s="35"/>
      <c r="H81" s="50"/>
      <c r="I81" s="35"/>
      <c r="J81" s="35"/>
      <c r="K81" s="35"/>
      <c r="L81" s="35"/>
    </row>
    <row r="82" spans="1:12" s="29" customFormat="1" x14ac:dyDescent="0.2">
      <c r="A82" s="2"/>
      <c r="E82" s="35"/>
      <c r="F82" s="35"/>
      <c r="G82" s="35"/>
      <c r="H82" s="50"/>
      <c r="I82" s="35"/>
      <c r="J82" s="35"/>
      <c r="K82" s="35"/>
      <c r="L82" s="35"/>
    </row>
    <row r="83" spans="1:12" s="12" customFormat="1" x14ac:dyDescent="0.2">
      <c r="A83" s="13" t="s">
        <v>80</v>
      </c>
      <c r="B83" s="13"/>
      <c r="C83" s="13"/>
      <c r="D83" s="13"/>
      <c r="E83" s="13"/>
      <c r="F83" s="13"/>
      <c r="G83" s="13"/>
      <c r="H83" s="45"/>
      <c r="I83" s="13"/>
      <c r="J83" s="13"/>
      <c r="K83" s="13"/>
      <c r="L83" s="13"/>
    </row>
    <row r="85" spans="1:12" s="4" customFormat="1" x14ac:dyDescent="0.2">
      <c r="E85" s="55">
        <v>2022</v>
      </c>
      <c r="F85" s="55"/>
      <c r="G85" s="55"/>
      <c r="H85" s="46"/>
      <c r="I85" s="55">
        <v>2023</v>
      </c>
      <c r="J85" s="55"/>
      <c r="K85" s="55"/>
      <c r="L85" s="11"/>
    </row>
    <row r="86" spans="1:12" s="8" customFormat="1" ht="38.1" customHeight="1" x14ac:dyDescent="0.2">
      <c r="A86" s="9" t="s">
        <v>76</v>
      </c>
      <c r="C86" s="10" t="s">
        <v>52</v>
      </c>
      <c r="E86" s="54" t="s">
        <v>37</v>
      </c>
      <c r="F86" s="54"/>
      <c r="G86" s="54"/>
      <c r="H86" s="47"/>
      <c r="I86" s="54" t="s">
        <v>36</v>
      </c>
      <c r="J86" s="54"/>
      <c r="K86" s="54"/>
      <c r="L86" s="9" t="s">
        <v>46</v>
      </c>
    </row>
    <row r="87" spans="1:12" x14ac:dyDescent="0.2">
      <c r="E87" s="2" t="s">
        <v>6</v>
      </c>
      <c r="F87" s="2" t="s">
        <v>5</v>
      </c>
      <c r="G87" s="2" t="s">
        <v>4</v>
      </c>
      <c r="H87" s="48"/>
      <c r="I87" s="2" t="s">
        <v>3</v>
      </c>
      <c r="J87" s="2" t="s">
        <v>2</v>
      </c>
      <c r="K87" s="2" t="s">
        <v>1</v>
      </c>
      <c r="L87" s="2" t="s">
        <v>42</v>
      </c>
    </row>
    <row r="88" spans="1:12" x14ac:dyDescent="0.2">
      <c r="E88" s="2"/>
      <c r="F88" s="2"/>
      <c r="G88" s="2"/>
      <c r="H88" s="48"/>
      <c r="I88" s="2"/>
      <c r="J88" s="2"/>
      <c r="K88" s="2"/>
      <c r="L88" s="2"/>
    </row>
    <row r="89" spans="1:12" x14ac:dyDescent="0.2">
      <c r="E89" s="14" t="s">
        <v>41</v>
      </c>
      <c r="F89" s="14" t="s">
        <v>40</v>
      </c>
      <c r="G89" s="14" t="s">
        <v>0</v>
      </c>
      <c r="H89" s="49"/>
      <c r="I89" s="14" t="s">
        <v>41</v>
      </c>
      <c r="J89" s="14" t="s">
        <v>40</v>
      </c>
      <c r="K89" s="14" t="s">
        <v>0</v>
      </c>
      <c r="L89" s="2"/>
    </row>
    <row r="91" spans="1:12" x14ac:dyDescent="0.2">
      <c r="A91" s="2"/>
      <c r="C91" s="4" t="s">
        <v>54</v>
      </c>
    </row>
    <row r="92" spans="1:12" x14ac:dyDescent="0.2">
      <c r="A92" s="2"/>
    </row>
    <row r="93" spans="1:12" x14ac:dyDescent="0.2">
      <c r="A93" s="2">
        <v>37</v>
      </c>
      <c r="C93" s="1" t="s">
        <v>55</v>
      </c>
      <c r="E93" s="39">
        <v>8047408.9801481701</v>
      </c>
      <c r="F93" s="39">
        <v>215555.68576199259</v>
      </c>
      <c r="G93" s="39">
        <f>E93+F93</f>
        <v>8262964.665910163</v>
      </c>
      <c r="H93" s="51"/>
      <c r="I93" s="39">
        <v>7974438.9821498403</v>
      </c>
      <c r="J93" s="39">
        <v>162390.442552122</v>
      </c>
      <c r="K93" s="6">
        <f>I93+J93</f>
        <v>8136829.4247019626</v>
      </c>
      <c r="L93" s="6">
        <f>K93-G93</f>
        <v>-126135.24120820034</v>
      </c>
    </row>
    <row r="94" spans="1:12" x14ac:dyDescent="0.2">
      <c r="A94" s="2">
        <v>38</v>
      </c>
      <c r="C94" s="1" t="s">
        <v>56</v>
      </c>
      <c r="E94" s="39">
        <v>3945840.7176198703</v>
      </c>
      <c r="F94" s="39">
        <v>2366417.9050134635</v>
      </c>
      <c r="G94" s="39">
        <f>E94+F94</f>
        <v>6312258.6226333342</v>
      </c>
      <c r="H94" s="51"/>
      <c r="I94" s="39">
        <v>4112244.0869021388</v>
      </c>
      <c r="J94" s="39">
        <v>2360274.8238563421</v>
      </c>
      <c r="K94" s="6">
        <f>I94+J94</f>
        <v>6472518.9107584804</v>
      </c>
      <c r="L94" s="6">
        <f>K94-G94</f>
        <v>160260.28812514618</v>
      </c>
    </row>
    <row r="95" spans="1:12" x14ac:dyDescent="0.2">
      <c r="A95" s="2">
        <v>39</v>
      </c>
      <c r="C95" s="1" t="s">
        <v>57</v>
      </c>
      <c r="E95" s="39">
        <v>598161.62453045219</v>
      </c>
      <c r="F95" s="39">
        <v>438598.75831586786</v>
      </c>
      <c r="G95" s="39">
        <f>E95+F95</f>
        <v>1036760.38284632</v>
      </c>
      <c r="H95" s="51"/>
      <c r="I95" s="39">
        <v>540052.047923462</v>
      </c>
      <c r="J95" s="39">
        <v>471285.396684215</v>
      </c>
      <c r="K95" s="6">
        <f>I95+J95</f>
        <v>1011337.4446076769</v>
      </c>
      <c r="L95" s="6">
        <f>K95-G95</f>
        <v>-25422.93823864311</v>
      </c>
    </row>
    <row r="96" spans="1:12" x14ac:dyDescent="0.2">
      <c r="A96" s="2">
        <v>40</v>
      </c>
      <c r="C96" s="1" t="s">
        <v>0</v>
      </c>
      <c r="E96" s="16">
        <f t="shared" ref="E96:K96" si="14">SUM(E93:E95)</f>
        <v>12591411.322298491</v>
      </c>
      <c r="F96" s="16">
        <f t="shared" si="14"/>
        <v>3020572.349091324</v>
      </c>
      <c r="G96" s="16">
        <f t="shared" si="14"/>
        <v>15611983.671389816</v>
      </c>
      <c r="H96" s="51"/>
      <c r="I96" s="16">
        <f t="shared" si="14"/>
        <v>12626735.116975442</v>
      </c>
      <c r="J96" s="16">
        <f t="shared" si="14"/>
        <v>2993950.6630926789</v>
      </c>
      <c r="K96" s="7">
        <f t="shared" si="14"/>
        <v>15620685.78006812</v>
      </c>
      <c r="L96" s="7">
        <f>K96-G96</f>
        <v>8702.108678303659</v>
      </c>
    </row>
    <row r="97" spans="1:12" x14ac:dyDescent="0.2">
      <c r="A97" s="2"/>
    </row>
    <row r="98" spans="1:12" x14ac:dyDescent="0.2">
      <c r="A98" s="2"/>
      <c r="C98" s="4" t="s">
        <v>58</v>
      </c>
    </row>
    <row r="99" spans="1:12" x14ac:dyDescent="0.2">
      <c r="A99" s="2"/>
      <c r="C99" s="4"/>
    </row>
    <row r="100" spans="1:12" x14ac:dyDescent="0.2">
      <c r="A100" s="2">
        <v>41</v>
      </c>
      <c r="C100" s="1" t="s">
        <v>73</v>
      </c>
      <c r="E100" s="6">
        <v>0</v>
      </c>
      <c r="F100" s="6">
        <v>189115.33230798453</v>
      </c>
      <c r="G100" s="6">
        <f>E100+F100</f>
        <v>189115.33230798453</v>
      </c>
      <c r="H100" s="50"/>
      <c r="I100" s="6">
        <v>0</v>
      </c>
      <c r="J100" s="6">
        <v>200474.41915999999</v>
      </c>
      <c r="K100" s="6">
        <f>I100+J100</f>
        <v>200474.41915999999</v>
      </c>
      <c r="L100" s="6">
        <f>K100-G100</f>
        <v>11359.086852015462</v>
      </c>
    </row>
    <row r="101" spans="1:12" x14ac:dyDescent="0.2">
      <c r="A101" s="2">
        <v>42</v>
      </c>
      <c r="C101" s="1" t="s">
        <v>70</v>
      </c>
      <c r="E101" s="6">
        <v>25983.819770903101</v>
      </c>
      <c r="F101" s="6">
        <v>614587.77989049419</v>
      </c>
      <c r="G101" s="6">
        <f t="shared" ref="G101:G111" si="15">E101+F101</f>
        <v>640571.59966139728</v>
      </c>
      <c r="H101" s="50"/>
      <c r="I101" s="6">
        <v>26660.396410000001</v>
      </c>
      <c r="J101" s="6">
        <v>616485.2713100001</v>
      </c>
      <c r="K101" s="6">
        <f t="shared" ref="K101:K109" si="16">I101+J101</f>
        <v>643145.66772000014</v>
      </c>
      <c r="L101" s="6">
        <f t="shared" ref="L101:L109" si="17">K101-G101</f>
        <v>2574.0680586028611</v>
      </c>
    </row>
    <row r="102" spans="1:12" x14ac:dyDescent="0.2">
      <c r="A102" s="2">
        <v>43</v>
      </c>
      <c r="C102" s="1" t="s">
        <v>64</v>
      </c>
      <c r="E102" s="6">
        <v>6876.8099906304988</v>
      </c>
      <c r="F102" s="6">
        <v>1688569.6845890668</v>
      </c>
      <c r="G102" s="6">
        <f t="shared" si="15"/>
        <v>1695446.4945796973</v>
      </c>
      <c r="H102" s="50"/>
      <c r="I102" s="6">
        <v>6637.0788700000003</v>
      </c>
      <c r="J102" s="6">
        <v>2008424.1831200002</v>
      </c>
      <c r="K102" s="6">
        <f t="shared" si="16"/>
        <v>2015061.2619900003</v>
      </c>
      <c r="L102" s="6">
        <f t="shared" si="17"/>
        <v>319614.767410303</v>
      </c>
    </row>
    <row r="103" spans="1:12" x14ac:dyDescent="0.2">
      <c r="A103" s="2">
        <v>44</v>
      </c>
      <c r="C103" s="1" t="s">
        <v>68</v>
      </c>
      <c r="E103" s="6">
        <v>61519.490808247399</v>
      </c>
      <c r="F103" s="6">
        <v>705200.13132057746</v>
      </c>
      <c r="G103" s="6">
        <f t="shared" si="15"/>
        <v>766719.62212882482</v>
      </c>
      <c r="H103" s="50"/>
      <c r="I103" s="6">
        <v>63354.621629999994</v>
      </c>
      <c r="J103" s="6">
        <v>712869.68510999996</v>
      </c>
      <c r="K103" s="6">
        <f t="shared" si="16"/>
        <v>776224.30673999991</v>
      </c>
      <c r="L103" s="6">
        <f t="shared" si="17"/>
        <v>9504.6846111750929</v>
      </c>
    </row>
    <row r="104" spans="1:12" x14ac:dyDescent="0.2">
      <c r="A104" s="2">
        <v>45</v>
      </c>
      <c r="C104" s="1" t="s">
        <v>67</v>
      </c>
      <c r="E104" s="6">
        <v>38209.678440008</v>
      </c>
      <c r="F104" s="6">
        <v>687239.76161816204</v>
      </c>
      <c r="G104" s="6">
        <f t="shared" si="15"/>
        <v>725449.44005817</v>
      </c>
      <c r="H104" s="50"/>
      <c r="I104" s="6">
        <v>36405.210160000002</v>
      </c>
      <c r="J104" s="6">
        <v>720094.50118000002</v>
      </c>
      <c r="K104" s="6">
        <f t="shared" si="16"/>
        <v>756499.71134000004</v>
      </c>
      <c r="L104" s="6">
        <f t="shared" si="17"/>
        <v>31050.271281830035</v>
      </c>
    </row>
    <row r="105" spans="1:12" x14ac:dyDescent="0.2">
      <c r="A105" s="2">
        <v>46</v>
      </c>
      <c r="C105" s="1" t="s">
        <v>69</v>
      </c>
      <c r="E105" s="6">
        <v>43930.970957018602</v>
      </c>
      <c r="F105" s="6">
        <v>676265.5216555323</v>
      </c>
      <c r="G105" s="6">
        <f t="shared" si="15"/>
        <v>720196.49261255085</v>
      </c>
      <c r="H105" s="50"/>
      <c r="I105" s="6">
        <v>54261.860950000002</v>
      </c>
      <c r="J105" s="6">
        <v>697779.87488000013</v>
      </c>
      <c r="K105" s="6">
        <f t="shared" si="16"/>
        <v>752041.73583000014</v>
      </c>
      <c r="L105" s="6">
        <f t="shared" si="17"/>
        <v>31845.243217449286</v>
      </c>
    </row>
    <row r="106" spans="1:12" x14ac:dyDescent="0.2">
      <c r="A106" s="2">
        <v>47</v>
      </c>
      <c r="C106" s="1" t="s">
        <v>72</v>
      </c>
      <c r="E106" s="6">
        <v>3933.0540590839</v>
      </c>
      <c r="F106" s="6">
        <v>335890.34895159112</v>
      </c>
      <c r="G106" s="6">
        <f t="shared" si="15"/>
        <v>339823.40301067504</v>
      </c>
      <c r="H106" s="50"/>
      <c r="I106" s="6">
        <v>2893.1812099999997</v>
      </c>
      <c r="J106" s="6">
        <v>340983.8303899999</v>
      </c>
      <c r="K106" s="6">
        <f t="shared" si="16"/>
        <v>343877.01159999991</v>
      </c>
      <c r="L106" s="6">
        <f t="shared" si="17"/>
        <v>4053.6085893248674</v>
      </c>
    </row>
    <row r="107" spans="1:12" x14ac:dyDescent="0.2">
      <c r="A107" s="2">
        <v>48</v>
      </c>
      <c r="C107" s="1" t="s">
        <v>74</v>
      </c>
      <c r="E107" s="6">
        <v>192834.59187984618</v>
      </c>
      <c r="F107" s="6">
        <v>385470.84997948608</v>
      </c>
      <c r="G107" s="6">
        <f t="shared" si="15"/>
        <v>578305.44185933226</v>
      </c>
      <c r="H107" s="50"/>
      <c r="I107" s="6">
        <v>171095.86639999997</v>
      </c>
      <c r="J107" s="6">
        <v>299857.10954999999</v>
      </c>
      <c r="K107" s="6">
        <f t="shared" si="16"/>
        <v>470952.97594999999</v>
      </c>
      <c r="L107" s="6">
        <f t="shared" si="17"/>
        <v>-107352.46590933227</v>
      </c>
    </row>
    <row r="108" spans="1:12" x14ac:dyDescent="0.2">
      <c r="A108" s="2">
        <v>49</v>
      </c>
      <c r="C108" s="1" t="s">
        <v>63</v>
      </c>
      <c r="E108" s="6">
        <v>15921.834720347599</v>
      </c>
      <c r="F108" s="6">
        <v>1912722.9874852463</v>
      </c>
      <c r="G108" s="6">
        <f t="shared" si="15"/>
        <v>1928644.8222055938</v>
      </c>
      <c r="H108" s="50"/>
      <c r="I108" s="6">
        <v>16273.26784</v>
      </c>
      <c r="J108" s="6">
        <v>2282225.1375000002</v>
      </c>
      <c r="K108" s="6">
        <f t="shared" si="16"/>
        <v>2298498.4053400001</v>
      </c>
      <c r="L108" s="6">
        <f t="shared" si="17"/>
        <v>369853.58313440625</v>
      </c>
    </row>
    <row r="109" spans="1:12" x14ac:dyDescent="0.2">
      <c r="A109" s="2">
        <v>50</v>
      </c>
      <c r="C109" s="1" t="s">
        <v>71</v>
      </c>
      <c r="E109" s="6">
        <v>1167.1392943754006</v>
      </c>
      <c r="F109" s="6">
        <v>608258.89955104538</v>
      </c>
      <c r="G109" s="6">
        <f t="shared" si="15"/>
        <v>609426.03884542082</v>
      </c>
      <c r="H109" s="50"/>
      <c r="I109" s="6">
        <v>18968.15854</v>
      </c>
      <c r="J109" s="6">
        <v>604841.53620999993</v>
      </c>
      <c r="K109" s="6">
        <f t="shared" si="16"/>
        <v>623809.69474999991</v>
      </c>
      <c r="L109" s="6">
        <f t="shared" si="17"/>
        <v>14383.655904579093</v>
      </c>
    </row>
    <row r="110" spans="1:12" x14ac:dyDescent="0.2">
      <c r="A110" s="2">
        <v>51</v>
      </c>
      <c r="C110" s="1" t="s">
        <v>66</v>
      </c>
      <c r="E110" s="6">
        <v>2733.5</v>
      </c>
      <c r="F110" s="6">
        <v>1432693.7651860474</v>
      </c>
      <c r="G110" s="6">
        <f t="shared" si="15"/>
        <v>1435427.2651860474</v>
      </c>
      <c r="H110" s="50"/>
      <c r="I110" s="6">
        <v>0</v>
      </c>
      <c r="J110" s="6">
        <v>1450521.0424900001</v>
      </c>
      <c r="K110" s="6">
        <f>I110+J110</f>
        <v>1450521.0424900001</v>
      </c>
      <c r="L110" s="6">
        <f>K110-G110</f>
        <v>15093.777303952724</v>
      </c>
    </row>
    <row r="111" spans="1:12" x14ac:dyDescent="0.2">
      <c r="A111" s="2">
        <v>52</v>
      </c>
      <c r="C111" s="1" t="s">
        <v>65</v>
      </c>
      <c r="E111" s="6">
        <v>8269.6847234030993</v>
      </c>
      <c r="F111" s="6">
        <v>1553221.6056075813</v>
      </c>
      <c r="G111" s="6">
        <f t="shared" si="15"/>
        <v>1561491.2903309844</v>
      </c>
      <c r="H111" s="50"/>
      <c r="I111" s="6">
        <v>6997.1181100000003</v>
      </c>
      <c r="J111" s="6">
        <v>1688670.5715099717</v>
      </c>
      <c r="K111" s="6">
        <f>I111+J111</f>
        <v>1695667.6896199717</v>
      </c>
      <c r="L111" s="6">
        <f>K111-G111</f>
        <v>134176.39928898728</v>
      </c>
    </row>
    <row r="112" spans="1:12" x14ac:dyDescent="0.2">
      <c r="A112" s="2">
        <v>53</v>
      </c>
      <c r="C112" s="1" t="s">
        <v>0</v>
      </c>
      <c r="E112" s="7">
        <f t="shared" ref="E112:L112" si="18">SUM(E100:E111)</f>
        <v>401380.57464386371</v>
      </c>
      <c r="F112" s="7">
        <f t="shared" si="18"/>
        <v>10789236.668142814</v>
      </c>
      <c r="G112" s="7">
        <f t="shared" si="18"/>
        <v>11190617.242786678</v>
      </c>
      <c r="H112" s="50"/>
      <c r="I112" s="7">
        <f t="shared" si="18"/>
        <v>403546.76011999993</v>
      </c>
      <c r="J112" s="7">
        <f t="shared" si="18"/>
        <v>11623227.162409972</v>
      </c>
      <c r="K112" s="7">
        <f t="shared" si="18"/>
        <v>12026773.922529973</v>
      </c>
      <c r="L112" s="7">
        <f t="shared" si="18"/>
        <v>836156.67974329367</v>
      </c>
    </row>
    <row r="113" spans="1:12" x14ac:dyDescent="0.2">
      <c r="A113" s="2"/>
    </row>
    <row r="114" spans="1:12" ht="13.5" thickBot="1" x14ac:dyDescent="0.25">
      <c r="A114" s="2">
        <v>54</v>
      </c>
      <c r="C114" s="1" t="s">
        <v>53</v>
      </c>
      <c r="E114" s="5">
        <f>E96+E112</f>
        <v>12992791.896942355</v>
      </c>
      <c r="F114" s="5">
        <f t="shared" ref="F114:L114" si="19">F96+F112</f>
        <v>13809809.017234139</v>
      </c>
      <c r="G114" s="5">
        <f t="shared" si="19"/>
        <v>26802600.914176494</v>
      </c>
      <c r="H114" s="50"/>
      <c r="I114" s="5">
        <f t="shared" si="19"/>
        <v>13030281.877095442</v>
      </c>
      <c r="J114" s="5">
        <f t="shared" si="19"/>
        <v>14617177.825502651</v>
      </c>
      <c r="K114" s="5">
        <f t="shared" si="19"/>
        <v>27647459.702598095</v>
      </c>
      <c r="L114" s="5">
        <f t="shared" si="19"/>
        <v>844858.78842159733</v>
      </c>
    </row>
    <row r="115" spans="1:12" ht="13.5" thickTop="1" x14ac:dyDescent="0.2"/>
    <row r="116" spans="1:12" x14ac:dyDescent="0.2">
      <c r="A116" s="4"/>
    </row>
    <row r="117" spans="1:12" x14ac:dyDescent="0.2">
      <c r="A117" s="3"/>
    </row>
  </sheetData>
  <mergeCells count="12">
    <mergeCell ref="E47:G47"/>
    <mergeCell ref="I47:K47"/>
    <mergeCell ref="E85:G85"/>
    <mergeCell ref="I85:K85"/>
    <mergeCell ref="E86:G86"/>
    <mergeCell ref="I86:K86"/>
    <mergeCell ref="E8:G8"/>
    <mergeCell ref="E9:G9"/>
    <mergeCell ref="I8:K8"/>
    <mergeCell ref="I9:K9"/>
    <mergeCell ref="E46:G46"/>
    <mergeCell ref="I46:K46"/>
  </mergeCells>
  <pageMargins left="0.7" right="0.7" top="0.75" bottom="0.75" header="0.3" footer="0.3"/>
  <pageSetup firstPageNumber="10" orientation="landscape" useFirstPageNumber="1" r:id="rId1"/>
  <headerFooter>
    <oddHeader>&amp;R&amp;"Arial,Regular"&amp;10Filed: 2022-10-31
EB-2022-0200
Exhibit 3
Tab 3
Schedule 1
Attachment 2
Page &amp;P of 15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A51C1-795F-4D4E-8AA8-43F93176D39E}">
  <dimension ref="A1:L117"/>
  <sheetViews>
    <sheetView view="pageLayout" zoomScale="90" zoomScaleNormal="100" zoomScalePageLayoutView="90" workbookViewId="0"/>
  </sheetViews>
  <sheetFormatPr defaultColWidth="101.140625" defaultRowHeight="12.75" x14ac:dyDescent="0.2"/>
  <cols>
    <col min="1" max="1" width="5" style="1" bestFit="1" customWidth="1"/>
    <col min="2" max="2" width="1.28515625" style="1" customWidth="1"/>
    <col min="3" max="3" width="24.5703125" style="1" customWidth="1"/>
    <col min="4" max="4" width="1.28515625" style="1" customWidth="1"/>
    <col min="5" max="7" width="12.7109375" style="1" customWidth="1"/>
    <col min="8" max="8" width="1.140625" style="43" customWidth="1"/>
    <col min="9" max="12" width="12.7109375" style="1" customWidth="1"/>
    <col min="13" max="16384" width="101.140625" style="1"/>
  </cols>
  <sheetData>
    <row r="1" spans="1:12" x14ac:dyDescent="0.2">
      <c r="A1" s="15"/>
    </row>
    <row r="6" spans="1:12" s="12" customFormat="1" x14ac:dyDescent="0.2">
      <c r="A6" s="13" t="s">
        <v>62</v>
      </c>
      <c r="B6" s="13"/>
      <c r="C6" s="13"/>
      <c r="D6" s="13"/>
      <c r="E6" s="13"/>
      <c r="F6" s="13"/>
      <c r="G6" s="13"/>
      <c r="H6" s="45"/>
      <c r="I6" s="13"/>
      <c r="J6" s="13"/>
      <c r="K6" s="13"/>
      <c r="L6" s="13"/>
    </row>
    <row r="8" spans="1:12" s="4" customFormat="1" ht="15" customHeight="1" x14ac:dyDescent="0.2">
      <c r="E8" s="55">
        <v>2023</v>
      </c>
      <c r="F8" s="55"/>
      <c r="G8" s="55"/>
      <c r="H8" s="46"/>
      <c r="I8" s="55">
        <v>2024</v>
      </c>
      <c r="J8" s="55"/>
      <c r="K8" s="55"/>
      <c r="L8" s="11"/>
    </row>
    <row r="9" spans="1:12" s="8" customFormat="1" ht="38.1" customHeight="1" x14ac:dyDescent="0.2">
      <c r="A9" s="9" t="s">
        <v>76</v>
      </c>
      <c r="C9" s="10" t="s">
        <v>52</v>
      </c>
      <c r="E9" s="54" t="s">
        <v>36</v>
      </c>
      <c r="F9" s="54"/>
      <c r="G9" s="54"/>
      <c r="H9" s="47"/>
      <c r="I9" s="54" t="s">
        <v>35</v>
      </c>
      <c r="J9" s="54"/>
      <c r="K9" s="54"/>
      <c r="L9" s="9" t="s">
        <v>47</v>
      </c>
    </row>
    <row r="10" spans="1:12" x14ac:dyDescent="0.2">
      <c r="E10" s="2" t="s">
        <v>6</v>
      </c>
      <c r="F10" s="2" t="s">
        <v>5</v>
      </c>
      <c r="G10" s="2" t="s">
        <v>4</v>
      </c>
      <c r="H10" s="48"/>
      <c r="I10" s="2" t="s">
        <v>3</v>
      </c>
      <c r="J10" s="2" t="s">
        <v>2</v>
      </c>
      <c r="K10" s="2" t="s">
        <v>1</v>
      </c>
      <c r="L10" s="2" t="s">
        <v>42</v>
      </c>
    </row>
    <row r="11" spans="1:12" x14ac:dyDescent="0.2">
      <c r="E11" s="2"/>
      <c r="F11" s="2"/>
      <c r="G11" s="2"/>
      <c r="H11" s="48"/>
      <c r="I11" s="2"/>
      <c r="J11" s="2"/>
      <c r="K11" s="2"/>
      <c r="L11" s="2"/>
    </row>
    <row r="12" spans="1:12" x14ac:dyDescent="0.2">
      <c r="E12" s="14" t="s">
        <v>41</v>
      </c>
      <c r="F12" s="14" t="s">
        <v>40</v>
      </c>
      <c r="G12" s="14" t="s">
        <v>0</v>
      </c>
      <c r="H12" s="49"/>
      <c r="I12" s="14" t="s">
        <v>41</v>
      </c>
      <c r="J12" s="14" t="s">
        <v>40</v>
      </c>
      <c r="K12" s="14" t="s">
        <v>0</v>
      </c>
      <c r="L12" s="2"/>
    </row>
    <row r="14" spans="1:12" x14ac:dyDescent="0.2">
      <c r="C14" s="4" t="s">
        <v>34</v>
      </c>
      <c r="L14" s="6"/>
    </row>
    <row r="15" spans="1:12" x14ac:dyDescent="0.2">
      <c r="E15" s="6"/>
      <c r="F15" s="6"/>
      <c r="G15" s="6"/>
      <c r="H15" s="50"/>
      <c r="I15" s="6"/>
      <c r="J15" s="6"/>
      <c r="K15" s="6"/>
      <c r="L15" s="6"/>
    </row>
    <row r="16" spans="1:12" x14ac:dyDescent="0.2">
      <c r="A16" s="2">
        <v>1</v>
      </c>
      <c r="C16" s="1" t="s">
        <v>75</v>
      </c>
      <c r="E16" s="6">
        <v>4949972.1838881699</v>
      </c>
      <c r="F16" s="6">
        <v>95495.956769063501</v>
      </c>
      <c r="G16" s="6">
        <f>E16+F16</f>
        <v>5045468.1406572331</v>
      </c>
      <c r="H16" s="50"/>
      <c r="I16" s="6">
        <v>4915774</v>
      </c>
      <c r="J16" s="6">
        <v>85253</v>
      </c>
      <c r="K16" s="6">
        <f>I16+J16</f>
        <v>5001027</v>
      </c>
      <c r="L16" s="6">
        <f>K16-G16</f>
        <v>-44441.140657233074</v>
      </c>
    </row>
    <row r="17" spans="1:12" x14ac:dyDescent="0.2">
      <c r="A17" s="2">
        <v>2</v>
      </c>
      <c r="C17" s="1" t="s">
        <v>33</v>
      </c>
      <c r="E17" s="6">
        <v>3026407.1761044203</v>
      </c>
      <c r="F17" s="6">
        <v>1860706.0389159</v>
      </c>
      <c r="G17" s="6">
        <f>E17+F17</f>
        <v>4887113.2150203204</v>
      </c>
      <c r="H17" s="50"/>
      <c r="I17" s="6">
        <v>2970864</v>
      </c>
      <c r="J17" s="6">
        <v>1824830</v>
      </c>
      <c r="K17" s="6">
        <f>I17+J17</f>
        <v>4795694</v>
      </c>
      <c r="L17" s="6">
        <f>K17-G17</f>
        <v>-91419.215020320378</v>
      </c>
    </row>
    <row r="18" spans="1:12" x14ac:dyDescent="0.2">
      <c r="A18" s="2">
        <v>3</v>
      </c>
      <c r="C18" s="1" t="s">
        <v>32</v>
      </c>
      <c r="E18" s="6">
        <v>0</v>
      </c>
      <c r="F18" s="6">
        <v>0</v>
      </c>
      <c r="G18" s="6">
        <f>E18+F18</f>
        <v>0</v>
      </c>
      <c r="H18" s="50"/>
      <c r="I18" s="6">
        <v>0</v>
      </c>
      <c r="J18" s="6">
        <v>0</v>
      </c>
      <c r="K18" s="6">
        <f>I18+J18</f>
        <v>0</v>
      </c>
      <c r="L18" s="6">
        <f>K18-G18</f>
        <v>0</v>
      </c>
    </row>
    <row r="19" spans="1:12" x14ac:dyDescent="0.2">
      <c r="A19" s="2">
        <v>4</v>
      </c>
      <c r="C19" s="1" t="s">
        <v>39</v>
      </c>
      <c r="E19" s="7">
        <f t="shared" ref="E19:L19" si="0">SUM(E16:E18)</f>
        <v>7976379.3599925898</v>
      </c>
      <c r="F19" s="7">
        <f t="shared" si="0"/>
        <v>1956201.9956849637</v>
      </c>
      <c r="G19" s="7">
        <f t="shared" si="0"/>
        <v>9932581.3556775525</v>
      </c>
      <c r="H19" s="50"/>
      <c r="I19" s="7">
        <f t="shared" si="0"/>
        <v>7886638</v>
      </c>
      <c r="J19" s="7">
        <f t="shared" si="0"/>
        <v>1910083</v>
      </c>
      <c r="K19" s="7">
        <f t="shared" si="0"/>
        <v>9796721</v>
      </c>
      <c r="L19" s="7">
        <f t="shared" si="0"/>
        <v>-135860.35567755345</v>
      </c>
    </row>
    <row r="20" spans="1:12" x14ac:dyDescent="0.2">
      <c r="A20" s="2"/>
      <c r="E20" s="6"/>
      <c r="F20" s="6"/>
      <c r="G20" s="6"/>
      <c r="H20" s="50"/>
      <c r="I20" s="6"/>
      <c r="J20" s="6"/>
      <c r="K20" s="6"/>
      <c r="L20" s="6"/>
    </row>
    <row r="21" spans="1:12" x14ac:dyDescent="0.2">
      <c r="A21" s="2">
        <v>5</v>
      </c>
      <c r="C21" s="1" t="s">
        <v>31</v>
      </c>
      <c r="E21" s="6">
        <v>2882811.7251766301</v>
      </c>
      <c r="F21" s="6">
        <v>180358.343104484</v>
      </c>
      <c r="G21" s="6">
        <f>E21+F21</f>
        <v>3063170.0682811141</v>
      </c>
      <c r="H21" s="50"/>
      <c r="I21" s="6">
        <v>3073284</v>
      </c>
      <c r="J21" s="6">
        <v>181848</v>
      </c>
      <c r="K21" s="6">
        <f>I21+J21</f>
        <v>3255132</v>
      </c>
      <c r="L21" s="6">
        <f>K21-G21</f>
        <v>191961.9317188859</v>
      </c>
    </row>
    <row r="22" spans="1:12" x14ac:dyDescent="0.2">
      <c r="A22" s="2">
        <v>6</v>
      </c>
      <c r="C22" s="1" t="s">
        <v>30</v>
      </c>
      <c r="E22" s="6">
        <v>624630.78692057508</v>
      </c>
      <c r="F22" s="6">
        <v>628533.0729813549</v>
      </c>
      <c r="G22" s="6">
        <f>E22+F22</f>
        <v>1253163.85990193</v>
      </c>
      <c r="H22" s="50"/>
      <c r="I22" s="6">
        <v>688379</v>
      </c>
      <c r="J22" s="6">
        <v>630997</v>
      </c>
      <c r="K22" s="6">
        <f>I22+J22</f>
        <v>1319376</v>
      </c>
      <c r="L22" s="6">
        <f>K22-G22</f>
        <v>66212.140098070027</v>
      </c>
    </row>
    <row r="23" spans="1:12" x14ac:dyDescent="0.2">
      <c r="A23" s="2">
        <v>7</v>
      </c>
      <c r="C23" s="1" t="s">
        <v>29</v>
      </c>
      <c r="E23" s="6">
        <v>952937.12652530393</v>
      </c>
      <c r="F23" s="6">
        <v>59999.688175456504</v>
      </c>
      <c r="G23" s="6">
        <f>E23+F23</f>
        <v>1012936.8147007604</v>
      </c>
      <c r="H23" s="50"/>
      <c r="I23" s="6">
        <v>931213</v>
      </c>
      <c r="J23" s="6">
        <v>57792</v>
      </c>
      <c r="K23" s="6">
        <f>I23+J23</f>
        <v>989005</v>
      </c>
      <c r="L23" s="6">
        <f>K23-G23</f>
        <v>-23931.814700760413</v>
      </c>
    </row>
    <row r="24" spans="1:12" x14ac:dyDescent="0.2">
      <c r="A24" s="2">
        <v>8</v>
      </c>
      <c r="C24" s="1" t="s">
        <v>28</v>
      </c>
      <c r="E24" s="6">
        <v>189976.11836034301</v>
      </c>
      <c r="F24" s="6">
        <v>168857.56314642599</v>
      </c>
      <c r="G24" s="6">
        <f>E24+F24</f>
        <v>358833.68150676903</v>
      </c>
      <c r="H24" s="50"/>
      <c r="I24" s="6">
        <v>164590</v>
      </c>
      <c r="J24" s="6">
        <v>163384</v>
      </c>
      <c r="K24" s="6">
        <f>I24+J24</f>
        <v>327974</v>
      </c>
      <c r="L24" s="6">
        <f>K24-G24</f>
        <v>-30859.681506769033</v>
      </c>
    </row>
    <row r="25" spans="1:12" x14ac:dyDescent="0.2">
      <c r="A25" s="2">
        <v>9</v>
      </c>
      <c r="C25" s="1" t="s">
        <v>38</v>
      </c>
      <c r="E25" s="7">
        <f t="shared" ref="E25:L25" si="1">SUM(E21:E24)</f>
        <v>4650355.7569828527</v>
      </c>
      <c r="F25" s="7">
        <f t="shared" si="1"/>
        <v>1037748.6674077214</v>
      </c>
      <c r="G25" s="7">
        <f t="shared" si="1"/>
        <v>5688104.424390574</v>
      </c>
      <c r="H25" s="50"/>
      <c r="I25" s="7">
        <f t="shared" si="1"/>
        <v>4857466</v>
      </c>
      <c r="J25" s="7">
        <f t="shared" si="1"/>
        <v>1034021</v>
      </c>
      <c r="K25" s="7">
        <f t="shared" si="1"/>
        <v>5891487</v>
      </c>
      <c r="L25" s="7">
        <f t="shared" si="1"/>
        <v>203382.57560942648</v>
      </c>
    </row>
    <row r="26" spans="1:12" x14ac:dyDescent="0.2">
      <c r="A26" s="2"/>
      <c r="E26" s="6"/>
      <c r="F26" s="6"/>
      <c r="G26" s="6"/>
      <c r="H26" s="50"/>
      <c r="I26" s="6"/>
      <c r="J26" s="6"/>
      <c r="K26" s="6"/>
      <c r="L26" s="6"/>
    </row>
    <row r="27" spans="1:12" x14ac:dyDescent="0.2">
      <c r="A27" s="2">
        <v>10</v>
      </c>
      <c r="C27" s="1" t="s">
        <v>27</v>
      </c>
      <c r="E27" s="16">
        <f t="shared" ref="E27:L27" si="2">E19+E25</f>
        <v>12626735.116975442</v>
      </c>
      <c r="F27" s="16">
        <f t="shared" si="2"/>
        <v>2993950.6630926849</v>
      </c>
      <c r="G27" s="16">
        <f t="shared" si="2"/>
        <v>15620685.780068126</v>
      </c>
      <c r="H27" s="51"/>
      <c r="I27" s="16">
        <f t="shared" si="2"/>
        <v>12744104</v>
      </c>
      <c r="J27" s="16">
        <f t="shared" si="2"/>
        <v>2944104</v>
      </c>
      <c r="K27" s="7">
        <f t="shared" si="2"/>
        <v>15688208</v>
      </c>
      <c r="L27" s="7">
        <f t="shared" si="2"/>
        <v>67522.219931873027</v>
      </c>
    </row>
    <row r="28" spans="1:12" x14ac:dyDescent="0.2">
      <c r="A28" s="2"/>
      <c r="E28" s="6"/>
      <c r="F28" s="6"/>
      <c r="G28" s="6"/>
      <c r="H28" s="50"/>
      <c r="I28" s="6"/>
      <c r="J28" s="6"/>
      <c r="K28" s="6"/>
      <c r="L28" s="6"/>
    </row>
    <row r="29" spans="1:12" x14ac:dyDescent="0.2">
      <c r="A29" s="2"/>
      <c r="C29" s="4" t="s">
        <v>24</v>
      </c>
    </row>
    <row r="30" spans="1:12" x14ac:dyDescent="0.2">
      <c r="A30" s="2"/>
    </row>
    <row r="31" spans="1:12" x14ac:dyDescent="0.2">
      <c r="A31" s="2">
        <v>11</v>
      </c>
      <c r="C31" s="1" t="s">
        <v>23</v>
      </c>
      <c r="E31" s="6">
        <v>15117.824000000001</v>
      </c>
      <c r="F31" s="6">
        <v>12972.344999999999</v>
      </c>
      <c r="G31" s="6">
        <f>E31+F31</f>
        <v>28090.169000000002</v>
      </c>
      <c r="H31" s="50"/>
      <c r="I31" s="6">
        <v>14757</v>
      </c>
      <c r="J31" s="17">
        <v>12672.509</v>
      </c>
      <c r="K31" s="17">
        <v>27429.148000000001</v>
      </c>
      <c r="L31" s="6">
        <f>K31-G31</f>
        <v>-661.02100000000064</v>
      </c>
    </row>
    <row r="32" spans="1:12" x14ac:dyDescent="0.2">
      <c r="A32" s="2">
        <v>12</v>
      </c>
      <c r="C32" s="1" t="s">
        <v>22</v>
      </c>
      <c r="E32" s="6">
        <v>102757.95699999999</v>
      </c>
      <c r="F32" s="6">
        <v>971613.79399999999</v>
      </c>
      <c r="G32" s="6">
        <f>E32+F32</f>
        <v>1074371.7509999999</v>
      </c>
      <c r="H32" s="50"/>
      <c r="I32" s="6">
        <v>102197</v>
      </c>
      <c r="J32" s="17">
        <v>966084.25</v>
      </c>
      <c r="K32" s="17">
        <v>1068281.1669999999</v>
      </c>
      <c r="L32" s="6">
        <f>K32-G32</f>
        <v>-6090.5840000000317</v>
      </c>
    </row>
    <row r="33" spans="1:12" x14ac:dyDescent="0.2">
      <c r="A33" s="2">
        <v>13</v>
      </c>
      <c r="C33" s="1" t="s">
        <v>21</v>
      </c>
      <c r="E33" s="6">
        <v>1668.5319999999999</v>
      </c>
      <c r="F33" s="6">
        <v>384370.12900000002</v>
      </c>
      <c r="G33" s="6">
        <f t="shared" ref="G33:G36" si="3">E33+F33</f>
        <v>386038.66100000002</v>
      </c>
      <c r="H33" s="50"/>
      <c r="I33" s="6">
        <v>1651</v>
      </c>
      <c r="J33" s="17">
        <v>380221.815</v>
      </c>
      <c r="K33" s="17">
        <v>381872.95299999998</v>
      </c>
      <c r="L33" s="6">
        <f t="shared" ref="L33:L36" si="4">K33-G33</f>
        <v>-4165.7080000000424</v>
      </c>
    </row>
    <row r="34" spans="1:12" x14ac:dyDescent="0.2">
      <c r="A34" s="2">
        <v>14</v>
      </c>
      <c r="C34" s="1" t="s">
        <v>20</v>
      </c>
      <c r="E34" s="6">
        <v>0</v>
      </c>
      <c r="F34" s="6">
        <v>824970.71412000002</v>
      </c>
      <c r="G34" s="6">
        <f t="shared" si="3"/>
        <v>824970.71412000002</v>
      </c>
      <c r="H34" s="50"/>
      <c r="I34" s="6">
        <v>0</v>
      </c>
      <c r="J34" s="17">
        <v>824970.71412000002</v>
      </c>
      <c r="K34" s="17">
        <v>824970.71412000002</v>
      </c>
      <c r="L34" s="6">
        <f t="shared" si="4"/>
        <v>0</v>
      </c>
    </row>
    <row r="35" spans="1:12" x14ac:dyDescent="0.2">
      <c r="A35" s="2">
        <v>15</v>
      </c>
      <c r="C35" s="1" t="s">
        <v>19</v>
      </c>
      <c r="E35" s="6">
        <v>4817.549</v>
      </c>
      <c r="F35" s="6">
        <v>50668.078999999998</v>
      </c>
      <c r="G35" s="6">
        <f t="shared" si="3"/>
        <v>55485.627999999997</v>
      </c>
      <c r="H35" s="50"/>
      <c r="I35" s="6">
        <v>4392</v>
      </c>
      <c r="J35" s="17">
        <v>48254.987000000001</v>
      </c>
      <c r="K35" s="17">
        <v>52646.499000000003</v>
      </c>
      <c r="L35" s="6">
        <f t="shared" si="4"/>
        <v>-2839.1289999999935</v>
      </c>
    </row>
    <row r="36" spans="1:12" x14ac:dyDescent="0.2">
      <c r="A36" s="2">
        <v>16</v>
      </c>
      <c r="C36" s="1" t="s">
        <v>18</v>
      </c>
      <c r="E36" s="6">
        <v>555.74599999999998</v>
      </c>
      <c r="F36" s="6">
        <v>14775.451999999999</v>
      </c>
      <c r="G36" s="6">
        <f t="shared" si="3"/>
        <v>15331.197999999999</v>
      </c>
      <c r="H36" s="50"/>
      <c r="I36" s="6">
        <v>574</v>
      </c>
      <c r="J36" s="17">
        <v>15140.038</v>
      </c>
      <c r="K36" s="17">
        <v>15713.662</v>
      </c>
      <c r="L36" s="6">
        <f t="shared" si="4"/>
        <v>382.46400000000176</v>
      </c>
    </row>
    <row r="37" spans="1:12" x14ac:dyDescent="0.2">
      <c r="A37" s="2"/>
      <c r="E37" s="6"/>
      <c r="F37" s="6"/>
      <c r="G37" s="6"/>
      <c r="H37" s="50"/>
      <c r="I37" s="6"/>
      <c r="J37" s="6"/>
      <c r="K37" s="6"/>
      <c r="L37" s="6"/>
    </row>
    <row r="38" spans="1:12" x14ac:dyDescent="0.2">
      <c r="A38" s="2"/>
      <c r="E38" s="6"/>
      <c r="F38" s="6"/>
      <c r="G38" s="6"/>
      <c r="H38" s="50"/>
      <c r="I38" s="6"/>
      <c r="J38" s="6"/>
      <c r="K38" s="6"/>
      <c r="L38" s="6"/>
    </row>
    <row r="39" spans="1:12" x14ac:dyDescent="0.2">
      <c r="A39" s="2"/>
      <c r="E39" s="6"/>
      <c r="F39" s="6"/>
      <c r="G39" s="6"/>
      <c r="H39" s="50"/>
      <c r="I39" s="6"/>
      <c r="J39" s="6"/>
      <c r="K39" s="6"/>
      <c r="L39" s="6"/>
    </row>
    <row r="40" spans="1:12" x14ac:dyDescent="0.2">
      <c r="A40" s="2"/>
      <c r="E40" s="6"/>
      <c r="F40" s="6"/>
      <c r="G40" s="6"/>
      <c r="H40" s="50"/>
      <c r="I40" s="6"/>
      <c r="J40" s="6"/>
      <c r="K40" s="6"/>
      <c r="L40" s="6"/>
    </row>
    <row r="41" spans="1:12" x14ac:dyDescent="0.2">
      <c r="A41" s="2"/>
      <c r="E41" s="6"/>
      <c r="F41" s="6"/>
      <c r="G41" s="6"/>
      <c r="H41" s="50"/>
      <c r="I41" s="6"/>
      <c r="J41" s="6"/>
      <c r="K41" s="6"/>
      <c r="L41" s="6"/>
    </row>
    <row r="42" spans="1:12" x14ac:dyDescent="0.2">
      <c r="A42" s="2"/>
      <c r="E42" s="6"/>
      <c r="F42" s="6"/>
      <c r="G42" s="6"/>
      <c r="H42" s="50"/>
      <c r="I42" s="6"/>
      <c r="J42" s="6"/>
      <c r="K42" s="6"/>
      <c r="L42" s="6"/>
    </row>
    <row r="43" spans="1:12" x14ac:dyDescent="0.2">
      <c r="A43" s="2"/>
      <c r="E43" s="6"/>
      <c r="F43" s="6"/>
      <c r="G43" s="6"/>
      <c r="H43" s="50"/>
      <c r="I43" s="6"/>
      <c r="J43" s="6"/>
      <c r="K43" s="6"/>
      <c r="L43" s="6"/>
    </row>
    <row r="44" spans="1:12" s="12" customFormat="1" x14ac:dyDescent="0.2">
      <c r="A44" s="13" t="s">
        <v>82</v>
      </c>
      <c r="B44" s="13"/>
      <c r="C44" s="13"/>
      <c r="D44" s="13"/>
      <c r="E44" s="13"/>
      <c r="F44" s="13"/>
      <c r="G44" s="13"/>
      <c r="H44" s="45"/>
      <c r="I44" s="13"/>
      <c r="J44" s="13"/>
      <c r="K44" s="13"/>
      <c r="L44" s="13"/>
    </row>
    <row r="46" spans="1:12" s="4" customFormat="1" x14ac:dyDescent="0.2">
      <c r="E46" s="55">
        <v>2023</v>
      </c>
      <c r="F46" s="55"/>
      <c r="G46" s="55"/>
      <c r="H46" s="46"/>
      <c r="I46" s="55">
        <v>2024</v>
      </c>
      <c r="J46" s="55"/>
      <c r="K46" s="55"/>
      <c r="L46" s="11"/>
    </row>
    <row r="47" spans="1:12" s="8" customFormat="1" ht="38.1" customHeight="1" x14ac:dyDescent="0.2">
      <c r="A47" s="9" t="s">
        <v>76</v>
      </c>
      <c r="C47" s="10" t="s">
        <v>52</v>
      </c>
      <c r="E47" s="54" t="s">
        <v>36</v>
      </c>
      <c r="F47" s="54"/>
      <c r="G47" s="54"/>
      <c r="H47" s="47"/>
      <c r="I47" s="54" t="s">
        <v>35</v>
      </c>
      <c r="J47" s="54"/>
      <c r="K47" s="54"/>
      <c r="L47" s="9" t="s">
        <v>47</v>
      </c>
    </row>
    <row r="48" spans="1:12" x14ac:dyDescent="0.2">
      <c r="E48" s="2" t="s">
        <v>6</v>
      </c>
      <c r="F48" s="2" t="s">
        <v>5</v>
      </c>
      <c r="G48" s="2" t="s">
        <v>4</v>
      </c>
      <c r="H48" s="48"/>
      <c r="I48" s="2" t="s">
        <v>3</v>
      </c>
      <c r="J48" s="2" t="s">
        <v>2</v>
      </c>
      <c r="K48" s="2" t="s">
        <v>1</v>
      </c>
      <c r="L48" s="2" t="s">
        <v>42</v>
      </c>
    </row>
    <row r="49" spans="1:12" x14ac:dyDescent="0.2">
      <c r="E49" s="2"/>
      <c r="F49" s="2"/>
      <c r="G49" s="2"/>
      <c r="H49" s="48"/>
      <c r="I49" s="2"/>
      <c r="J49" s="2"/>
      <c r="K49" s="2"/>
      <c r="L49" s="2"/>
    </row>
    <row r="50" spans="1:12" x14ac:dyDescent="0.2">
      <c r="E50" s="14" t="s">
        <v>41</v>
      </c>
      <c r="F50" s="14" t="s">
        <v>40</v>
      </c>
      <c r="G50" s="14" t="s">
        <v>0</v>
      </c>
      <c r="H50" s="49"/>
      <c r="I50" s="14" t="s">
        <v>41</v>
      </c>
      <c r="J50" s="14" t="s">
        <v>40</v>
      </c>
      <c r="K50" s="14" t="s">
        <v>0</v>
      </c>
      <c r="L50" s="2"/>
    </row>
    <row r="51" spans="1:12" x14ac:dyDescent="0.2">
      <c r="A51" s="2"/>
      <c r="E51" s="6"/>
      <c r="F51" s="6"/>
      <c r="G51" s="6"/>
      <c r="H51" s="50"/>
      <c r="I51" s="6"/>
      <c r="J51" s="6"/>
      <c r="K51" s="6"/>
      <c r="L51" s="6"/>
    </row>
    <row r="52" spans="1:12" x14ac:dyDescent="0.2">
      <c r="A52" s="2">
        <v>17</v>
      </c>
      <c r="C52" s="1" t="s">
        <v>17</v>
      </c>
      <c r="E52" s="6">
        <v>5360.9179999999997</v>
      </c>
      <c r="F52" s="6">
        <v>317064.88</v>
      </c>
      <c r="G52" s="6">
        <f t="shared" ref="G52:G55" si="5">E52+F52</f>
        <v>322425.79800000001</v>
      </c>
      <c r="H52" s="50"/>
      <c r="I52" s="6">
        <v>5360</v>
      </c>
      <c r="J52" s="18">
        <v>317893.52600000001</v>
      </c>
      <c r="K52" s="18">
        <v>323253.728</v>
      </c>
      <c r="L52" s="6">
        <f t="shared" ref="L52:L55" si="6">K52-G52</f>
        <v>827.92999999999302</v>
      </c>
    </row>
    <row r="53" spans="1:12" x14ac:dyDescent="0.2">
      <c r="A53" s="2">
        <v>18</v>
      </c>
      <c r="C53" s="1" t="s">
        <v>16</v>
      </c>
      <c r="E53" s="6">
        <v>138496.72500000001</v>
      </c>
      <c r="F53" s="6">
        <v>48105.074000000001</v>
      </c>
      <c r="G53" s="6">
        <f t="shared" si="5"/>
        <v>186601.799</v>
      </c>
      <c r="H53" s="50"/>
      <c r="I53" s="6">
        <v>140306</v>
      </c>
      <c r="J53" s="18">
        <v>48546.5</v>
      </c>
      <c r="K53" s="18">
        <v>188852.1</v>
      </c>
      <c r="L53" s="6">
        <f t="shared" si="6"/>
        <v>2250.3010000000068</v>
      </c>
    </row>
    <row r="54" spans="1:12" x14ac:dyDescent="0.2">
      <c r="A54" s="2">
        <v>19</v>
      </c>
      <c r="C54" s="1" t="s">
        <v>15</v>
      </c>
      <c r="E54" s="6">
        <v>0</v>
      </c>
      <c r="F54" s="6">
        <v>0</v>
      </c>
      <c r="G54" s="6">
        <f t="shared" si="5"/>
        <v>0</v>
      </c>
      <c r="H54" s="50"/>
      <c r="I54" s="6">
        <v>0</v>
      </c>
      <c r="J54" s="18">
        <v>0</v>
      </c>
      <c r="K54" s="18">
        <v>0</v>
      </c>
      <c r="L54" s="6">
        <f t="shared" si="6"/>
        <v>0</v>
      </c>
    </row>
    <row r="55" spans="1:12" x14ac:dyDescent="0.2">
      <c r="A55" s="2">
        <v>20</v>
      </c>
      <c r="C55" s="1" t="s">
        <v>14</v>
      </c>
      <c r="E55" s="6">
        <v>0</v>
      </c>
      <c r="F55" s="6">
        <v>0</v>
      </c>
      <c r="G55" s="6">
        <f t="shared" si="5"/>
        <v>0</v>
      </c>
      <c r="H55" s="50"/>
      <c r="I55" s="6">
        <v>0</v>
      </c>
      <c r="J55" s="18">
        <v>0</v>
      </c>
      <c r="K55" s="18">
        <v>0</v>
      </c>
      <c r="L55" s="6">
        <f t="shared" si="6"/>
        <v>0</v>
      </c>
    </row>
    <row r="56" spans="1:12" x14ac:dyDescent="0.2">
      <c r="A56" s="2">
        <v>21</v>
      </c>
      <c r="C56" s="1" t="s">
        <v>39</v>
      </c>
      <c r="E56" s="7">
        <f>SUM(E52:E55)+SUM(E31:E36)</f>
        <v>268775.25099999999</v>
      </c>
      <c r="F56" s="7">
        <f>SUM(F52:F55)+SUM(F31:F36)</f>
        <v>2624540.4671199997</v>
      </c>
      <c r="G56" s="7">
        <f>SUM(G52:G55)+SUM(G31:G36)</f>
        <v>2893315.7181199999</v>
      </c>
      <c r="H56" s="50"/>
      <c r="I56" s="7">
        <f>SUM(I52:I55)+SUM(I31:I36)</f>
        <v>269237</v>
      </c>
      <c r="J56" s="7">
        <f>SUM(J52:J55)+SUM(J31:J36)</f>
        <v>2613784.3391200006</v>
      </c>
      <c r="K56" s="7">
        <f>SUM(K52:K55)+SUM(K31:K36)</f>
        <v>2883019.9711199999</v>
      </c>
      <c r="L56" s="7">
        <f>SUM(L52:L55)+SUM(L31:L36)</f>
        <v>-10295.747000000067</v>
      </c>
    </row>
    <row r="57" spans="1:12" x14ac:dyDescent="0.2">
      <c r="A57" s="2"/>
      <c r="E57" s="2"/>
    </row>
    <row r="58" spans="1:12" x14ac:dyDescent="0.2">
      <c r="A58" s="2">
        <v>22</v>
      </c>
      <c r="C58" s="1" t="s">
        <v>13</v>
      </c>
      <c r="E58" s="6">
        <v>59806.774649999999</v>
      </c>
      <c r="F58" s="6">
        <v>538355.99404999998</v>
      </c>
      <c r="G58" s="6">
        <f t="shared" ref="G58:G69" si="7">E58+F58</f>
        <v>598162.76870000002</v>
      </c>
      <c r="H58" s="50"/>
      <c r="I58" s="6">
        <v>59362</v>
      </c>
      <c r="J58" s="19">
        <v>534537.83358999994</v>
      </c>
      <c r="K58" s="19">
        <v>593899.38992999995</v>
      </c>
      <c r="L58" s="6">
        <f t="shared" ref="L58:L69" si="8">K58-G58</f>
        <v>-4263.3787700000685</v>
      </c>
    </row>
    <row r="59" spans="1:12" x14ac:dyDescent="0.2">
      <c r="A59" s="2">
        <v>23</v>
      </c>
      <c r="C59" s="1" t="s">
        <v>12</v>
      </c>
      <c r="E59" s="6">
        <v>35618.686000000002</v>
      </c>
      <c r="F59" s="6">
        <v>713923.08512000006</v>
      </c>
      <c r="G59" s="6">
        <f t="shared" si="7"/>
        <v>749541.77112000005</v>
      </c>
      <c r="H59" s="50"/>
      <c r="I59" s="6">
        <v>35618.686000000002</v>
      </c>
      <c r="J59" s="19">
        <v>754117.98451999994</v>
      </c>
      <c r="K59" s="19">
        <v>789736.67051999993</v>
      </c>
      <c r="L59" s="6">
        <f t="shared" si="8"/>
        <v>40194.899399999878</v>
      </c>
    </row>
    <row r="60" spans="1:12" x14ac:dyDescent="0.2">
      <c r="A60" s="2">
        <v>24</v>
      </c>
      <c r="C60" s="1" t="s">
        <v>26</v>
      </c>
      <c r="E60" s="6">
        <v>15795.321699999999</v>
      </c>
      <c r="F60" s="6">
        <v>74278.104099999997</v>
      </c>
      <c r="G60" s="6">
        <f>E60+F60</f>
        <v>90073.425799999997</v>
      </c>
      <c r="H60" s="50"/>
      <c r="I60" s="6">
        <v>15795.321699999999</v>
      </c>
      <c r="J60" s="19">
        <v>74278.104099999997</v>
      </c>
      <c r="K60" s="19">
        <v>90073.425799999997</v>
      </c>
      <c r="L60" s="6">
        <f>K60-G60</f>
        <v>0</v>
      </c>
    </row>
    <row r="61" spans="1:12" x14ac:dyDescent="0.2">
      <c r="A61" s="2">
        <v>25</v>
      </c>
      <c r="C61" s="1" t="s">
        <v>25</v>
      </c>
      <c r="E61" s="6">
        <v>329.32479999999998</v>
      </c>
      <c r="F61" s="6">
        <v>0</v>
      </c>
      <c r="G61" s="6">
        <f>E61+F61</f>
        <v>329.32479999999998</v>
      </c>
      <c r="H61" s="50"/>
      <c r="I61" s="6">
        <v>0</v>
      </c>
      <c r="J61" s="19">
        <v>0</v>
      </c>
      <c r="K61" s="19">
        <v>0</v>
      </c>
      <c r="L61" s="6">
        <f>K61-G61</f>
        <v>-329.32479999999998</v>
      </c>
    </row>
    <row r="62" spans="1:12" x14ac:dyDescent="0.2">
      <c r="A62" s="2">
        <v>26</v>
      </c>
      <c r="C62" s="1" t="s">
        <v>48</v>
      </c>
      <c r="E62" s="6">
        <v>13922.937830000001</v>
      </c>
      <c r="F62" s="6">
        <v>825828.03422999999</v>
      </c>
      <c r="G62" s="6">
        <f t="shared" si="7"/>
        <v>839750.97205999994</v>
      </c>
      <c r="H62" s="50"/>
      <c r="I62" s="6">
        <v>15631</v>
      </c>
      <c r="J62" s="19">
        <v>913470.04629000102</v>
      </c>
      <c r="K62" s="19">
        <v>929101.10525000107</v>
      </c>
      <c r="L62" s="6">
        <f t="shared" si="8"/>
        <v>89350.133190001128</v>
      </c>
    </row>
    <row r="63" spans="1:12" x14ac:dyDescent="0.2">
      <c r="A63" s="2">
        <v>27</v>
      </c>
      <c r="C63" s="1" t="s">
        <v>23</v>
      </c>
      <c r="E63" s="6">
        <v>0</v>
      </c>
      <c r="F63" s="6">
        <v>1036695.7030399999</v>
      </c>
      <c r="G63" s="6">
        <f t="shared" si="7"/>
        <v>1036695.7030399999</v>
      </c>
      <c r="H63" s="50"/>
      <c r="I63" s="6">
        <v>0</v>
      </c>
      <c r="J63" s="19">
        <v>1076377.9679700001</v>
      </c>
      <c r="K63" s="19">
        <v>1076377.9679700001</v>
      </c>
      <c r="L63" s="6">
        <f t="shared" si="8"/>
        <v>39682.264930000179</v>
      </c>
    </row>
    <row r="64" spans="1:12" x14ac:dyDescent="0.2">
      <c r="A64" s="2">
        <v>28</v>
      </c>
      <c r="C64" s="1" t="s">
        <v>49</v>
      </c>
      <c r="E64" s="6">
        <v>0</v>
      </c>
      <c r="F64" s="6">
        <v>434564.01257999998</v>
      </c>
      <c r="G64" s="6">
        <f t="shared" si="7"/>
        <v>434564.01257999998</v>
      </c>
      <c r="H64" s="50"/>
      <c r="I64" s="6">
        <v>0</v>
      </c>
      <c r="J64" s="19">
        <v>431289.49168000004</v>
      </c>
      <c r="K64" s="19">
        <v>431289.49168000004</v>
      </c>
      <c r="L64" s="6">
        <f t="shared" si="8"/>
        <v>-3274.520899999945</v>
      </c>
    </row>
    <row r="65" spans="1:12" x14ac:dyDescent="0.2">
      <c r="A65" s="2">
        <v>29</v>
      </c>
      <c r="C65" s="1" t="s">
        <v>50</v>
      </c>
      <c r="E65" s="6">
        <v>0</v>
      </c>
      <c r="F65" s="6">
        <v>4962964.1720000003</v>
      </c>
      <c r="G65" s="6">
        <f t="shared" si="7"/>
        <v>4962964.1720000003</v>
      </c>
      <c r="H65" s="50"/>
      <c r="I65" s="6">
        <v>0</v>
      </c>
      <c r="J65" s="19">
        <v>5005643.3246499998</v>
      </c>
      <c r="K65" s="19">
        <v>5005643.3246499998</v>
      </c>
      <c r="L65" s="6">
        <f t="shared" si="8"/>
        <v>42679.152649999596</v>
      </c>
    </row>
    <row r="66" spans="1:12" x14ac:dyDescent="0.2">
      <c r="A66" s="2">
        <v>30</v>
      </c>
      <c r="C66" s="1" t="s">
        <v>51</v>
      </c>
      <c r="E66" s="6">
        <v>0</v>
      </c>
      <c r="F66" s="6">
        <v>249200.14546999999</v>
      </c>
      <c r="G66" s="6">
        <f t="shared" si="7"/>
        <v>249200.14546999999</v>
      </c>
      <c r="H66" s="50"/>
      <c r="I66" s="6">
        <v>0</v>
      </c>
      <c r="J66" s="19">
        <v>249200.14546999999</v>
      </c>
      <c r="K66" s="19">
        <v>249200.14546999999</v>
      </c>
      <c r="L66" s="6">
        <f t="shared" si="8"/>
        <v>0</v>
      </c>
    </row>
    <row r="67" spans="1:12" x14ac:dyDescent="0.2">
      <c r="A67" s="2">
        <v>31</v>
      </c>
      <c r="C67" s="1" t="s">
        <v>11</v>
      </c>
      <c r="E67" s="6">
        <v>2186.9106400000001</v>
      </c>
      <c r="F67" s="6">
        <v>58614.647640000003</v>
      </c>
      <c r="G67" s="6">
        <f t="shared" si="7"/>
        <v>60801.558280000005</v>
      </c>
      <c r="H67" s="50"/>
      <c r="I67" s="6">
        <v>2164</v>
      </c>
      <c r="J67" s="19">
        <v>57328.935149999998</v>
      </c>
      <c r="K67" s="19">
        <v>59492.90105</v>
      </c>
      <c r="L67" s="6">
        <f t="shared" si="8"/>
        <v>-1308.6572300000043</v>
      </c>
    </row>
    <row r="68" spans="1:12" x14ac:dyDescent="0.2">
      <c r="A68" s="2">
        <v>32</v>
      </c>
      <c r="C68" s="1" t="s">
        <v>10</v>
      </c>
      <c r="E68" s="6">
        <v>7111.5535</v>
      </c>
      <c r="F68" s="6">
        <v>104262.797059972</v>
      </c>
      <c r="G68" s="6">
        <f t="shared" si="7"/>
        <v>111374.35055997199</v>
      </c>
      <c r="H68" s="50"/>
      <c r="I68" s="6">
        <v>5703</v>
      </c>
      <c r="J68" s="19">
        <v>121127.99948</v>
      </c>
      <c r="K68" s="19">
        <v>126830.75641</v>
      </c>
      <c r="L68" s="6">
        <f t="shared" si="8"/>
        <v>15456.405850028008</v>
      </c>
    </row>
    <row r="69" spans="1:12" x14ac:dyDescent="0.2">
      <c r="A69" s="2">
        <v>33</v>
      </c>
      <c r="C69" s="1" t="s">
        <v>9</v>
      </c>
      <c r="E69" s="6">
        <v>0</v>
      </c>
      <c r="F69" s="6">
        <v>0</v>
      </c>
      <c r="G69" s="6">
        <f t="shared" si="7"/>
        <v>0</v>
      </c>
      <c r="H69" s="50"/>
      <c r="I69" s="6">
        <v>0</v>
      </c>
      <c r="J69" s="19">
        <v>0</v>
      </c>
      <c r="K69" s="19">
        <v>0</v>
      </c>
      <c r="L69" s="6">
        <f t="shared" si="8"/>
        <v>0</v>
      </c>
    </row>
    <row r="70" spans="1:12" x14ac:dyDescent="0.2">
      <c r="A70" s="2">
        <v>34</v>
      </c>
      <c r="C70" s="1" t="s">
        <v>38</v>
      </c>
      <c r="E70" s="7">
        <f t="shared" ref="E70:K70" si="9">SUM(E58:E69)</f>
        <v>134771.50912</v>
      </c>
      <c r="F70" s="7">
        <f t="shared" si="9"/>
        <v>8998686.6952899713</v>
      </c>
      <c r="G70" s="7">
        <f t="shared" si="9"/>
        <v>9133458.2044099737</v>
      </c>
      <c r="H70" s="50"/>
      <c r="I70" s="7">
        <f t="shared" si="9"/>
        <v>134274.00770000002</v>
      </c>
      <c r="J70" s="7">
        <f t="shared" si="9"/>
        <v>9217371.8329000007</v>
      </c>
      <c r="K70" s="7">
        <f t="shared" si="9"/>
        <v>9351645.1787300017</v>
      </c>
      <c r="L70" s="7">
        <f>K70-G70</f>
        <v>218186.97432002798</v>
      </c>
    </row>
    <row r="71" spans="1:12" x14ac:dyDescent="0.2">
      <c r="A71" s="2"/>
      <c r="E71" s="2"/>
    </row>
    <row r="72" spans="1:12" x14ac:dyDescent="0.2">
      <c r="A72" s="2">
        <v>35</v>
      </c>
      <c r="C72" s="1" t="s">
        <v>8</v>
      </c>
      <c r="E72" s="7">
        <f t="shared" ref="E72:K72" si="10">E56+E70</f>
        <v>403546.76011999999</v>
      </c>
      <c r="F72" s="7">
        <f t="shared" si="10"/>
        <v>11623227.162409971</v>
      </c>
      <c r="G72" s="7">
        <f t="shared" si="10"/>
        <v>12026773.922529973</v>
      </c>
      <c r="H72" s="50"/>
      <c r="I72" s="7">
        <f t="shared" si="10"/>
        <v>403511.00770000002</v>
      </c>
      <c r="J72" s="7">
        <f t="shared" si="10"/>
        <v>11831156.172020001</v>
      </c>
      <c r="K72" s="7">
        <f t="shared" si="10"/>
        <v>12234665.149850002</v>
      </c>
      <c r="L72" s="7">
        <f>K72-G72</f>
        <v>207891.22732002847</v>
      </c>
    </row>
    <row r="73" spans="1:12" x14ac:dyDescent="0.2">
      <c r="A73" s="2"/>
      <c r="E73" s="2"/>
    </row>
    <row r="74" spans="1:12" x14ac:dyDescent="0.2">
      <c r="A74" s="2">
        <v>36</v>
      </c>
      <c r="C74" s="1" t="s">
        <v>53</v>
      </c>
      <c r="E74" s="7">
        <f>E27+E72</f>
        <v>13030281.877095442</v>
      </c>
      <c r="F74" s="7">
        <f>F27+F72</f>
        <v>14617177.825502656</v>
      </c>
      <c r="G74" s="7">
        <f>G27+G72</f>
        <v>27647459.702598099</v>
      </c>
      <c r="H74" s="50"/>
      <c r="I74" s="7">
        <f>I27+I72</f>
        <v>13147615.0077</v>
      </c>
      <c r="J74" s="7">
        <f>J27+J72</f>
        <v>14775260.172020001</v>
      </c>
      <c r="K74" s="7">
        <f>K27+K72</f>
        <v>27922873.149850003</v>
      </c>
      <c r="L74" s="7">
        <f>L27+L72</f>
        <v>275413.4472519015</v>
      </c>
    </row>
    <row r="75" spans="1:12" x14ac:dyDescent="0.2">
      <c r="A75" s="2"/>
      <c r="E75" s="6"/>
      <c r="F75" s="6"/>
      <c r="G75" s="6"/>
      <c r="H75" s="50"/>
      <c r="I75" s="6"/>
      <c r="J75" s="6"/>
      <c r="K75" s="6"/>
      <c r="L75" s="6"/>
    </row>
    <row r="76" spans="1:12" x14ac:dyDescent="0.2">
      <c r="A76" s="2"/>
      <c r="E76" s="6"/>
      <c r="F76" s="6"/>
      <c r="G76" s="6"/>
      <c r="H76" s="50"/>
      <c r="I76" s="6"/>
      <c r="J76" s="6"/>
      <c r="K76" s="6"/>
      <c r="L76" s="6"/>
    </row>
    <row r="77" spans="1:12" x14ac:dyDescent="0.2">
      <c r="A77" s="2"/>
      <c r="E77" s="6"/>
      <c r="F77" s="6"/>
      <c r="G77" s="6"/>
      <c r="H77" s="50"/>
      <c r="I77" s="6"/>
      <c r="J77" s="6"/>
      <c r="K77" s="6"/>
      <c r="L77" s="6"/>
    </row>
    <row r="78" spans="1:12" x14ac:dyDescent="0.2">
      <c r="A78" s="2"/>
      <c r="E78" s="6"/>
      <c r="F78" s="6"/>
      <c r="G78" s="6"/>
      <c r="H78" s="50"/>
      <c r="I78" s="6"/>
      <c r="J78" s="6"/>
      <c r="K78" s="6"/>
      <c r="L78" s="6"/>
    </row>
    <row r="79" spans="1:12" x14ac:dyDescent="0.2">
      <c r="A79" s="2"/>
      <c r="E79" s="6"/>
      <c r="F79" s="6"/>
      <c r="G79" s="6"/>
      <c r="H79" s="50"/>
      <c r="I79" s="6"/>
      <c r="J79" s="6"/>
      <c r="K79" s="6"/>
      <c r="L79" s="6"/>
    </row>
    <row r="80" spans="1:12" x14ac:dyDescent="0.2">
      <c r="A80" s="2"/>
      <c r="E80" s="6"/>
      <c r="F80" s="6"/>
      <c r="G80" s="6"/>
      <c r="H80" s="50"/>
      <c r="I80" s="6"/>
      <c r="J80" s="6"/>
      <c r="K80" s="6"/>
      <c r="L80" s="6"/>
    </row>
    <row r="81" spans="1:12" s="29" customFormat="1" x14ac:dyDescent="0.2">
      <c r="A81" s="2"/>
      <c r="E81" s="35"/>
      <c r="F81" s="35"/>
      <c r="G81" s="35"/>
      <c r="H81" s="50"/>
      <c r="I81" s="35"/>
      <c r="J81" s="35"/>
      <c r="K81" s="35"/>
      <c r="L81" s="35"/>
    </row>
    <row r="82" spans="1:12" s="29" customFormat="1" x14ac:dyDescent="0.2">
      <c r="A82" s="2"/>
      <c r="E82" s="35"/>
      <c r="F82" s="35"/>
      <c r="G82" s="35"/>
      <c r="H82" s="50"/>
      <c r="I82" s="35"/>
      <c r="J82" s="35"/>
      <c r="K82" s="35"/>
      <c r="L82" s="35"/>
    </row>
    <row r="83" spans="1:12" s="12" customFormat="1" x14ac:dyDescent="0.2">
      <c r="A83" s="13" t="s">
        <v>82</v>
      </c>
      <c r="B83" s="13"/>
      <c r="C83" s="13"/>
      <c r="D83" s="13"/>
      <c r="E83" s="13"/>
      <c r="F83" s="13"/>
      <c r="G83" s="13"/>
      <c r="H83" s="45"/>
      <c r="I83" s="13"/>
      <c r="J83" s="13"/>
      <c r="K83" s="13"/>
      <c r="L83" s="13"/>
    </row>
    <row r="85" spans="1:12" s="4" customFormat="1" x14ac:dyDescent="0.2">
      <c r="E85" s="55">
        <v>2023</v>
      </c>
      <c r="F85" s="55"/>
      <c r="G85" s="55"/>
      <c r="H85" s="46"/>
      <c r="I85" s="55">
        <v>2024</v>
      </c>
      <c r="J85" s="55"/>
      <c r="K85" s="55"/>
      <c r="L85" s="11"/>
    </row>
    <row r="86" spans="1:12" s="8" customFormat="1" ht="38.1" customHeight="1" x14ac:dyDescent="0.2">
      <c r="A86" s="9" t="s">
        <v>76</v>
      </c>
      <c r="C86" s="10" t="s">
        <v>52</v>
      </c>
      <c r="E86" s="54" t="s">
        <v>36</v>
      </c>
      <c r="F86" s="54"/>
      <c r="G86" s="54"/>
      <c r="H86" s="47"/>
      <c r="I86" s="54" t="s">
        <v>35</v>
      </c>
      <c r="J86" s="54"/>
      <c r="K86" s="54"/>
      <c r="L86" s="9" t="s">
        <v>47</v>
      </c>
    </row>
    <row r="87" spans="1:12" x14ac:dyDescent="0.2">
      <c r="E87" s="2" t="s">
        <v>6</v>
      </c>
      <c r="F87" s="2" t="s">
        <v>5</v>
      </c>
      <c r="G87" s="2" t="s">
        <v>4</v>
      </c>
      <c r="H87" s="48"/>
      <c r="I87" s="2" t="s">
        <v>3</v>
      </c>
      <c r="J87" s="2" t="s">
        <v>2</v>
      </c>
      <c r="K87" s="2" t="s">
        <v>1</v>
      </c>
      <c r="L87" s="2" t="s">
        <v>42</v>
      </c>
    </row>
    <row r="88" spans="1:12" x14ac:dyDescent="0.2">
      <c r="E88" s="2"/>
      <c r="F88" s="2"/>
      <c r="G88" s="2"/>
      <c r="H88" s="48"/>
      <c r="I88" s="2"/>
      <c r="J88" s="2"/>
      <c r="K88" s="2"/>
      <c r="L88" s="2"/>
    </row>
    <row r="89" spans="1:12" x14ac:dyDescent="0.2">
      <c r="E89" s="14" t="s">
        <v>41</v>
      </c>
      <c r="F89" s="14" t="s">
        <v>40</v>
      </c>
      <c r="G89" s="14" t="s">
        <v>0</v>
      </c>
      <c r="H89" s="49"/>
      <c r="I89" s="14" t="s">
        <v>41</v>
      </c>
      <c r="J89" s="14" t="s">
        <v>40</v>
      </c>
      <c r="K89" s="14" t="s">
        <v>0</v>
      </c>
      <c r="L89" s="2"/>
    </row>
    <row r="91" spans="1:12" x14ac:dyDescent="0.2">
      <c r="A91" s="2"/>
      <c r="C91" s="4" t="s">
        <v>54</v>
      </c>
    </row>
    <row r="92" spans="1:12" x14ac:dyDescent="0.2">
      <c r="A92" s="2"/>
    </row>
    <row r="93" spans="1:12" x14ac:dyDescent="0.2">
      <c r="A93" s="2">
        <v>37</v>
      </c>
      <c r="C93" s="1" t="s">
        <v>55</v>
      </c>
      <c r="E93" s="39">
        <v>7974438.9821498403</v>
      </c>
      <c r="F93" s="39">
        <v>162390.442552122</v>
      </c>
      <c r="G93" s="39">
        <f>E93+F93</f>
        <v>8136829.4247019626</v>
      </c>
      <c r="H93" s="51"/>
      <c r="I93" s="39">
        <v>8027333.5790887</v>
      </c>
      <c r="J93" s="39">
        <v>151924.84454042101</v>
      </c>
      <c r="K93" s="6">
        <f>I93+J93</f>
        <v>8179258.4236291209</v>
      </c>
      <c r="L93" s="6">
        <f>K93-G93</f>
        <v>42428.998927158304</v>
      </c>
    </row>
    <row r="94" spans="1:12" x14ac:dyDescent="0.2">
      <c r="A94" s="2">
        <v>38</v>
      </c>
      <c r="C94" s="1" t="s">
        <v>56</v>
      </c>
      <c r="E94" s="39">
        <v>4112244.0869021388</v>
      </c>
      <c r="F94" s="39">
        <v>2360274.8238563421</v>
      </c>
      <c r="G94" s="39">
        <f>E94+F94</f>
        <v>6472518.9107584804</v>
      </c>
      <c r="H94" s="51"/>
      <c r="I94" s="39">
        <v>4139018.2037949422</v>
      </c>
      <c r="J94" s="39">
        <v>2309072.5033693141</v>
      </c>
      <c r="K94" s="6">
        <f>I94+J94</f>
        <v>6448090.7071642559</v>
      </c>
      <c r="L94" s="6">
        <f>K94-G94</f>
        <v>-24428.203594224527</v>
      </c>
    </row>
    <row r="95" spans="1:12" x14ac:dyDescent="0.2">
      <c r="A95" s="2">
        <v>39</v>
      </c>
      <c r="C95" s="1" t="s">
        <v>57</v>
      </c>
      <c r="E95" s="39">
        <v>540052.047923462</v>
      </c>
      <c r="F95" s="39">
        <v>471285.396684215</v>
      </c>
      <c r="G95" s="39">
        <f>E95+F95</f>
        <v>1011337.4446076769</v>
      </c>
      <c r="H95" s="51"/>
      <c r="I95" s="39">
        <v>577752.22145433188</v>
      </c>
      <c r="J95" s="39">
        <v>483106.65458052192</v>
      </c>
      <c r="K95" s="6">
        <f>I95+J95</f>
        <v>1060858.8760348537</v>
      </c>
      <c r="L95" s="6">
        <f>K95-G95</f>
        <v>49521.431427176809</v>
      </c>
    </row>
    <row r="96" spans="1:12" x14ac:dyDescent="0.2">
      <c r="A96" s="2">
        <v>40</v>
      </c>
      <c r="C96" s="1" t="s">
        <v>0</v>
      </c>
      <c r="E96" s="16">
        <f t="shared" ref="E96:K96" si="11">SUM(E93:E95)</f>
        <v>12626735.116975442</v>
      </c>
      <c r="F96" s="16">
        <f t="shared" si="11"/>
        <v>2993950.6630926789</v>
      </c>
      <c r="G96" s="16">
        <f t="shared" si="11"/>
        <v>15620685.78006812</v>
      </c>
      <c r="H96" s="51"/>
      <c r="I96" s="16">
        <f t="shared" si="11"/>
        <v>12744104.004337974</v>
      </c>
      <c r="J96" s="16">
        <f t="shared" si="11"/>
        <v>2944104.0024902569</v>
      </c>
      <c r="K96" s="7">
        <f t="shared" si="11"/>
        <v>15688208.006828232</v>
      </c>
      <c r="L96" s="7">
        <f>K96-G96</f>
        <v>67522.226760111749</v>
      </c>
    </row>
    <row r="97" spans="1:12" x14ac:dyDescent="0.2">
      <c r="A97" s="2"/>
    </row>
    <row r="98" spans="1:12" x14ac:dyDescent="0.2">
      <c r="A98" s="2"/>
      <c r="C98" s="4" t="s">
        <v>58</v>
      </c>
    </row>
    <row r="99" spans="1:12" x14ac:dyDescent="0.2">
      <c r="A99" s="2"/>
      <c r="C99" s="4"/>
    </row>
    <row r="100" spans="1:12" x14ac:dyDescent="0.2">
      <c r="A100" s="2">
        <v>41</v>
      </c>
      <c r="C100" s="1" t="s">
        <v>73</v>
      </c>
      <c r="E100" s="6">
        <v>0</v>
      </c>
      <c r="F100" s="6">
        <v>200474.41915999999</v>
      </c>
      <c r="G100" s="6">
        <f>E100+F100</f>
        <v>200474.41915999999</v>
      </c>
      <c r="H100" s="50"/>
      <c r="I100" s="6">
        <v>0</v>
      </c>
      <c r="J100" s="6">
        <v>214929.89198000001</v>
      </c>
      <c r="K100" s="6">
        <f>I100+J100</f>
        <v>214929.89198000001</v>
      </c>
      <c r="L100" s="6">
        <f>K100-G100</f>
        <v>14455.472820000025</v>
      </c>
    </row>
    <row r="101" spans="1:12" x14ac:dyDescent="0.2">
      <c r="A101" s="2">
        <v>42</v>
      </c>
      <c r="C101" s="1" t="s">
        <v>70</v>
      </c>
      <c r="E101" s="6">
        <v>26660.396410000001</v>
      </c>
      <c r="F101" s="6">
        <v>616485.2713100001</v>
      </c>
      <c r="G101" s="6">
        <f t="shared" ref="G101:G111" si="12">E101+F101</f>
        <v>643145.66772000014</v>
      </c>
      <c r="H101" s="50"/>
      <c r="I101" s="6">
        <v>26624.25418</v>
      </c>
      <c r="J101" s="6">
        <v>615503.94906000001</v>
      </c>
      <c r="K101" s="6">
        <f t="shared" ref="K101:K109" si="13">I101+J101</f>
        <v>642128.20324000006</v>
      </c>
      <c r="L101" s="6">
        <f t="shared" ref="L101:L109" si="14">K101-G101</f>
        <v>-1017.4644800000824</v>
      </c>
    </row>
    <row r="102" spans="1:12" x14ac:dyDescent="0.2">
      <c r="A102" s="2">
        <v>43</v>
      </c>
      <c r="C102" s="1" t="s">
        <v>64</v>
      </c>
      <c r="E102" s="6">
        <v>6637.0788700000003</v>
      </c>
      <c r="F102" s="6">
        <v>2008424.1831200002</v>
      </c>
      <c r="G102" s="6">
        <f t="shared" si="12"/>
        <v>2015061.2619900003</v>
      </c>
      <c r="H102" s="50"/>
      <c r="I102" s="6">
        <v>6578.7771999999995</v>
      </c>
      <c r="J102" s="6">
        <v>2007322.9472700001</v>
      </c>
      <c r="K102" s="6">
        <f t="shared" si="13"/>
        <v>2013901.72447</v>
      </c>
      <c r="L102" s="6">
        <f t="shared" si="14"/>
        <v>-1159.5375200002454</v>
      </c>
    </row>
    <row r="103" spans="1:12" x14ac:dyDescent="0.2">
      <c r="A103" s="2">
        <v>44</v>
      </c>
      <c r="C103" s="1" t="s">
        <v>68</v>
      </c>
      <c r="E103" s="6">
        <v>63354.621629999994</v>
      </c>
      <c r="F103" s="6">
        <v>712869.68510999996</v>
      </c>
      <c r="G103" s="6">
        <f t="shared" si="12"/>
        <v>776224.30673999991</v>
      </c>
      <c r="H103" s="50"/>
      <c r="I103" s="6">
        <v>63217.867899999997</v>
      </c>
      <c r="J103" s="6">
        <v>710947.69491999981</v>
      </c>
      <c r="K103" s="6">
        <f t="shared" si="13"/>
        <v>774165.56281999976</v>
      </c>
      <c r="L103" s="6">
        <f t="shared" si="14"/>
        <v>-2058.7439200001536</v>
      </c>
    </row>
    <row r="104" spans="1:12" x14ac:dyDescent="0.2">
      <c r="A104" s="2">
        <v>45</v>
      </c>
      <c r="C104" s="1" t="s">
        <v>67</v>
      </c>
      <c r="E104" s="6">
        <v>36405.210160000002</v>
      </c>
      <c r="F104" s="6">
        <v>720094.50118000002</v>
      </c>
      <c r="G104" s="6">
        <f t="shared" si="12"/>
        <v>756499.71134000004</v>
      </c>
      <c r="H104" s="50"/>
      <c r="I104" s="6">
        <v>36303.768059999995</v>
      </c>
      <c r="J104" s="6">
        <v>780425.21246000018</v>
      </c>
      <c r="K104" s="6">
        <f t="shared" si="13"/>
        <v>816728.98052000022</v>
      </c>
      <c r="L104" s="6">
        <f t="shared" si="14"/>
        <v>60229.269180000178</v>
      </c>
    </row>
    <row r="105" spans="1:12" x14ac:dyDescent="0.2">
      <c r="A105" s="2">
        <v>46</v>
      </c>
      <c r="C105" s="1" t="s">
        <v>69</v>
      </c>
      <c r="E105" s="6">
        <v>54261.860950000002</v>
      </c>
      <c r="F105" s="6">
        <v>697779.87488000013</v>
      </c>
      <c r="G105" s="6">
        <f t="shared" si="12"/>
        <v>752041.73583000014</v>
      </c>
      <c r="H105" s="50"/>
      <c r="I105" s="6">
        <v>54091.089500000002</v>
      </c>
      <c r="J105" s="6">
        <v>695725.7555300002</v>
      </c>
      <c r="K105" s="6">
        <f t="shared" si="13"/>
        <v>749816.8450300002</v>
      </c>
      <c r="L105" s="6">
        <f t="shared" si="14"/>
        <v>-2224.8907999999356</v>
      </c>
    </row>
    <row r="106" spans="1:12" x14ac:dyDescent="0.2">
      <c r="A106" s="2">
        <v>47</v>
      </c>
      <c r="C106" s="1" t="s">
        <v>72</v>
      </c>
      <c r="E106" s="6">
        <v>2893.1812099999997</v>
      </c>
      <c r="F106" s="6">
        <v>340983.8303899999</v>
      </c>
      <c r="G106" s="6">
        <f t="shared" si="12"/>
        <v>343877.01159999991</v>
      </c>
      <c r="H106" s="50"/>
      <c r="I106" s="6">
        <v>4606.4736600000006</v>
      </c>
      <c r="J106" s="6">
        <v>401891.51375999994</v>
      </c>
      <c r="K106" s="6">
        <f t="shared" si="13"/>
        <v>406497.98741999996</v>
      </c>
      <c r="L106" s="6">
        <f t="shared" si="14"/>
        <v>62620.975820000051</v>
      </c>
    </row>
    <row r="107" spans="1:12" x14ac:dyDescent="0.2">
      <c r="A107" s="2">
        <v>48</v>
      </c>
      <c r="C107" s="1" t="s">
        <v>74</v>
      </c>
      <c r="E107" s="6">
        <v>171095.86639999997</v>
      </c>
      <c r="F107" s="6">
        <v>299857.10954999999</v>
      </c>
      <c r="G107" s="6">
        <f t="shared" si="12"/>
        <v>470952.97594999999</v>
      </c>
      <c r="H107" s="50"/>
      <c r="I107" s="6">
        <v>171133.3155</v>
      </c>
      <c r="J107" s="6">
        <v>250476.51344000001</v>
      </c>
      <c r="K107" s="6">
        <f t="shared" si="13"/>
        <v>421609.82894000004</v>
      </c>
      <c r="L107" s="6">
        <f t="shared" si="14"/>
        <v>-49343.147009999957</v>
      </c>
    </row>
    <row r="108" spans="1:12" x14ac:dyDescent="0.2">
      <c r="A108" s="2">
        <v>49</v>
      </c>
      <c r="C108" s="1" t="s">
        <v>63</v>
      </c>
      <c r="E108" s="6">
        <v>16273.26784</v>
      </c>
      <c r="F108" s="6">
        <v>2282225.1375000002</v>
      </c>
      <c r="G108" s="6">
        <f t="shared" si="12"/>
        <v>2298498.4053400001</v>
      </c>
      <c r="H108" s="50"/>
      <c r="I108" s="6">
        <v>16273.26629</v>
      </c>
      <c r="J108" s="6">
        <v>2411416.4781799996</v>
      </c>
      <c r="K108" s="6">
        <f t="shared" si="13"/>
        <v>2427689.7444699998</v>
      </c>
      <c r="L108" s="6">
        <f t="shared" si="14"/>
        <v>129191.33912999975</v>
      </c>
    </row>
    <row r="109" spans="1:12" x14ac:dyDescent="0.2">
      <c r="A109" s="2">
        <v>50</v>
      </c>
      <c r="C109" s="1" t="s">
        <v>71</v>
      </c>
      <c r="E109" s="6">
        <v>18968.15854</v>
      </c>
      <c r="F109" s="6">
        <v>604841.53620999993</v>
      </c>
      <c r="G109" s="6">
        <f t="shared" si="12"/>
        <v>623809.69474999991</v>
      </c>
      <c r="H109" s="50"/>
      <c r="I109" s="6">
        <v>18956.15854</v>
      </c>
      <c r="J109" s="6">
        <v>604294.19975000003</v>
      </c>
      <c r="K109" s="6">
        <f t="shared" si="13"/>
        <v>623250.35829</v>
      </c>
      <c r="L109" s="6">
        <f t="shared" si="14"/>
        <v>-559.33645999990404</v>
      </c>
    </row>
    <row r="110" spans="1:12" x14ac:dyDescent="0.2">
      <c r="A110" s="2">
        <v>51</v>
      </c>
      <c r="C110" s="1" t="s">
        <v>66</v>
      </c>
      <c r="E110" s="6">
        <v>0</v>
      </c>
      <c r="F110" s="6">
        <v>1450521.0424900001</v>
      </c>
      <c r="G110" s="6">
        <f t="shared" si="12"/>
        <v>1450521.0424900001</v>
      </c>
      <c r="H110" s="50"/>
      <c r="I110" s="6">
        <v>0</v>
      </c>
      <c r="J110" s="6">
        <v>1454572.8163500002</v>
      </c>
      <c r="K110" s="6">
        <f>I110+J110</f>
        <v>1454572.8163500002</v>
      </c>
      <c r="L110" s="6">
        <f>K110-G110</f>
        <v>4051.7738600000739</v>
      </c>
    </row>
    <row r="111" spans="1:12" x14ac:dyDescent="0.2">
      <c r="A111" s="2">
        <v>52</v>
      </c>
      <c r="C111" s="1" t="s">
        <v>65</v>
      </c>
      <c r="E111" s="6">
        <v>6997.1181100000003</v>
      </c>
      <c r="F111" s="6">
        <v>1688670.5715099717</v>
      </c>
      <c r="G111" s="6">
        <f t="shared" si="12"/>
        <v>1695667.6896199717</v>
      </c>
      <c r="H111" s="50"/>
      <c r="I111" s="6">
        <v>5724.0069999999996</v>
      </c>
      <c r="J111" s="6">
        <v>1683649.1993199999</v>
      </c>
      <c r="K111" s="6">
        <f>I111+J111</f>
        <v>1689373.2063199999</v>
      </c>
      <c r="L111" s="6">
        <f>K111-G111</f>
        <v>-6294.483299971791</v>
      </c>
    </row>
    <row r="112" spans="1:12" x14ac:dyDescent="0.2">
      <c r="A112" s="2">
        <v>53</v>
      </c>
      <c r="C112" s="1" t="s">
        <v>0</v>
      </c>
      <c r="E112" s="7">
        <f t="shared" ref="E112:L112" si="15">SUM(E100:E111)</f>
        <v>403546.76011999993</v>
      </c>
      <c r="F112" s="7">
        <f t="shared" si="15"/>
        <v>11623227.162409972</v>
      </c>
      <c r="G112" s="7">
        <f t="shared" si="15"/>
        <v>12026773.922529973</v>
      </c>
      <c r="H112" s="50"/>
      <c r="I112" s="7">
        <f t="shared" si="15"/>
        <v>403508.97782999993</v>
      </c>
      <c r="J112" s="7">
        <f t="shared" si="15"/>
        <v>11831156.172019999</v>
      </c>
      <c r="K112" s="7">
        <f t="shared" si="15"/>
        <v>12234665.14985</v>
      </c>
      <c r="L112" s="7">
        <f t="shared" si="15"/>
        <v>207891.227320028</v>
      </c>
    </row>
    <row r="113" spans="1:12" x14ac:dyDescent="0.2">
      <c r="A113" s="2"/>
    </row>
    <row r="114" spans="1:12" ht="13.5" thickBot="1" x14ac:dyDescent="0.25">
      <c r="A114" s="2">
        <v>54</v>
      </c>
      <c r="C114" s="1" t="s">
        <v>53</v>
      </c>
      <c r="E114" s="5">
        <f>E96+E112</f>
        <v>13030281.877095442</v>
      </c>
      <c r="F114" s="5">
        <f t="shared" ref="F114:L114" si="16">F96+F112</f>
        <v>14617177.825502651</v>
      </c>
      <c r="G114" s="5">
        <f t="shared" si="16"/>
        <v>27647459.702598095</v>
      </c>
      <c r="H114" s="50"/>
      <c r="I114" s="5">
        <f t="shared" si="16"/>
        <v>13147612.982167974</v>
      </c>
      <c r="J114" s="5">
        <f t="shared" si="16"/>
        <v>14775260.174510255</v>
      </c>
      <c r="K114" s="5">
        <f t="shared" si="16"/>
        <v>27922873.15667823</v>
      </c>
      <c r="L114" s="5">
        <f t="shared" si="16"/>
        <v>275413.45408013975</v>
      </c>
    </row>
    <row r="115" spans="1:12" ht="13.5" thickTop="1" x14ac:dyDescent="0.2"/>
    <row r="116" spans="1:12" x14ac:dyDescent="0.2">
      <c r="A116" s="4"/>
    </row>
    <row r="117" spans="1:12" x14ac:dyDescent="0.2">
      <c r="A117" s="3"/>
    </row>
  </sheetData>
  <mergeCells count="12">
    <mergeCell ref="E47:G47"/>
    <mergeCell ref="I47:K47"/>
    <mergeCell ref="E85:G85"/>
    <mergeCell ref="I85:K85"/>
    <mergeCell ref="E86:G86"/>
    <mergeCell ref="I86:K86"/>
    <mergeCell ref="E8:G8"/>
    <mergeCell ref="E9:G9"/>
    <mergeCell ref="I8:K8"/>
    <mergeCell ref="I9:K9"/>
    <mergeCell ref="E46:G46"/>
    <mergeCell ref="I46:K46"/>
  </mergeCells>
  <pageMargins left="0.7" right="0.7" top="0.75" bottom="0.75" header="0.3" footer="0.3"/>
  <pageSetup firstPageNumber="13" orientation="landscape" useFirstPageNumber="1" r:id="rId1"/>
  <headerFooter>
    <oddHeader>&amp;R&amp;"Arial,Regular"&amp;10Filed: 2022-10-31
EB-2022-0200
Exhibit 3
Tab 3
Schedule 1
Attachment 2
Page &amp;P of 15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2022-11-01T21:25:41Z</dcterms:created>
  <dcterms:modified xsi:type="dcterms:W3CDTF">2022-11-01T21:25:52Z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2022-11-01T21:25:51Z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1b0a3d9a-8b1d-4ddb-a9f1-49e5b50b4030</vt:lpwstr>
  </property>
  <property fmtid="{D5CDD505-2E9C-101B-9397-08002B2CF9AE}" pid="8" name="MSIP_Label_b1a6f161-e42b-4c47-8f69-f6a81e023e2d_ContentBits">
    <vt:lpwstr>0</vt:lpwstr>
  </property>
</Properties>
</file>