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AB5D9675-5DCA-4546-AAD3-488A3B126130}" xr6:coauthVersionLast="47" xr6:coauthVersionMax="47" xr10:uidLastSave="{E6D71078-1BB8-4145-B84B-B661D86E3E9B}"/>
  <bookViews>
    <workbookView xWindow="30" yWindow="30" windowWidth="28770" windowHeight="15570" tabRatio="913" xr2:uid="{22F4416D-C94E-402E-AC6A-98ECCC318B40}"/>
  </bookViews>
  <sheets>
    <sheet name="Sheet1" sheetId="9" r:id="rId1"/>
    <sheet name="Sheet2" sheetId="10" r:id="rId2"/>
    <sheet name="Sheet3" sheetId="11" r:id="rId3"/>
    <sheet name="Sheet4" sheetId="12" r:id="rId4"/>
    <sheet name="Sheet5" sheetId="13" r:id="rId5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10" l="1"/>
  <c r="K131" i="13"/>
  <c r="G131" i="13"/>
  <c r="L105" i="13"/>
  <c r="L104" i="13"/>
  <c r="G131" i="12"/>
  <c r="K131" i="12"/>
  <c r="L105" i="12"/>
  <c r="L104" i="12"/>
  <c r="K131" i="11" l="1"/>
  <c r="G131" i="11"/>
  <c r="L105" i="11"/>
  <c r="L104" i="11"/>
  <c r="K131" i="9"/>
  <c r="K131" i="10"/>
  <c r="L104" i="10"/>
  <c r="L105" i="10"/>
  <c r="G131" i="9" l="1"/>
  <c r="L131" i="10" l="1"/>
  <c r="L130" i="10"/>
  <c r="L129" i="10"/>
  <c r="L128" i="10"/>
  <c r="L127" i="10"/>
  <c r="L126" i="10"/>
  <c r="L125" i="10"/>
  <c r="L124" i="10"/>
  <c r="L123" i="10"/>
  <c r="L122" i="10"/>
  <c r="L103" i="10"/>
  <c r="L102" i="10"/>
  <c r="L101" i="10"/>
  <c r="L100" i="10"/>
  <c r="L99" i="10"/>
  <c r="L98" i="10"/>
  <c r="L97" i="10"/>
  <c r="L96" i="10"/>
  <c r="L95" i="10"/>
  <c r="L94" i="10"/>
  <c r="L93" i="10"/>
  <c r="J70" i="10"/>
  <c r="I70" i="10"/>
  <c r="F70" i="10"/>
  <c r="E70" i="10"/>
  <c r="K69" i="10"/>
  <c r="G69" i="10"/>
  <c r="K68" i="10"/>
  <c r="G68" i="10"/>
  <c r="K67" i="10"/>
  <c r="G67" i="10"/>
  <c r="K66" i="10"/>
  <c r="G66" i="10"/>
  <c r="K65" i="10"/>
  <c r="G65" i="10"/>
  <c r="K64" i="10"/>
  <c r="G64" i="10"/>
  <c r="K63" i="10"/>
  <c r="G63" i="10"/>
  <c r="K62" i="10"/>
  <c r="G62" i="10"/>
  <c r="K61" i="10"/>
  <c r="G61" i="10"/>
  <c r="K60" i="10"/>
  <c r="G60" i="10"/>
  <c r="K59" i="10"/>
  <c r="G59" i="10"/>
  <c r="K58" i="10"/>
  <c r="G58" i="10"/>
  <c r="J56" i="10"/>
  <c r="I56" i="10"/>
  <c r="F56" i="10"/>
  <c r="E56" i="10"/>
  <c r="K55" i="10"/>
  <c r="G55" i="10"/>
  <c r="K54" i="10"/>
  <c r="G54" i="10"/>
  <c r="K53" i="10"/>
  <c r="G53" i="10"/>
  <c r="K52" i="10"/>
  <c r="G52" i="10"/>
  <c r="K36" i="10"/>
  <c r="G36" i="10"/>
  <c r="K35" i="10"/>
  <c r="G35" i="10"/>
  <c r="K34" i="10"/>
  <c r="G34" i="10"/>
  <c r="K33" i="10"/>
  <c r="G33" i="10"/>
  <c r="K32" i="10"/>
  <c r="G32" i="10"/>
  <c r="K31" i="10"/>
  <c r="G31" i="10"/>
  <c r="J25" i="10"/>
  <c r="I25" i="10"/>
  <c r="F25" i="10"/>
  <c r="E25" i="10"/>
  <c r="K24" i="10"/>
  <c r="G24" i="10"/>
  <c r="K23" i="10"/>
  <c r="G23" i="10"/>
  <c r="K22" i="10"/>
  <c r="G22" i="10"/>
  <c r="K21" i="10"/>
  <c r="G21" i="10"/>
  <c r="J19" i="10"/>
  <c r="I19" i="10"/>
  <c r="F19" i="10"/>
  <c r="E19" i="10"/>
  <c r="K18" i="10"/>
  <c r="G18" i="10"/>
  <c r="K17" i="10"/>
  <c r="G17" i="10"/>
  <c r="K16" i="10"/>
  <c r="G16" i="10"/>
  <c r="L130" i="11"/>
  <c r="L129" i="11"/>
  <c r="L128" i="11"/>
  <c r="L127" i="11"/>
  <c r="L126" i="11"/>
  <c r="L125" i="11"/>
  <c r="L124" i="11"/>
  <c r="L123" i="11"/>
  <c r="L122" i="11"/>
  <c r="L103" i="11"/>
  <c r="L102" i="11"/>
  <c r="L101" i="11"/>
  <c r="L100" i="11"/>
  <c r="L99" i="11"/>
  <c r="L98" i="11"/>
  <c r="L97" i="11"/>
  <c r="L96" i="11"/>
  <c r="L95" i="11"/>
  <c r="L94" i="11"/>
  <c r="L93" i="11"/>
  <c r="J70" i="11"/>
  <c r="I70" i="11"/>
  <c r="F70" i="11"/>
  <c r="E70" i="11"/>
  <c r="K69" i="11"/>
  <c r="G69" i="11"/>
  <c r="K68" i="11"/>
  <c r="G68" i="11"/>
  <c r="K67" i="11"/>
  <c r="G67" i="11"/>
  <c r="K66" i="11"/>
  <c r="G66" i="11"/>
  <c r="K65" i="11"/>
  <c r="G65" i="11"/>
  <c r="K64" i="11"/>
  <c r="G64" i="11"/>
  <c r="K63" i="11"/>
  <c r="G63" i="11"/>
  <c r="K62" i="11"/>
  <c r="G62" i="11"/>
  <c r="K61" i="11"/>
  <c r="G61" i="11"/>
  <c r="K60" i="11"/>
  <c r="G60" i="11"/>
  <c r="K59" i="11"/>
  <c r="G59" i="11"/>
  <c r="K58" i="11"/>
  <c r="G58" i="11"/>
  <c r="J56" i="11"/>
  <c r="I56" i="11"/>
  <c r="F56" i="11"/>
  <c r="E56" i="11"/>
  <c r="K55" i="11"/>
  <c r="G55" i="11"/>
  <c r="K54" i="11"/>
  <c r="G54" i="11"/>
  <c r="K53" i="11"/>
  <c r="G53" i="11"/>
  <c r="K52" i="11"/>
  <c r="G52" i="11"/>
  <c r="K36" i="11"/>
  <c r="G36" i="11"/>
  <c r="K35" i="11"/>
  <c r="G35" i="11"/>
  <c r="K34" i="11"/>
  <c r="G34" i="11"/>
  <c r="K33" i="11"/>
  <c r="G33" i="11"/>
  <c r="K32" i="11"/>
  <c r="G32" i="11"/>
  <c r="K31" i="11"/>
  <c r="G31" i="11"/>
  <c r="J25" i="11"/>
  <c r="I25" i="11"/>
  <c r="F25" i="11"/>
  <c r="E25" i="11"/>
  <c r="K24" i="11"/>
  <c r="G24" i="11"/>
  <c r="K23" i="11"/>
  <c r="G23" i="11"/>
  <c r="K22" i="11"/>
  <c r="G22" i="11"/>
  <c r="K21" i="11"/>
  <c r="G21" i="11"/>
  <c r="J19" i="11"/>
  <c r="I19" i="11"/>
  <c r="F19" i="11"/>
  <c r="E19" i="11"/>
  <c r="K18" i="11"/>
  <c r="G18" i="11"/>
  <c r="K17" i="11"/>
  <c r="G17" i="11"/>
  <c r="K16" i="11"/>
  <c r="G16" i="11"/>
  <c r="L130" i="12"/>
  <c r="L129" i="12"/>
  <c r="L128" i="12"/>
  <c r="L127" i="12"/>
  <c r="L126" i="12"/>
  <c r="L125" i="12"/>
  <c r="L124" i="12"/>
  <c r="L123" i="12"/>
  <c r="L122" i="12"/>
  <c r="L103" i="12"/>
  <c r="L102" i="12"/>
  <c r="L101" i="12"/>
  <c r="L100" i="12"/>
  <c r="L99" i="12"/>
  <c r="L98" i="12"/>
  <c r="L97" i="12"/>
  <c r="L96" i="12"/>
  <c r="L95" i="12"/>
  <c r="L94" i="12"/>
  <c r="L93" i="12"/>
  <c r="J70" i="12"/>
  <c r="I70" i="12"/>
  <c r="F70" i="12"/>
  <c r="E70" i="12"/>
  <c r="K69" i="12"/>
  <c r="G69" i="12"/>
  <c r="K68" i="12"/>
  <c r="G68" i="12"/>
  <c r="K67" i="12"/>
  <c r="G67" i="12"/>
  <c r="K66" i="12"/>
  <c r="G66" i="12"/>
  <c r="K65" i="12"/>
  <c r="G65" i="12"/>
  <c r="K64" i="12"/>
  <c r="G64" i="12"/>
  <c r="K63" i="12"/>
  <c r="G63" i="12"/>
  <c r="K62" i="12"/>
  <c r="G62" i="12"/>
  <c r="K61" i="12"/>
  <c r="G61" i="12"/>
  <c r="K60" i="12"/>
  <c r="G60" i="12"/>
  <c r="K59" i="12"/>
  <c r="G59" i="12"/>
  <c r="K58" i="12"/>
  <c r="G58" i="12"/>
  <c r="J56" i="12"/>
  <c r="I56" i="12"/>
  <c r="F56" i="12"/>
  <c r="E56" i="12"/>
  <c r="K55" i="12"/>
  <c r="G55" i="12"/>
  <c r="K54" i="12"/>
  <c r="G54" i="12"/>
  <c r="K53" i="12"/>
  <c r="G53" i="12"/>
  <c r="K52" i="12"/>
  <c r="G52" i="12"/>
  <c r="K36" i="12"/>
  <c r="G36" i="12"/>
  <c r="K35" i="12"/>
  <c r="G35" i="12"/>
  <c r="K34" i="12"/>
  <c r="G34" i="12"/>
  <c r="K33" i="12"/>
  <c r="G33" i="12"/>
  <c r="K32" i="12"/>
  <c r="G32" i="12"/>
  <c r="K31" i="12"/>
  <c r="G31" i="12"/>
  <c r="J25" i="12"/>
  <c r="I25" i="12"/>
  <c r="F25" i="12"/>
  <c r="E25" i="12"/>
  <c r="K24" i="12"/>
  <c r="G24" i="12"/>
  <c r="K23" i="12"/>
  <c r="G23" i="12"/>
  <c r="K22" i="12"/>
  <c r="G22" i="12"/>
  <c r="K21" i="12"/>
  <c r="G21" i="12"/>
  <c r="J19" i="12"/>
  <c r="I19" i="12"/>
  <c r="F19" i="12"/>
  <c r="E19" i="12"/>
  <c r="K18" i="12"/>
  <c r="G18" i="12"/>
  <c r="K17" i="12"/>
  <c r="G17" i="12"/>
  <c r="K16" i="12"/>
  <c r="G16" i="12"/>
  <c r="L130" i="13"/>
  <c r="L129" i="13"/>
  <c r="L128" i="13"/>
  <c r="L127" i="13"/>
  <c r="L126" i="13"/>
  <c r="L125" i="13"/>
  <c r="L124" i="13"/>
  <c r="L123" i="13"/>
  <c r="L122" i="13"/>
  <c r="L103" i="13"/>
  <c r="L102" i="13"/>
  <c r="L101" i="13"/>
  <c r="L100" i="13"/>
  <c r="L99" i="13"/>
  <c r="L98" i="13"/>
  <c r="L97" i="13"/>
  <c r="L96" i="13"/>
  <c r="L95" i="13"/>
  <c r="L94" i="13"/>
  <c r="L93" i="13"/>
  <c r="J70" i="13"/>
  <c r="I70" i="13"/>
  <c r="F70" i="13"/>
  <c r="E70" i="13"/>
  <c r="K69" i="13"/>
  <c r="G69" i="13"/>
  <c r="K68" i="13"/>
  <c r="G68" i="13"/>
  <c r="K67" i="13"/>
  <c r="G67" i="13"/>
  <c r="K66" i="13"/>
  <c r="G66" i="13"/>
  <c r="K65" i="13"/>
  <c r="G65" i="13"/>
  <c r="K64" i="13"/>
  <c r="G64" i="13"/>
  <c r="K63" i="13"/>
  <c r="G63" i="13"/>
  <c r="K62" i="13"/>
  <c r="G62" i="13"/>
  <c r="K61" i="13"/>
  <c r="G61" i="13"/>
  <c r="K60" i="13"/>
  <c r="G60" i="13"/>
  <c r="K59" i="13"/>
  <c r="G59" i="13"/>
  <c r="K58" i="13"/>
  <c r="G58" i="13"/>
  <c r="J56" i="13"/>
  <c r="I56" i="13"/>
  <c r="I72" i="13" s="1"/>
  <c r="F56" i="13"/>
  <c r="E56" i="13"/>
  <c r="K55" i="13"/>
  <c r="G55" i="13"/>
  <c r="K54" i="13"/>
  <c r="G54" i="13"/>
  <c r="K53" i="13"/>
  <c r="G53" i="13"/>
  <c r="K52" i="13"/>
  <c r="G52" i="13"/>
  <c r="K36" i="13"/>
  <c r="L36" i="13" s="1"/>
  <c r="G36" i="13"/>
  <c r="K35" i="13"/>
  <c r="G35" i="13"/>
  <c r="K34" i="13"/>
  <c r="G34" i="13"/>
  <c r="K33" i="13"/>
  <c r="G33" i="13"/>
  <c r="K32" i="13"/>
  <c r="G32" i="13"/>
  <c r="K31" i="13"/>
  <c r="G31" i="13"/>
  <c r="J25" i="13"/>
  <c r="I25" i="13"/>
  <c r="F25" i="13"/>
  <c r="E25" i="13"/>
  <c r="K24" i="13"/>
  <c r="L24" i="13" s="1"/>
  <c r="G24" i="13"/>
  <c r="K23" i="13"/>
  <c r="G23" i="13"/>
  <c r="K22" i="13"/>
  <c r="G22" i="13"/>
  <c r="K21" i="13"/>
  <c r="G21" i="13"/>
  <c r="J19" i="13"/>
  <c r="I19" i="13"/>
  <c r="F19" i="13"/>
  <c r="E19" i="13"/>
  <c r="K18" i="13"/>
  <c r="G18" i="13"/>
  <c r="K17" i="13"/>
  <c r="G17" i="13"/>
  <c r="K16" i="13"/>
  <c r="G16" i="13"/>
  <c r="L122" i="9"/>
  <c r="L123" i="9"/>
  <c r="L124" i="9"/>
  <c r="L125" i="9"/>
  <c r="L126" i="9"/>
  <c r="L127" i="9"/>
  <c r="L128" i="9"/>
  <c r="L129" i="9"/>
  <c r="L130" i="9"/>
  <c r="L94" i="9"/>
  <c r="L95" i="9"/>
  <c r="L96" i="9"/>
  <c r="L97" i="9"/>
  <c r="L98" i="9"/>
  <c r="L99" i="9"/>
  <c r="L100" i="9"/>
  <c r="L101" i="9"/>
  <c r="L102" i="9"/>
  <c r="L103" i="9"/>
  <c r="L104" i="9"/>
  <c r="L105" i="9"/>
  <c r="J72" i="12" l="1"/>
  <c r="E72" i="13"/>
  <c r="L31" i="13"/>
  <c r="L54" i="13"/>
  <c r="L35" i="13"/>
  <c r="L55" i="11"/>
  <c r="L59" i="11"/>
  <c r="L34" i="13"/>
  <c r="J72" i="13"/>
  <c r="L60" i="13"/>
  <c r="L52" i="13"/>
  <c r="L32" i="13"/>
  <c r="L55" i="13"/>
  <c r="K19" i="12"/>
  <c r="L33" i="12"/>
  <c r="L67" i="11"/>
  <c r="I72" i="10"/>
  <c r="L16" i="10"/>
  <c r="L55" i="10"/>
  <c r="L59" i="10"/>
  <c r="L63" i="10"/>
  <c r="L67" i="10"/>
  <c r="L64" i="11"/>
  <c r="L34" i="11"/>
  <c r="J72" i="11"/>
  <c r="J72" i="10"/>
  <c r="L68" i="10"/>
  <c r="E27" i="10"/>
  <c r="L60" i="10"/>
  <c r="I72" i="11"/>
  <c r="F27" i="12"/>
  <c r="J27" i="12"/>
  <c r="L68" i="12"/>
  <c r="L69" i="12"/>
  <c r="F72" i="13"/>
  <c r="L63" i="13"/>
  <c r="L64" i="13"/>
  <c r="L68" i="13"/>
  <c r="L59" i="13"/>
  <c r="L67" i="13"/>
  <c r="L61" i="13"/>
  <c r="L69" i="13"/>
  <c r="E27" i="13"/>
  <c r="E74" i="13" s="1"/>
  <c r="F27" i="13"/>
  <c r="F74" i="13" s="1"/>
  <c r="I27" i="13"/>
  <c r="I74" i="13" s="1"/>
  <c r="J27" i="13"/>
  <c r="L21" i="13"/>
  <c r="L22" i="13"/>
  <c r="L23" i="13"/>
  <c r="L16" i="13"/>
  <c r="L18" i="13"/>
  <c r="G19" i="13"/>
  <c r="L17" i="13"/>
  <c r="L24" i="12"/>
  <c r="L59" i="12"/>
  <c r="L63" i="12"/>
  <c r="F72" i="12"/>
  <c r="F74" i="12" s="1"/>
  <c r="I72" i="12"/>
  <c r="L21" i="12"/>
  <c r="G25" i="13"/>
  <c r="L58" i="13"/>
  <c r="K70" i="13"/>
  <c r="L65" i="13"/>
  <c r="G56" i="13"/>
  <c r="L66" i="13"/>
  <c r="L33" i="13"/>
  <c r="L62" i="13"/>
  <c r="L53" i="13"/>
  <c r="L131" i="13"/>
  <c r="L18" i="12"/>
  <c r="L22" i="12"/>
  <c r="L34" i="12"/>
  <c r="L53" i="12"/>
  <c r="L31" i="12"/>
  <c r="L54" i="12"/>
  <c r="L58" i="12"/>
  <c r="L62" i="12"/>
  <c r="I27" i="12"/>
  <c r="L67" i="12"/>
  <c r="L32" i="12"/>
  <c r="L55" i="12"/>
  <c r="L36" i="12"/>
  <c r="E72" i="12"/>
  <c r="L52" i="12"/>
  <c r="L60" i="12"/>
  <c r="L65" i="12"/>
  <c r="G19" i="12"/>
  <c r="L17" i="12"/>
  <c r="K25" i="12"/>
  <c r="K27" i="12" s="1"/>
  <c r="L35" i="12"/>
  <c r="L64" i="12"/>
  <c r="G70" i="12"/>
  <c r="L61" i="12"/>
  <c r="L131" i="12"/>
  <c r="E27" i="12"/>
  <c r="G56" i="12"/>
  <c r="L23" i="12"/>
  <c r="L66" i="12"/>
  <c r="L61" i="11"/>
  <c r="F27" i="11"/>
  <c r="L131" i="11"/>
  <c r="L35" i="11"/>
  <c r="L54" i="11"/>
  <c r="L36" i="11"/>
  <c r="L58" i="11"/>
  <c r="L23" i="11"/>
  <c r="L31" i="11"/>
  <c r="L16" i="11"/>
  <c r="J27" i="11"/>
  <c r="G56" i="11"/>
  <c r="L66" i="11"/>
  <c r="F72" i="11"/>
  <c r="L53" i="11"/>
  <c r="K19" i="11"/>
  <c r="L21" i="11"/>
  <c r="L32" i="11"/>
  <c r="L62" i="11"/>
  <c r="L69" i="11"/>
  <c r="L18" i="11"/>
  <c r="L22" i="11"/>
  <c r="L33" i="11"/>
  <c r="K56" i="11"/>
  <c r="E72" i="11"/>
  <c r="L63" i="11"/>
  <c r="E27" i="11"/>
  <c r="L60" i="11"/>
  <c r="G19" i="11"/>
  <c r="I27" i="11"/>
  <c r="L24" i="11"/>
  <c r="G70" i="11"/>
  <c r="L65" i="11"/>
  <c r="L68" i="11"/>
  <c r="L18" i="10"/>
  <c r="L22" i="10"/>
  <c r="L34" i="10"/>
  <c r="L53" i="10"/>
  <c r="L61" i="10"/>
  <c r="L69" i="10"/>
  <c r="F72" i="10"/>
  <c r="L23" i="10"/>
  <c r="L31" i="10"/>
  <c r="L35" i="10"/>
  <c r="L62" i="10"/>
  <c r="L66" i="10"/>
  <c r="E72" i="10"/>
  <c r="G19" i="10"/>
  <c r="L33" i="10"/>
  <c r="F27" i="10"/>
  <c r="L65" i="10"/>
  <c r="G70" i="10"/>
  <c r="L54" i="10"/>
  <c r="I27" i="10"/>
  <c r="J27" i="10"/>
  <c r="G56" i="10"/>
  <c r="G25" i="10"/>
  <c r="K56" i="10"/>
  <c r="L24" i="10"/>
  <c r="L64" i="10"/>
  <c r="K19" i="10"/>
  <c r="K25" i="10"/>
  <c r="L21" i="10"/>
  <c r="L32" i="10"/>
  <c r="L58" i="10"/>
  <c r="L36" i="10"/>
  <c r="L17" i="10"/>
  <c r="L52" i="10"/>
  <c r="K70" i="10"/>
  <c r="L17" i="11"/>
  <c r="G25" i="11"/>
  <c r="L52" i="11"/>
  <c r="K70" i="11"/>
  <c r="K25" i="11"/>
  <c r="K56" i="12"/>
  <c r="G25" i="12"/>
  <c r="K70" i="12"/>
  <c r="L16" i="12"/>
  <c r="K56" i="13"/>
  <c r="G70" i="13"/>
  <c r="K19" i="13"/>
  <c r="K25" i="13"/>
  <c r="J74" i="10" l="1"/>
  <c r="I74" i="10"/>
  <c r="L19" i="10"/>
  <c r="J74" i="12"/>
  <c r="J74" i="13"/>
  <c r="J74" i="11"/>
  <c r="L56" i="13"/>
  <c r="K72" i="13"/>
  <c r="L19" i="13"/>
  <c r="L25" i="13"/>
  <c r="G72" i="11"/>
  <c r="K72" i="11"/>
  <c r="F74" i="11"/>
  <c r="I74" i="11"/>
  <c r="E74" i="10"/>
  <c r="F74" i="10"/>
  <c r="L56" i="11"/>
  <c r="L25" i="12"/>
  <c r="G27" i="12"/>
  <c r="I74" i="12"/>
  <c r="L70" i="13"/>
  <c r="G27" i="13"/>
  <c r="L56" i="12"/>
  <c r="L19" i="12"/>
  <c r="E74" i="12"/>
  <c r="G72" i="12"/>
  <c r="L70" i="12"/>
  <c r="L70" i="11"/>
  <c r="E74" i="11"/>
  <c r="G27" i="11"/>
  <c r="L19" i="11"/>
  <c r="L25" i="11"/>
  <c r="K27" i="11"/>
  <c r="G27" i="10"/>
  <c r="L70" i="10"/>
  <c r="L56" i="10"/>
  <c r="G72" i="10"/>
  <c r="K27" i="10"/>
  <c r="K72" i="10"/>
  <c r="L25" i="10"/>
  <c r="L27" i="10" s="1"/>
  <c r="K72" i="12"/>
  <c r="G72" i="13"/>
  <c r="K27" i="13"/>
  <c r="K74" i="13" s="1"/>
  <c r="K133" i="13" s="1"/>
  <c r="L27" i="13" l="1"/>
  <c r="L72" i="11"/>
  <c r="K74" i="11"/>
  <c r="K133" i="11" s="1"/>
  <c r="G74" i="11"/>
  <c r="G133" i="11" s="1"/>
  <c r="G74" i="13"/>
  <c r="G133" i="13" s="1"/>
  <c r="L133" i="13" s="1"/>
  <c r="L27" i="12"/>
  <c r="L27" i="11"/>
  <c r="G74" i="10"/>
  <c r="G133" i="10" s="1"/>
  <c r="L72" i="10"/>
  <c r="L74" i="10" s="1"/>
  <c r="G74" i="12"/>
  <c r="G133" i="12" s="1"/>
  <c r="K74" i="10"/>
  <c r="K133" i="10" s="1"/>
  <c r="L72" i="12"/>
  <c r="K74" i="12"/>
  <c r="K133" i="12" s="1"/>
  <c r="L72" i="13"/>
  <c r="L74" i="13" s="1"/>
  <c r="L74" i="11" l="1"/>
  <c r="L74" i="12"/>
  <c r="L133" i="11"/>
  <c r="L133" i="10"/>
  <c r="L133" i="12"/>
  <c r="J56" i="9"/>
  <c r="I56" i="9"/>
  <c r="F56" i="9"/>
  <c r="E56" i="9"/>
  <c r="K36" i="9"/>
  <c r="G36" i="9"/>
  <c r="K35" i="9"/>
  <c r="G35" i="9"/>
  <c r="K34" i="9"/>
  <c r="G34" i="9"/>
  <c r="K33" i="9"/>
  <c r="G33" i="9"/>
  <c r="K61" i="9"/>
  <c r="G61" i="9"/>
  <c r="K60" i="9"/>
  <c r="G60" i="9"/>
  <c r="G16" i="9"/>
  <c r="K16" i="9"/>
  <c r="G17" i="9"/>
  <c r="K17" i="9"/>
  <c r="G18" i="9"/>
  <c r="K18" i="9"/>
  <c r="E19" i="9"/>
  <c r="F19" i="9"/>
  <c r="I19" i="9"/>
  <c r="J19" i="9"/>
  <c r="G21" i="9"/>
  <c r="K21" i="9"/>
  <c r="G22" i="9"/>
  <c r="K22" i="9"/>
  <c r="G23" i="9"/>
  <c r="K23" i="9"/>
  <c r="G24" i="9"/>
  <c r="K24" i="9"/>
  <c r="E25" i="9"/>
  <c r="F25" i="9"/>
  <c r="I25" i="9"/>
  <c r="J25" i="9"/>
  <c r="G31" i="9"/>
  <c r="K31" i="9"/>
  <c r="G32" i="9"/>
  <c r="K32" i="9"/>
  <c r="G52" i="9"/>
  <c r="K52" i="9"/>
  <c r="G53" i="9"/>
  <c r="K53" i="9"/>
  <c r="G54" i="9"/>
  <c r="K54" i="9"/>
  <c r="G55" i="9"/>
  <c r="K55" i="9"/>
  <c r="G58" i="9"/>
  <c r="K58" i="9"/>
  <c r="G59" i="9"/>
  <c r="K59" i="9"/>
  <c r="G62" i="9"/>
  <c r="K62" i="9"/>
  <c r="G63" i="9"/>
  <c r="K63" i="9"/>
  <c r="G64" i="9"/>
  <c r="K64" i="9"/>
  <c r="G65" i="9"/>
  <c r="K65" i="9"/>
  <c r="G66" i="9"/>
  <c r="K66" i="9"/>
  <c r="G67" i="9"/>
  <c r="K67" i="9"/>
  <c r="G68" i="9"/>
  <c r="K68" i="9"/>
  <c r="G69" i="9"/>
  <c r="K69" i="9"/>
  <c r="E70" i="9"/>
  <c r="F70" i="9"/>
  <c r="I70" i="9"/>
  <c r="J70" i="9"/>
  <c r="L93" i="9"/>
  <c r="L131" i="9" s="1"/>
  <c r="G70" i="9" l="1"/>
  <c r="L34" i="9"/>
  <c r="I72" i="9"/>
  <c r="J27" i="9"/>
  <c r="L36" i="9"/>
  <c r="K56" i="9"/>
  <c r="L60" i="9"/>
  <c r="G56" i="9"/>
  <c r="L33" i="9"/>
  <c r="L35" i="9"/>
  <c r="G19" i="9"/>
  <c r="L53" i="9"/>
  <c r="L24" i="9"/>
  <c r="L22" i="9"/>
  <c r="L16" i="9"/>
  <c r="L68" i="9"/>
  <c r="L62" i="9"/>
  <c r="L58" i="9"/>
  <c r="F72" i="9"/>
  <c r="I27" i="9"/>
  <c r="L66" i="9"/>
  <c r="L52" i="9"/>
  <c r="L21" i="9"/>
  <c r="L61" i="9"/>
  <c r="L67" i="9"/>
  <c r="E27" i="9"/>
  <c r="G25" i="9"/>
  <c r="L17" i="9"/>
  <c r="L65" i="9"/>
  <c r="L63" i="9"/>
  <c r="F27" i="9"/>
  <c r="F74" i="9" s="1"/>
  <c r="J72" i="9"/>
  <c r="E72" i="9"/>
  <c r="L64" i="9"/>
  <c r="L69" i="9"/>
  <c r="L23" i="9"/>
  <c r="L18" i="9"/>
  <c r="K19" i="9"/>
  <c r="K70" i="9"/>
  <c r="L54" i="9"/>
  <c r="L31" i="9"/>
  <c r="L59" i="9"/>
  <c r="L55" i="9"/>
  <c r="L32" i="9"/>
  <c r="K25" i="9"/>
  <c r="I74" i="9" l="1"/>
  <c r="G72" i="9"/>
  <c r="J74" i="9"/>
  <c r="E74" i="9"/>
  <c r="G27" i="9"/>
  <c r="L56" i="9"/>
  <c r="L19" i="9"/>
  <c r="L25" i="9"/>
  <c r="K72" i="9"/>
  <c r="L70" i="9"/>
  <c r="K27" i="9"/>
  <c r="G74" i="9" l="1"/>
  <c r="G133" i="9" s="1"/>
  <c r="L27" i="9"/>
  <c r="L74" i="9" s="1"/>
  <c r="L72" i="9"/>
  <c r="K74" i="9"/>
  <c r="K133" i="9" s="1"/>
  <c r="L133" i="9" l="1"/>
</calcChain>
</file>

<file path=xl/sharedStrings.xml><?xml version="1.0" encoding="utf-8"?>
<sst xmlns="http://schemas.openxmlformats.org/spreadsheetml/2006/main" count="800" uniqueCount="101">
  <si>
    <t>Total Utility Revenue</t>
  </si>
  <si>
    <t>Total</t>
  </si>
  <si>
    <t>Accounting Adjustments</t>
  </si>
  <si>
    <t>(f)</t>
  </si>
  <si>
    <t>(e)</t>
  </si>
  <si>
    <t>(d)</t>
  </si>
  <si>
    <t>(c)</t>
  </si>
  <si>
    <t>(b)</t>
  </si>
  <si>
    <t>(a)</t>
  </si>
  <si>
    <t>Actual</t>
  </si>
  <si>
    <t>Particulars ($ millions)</t>
  </si>
  <si>
    <t>Subtotal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</si>
  <si>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</si>
  <si>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</si>
  <si>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</si>
  <si>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</si>
  <si>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</si>
  <si>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</si>
  <si>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</si>
  <si>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</si>
  <si>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</si>
  <si>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</si>
  <si>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</si>
  <si>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</si>
  <si>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</si>
  <si>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</si>
  <si>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</si>
  <si>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</si>
  <si>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</si>
  <si>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</si>
  <si>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</si>
  <si>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</si>
  <si>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</si>
  <si>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</si>
  <si>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</si>
  <si>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</si>
  <si>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</si>
  <si>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</si>
  <si>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Rate 1 (1)</t>
  </si>
  <si>
    <t>General Service</t>
  </si>
  <si>
    <t>Test Year</t>
  </si>
  <si>
    <t>Bridge Year</t>
  </si>
  <si>
    <t>Estimate</t>
  </si>
  <si>
    <t>Total - Union Rate Zone</t>
  </si>
  <si>
    <t>Total - EGD Rate Zone</t>
  </si>
  <si>
    <t>T-Service</t>
  </si>
  <si>
    <t>Sales</t>
  </si>
  <si>
    <t>(g) = (f-c)</t>
  </si>
  <si>
    <t>2020 Actual Over/(Under) 2019 Actual</t>
  </si>
  <si>
    <t>2021 Actual Over/(Under) 2020 Actual</t>
  </si>
  <si>
    <t>2022 Estimate Over/(Under) 2021 Actual</t>
  </si>
  <si>
    <t>2023 Bridge Over/(Under) 2022 Estimate</t>
  </si>
  <si>
    <t>2024 Test Over/(Under) 2023 Bridge</t>
  </si>
  <si>
    <t>Rate 20</t>
  </si>
  <si>
    <t>Rate T1</t>
  </si>
  <si>
    <t>Rate T2</t>
  </si>
  <si>
    <t>Rate T3</t>
  </si>
  <si>
    <t>Comparison of Normalized Revenue - Service Type &amp; Rate Class - 2019 Actual &amp; 2020 Actual</t>
  </si>
  <si>
    <t>Comparison of Normalized Revenue - Service Type &amp; Rate Class - 2020 Actual &amp; 2021 Actual</t>
  </si>
  <si>
    <t>Comparison of Normalized Revenue - Service Type &amp; Rate Class - 2021 Actual &amp; 2022 Estimate</t>
  </si>
  <si>
    <t>Comparison of Normalized Revenue - Service Type &amp; Rate Class - 2022 Estimate &amp; 2023 Bridge Year</t>
  </si>
  <si>
    <t>Comparison of Normalized Revenue - Service Type &amp; Rate Class - 2023 Bridge Year &amp; 2024 Test Year</t>
  </si>
  <si>
    <t>Rate 1</t>
  </si>
  <si>
    <t>Tax Variance</t>
  </si>
  <si>
    <t>Elimination of Prior Year Tax Variance</t>
  </si>
  <si>
    <t>Accounting Policy Change</t>
  </si>
  <si>
    <t>Average Use/ Normalized Average Consumption</t>
  </si>
  <si>
    <t>Dawn Access Cost</t>
  </si>
  <si>
    <t>Incremental Capital Module</t>
  </si>
  <si>
    <t>Prior Year Earnings Sharing Adjustment</t>
  </si>
  <si>
    <t>Elimination of Prior Year Earnings Sharing Adjustment</t>
  </si>
  <si>
    <t>Transactional Services Revenue</t>
  </si>
  <si>
    <t>LRAM</t>
  </si>
  <si>
    <t>Federal Carbon Program</t>
  </si>
  <si>
    <t>Greenhouse Gas Emissions Administration</t>
  </si>
  <si>
    <t>Reverse 2019 Gas Supply Plan Cost Consequences</t>
  </si>
  <si>
    <t>Elimination of 2019 Gas Supply Plan Cost Consequences reversal</t>
  </si>
  <si>
    <t>Parkway Obligation Rate Variance</t>
  </si>
  <si>
    <t>Capital Pass-through</t>
  </si>
  <si>
    <t>Miscellaneous</t>
  </si>
  <si>
    <t>2024 Test Year Over/(Under) 2023 Bridge Year</t>
  </si>
  <si>
    <t>2023 Bridge Year Over/(Under) 2022 Estimate</t>
  </si>
  <si>
    <t>Line No.</t>
  </si>
  <si>
    <t>Utility</t>
  </si>
  <si>
    <t>EGI</t>
  </si>
  <si>
    <t>EGD</t>
  </si>
  <si>
    <t>Union</t>
  </si>
  <si>
    <t>Notes:</t>
  </si>
  <si>
    <t>(1)</t>
  </si>
  <si>
    <t>(2)</t>
  </si>
  <si>
    <t>Union (2)</t>
  </si>
  <si>
    <t>EGD (1)</t>
  </si>
  <si>
    <t>EGD rate zone.</t>
  </si>
  <si>
    <t>Union rate zones.</t>
  </si>
  <si>
    <t>Comparison of Normalized Revenue - Service Type &amp; Rate Class - 2019 Actual &amp; 2020 Actual (Continued)</t>
  </si>
  <si>
    <t>Comparison of Normalized Revenue - Service Type &amp; Rate Class - 2020 Actual &amp; 2021 Actual (Continued)</t>
  </si>
  <si>
    <t>Comparison of Normalized Revenue - Service Type &amp; Rate Class - 2021 Actual &amp; 2022 Estimate (Continued)</t>
  </si>
  <si>
    <t>Comparison of Normalized Revenue - Service Type &amp; Rate Class -  2022 Estimate &amp; 2023 Bridge Year (Continued)</t>
  </si>
  <si>
    <t>Comparison of Normalized Revenue - Service Type &amp; Rate Class - 2023 Bridge Year &amp; 2024 Test Year (Continued)</t>
  </si>
  <si>
    <t>Elimination of 2019 Gas Supply Plan Cost Consequences Reversal</t>
  </si>
  <si>
    <t>Elimination of the Union rate zones unregulated storage cost from EGD rate zone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</si>
</sst>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00000_);\(#,##0.00000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164" fontId="4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37" fontId="2" fillId="0" borderId="0" xfId="0" applyNumberFormat="1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/>
    <xf numFmtId="164" fontId="1" fillId="0" borderId="0" xfId="0" applyNumberFormat="1" applyFont="1" applyBorder="1"/>
    <xf numFmtId="165" fontId="1" fillId="0" borderId="0" xfId="0" applyNumberFormat="1" applyFont="1" applyBorder="1" applyAlignment="1">
      <alignment horizontal="center"/>
    </xf>
    <xf numFmtId="37" fontId="2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CF27-5690-4CBA-B303-71CFA7F6BC27}">
  <dimension ref="A1:L137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28515625" style="1" customWidth="1"/>
    <col min="2" max="2" width="1.28515625" style="1" customWidth="1"/>
    <col min="3" max="3" width="24" style="1" customWidth="1"/>
    <col min="4" max="4" width="1.28515625" style="1" customWidth="1"/>
    <col min="5" max="7" width="12.7109375" style="1" customWidth="1"/>
    <col min="8" max="8" width="1.140625" style="46" customWidth="1"/>
    <col min="9" max="12" width="12.7109375" style="1" customWidth="1"/>
    <col min="13" max="16384" width="101.140625" style="1"/>
  </cols>
  <sheetData>
    <row r="1" spans="1:12" x14ac:dyDescent="0.2">
      <c r="A1" s="12"/>
    </row>
    <row r="6" spans="1:12" s="9" customFormat="1" x14ac:dyDescent="0.2">
      <c r="A6" s="10" t="s">
        <v>57</v>
      </c>
      <c r="B6" s="10"/>
      <c r="C6" s="10"/>
      <c r="D6" s="10"/>
      <c r="E6" s="10"/>
      <c r="F6" s="10"/>
      <c r="G6" s="10"/>
      <c r="H6" s="47"/>
      <c r="I6" s="10"/>
      <c r="J6" s="10"/>
      <c r="K6" s="10"/>
      <c r="L6" s="10"/>
    </row>
    <row r="8" spans="1:12" s="3" customFormat="1" ht="15" customHeight="1" x14ac:dyDescent="0.2">
      <c r="E8" s="54">
        <v>2019</v>
      </c>
      <c r="F8" s="54"/>
      <c r="G8" s="54"/>
      <c r="H8" s="48"/>
      <c r="I8" s="54">
        <v>2020</v>
      </c>
      <c r="J8" s="54"/>
      <c r="K8" s="54"/>
      <c r="L8" s="8"/>
    </row>
    <row r="9" spans="1:12" s="5" customFormat="1" ht="38.1" customHeight="1" x14ac:dyDescent="0.2">
      <c r="A9" s="6" t="s">
        <v>82</v>
      </c>
      <c r="C9" s="7" t="s">
        <v>10</v>
      </c>
      <c r="E9" s="53" t="s">
        <v>9</v>
      </c>
      <c r="F9" s="53"/>
      <c r="G9" s="53"/>
      <c r="H9" s="49"/>
      <c r="I9" s="53" t="s">
        <v>9</v>
      </c>
      <c r="J9" s="53"/>
      <c r="K9" s="53"/>
      <c r="L9" s="6" t="s">
        <v>48</v>
      </c>
    </row>
    <row r="10" spans="1:12" x14ac:dyDescent="0.2">
      <c r="E10" s="2" t="s">
        <v>8</v>
      </c>
      <c r="F10" s="2" t="s">
        <v>7</v>
      </c>
      <c r="G10" s="2" t="s">
        <v>6</v>
      </c>
      <c r="H10" s="50"/>
      <c r="I10" s="2" t="s">
        <v>5</v>
      </c>
      <c r="J10" s="2" t="s">
        <v>4</v>
      </c>
      <c r="K10" s="2" t="s">
        <v>3</v>
      </c>
      <c r="L10" s="2" t="s">
        <v>47</v>
      </c>
    </row>
    <row r="11" spans="1:12" x14ac:dyDescent="0.2">
      <c r="E11" s="2"/>
      <c r="F11" s="2"/>
      <c r="G11" s="2"/>
      <c r="H11" s="50"/>
      <c r="I11" s="2"/>
      <c r="J11" s="2"/>
      <c r="K11" s="2"/>
      <c r="L11" s="2"/>
    </row>
    <row r="12" spans="1:12" x14ac:dyDescent="0.2">
      <c r="E12" s="11" t="s">
        <v>46</v>
      </c>
      <c r="F12" s="11" t="s">
        <v>45</v>
      </c>
      <c r="G12" s="11" t="s">
        <v>1</v>
      </c>
      <c r="H12" s="42"/>
      <c r="I12" s="11" t="s">
        <v>46</v>
      </c>
      <c r="J12" s="11" t="s">
        <v>45</v>
      </c>
      <c r="K12" s="11" t="s">
        <v>1</v>
      </c>
      <c r="L12" s="2"/>
    </row>
    <row r="14" spans="1:12" x14ac:dyDescent="0.2">
      <c r="C14" s="3" t="s">
        <v>39</v>
      </c>
      <c r="L14" s="4"/>
    </row>
    <row r="15" spans="1:12" x14ac:dyDescent="0.2">
      <c r="E15" s="4"/>
      <c r="F15" s="4"/>
      <c r="G15" s="4"/>
      <c r="H15" s="51"/>
      <c r="I15" s="4"/>
      <c r="J15" s="4"/>
      <c r="K15" s="4"/>
      <c r="L15" s="4"/>
    </row>
    <row r="16" spans="1:12" x14ac:dyDescent="0.2">
      <c r="A16" s="2">
        <v>1</v>
      </c>
      <c r="C16" s="1" t="s">
        <v>62</v>
      </c>
      <c r="E16" s="13">
        <v>1705.4</v>
      </c>
      <c r="F16" s="13">
        <v>37.799999999999997</v>
      </c>
      <c r="G16" s="13">
        <f>E16+F16</f>
        <v>1743.2</v>
      </c>
      <c r="H16" s="43"/>
      <c r="I16" s="13">
        <v>1650.3203420964026</v>
      </c>
      <c r="J16" s="13">
        <v>28.709384952025651</v>
      </c>
      <c r="K16" s="13">
        <f>I16+J16</f>
        <v>1679.0297270484282</v>
      </c>
      <c r="L16" s="13">
        <f>K16-G16</f>
        <v>-64.17027295157186</v>
      </c>
    </row>
    <row r="17" spans="1:12" x14ac:dyDescent="0.2">
      <c r="A17" s="2">
        <v>2</v>
      </c>
      <c r="C17" s="1" t="s">
        <v>37</v>
      </c>
      <c r="E17" s="13">
        <v>777.2</v>
      </c>
      <c r="F17" s="13">
        <v>178.4</v>
      </c>
      <c r="G17" s="13">
        <f>E17+F17</f>
        <v>955.6</v>
      </c>
      <c r="H17" s="43"/>
      <c r="I17" s="13">
        <v>686.08180737335385</v>
      </c>
      <c r="J17" s="13">
        <v>190.50037288438386</v>
      </c>
      <c r="K17" s="13">
        <f>I17+J17</f>
        <v>876.58218025773772</v>
      </c>
      <c r="L17" s="13">
        <f>K17-G17</f>
        <v>-79.017819742262304</v>
      </c>
    </row>
    <row r="18" spans="1:12" x14ac:dyDescent="0.2">
      <c r="A18" s="2">
        <v>3</v>
      </c>
      <c r="C18" s="1" t="s">
        <v>36</v>
      </c>
      <c r="E18" s="13">
        <v>0</v>
      </c>
      <c r="F18" s="13">
        <v>0</v>
      </c>
      <c r="G18" s="13">
        <f>E18+F18</f>
        <v>0</v>
      </c>
      <c r="H18" s="43"/>
      <c r="I18" s="13">
        <v>6.5452577031232771E-3</v>
      </c>
      <c r="J18" s="13">
        <v>0</v>
      </c>
      <c r="K18" s="13">
        <f>I18+J18</f>
        <v>6.5452577031232771E-3</v>
      </c>
      <c r="L18" s="13">
        <f>K18-G18</f>
        <v>6.5452577031232771E-3</v>
      </c>
    </row>
    <row r="19" spans="1:12" x14ac:dyDescent="0.2">
      <c r="A19" s="2">
        <v>4</v>
      </c>
      <c r="C19" s="1" t="s">
        <v>44</v>
      </c>
      <c r="E19" s="14">
        <f t="shared" ref="E19:L19" si="0">SUM(E16:E18)</f>
        <v>2482.6000000000004</v>
      </c>
      <c r="F19" s="14">
        <f t="shared" si="0"/>
        <v>216.2</v>
      </c>
      <c r="G19" s="14">
        <f t="shared" si="0"/>
        <v>2698.8</v>
      </c>
      <c r="H19" s="43"/>
      <c r="I19" s="14">
        <f t="shared" si="0"/>
        <v>2336.4086947274595</v>
      </c>
      <c r="J19" s="14">
        <f t="shared" si="0"/>
        <v>219.20975783640952</v>
      </c>
      <c r="K19" s="14">
        <f t="shared" si="0"/>
        <v>2555.6184525638691</v>
      </c>
      <c r="L19" s="14">
        <f t="shared" si="0"/>
        <v>-143.18154743613104</v>
      </c>
    </row>
    <row r="20" spans="1:12" x14ac:dyDescent="0.2">
      <c r="A20" s="2"/>
      <c r="E20" s="4"/>
      <c r="F20" s="4"/>
      <c r="G20" s="4"/>
      <c r="H20" s="51"/>
      <c r="I20" s="4"/>
      <c r="J20" s="4"/>
      <c r="K20" s="4"/>
      <c r="L20" s="4"/>
    </row>
    <row r="21" spans="1:12" x14ac:dyDescent="0.2">
      <c r="A21" s="2">
        <v>5</v>
      </c>
      <c r="C21" s="1" t="s">
        <v>35</v>
      </c>
      <c r="E21" s="13">
        <v>842.3</v>
      </c>
      <c r="F21" s="13">
        <v>22.7</v>
      </c>
      <c r="G21" s="13">
        <f>E21+F21</f>
        <v>865</v>
      </c>
      <c r="H21" s="43"/>
      <c r="I21" s="13">
        <v>801.37199562351475</v>
      </c>
      <c r="J21" s="13">
        <v>20.306887325668256</v>
      </c>
      <c r="K21" s="13">
        <f>I21+J21</f>
        <v>821.67888294918305</v>
      </c>
      <c r="L21" s="13">
        <f>K21-G21</f>
        <v>-43.321117050816952</v>
      </c>
    </row>
    <row r="22" spans="1:12" x14ac:dyDescent="0.2">
      <c r="A22" s="2">
        <v>6</v>
      </c>
      <c r="C22" s="1" t="s">
        <v>34</v>
      </c>
      <c r="E22" s="13">
        <v>123.9</v>
      </c>
      <c r="F22" s="13">
        <v>37.799999999999997</v>
      </c>
      <c r="G22" s="13">
        <f>E22+F22</f>
        <v>161.69999999999999</v>
      </c>
      <c r="H22" s="43"/>
      <c r="I22" s="13">
        <v>104.06601333392801</v>
      </c>
      <c r="J22" s="13">
        <v>36.896948309765577</v>
      </c>
      <c r="K22" s="13">
        <f>I22+J22</f>
        <v>140.96296164369357</v>
      </c>
      <c r="L22" s="13">
        <f>K22-G22</f>
        <v>-20.737038356306414</v>
      </c>
    </row>
    <row r="23" spans="1:12" x14ac:dyDescent="0.2">
      <c r="A23" s="2">
        <v>7</v>
      </c>
      <c r="C23" s="1" t="s">
        <v>33</v>
      </c>
      <c r="E23" s="13">
        <v>368.6</v>
      </c>
      <c r="F23" s="13">
        <v>16.899999999999999</v>
      </c>
      <c r="G23" s="13">
        <f>E23+F23</f>
        <v>385.5</v>
      </c>
      <c r="H23" s="43"/>
      <c r="I23" s="13">
        <v>352.67871458534421</v>
      </c>
      <c r="J23" s="13">
        <v>14.969204581908841</v>
      </c>
      <c r="K23" s="13">
        <f>I23+J23</f>
        <v>367.64791916725306</v>
      </c>
      <c r="L23" s="13">
        <f>K23-G23</f>
        <v>-17.852080832746935</v>
      </c>
    </row>
    <row r="24" spans="1:12" x14ac:dyDescent="0.2">
      <c r="A24" s="2">
        <v>8</v>
      </c>
      <c r="C24" s="1" t="s">
        <v>32</v>
      </c>
      <c r="E24" s="13">
        <v>46.6</v>
      </c>
      <c r="F24" s="13">
        <v>22.5</v>
      </c>
      <c r="G24" s="13">
        <f>E24+F24</f>
        <v>69.099999999999994</v>
      </c>
      <c r="H24" s="43"/>
      <c r="I24" s="13">
        <v>38.407917330247948</v>
      </c>
      <c r="J24" s="13">
        <v>22.5859846841389</v>
      </c>
      <c r="K24" s="13">
        <f>I24+J24</f>
        <v>60.993902014386848</v>
      </c>
      <c r="L24" s="13">
        <f>K24-G24</f>
        <v>-8.1060979856131468</v>
      </c>
    </row>
    <row r="25" spans="1:12" x14ac:dyDescent="0.2">
      <c r="A25" s="2">
        <v>9</v>
      </c>
      <c r="C25" s="1" t="s">
        <v>43</v>
      </c>
      <c r="E25" s="14">
        <f t="shared" ref="E25:L25" si="1">SUM(E21:E24)</f>
        <v>1381.3999999999999</v>
      </c>
      <c r="F25" s="14">
        <f t="shared" si="1"/>
        <v>99.9</v>
      </c>
      <c r="G25" s="14">
        <f t="shared" si="1"/>
        <v>1481.3</v>
      </c>
      <c r="H25" s="43"/>
      <c r="I25" s="14">
        <f t="shared" si="1"/>
        <v>1296.524640873035</v>
      </c>
      <c r="J25" s="14">
        <f t="shared" si="1"/>
        <v>94.759024901481581</v>
      </c>
      <c r="K25" s="14">
        <f t="shared" si="1"/>
        <v>1391.2836657745165</v>
      </c>
      <c r="L25" s="14">
        <f t="shared" si="1"/>
        <v>-90.016334225483448</v>
      </c>
    </row>
    <row r="26" spans="1:12" x14ac:dyDescent="0.2">
      <c r="A26" s="2"/>
      <c r="E26" s="13"/>
      <c r="F26" s="13"/>
      <c r="G26" s="13"/>
      <c r="H26" s="43"/>
      <c r="I26" s="13"/>
      <c r="J26" s="13"/>
      <c r="K26" s="13"/>
      <c r="L26" s="13"/>
    </row>
    <row r="27" spans="1:12" x14ac:dyDescent="0.2">
      <c r="A27" s="2">
        <v>10</v>
      </c>
      <c r="C27" s="1" t="s">
        <v>31</v>
      </c>
      <c r="E27" s="14">
        <f t="shared" ref="E27:K27" si="2">E19+E25</f>
        <v>3864</v>
      </c>
      <c r="F27" s="14">
        <f t="shared" si="2"/>
        <v>316.10000000000002</v>
      </c>
      <c r="G27" s="14">
        <f t="shared" si="2"/>
        <v>4180.1000000000004</v>
      </c>
      <c r="H27" s="43"/>
      <c r="I27" s="14">
        <f t="shared" si="2"/>
        <v>3632.9333356004945</v>
      </c>
      <c r="J27" s="14">
        <f t="shared" si="2"/>
        <v>313.9687827378911</v>
      </c>
      <c r="K27" s="14">
        <f t="shared" si="2"/>
        <v>3946.9021183383857</v>
      </c>
      <c r="L27" s="14">
        <f>L19+L25</f>
        <v>-233.19788166161447</v>
      </c>
    </row>
    <row r="28" spans="1:12" x14ac:dyDescent="0.2">
      <c r="A28" s="2"/>
      <c r="E28" s="13"/>
      <c r="F28" s="13"/>
      <c r="G28" s="13"/>
      <c r="H28" s="43"/>
      <c r="I28" s="13"/>
      <c r="J28" s="13"/>
      <c r="K28" s="13"/>
      <c r="L28" s="13"/>
    </row>
    <row r="29" spans="1:12" x14ac:dyDescent="0.2">
      <c r="A29" s="2"/>
      <c r="C29" s="3" t="s">
        <v>28</v>
      </c>
    </row>
    <row r="30" spans="1:12" x14ac:dyDescent="0.2">
      <c r="A30" s="2"/>
    </row>
    <row r="31" spans="1:12" x14ac:dyDescent="0.2">
      <c r="A31" s="2">
        <v>11</v>
      </c>
      <c r="C31" s="1" t="s">
        <v>27</v>
      </c>
      <c r="E31" s="13">
        <v>2.7</v>
      </c>
      <c r="F31" s="13">
        <v>0.4</v>
      </c>
      <c r="G31" s="13">
        <f>E31+F31</f>
        <v>3.1</v>
      </c>
      <c r="H31" s="43"/>
      <c r="I31" s="13">
        <v>1.808871718006225</v>
      </c>
      <c r="J31" s="13">
        <v>1.2022061682178309</v>
      </c>
      <c r="K31" s="13">
        <f>I31+J31</f>
        <v>3.0110778862240561</v>
      </c>
      <c r="L31" s="13">
        <f>K31-G31</f>
        <v>-8.8922113775943945E-2</v>
      </c>
    </row>
    <row r="32" spans="1:12" x14ac:dyDescent="0.2">
      <c r="A32" s="2">
        <v>12</v>
      </c>
      <c r="C32" s="1" t="s">
        <v>26</v>
      </c>
      <c r="E32" s="13">
        <v>5.0999999999999996</v>
      </c>
      <c r="F32" s="13">
        <v>37</v>
      </c>
      <c r="G32" s="13">
        <f>E32+F32</f>
        <v>42.1</v>
      </c>
      <c r="H32" s="43"/>
      <c r="I32" s="13">
        <v>9.6076273395799738</v>
      </c>
      <c r="J32" s="13">
        <v>36.382883711600257</v>
      </c>
      <c r="K32" s="13">
        <f>I32+J32</f>
        <v>45.990511051180235</v>
      </c>
      <c r="L32" s="13">
        <f>K32-G32</f>
        <v>3.8905110511802334</v>
      </c>
    </row>
    <row r="33" spans="1:12" x14ac:dyDescent="0.2">
      <c r="A33" s="2">
        <v>13</v>
      </c>
      <c r="C33" s="1" t="s">
        <v>25</v>
      </c>
      <c r="E33" s="13">
        <v>0.1</v>
      </c>
      <c r="F33" s="13">
        <v>9</v>
      </c>
      <c r="G33" s="13">
        <f t="shared" ref="G33:G36" si="3">E33+F33</f>
        <v>9.1</v>
      </c>
      <c r="H33" s="43"/>
      <c r="I33" s="13">
        <v>0.18405816944432354</v>
      </c>
      <c r="J33" s="13">
        <v>7.6009139075940881</v>
      </c>
      <c r="K33" s="13">
        <f t="shared" ref="K33:K36" si="4">I33+J33</f>
        <v>7.7849720770384119</v>
      </c>
      <c r="L33" s="13">
        <f t="shared" ref="L33:L36" si="5">K33-G33</f>
        <v>-1.3150279229615878</v>
      </c>
    </row>
    <row r="34" spans="1:12" x14ac:dyDescent="0.2">
      <c r="A34" s="2">
        <v>14</v>
      </c>
      <c r="C34" s="1" t="s">
        <v>24</v>
      </c>
      <c r="E34" s="13">
        <v>0</v>
      </c>
      <c r="F34" s="13">
        <v>11.3</v>
      </c>
      <c r="G34" s="13">
        <f t="shared" si="3"/>
        <v>11.3</v>
      </c>
      <c r="H34" s="43"/>
      <c r="I34" s="13">
        <v>0</v>
      </c>
      <c r="J34" s="13">
        <v>11.426619551084762</v>
      </c>
      <c r="K34" s="13">
        <f t="shared" si="4"/>
        <v>11.426619551084762</v>
      </c>
      <c r="L34" s="13">
        <f t="shared" si="5"/>
        <v>0.12661955108476164</v>
      </c>
    </row>
    <row r="35" spans="1:12" x14ac:dyDescent="0.2">
      <c r="A35" s="2">
        <v>15</v>
      </c>
      <c r="C35" s="1" t="s">
        <v>23</v>
      </c>
      <c r="E35" s="13">
        <v>0.3</v>
      </c>
      <c r="F35" s="13">
        <v>1.9</v>
      </c>
      <c r="G35" s="13">
        <f t="shared" si="3"/>
        <v>2.1999999999999997</v>
      </c>
      <c r="H35" s="43"/>
      <c r="I35" s="13">
        <v>0.36478337915313708</v>
      </c>
      <c r="J35" s="13">
        <v>1.5889723428902602</v>
      </c>
      <c r="K35" s="13">
        <f t="shared" si="4"/>
        <v>1.9537557220433972</v>
      </c>
      <c r="L35" s="13">
        <f t="shared" si="5"/>
        <v>-0.24624427795660253</v>
      </c>
    </row>
    <row r="36" spans="1:12" x14ac:dyDescent="0.2">
      <c r="A36" s="2">
        <v>16</v>
      </c>
      <c r="C36" s="1" t="s">
        <v>22</v>
      </c>
      <c r="E36" s="13">
        <v>0.1</v>
      </c>
      <c r="F36" s="13">
        <v>1.7</v>
      </c>
      <c r="G36" s="13">
        <f t="shared" si="3"/>
        <v>1.8</v>
      </c>
      <c r="H36" s="43"/>
      <c r="I36" s="13">
        <v>0.29904755565960373</v>
      </c>
      <c r="J36" s="13">
        <v>1.2755990733107614</v>
      </c>
      <c r="K36" s="13">
        <f t="shared" si="4"/>
        <v>1.5746466289703651</v>
      </c>
      <c r="L36" s="13">
        <f t="shared" si="5"/>
        <v>-0.22535337102963493</v>
      </c>
    </row>
    <row r="37" spans="1:12" x14ac:dyDescent="0.2">
      <c r="A37" s="2"/>
      <c r="E37" s="4"/>
      <c r="F37" s="4"/>
      <c r="G37" s="4"/>
      <c r="H37" s="51"/>
      <c r="I37" s="4"/>
      <c r="J37" s="4"/>
      <c r="K37" s="4"/>
      <c r="L37" s="4"/>
    </row>
    <row r="38" spans="1:12" x14ac:dyDescent="0.2">
      <c r="A38" s="2"/>
      <c r="E38" s="4"/>
      <c r="F38" s="4"/>
      <c r="G38" s="4"/>
      <c r="H38" s="51"/>
      <c r="I38" s="4"/>
      <c r="J38" s="4"/>
      <c r="K38" s="4"/>
      <c r="L38" s="4"/>
    </row>
    <row r="39" spans="1:12" x14ac:dyDescent="0.2">
      <c r="A39" s="2"/>
      <c r="E39" s="4"/>
      <c r="F39" s="4"/>
      <c r="G39" s="4"/>
      <c r="H39" s="51"/>
      <c r="I39" s="4"/>
      <c r="J39" s="4"/>
      <c r="K39" s="4"/>
      <c r="L39" s="4"/>
    </row>
    <row r="40" spans="1:12" x14ac:dyDescent="0.2">
      <c r="A40" s="2"/>
      <c r="E40" s="4"/>
      <c r="F40" s="4"/>
      <c r="G40" s="4"/>
      <c r="H40" s="51"/>
      <c r="I40" s="4"/>
      <c r="J40" s="4"/>
      <c r="K40" s="4"/>
      <c r="L40" s="4"/>
    </row>
    <row r="41" spans="1:12" x14ac:dyDescent="0.2">
      <c r="A41" s="2"/>
      <c r="E41" s="4"/>
      <c r="F41" s="4"/>
      <c r="G41" s="4"/>
      <c r="H41" s="51"/>
      <c r="I41" s="4"/>
      <c r="J41" s="4"/>
      <c r="K41" s="4"/>
      <c r="L41" s="4"/>
    </row>
    <row r="42" spans="1:12" x14ac:dyDescent="0.2">
      <c r="A42" s="2"/>
      <c r="E42" s="4"/>
      <c r="F42" s="4"/>
      <c r="G42" s="4"/>
      <c r="H42" s="51"/>
      <c r="I42" s="4"/>
      <c r="J42" s="4"/>
      <c r="K42" s="4"/>
      <c r="L42" s="4"/>
    </row>
    <row r="43" spans="1:12" x14ac:dyDescent="0.2">
      <c r="A43" s="2"/>
      <c r="E43" s="4"/>
      <c r="F43" s="4"/>
      <c r="G43" s="4"/>
      <c r="H43" s="51"/>
      <c r="I43" s="4"/>
      <c r="J43" s="4"/>
      <c r="K43" s="4"/>
      <c r="L43" s="4"/>
    </row>
    <row r="44" spans="1:12" s="9" customFormat="1" x14ac:dyDescent="0.2">
      <c r="A44" s="10" t="s">
        <v>94</v>
      </c>
      <c r="B44" s="10"/>
      <c r="C44" s="10"/>
      <c r="D44" s="10"/>
      <c r="E44" s="10"/>
      <c r="F44" s="10"/>
      <c r="G44" s="10"/>
      <c r="H44" s="47"/>
      <c r="I44" s="10"/>
      <c r="J44" s="10"/>
      <c r="K44" s="10"/>
      <c r="L44" s="10"/>
    </row>
    <row r="46" spans="1:12" s="3" customFormat="1" x14ac:dyDescent="0.2">
      <c r="E46" s="54">
        <v>2019</v>
      </c>
      <c r="F46" s="54"/>
      <c r="G46" s="54"/>
      <c r="H46" s="48"/>
      <c r="I46" s="54">
        <v>2020</v>
      </c>
      <c r="J46" s="54"/>
      <c r="K46" s="54"/>
      <c r="L46" s="8"/>
    </row>
    <row r="47" spans="1:12" s="5" customFormat="1" ht="38.1" customHeight="1" x14ac:dyDescent="0.2">
      <c r="A47" s="6" t="s">
        <v>82</v>
      </c>
      <c r="C47" s="7" t="s">
        <v>10</v>
      </c>
      <c r="E47" s="53" t="s">
        <v>9</v>
      </c>
      <c r="F47" s="53"/>
      <c r="G47" s="53"/>
      <c r="H47" s="49"/>
      <c r="I47" s="53" t="s">
        <v>9</v>
      </c>
      <c r="J47" s="53"/>
      <c r="K47" s="53"/>
      <c r="L47" s="6" t="s">
        <v>48</v>
      </c>
    </row>
    <row r="48" spans="1:12" x14ac:dyDescent="0.2">
      <c r="E48" s="2" t="s">
        <v>8</v>
      </c>
      <c r="F48" s="2" t="s">
        <v>7</v>
      </c>
      <c r="G48" s="2" t="s">
        <v>6</v>
      </c>
      <c r="H48" s="50"/>
      <c r="I48" s="2" t="s">
        <v>5</v>
      </c>
      <c r="J48" s="2" t="s">
        <v>4</v>
      </c>
      <c r="K48" s="2" t="s">
        <v>3</v>
      </c>
      <c r="L48" s="2" t="s">
        <v>47</v>
      </c>
    </row>
    <row r="49" spans="1:12" x14ac:dyDescent="0.2">
      <c r="E49" s="2"/>
      <c r="F49" s="2"/>
      <c r="G49" s="2"/>
      <c r="H49" s="50"/>
      <c r="I49" s="2"/>
      <c r="J49" s="2"/>
      <c r="K49" s="2"/>
      <c r="L49" s="2"/>
    </row>
    <row r="50" spans="1:12" x14ac:dyDescent="0.2">
      <c r="E50" s="11" t="s">
        <v>46</v>
      </c>
      <c r="F50" s="11" t="s">
        <v>45</v>
      </c>
      <c r="G50" s="11" t="s">
        <v>1</v>
      </c>
      <c r="H50" s="42"/>
      <c r="I50" s="11" t="s">
        <v>46</v>
      </c>
      <c r="J50" s="11" t="s">
        <v>45</v>
      </c>
      <c r="K50" s="11" t="s">
        <v>1</v>
      </c>
      <c r="L50" s="2"/>
    </row>
    <row r="51" spans="1:12" x14ac:dyDescent="0.2">
      <c r="A51" s="2"/>
      <c r="E51" s="13"/>
      <c r="F51" s="13"/>
      <c r="G51" s="13"/>
      <c r="H51" s="43"/>
      <c r="I51" s="13"/>
      <c r="J51" s="13"/>
      <c r="K51" s="13"/>
      <c r="L51" s="13"/>
    </row>
    <row r="52" spans="1:12" x14ac:dyDescent="0.2">
      <c r="A52" s="2">
        <v>17</v>
      </c>
      <c r="C52" s="1" t="s">
        <v>21</v>
      </c>
      <c r="E52" s="13">
        <v>2.2000000000000002</v>
      </c>
      <c r="F52" s="13">
        <v>5.5</v>
      </c>
      <c r="G52" s="13">
        <f t="shared" ref="G52:G55" si="6">E52+F52</f>
        <v>7.7</v>
      </c>
      <c r="H52" s="43"/>
      <c r="I52" s="13">
        <v>0.64708506811528355</v>
      </c>
      <c r="J52" s="13">
        <v>0.73796394550671152</v>
      </c>
      <c r="K52" s="13">
        <f t="shared" ref="K52:K55" si="7">I52+J52</f>
        <v>1.3850490136219951</v>
      </c>
      <c r="L52" s="13">
        <f t="shared" ref="L52:L55" si="8">K52-G52</f>
        <v>-6.3149509863780047</v>
      </c>
    </row>
    <row r="53" spans="1:12" x14ac:dyDescent="0.2">
      <c r="A53" s="2">
        <v>18</v>
      </c>
      <c r="C53" s="1" t="s">
        <v>20</v>
      </c>
      <c r="E53" s="13">
        <v>26.6</v>
      </c>
      <c r="F53" s="13">
        <v>2.1</v>
      </c>
      <c r="G53" s="13">
        <f t="shared" si="6"/>
        <v>28.700000000000003</v>
      </c>
      <c r="H53" s="43"/>
      <c r="I53" s="13">
        <v>24.023419007838957</v>
      </c>
      <c r="J53" s="13">
        <v>2.3735478362873983</v>
      </c>
      <c r="K53" s="13">
        <f t="shared" si="7"/>
        <v>26.396966844126354</v>
      </c>
      <c r="L53" s="13">
        <f t="shared" si="8"/>
        <v>-2.3030331558736492</v>
      </c>
    </row>
    <row r="54" spans="1:12" x14ac:dyDescent="0.2">
      <c r="A54" s="2">
        <v>19</v>
      </c>
      <c r="C54" s="1" t="s">
        <v>19</v>
      </c>
      <c r="E54" s="13">
        <v>0</v>
      </c>
      <c r="F54" s="13">
        <v>0.1</v>
      </c>
      <c r="G54" s="13">
        <f t="shared" si="6"/>
        <v>0.1</v>
      </c>
      <c r="H54" s="43"/>
      <c r="I54" s="13">
        <v>0</v>
      </c>
      <c r="J54" s="13">
        <v>9.3002120197783603E-2</v>
      </c>
      <c r="K54" s="13">
        <f t="shared" si="7"/>
        <v>9.3002120197783603E-2</v>
      </c>
      <c r="L54" s="13">
        <f t="shared" si="8"/>
        <v>-6.9978798022164029E-3</v>
      </c>
    </row>
    <row r="55" spans="1:12" x14ac:dyDescent="0.2">
      <c r="A55" s="2">
        <v>20</v>
      </c>
      <c r="C55" s="1" t="s">
        <v>18</v>
      </c>
      <c r="E55" s="13">
        <v>0</v>
      </c>
      <c r="F55" s="13">
        <v>0</v>
      </c>
      <c r="G55" s="13">
        <f t="shared" si="6"/>
        <v>0</v>
      </c>
      <c r="H55" s="43"/>
      <c r="I55" s="13">
        <v>0</v>
      </c>
      <c r="J55" s="13">
        <v>1.6439430000000001E-2</v>
      </c>
      <c r="K55" s="13">
        <f t="shared" si="7"/>
        <v>1.6439430000000001E-2</v>
      </c>
      <c r="L55" s="13">
        <f t="shared" si="8"/>
        <v>1.6439430000000001E-2</v>
      </c>
    </row>
    <row r="56" spans="1:12" x14ac:dyDescent="0.2">
      <c r="A56" s="2">
        <v>21</v>
      </c>
      <c r="C56" s="1" t="s">
        <v>44</v>
      </c>
      <c r="E56" s="14">
        <f>SUM(E52:E55)+SUM(E31:E36)</f>
        <v>37.1</v>
      </c>
      <c r="F56" s="14">
        <f>SUM(F52:F55)+SUM(F31:F36)</f>
        <v>69</v>
      </c>
      <c r="G56" s="14">
        <f>SUM(G52:G55)+SUM(G31:G36)</f>
        <v>106.10000000000002</v>
      </c>
      <c r="H56" s="43"/>
      <c r="I56" s="14">
        <f>SUM(I52:I55)+SUM(I31:I36)</f>
        <v>36.934892237797506</v>
      </c>
      <c r="J56" s="14">
        <f>SUM(J52:J55)+SUM(J31:J36)</f>
        <v>62.698148086689848</v>
      </c>
      <c r="K56" s="14">
        <f>SUM(K52:K55)+SUM(K31:K36)</f>
        <v>99.633040324487368</v>
      </c>
      <c r="L56" s="14">
        <f>SUM(L52:L55)+SUM(L31:L36)</f>
        <v>-6.4669596755126451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17</v>
      </c>
      <c r="E58" s="13">
        <v>9.9</v>
      </c>
      <c r="F58" s="13">
        <v>27.9</v>
      </c>
      <c r="G58" s="13">
        <f t="shared" ref="G58:G69" si="9">E58+F58</f>
        <v>37.799999999999997</v>
      </c>
      <c r="H58" s="43"/>
      <c r="I58" s="13">
        <v>9.9492600226904013</v>
      </c>
      <c r="J58" s="13">
        <v>28.093253169999898</v>
      </c>
      <c r="K58" s="13">
        <f t="shared" ref="K58:K69" si="10">I58+J58</f>
        <v>38.042513192690301</v>
      </c>
      <c r="L58" s="13">
        <f t="shared" ref="L58:L69" si="11">K58-G58</f>
        <v>0.24251319269030347</v>
      </c>
    </row>
    <row r="59" spans="1:12" x14ac:dyDescent="0.2">
      <c r="A59" s="2">
        <v>23</v>
      </c>
      <c r="C59" s="1" t="s">
        <v>16</v>
      </c>
      <c r="E59" s="13">
        <v>4.5</v>
      </c>
      <c r="F59" s="13">
        <v>14.1</v>
      </c>
      <c r="G59" s="13">
        <f t="shared" si="9"/>
        <v>18.600000000000001</v>
      </c>
      <c r="H59" s="43"/>
      <c r="I59" s="13">
        <v>4.7037622007015996</v>
      </c>
      <c r="J59" s="13">
        <v>17.145273339999999</v>
      </c>
      <c r="K59" s="13">
        <f t="shared" si="10"/>
        <v>21.8490355407016</v>
      </c>
      <c r="L59" s="13">
        <f t="shared" si="11"/>
        <v>3.2490355407015983</v>
      </c>
    </row>
    <row r="60" spans="1:12" x14ac:dyDescent="0.2">
      <c r="A60" s="2">
        <v>24</v>
      </c>
      <c r="C60" s="1" t="s">
        <v>30</v>
      </c>
      <c r="E60" s="13">
        <v>4.4000000000000004</v>
      </c>
      <c r="F60" s="13">
        <v>1</v>
      </c>
      <c r="G60" s="13">
        <f>E60+F60</f>
        <v>5.4</v>
      </c>
      <c r="H60" s="43"/>
      <c r="I60" s="13">
        <v>2.5401123113824</v>
      </c>
      <c r="J60" s="13">
        <v>0.9344250141696</v>
      </c>
      <c r="K60" s="13">
        <f>I60+J60</f>
        <v>3.4745373255520002</v>
      </c>
      <c r="L60" s="13">
        <f>K60-G60</f>
        <v>-1.9254626744480001</v>
      </c>
    </row>
    <row r="61" spans="1:12" x14ac:dyDescent="0.2">
      <c r="A61" s="2">
        <v>25</v>
      </c>
      <c r="C61" s="1" t="s">
        <v>29</v>
      </c>
      <c r="E61" s="13">
        <v>0.1</v>
      </c>
      <c r="F61" s="13">
        <v>0</v>
      </c>
      <c r="G61" s="13">
        <f>E61+F61</f>
        <v>0.1</v>
      </c>
      <c r="H61" s="43"/>
      <c r="I61" s="13">
        <v>6.9442379424E-2</v>
      </c>
      <c r="J61" s="13">
        <v>0</v>
      </c>
      <c r="K61" s="13">
        <f>I61+J61</f>
        <v>6.9442379424E-2</v>
      </c>
      <c r="L61" s="13">
        <f>K61-G61</f>
        <v>-3.0557620576000005E-2</v>
      </c>
    </row>
    <row r="62" spans="1:12" x14ac:dyDescent="0.2">
      <c r="A62" s="2">
        <v>26</v>
      </c>
      <c r="C62" s="1" t="s">
        <v>53</v>
      </c>
      <c r="E62" s="13">
        <v>3.4</v>
      </c>
      <c r="F62" s="13">
        <v>27.5</v>
      </c>
      <c r="G62" s="13">
        <f t="shared" si="9"/>
        <v>30.9</v>
      </c>
      <c r="H62" s="43"/>
      <c r="I62" s="13">
        <v>3.0509788794841004</v>
      </c>
      <c r="J62" s="13">
        <v>30.022643531546493</v>
      </c>
      <c r="K62" s="13">
        <f t="shared" si="10"/>
        <v>33.073622411030591</v>
      </c>
      <c r="L62" s="13">
        <f t="shared" si="11"/>
        <v>2.1736224110305926</v>
      </c>
    </row>
    <row r="63" spans="1:12" x14ac:dyDescent="0.2">
      <c r="A63" s="2">
        <v>27</v>
      </c>
      <c r="C63" s="1" t="s">
        <v>27</v>
      </c>
      <c r="E63" s="13">
        <v>0</v>
      </c>
      <c r="F63" s="13">
        <v>10.7</v>
      </c>
      <c r="G63" s="13">
        <f t="shared" si="9"/>
        <v>10.7</v>
      </c>
      <c r="H63" s="43"/>
      <c r="I63" s="13">
        <v>0</v>
      </c>
      <c r="J63" s="13">
        <v>11.3294279206452</v>
      </c>
      <c r="K63" s="13">
        <f t="shared" si="10"/>
        <v>11.3294279206452</v>
      </c>
      <c r="L63" s="13">
        <f t="shared" si="11"/>
        <v>0.6294279206452007</v>
      </c>
    </row>
    <row r="64" spans="1:12" x14ac:dyDescent="0.2">
      <c r="A64" s="2">
        <v>28</v>
      </c>
      <c r="C64" s="1" t="s">
        <v>54</v>
      </c>
      <c r="E64" s="13">
        <v>0</v>
      </c>
      <c r="F64" s="13">
        <v>12.700000000000001</v>
      </c>
      <c r="G64" s="13">
        <f t="shared" si="9"/>
        <v>12.700000000000001</v>
      </c>
      <c r="H64" s="43"/>
      <c r="I64" s="13">
        <v>0</v>
      </c>
      <c r="J64" s="13">
        <v>13.546674530000001</v>
      </c>
      <c r="K64" s="13">
        <f t="shared" si="10"/>
        <v>13.546674530000001</v>
      </c>
      <c r="L64" s="13">
        <f t="shared" si="11"/>
        <v>0.84667452999999959</v>
      </c>
    </row>
    <row r="65" spans="1:12" x14ac:dyDescent="0.2">
      <c r="A65" s="2">
        <v>29</v>
      </c>
      <c r="C65" s="1" t="s">
        <v>55</v>
      </c>
      <c r="E65" s="13">
        <v>0</v>
      </c>
      <c r="F65" s="13">
        <v>71.600000000000009</v>
      </c>
      <c r="G65" s="13">
        <f t="shared" si="9"/>
        <v>71.600000000000009</v>
      </c>
      <c r="H65" s="43"/>
      <c r="I65" s="13">
        <v>0</v>
      </c>
      <c r="J65" s="13">
        <v>74.031910780000004</v>
      </c>
      <c r="K65" s="13">
        <f t="shared" si="10"/>
        <v>74.031910780000004</v>
      </c>
      <c r="L65" s="13">
        <f t="shared" si="11"/>
        <v>2.4319107799999955</v>
      </c>
    </row>
    <row r="66" spans="1:12" x14ac:dyDescent="0.2">
      <c r="A66" s="2">
        <v>30</v>
      </c>
      <c r="C66" s="1" t="s">
        <v>56</v>
      </c>
      <c r="E66" s="13">
        <v>0</v>
      </c>
      <c r="F66" s="13">
        <v>6.9</v>
      </c>
      <c r="G66" s="13">
        <f t="shared" si="9"/>
        <v>6.9</v>
      </c>
      <c r="H66" s="43"/>
      <c r="I66" s="13">
        <v>0</v>
      </c>
      <c r="J66" s="13">
        <v>7.1182246900000008</v>
      </c>
      <c r="K66" s="13">
        <f t="shared" si="10"/>
        <v>7.1182246900000008</v>
      </c>
      <c r="L66" s="13">
        <f t="shared" si="11"/>
        <v>0.21822469000000044</v>
      </c>
    </row>
    <row r="67" spans="1:12" x14ac:dyDescent="0.2">
      <c r="A67" s="2">
        <v>31</v>
      </c>
      <c r="C67" s="1" t="s">
        <v>15</v>
      </c>
      <c r="E67" s="13">
        <v>1.1000000000000001</v>
      </c>
      <c r="F67" s="13">
        <v>2.4</v>
      </c>
      <c r="G67" s="13">
        <f t="shared" si="9"/>
        <v>3.5</v>
      </c>
      <c r="H67" s="43"/>
      <c r="I67" s="13">
        <v>0.44936644923839997</v>
      </c>
      <c r="J67" s="13">
        <v>2.1448693599999999</v>
      </c>
      <c r="K67" s="13">
        <f t="shared" si="10"/>
        <v>2.5942358092384001</v>
      </c>
      <c r="L67" s="13">
        <f t="shared" si="11"/>
        <v>-0.90576419076159986</v>
      </c>
    </row>
    <row r="68" spans="1:12" x14ac:dyDescent="0.2">
      <c r="A68" s="2">
        <v>32</v>
      </c>
      <c r="C68" s="1" t="s">
        <v>14</v>
      </c>
      <c r="E68" s="13">
        <v>8.3000000000000007</v>
      </c>
      <c r="F68" s="13">
        <v>2.7</v>
      </c>
      <c r="G68" s="13">
        <f t="shared" si="9"/>
        <v>11</v>
      </c>
      <c r="H68" s="43"/>
      <c r="I68" s="13">
        <v>4.9885001300000003</v>
      </c>
      <c r="J68" s="13">
        <v>2.7846802300000002</v>
      </c>
      <c r="K68" s="13">
        <f t="shared" si="10"/>
        <v>7.7731803600000005</v>
      </c>
      <c r="L68" s="13">
        <f t="shared" si="11"/>
        <v>-3.2268196399999995</v>
      </c>
    </row>
    <row r="69" spans="1:12" x14ac:dyDescent="0.2">
      <c r="A69" s="2">
        <v>33</v>
      </c>
      <c r="C69" s="1" t="s">
        <v>13</v>
      </c>
      <c r="E69" s="13">
        <v>0</v>
      </c>
      <c r="F69" s="13">
        <v>0</v>
      </c>
      <c r="G69" s="13">
        <f t="shared" si="9"/>
        <v>0</v>
      </c>
      <c r="H69" s="43"/>
      <c r="I69" s="13">
        <v>0</v>
      </c>
      <c r="J69" s="13">
        <v>0</v>
      </c>
      <c r="K69" s="13">
        <f t="shared" si="10"/>
        <v>0</v>
      </c>
      <c r="L69" s="13">
        <f t="shared" si="11"/>
        <v>0</v>
      </c>
    </row>
    <row r="70" spans="1:12" x14ac:dyDescent="0.2">
      <c r="A70" s="2">
        <v>34</v>
      </c>
      <c r="C70" s="1" t="s">
        <v>43</v>
      </c>
      <c r="E70" s="14">
        <f t="shared" ref="E70:K70" si="12">SUM(E58:E69)</f>
        <v>31.700000000000003</v>
      </c>
      <c r="F70" s="14">
        <f t="shared" si="12"/>
        <v>177.5</v>
      </c>
      <c r="G70" s="14">
        <f t="shared" si="12"/>
        <v>209.20000000000002</v>
      </c>
      <c r="H70" s="43"/>
      <c r="I70" s="14">
        <f t="shared" si="12"/>
        <v>25.751422372920906</v>
      </c>
      <c r="J70" s="14">
        <f t="shared" si="12"/>
        <v>187.15138256636118</v>
      </c>
      <c r="K70" s="14">
        <f t="shared" si="12"/>
        <v>212.90280493928208</v>
      </c>
      <c r="L70" s="14">
        <f>K70-G70</f>
        <v>3.7028049392820606</v>
      </c>
    </row>
    <row r="71" spans="1:12" x14ac:dyDescent="0.2">
      <c r="A71" s="2"/>
      <c r="E71" s="13"/>
      <c r="F71" s="18"/>
      <c r="G71" s="18"/>
      <c r="H71" s="52"/>
      <c r="I71" s="18"/>
      <c r="J71" s="18"/>
      <c r="K71" s="18"/>
      <c r="L71" s="18"/>
    </row>
    <row r="72" spans="1:12" x14ac:dyDescent="0.2">
      <c r="A72" s="2">
        <v>35</v>
      </c>
      <c r="C72" s="1" t="s">
        <v>12</v>
      </c>
      <c r="E72" s="14">
        <f t="shared" ref="E72:K72" si="13">E56+E70</f>
        <v>68.800000000000011</v>
      </c>
      <c r="F72" s="14">
        <f t="shared" si="13"/>
        <v>246.5</v>
      </c>
      <c r="G72" s="14">
        <f t="shared" si="13"/>
        <v>315.30000000000007</v>
      </c>
      <c r="H72" s="43"/>
      <c r="I72" s="14">
        <f t="shared" si="13"/>
        <v>62.686314610718412</v>
      </c>
      <c r="J72" s="14">
        <f t="shared" si="13"/>
        <v>249.84953065305103</v>
      </c>
      <c r="K72" s="14">
        <f t="shared" si="13"/>
        <v>312.53584526376943</v>
      </c>
      <c r="L72" s="14">
        <f>K72-G72</f>
        <v>-2.7641547362306369</v>
      </c>
    </row>
    <row r="73" spans="1:12" x14ac:dyDescent="0.2">
      <c r="A73" s="2"/>
      <c r="E73" s="13"/>
      <c r="F73" s="18"/>
      <c r="G73" s="18"/>
      <c r="H73" s="52"/>
      <c r="I73" s="18"/>
      <c r="J73" s="18"/>
      <c r="K73" s="18"/>
      <c r="L73" s="18"/>
    </row>
    <row r="74" spans="1:12" x14ac:dyDescent="0.2">
      <c r="A74" s="2">
        <v>36</v>
      </c>
      <c r="C74" s="1" t="s">
        <v>11</v>
      </c>
      <c r="E74" s="14">
        <f>E27+E72</f>
        <v>3932.8</v>
      </c>
      <c r="F74" s="14">
        <f>F27+F72</f>
        <v>562.6</v>
      </c>
      <c r="G74" s="14">
        <f>G27+G72</f>
        <v>4495.4000000000005</v>
      </c>
      <c r="H74" s="43"/>
      <c r="I74" s="14">
        <f>I27+I72</f>
        <v>3695.619650211213</v>
      </c>
      <c r="J74" s="14">
        <f>J27+J72</f>
        <v>563.81831339094219</v>
      </c>
      <c r="K74" s="14">
        <f>K27+K72</f>
        <v>4259.4379636021549</v>
      </c>
      <c r="L74" s="14">
        <f>L27+L72</f>
        <v>-235.96203639784511</v>
      </c>
    </row>
    <row r="75" spans="1:12" x14ac:dyDescent="0.2">
      <c r="A75" s="2"/>
      <c r="E75" s="4"/>
      <c r="F75" s="4"/>
      <c r="G75" s="4"/>
      <c r="H75" s="51"/>
      <c r="I75" s="4"/>
      <c r="J75" s="4"/>
      <c r="K75" s="4"/>
      <c r="L75" s="4"/>
    </row>
    <row r="76" spans="1:12" x14ac:dyDescent="0.2">
      <c r="A76" s="2"/>
      <c r="E76" s="4"/>
      <c r="F76" s="4"/>
      <c r="G76" s="4"/>
      <c r="H76" s="51"/>
      <c r="I76" s="4"/>
      <c r="J76" s="4"/>
      <c r="K76" s="4"/>
      <c r="L76" s="4"/>
    </row>
    <row r="77" spans="1:12" x14ac:dyDescent="0.2">
      <c r="A77" s="2"/>
      <c r="E77" s="4"/>
      <c r="F77" s="4"/>
      <c r="G77" s="4"/>
      <c r="H77" s="51"/>
      <c r="I77" s="4"/>
      <c r="J77" s="4"/>
      <c r="K77" s="4"/>
      <c r="L77" s="4"/>
    </row>
    <row r="78" spans="1:12" x14ac:dyDescent="0.2">
      <c r="A78" s="2"/>
      <c r="E78" s="4"/>
      <c r="F78" s="4"/>
      <c r="G78" s="4"/>
      <c r="H78" s="51"/>
      <c r="I78" s="4"/>
      <c r="J78" s="4"/>
      <c r="K78" s="4"/>
      <c r="L78" s="4"/>
    </row>
    <row r="79" spans="1:12" x14ac:dyDescent="0.2">
      <c r="A79" s="2"/>
      <c r="E79" s="4"/>
      <c r="F79" s="4"/>
      <c r="G79" s="4"/>
      <c r="H79" s="51"/>
      <c r="I79" s="4"/>
      <c r="J79" s="4"/>
      <c r="K79" s="4"/>
      <c r="L79" s="4"/>
    </row>
    <row r="80" spans="1:12" x14ac:dyDescent="0.2">
      <c r="A80" s="2"/>
      <c r="E80" s="4"/>
      <c r="F80" s="4"/>
      <c r="G80" s="4"/>
      <c r="H80" s="51"/>
      <c r="I80" s="4"/>
      <c r="J80" s="4"/>
      <c r="K80" s="4"/>
      <c r="L80" s="4"/>
    </row>
    <row r="81" spans="1:12" x14ac:dyDescent="0.2">
      <c r="A81" s="2"/>
      <c r="E81" s="4"/>
      <c r="F81" s="4"/>
      <c r="G81" s="4"/>
      <c r="H81" s="51"/>
      <c r="I81" s="4"/>
      <c r="J81" s="4"/>
      <c r="K81" s="4"/>
      <c r="L81" s="4"/>
    </row>
    <row r="82" spans="1:12" x14ac:dyDescent="0.2">
      <c r="A82" s="2"/>
      <c r="E82" s="4"/>
      <c r="F82" s="4"/>
      <c r="G82" s="4"/>
      <c r="H82" s="51"/>
      <c r="I82" s="4"/>
      <c r="J82" s="4"/>
      <c r="K82" s="4"/>
      <c r="L82" s="4"/>
    </row>
    <row r="83" spans="1:12" s="9" customFormat="1" x14ac:dyDescent="0.2">
      <c r="A83" s="10" t="s">
        <v>94</v>
      </c>
      <c r="B83" s="10"/>
      <c r="C83" s="10"/>
      <c r="D83" s="10"/>
      <c r="E83" s="10"/>
      <c r="F83" s="10"/>
      <c r="G83" s="10"/>
      <c r="H83" s="47"/>
      <c r="I83" s="10"/>
      <c r="J83" s="10"/>
      <c r="K83" s="10"/>
      <c r="L83" s="10"/>
    </row>
    <row r="85" spans="1:12" s="3" customFormat="1" x14ac:dyDescent="0.2">
      <c r="E85" s="54">
        <v>2019</v>
      </c>
      <c r="F85" s="54"/>
      <c r="G85" s="54"/>
      <c r="H85" s="48"/>
      <c r="I85" s="54">
        <v>2020</v>
      </c>
      <c r="J85" s="54"/>
      <c r="K85" s="54"/>
      <c r="L85" s="8"/>
    </row>
    <row r="86" spans="1:12" s="5" customFormat="1" ht="38.1" customHeight="1" x14ac:dyDescent="0.2">
      <c r="A86" s="6" t="s">
        <v>82</v>
      </c>
      <c r="C86" s="7" t="s">
        <v>10</v>
      </c>
      <c r="E86" s="53" t="s">
        <v>9</v>
      </c>
      <c r="F86" s="53"/>
      <c r="G86" s="53"/>
      <c r="H86" s="49"/>
      <c r="I86" s="53" t="s">
        <v>9</v>
      </c>
      <c r="J86" s="53"/>
      <c r="K86" s="53"/>
      <c r="L86" s="6" t="s">
        <v>48</v>
      </c>
    </row>
    <row r="87" spans="1:12" x14ac:dyDescent="0.2">
      <c r="E87" s="2" t="s">
        <v>8</v>
      </c>
      <c r="F87" s="2" t="s">
        <v>7</v>
      </c>
      <c r="G87" s="2" t="s">
        <v>6</v>
      </c>
      <c r="H87" s="50"/>
      <c r="I87" s="2" t="s">
        <v>5</v>
      </c>
      <c r="J87" s="2" t="s">
        <v>4</v>
      </c>
      <c r="K87" s="2" t="s">
        <v>3</v>
      </c>
      <c r="L87" s="2" t="s">
        <v>47</v>
      </c>
    </row>
    <row r="88" spans="1:12" x14ac:dyDescent="0.2">
      <c r="E88" s="2"/>
      <c r="F88" s="2"/>
      <c r="G88" s="2"/>
      <c r="H88" s="50"/>
      <c r="I88" s="2"/>
      <c r="J88" s="2"/>
      <c r="K88" s="2"/>
      <c r="L88" s="2"/>
    </row>
    <row r="89" spans="1:12" x14ac:dyDescent="0.2">
      <c r="E89" s="28" t="s">
        <v>83</v>
      </c>
      <c r="F89" s="28"/>
      <c r="G89" s="28" t="s">
        <v>1</v>
      </c>
      <c r="H89" s="42"/>
      <c r="I89" s="28"/>
      <c r="J89" s="28"/>
      <c r="K89" s="28" t="s">
        <v>1</v>
      </c>
      <c r="L89" s="2"/>
    </row>
    <row r="91" spans="1:12" x14ac:dyDescent="0.2">
      <c r="A91" s="2"/>
      <c r="C91" s="3" t="s">
        <v>2</v>
      </c>
      <c r="E91" s="4"/>
      <c r="F91" s="4"/>
      <c r="G91" s="4"/>
      <c r="H91" s="51"/>
      <c r="I91" s="4"/>
      <c r="J91" s="4"/>
      <c r="K91" s="4"/>
      <c r="L91" s="4"/>
    </row>
    <row r="93" spans="1:12" x14ac:dyDescent="0.2">
      <c r="A93" s="25">
        <v>37</v>
      </c>
      <c r="C93" s="5" t="s">
        <v>63</v>
      </c>
      <c r="E93" s="2" t="s">
        <v>84</v>
      </c>
      <c r="G93" s="13">
        <v>-24.1</v>
      </c>
      <c r="H93" s="43"/>
      <c r="K93" s="13">
        <v>-13.4</v>
      </c>
      <c r="L93" s="13">
        <f>K93-G93</f>
        <v>10.700000000000001</v>
      </c>
    </row>
    <row r="94" spans="1:12" ht="25.5" x14ac:dyDescent="0.2">
      <c r="A94" s="25">
        <v>38</v>
      </c>
      <c r="C94" s="5" t="s">
        <v>64</v>
      </c>
      <c r="E94" s="2" t="s">
        <v>84</v>
      </c>
      <c r="G94" s="13">
        <v>4.5</v>
      </c>
      <c r="H94" s="43"/>
      <c r="K94" s="13">
        <v>0</v>
      </c>
      <c r="L94" s="13">
        <f t="shared" ref="L94:L130" si="14">K94-G94</f>
        <v>-4.5</v>
      </c>
    </row>
    <row r="95" spans="1:12" x14ac:dyDescent="0.2">
      <c r="A95" s="25">
        <v>39</v>
      </c>
      <c r="C95" s="5" t="s">
        <v>65</v>
      </c>
      <c r="E95" s="2" t="s">
        <v>84</v>
      </c>
      <c r="G95" s="13">
        <v>1.1000000000000001</v>
      </c>
      <c r="H95" s="43"/>
      <c r="K95" s="13">
        <v>-14</v>
      </c>
      <c r="L95" s="13">
        <f t="shared" si="14"/>
        <v>-15.1</v>
      </c>
    </row>
    <row r="96" spans="1:12" ht="25.5" x14ac:dyDescent="0.2">
      <c r="A96" s="25">
        <v>40</v>
      </c>
      <c r="C96" s="5" t="s">
        <v>66</v>
      </c>
      <c r="E96" s="2" t="s">
        <v>91</v>
      </c>
      <c r="G96" s="13">
        <v>-8.6</v>
      </c>
      <c r="H96" s="43"/>
      <c r="K96" s="13">
        <v>-4.5999999999999996</v>
      </c>
      <c r="L96" s="13">
        <f t="shared" si="14"/>
        <v>4</v>
      </c>
    </row>
    <row r="97" spans="1:12" x14ac:dyDescent="0.2">
      <c r="A97" s="25">
        <v>41</v>
      </c>
      <c r="C97" s="5" t="s">
        <v>67</v>
      </c>
      <c r="E97" s="2" t="s">
        <v>85</v>
      </c>
      <c r="G97" s="13">
        <v>2.2000000000000002</v>
      </c>
      <c r="H97" s="43"/>
      <c r="K97" s="13">
        <v>2.1</v>
      </c>
      <c r="L97" s="13">
        <f t="shared" si="14"/>
        <v>-0.10000000000000009</v>
      </c>
    </row>
    <row r="98" spans="1:12" x14ac:dyDescent="0.2">
      <c r="A98" s="25">
        <v>42</v>
      </c>
      <c r="C98" s="5" t="s">
        <v>68</v>
      </c>
      <c r="E98" s="2" t="s">
        <v>85</v>
      </c>
      <c r="G98" s="13"/>
      <c r="H98" s="43"/>
      <c r="K98" s="13">
        <v>-0.3</v>
      </c>
      <c r="L98" s="13">
        <f t="shared" si="14"/>
        <v>-0.3</v>
      </c>
    </row>
    <row r="99" spans="1:12" ht="25.5" x14ac:dyDescent="0.2">
      <c r="A99" s="25">
        <v>43</v>
      </c>
      <c r="C99" s="5" t="s">
        <v>69</v>
      </c>
      <c r="E99" s="2" t="s">
        <v>85</v>
      </c>
      <c r="G99" s="13">
        <v>-1.7</v>
      </c>
      <c r="H99" s="43"/>
      <c r="K99" s="13">
        <v>0</v>
      </c>
      <c r="L99" s="13">
        <f t="shared" si="14"/>
        <v>1.7</v>
      </c>
    </row>
    <row r="100" spans="1:12" ht="38.25" x14ac:dyDescent="0.2">
      <c r="A100" s="25">
        <v>44</v>
      </c>
      <c r="C100" s="5" t="s">
        <v>70</v>
      </c>
      <c r="E100" s="2" t="s">
        <v>85</v>
      </c>
      <c r="G100" s="13">
        <v>1.7</v>
      </c>
      <c r="H100" s="43"/>
      <c r="K100" s="13">
        <v>0</v>
      </c>
      <c r="L100" s="13">
        <f t="shared" si="14"/>
        <v>-1.7</v>
      </c>
    </row>
    <row r="101" spans="1:12" ht="25.5" x14ac:dyDescent="0.2">
      <c r="A101" s="25">
        <v>45</v>
      </c>
      <c r="C101" s="5" t="s">
        <v>71</v>
      </c>
      <c r="E101" s="2" t="s">
        <v>85</v>
      </c>
      <c r="G101" s="13">
        <v>12</v>
      </c>
      <c r="H101" s="43"/>
      <c r="K101" s="13">
        <v>12</v>
      </c>
      <c r="L101" s="13">
        <f t="shared" si="14"/>
        <v>0</v>
      </c>
    </row>
    <row r="102" spans="1:12" x14ac:dyDescent="0.2">
      <c r="A102" s="25">
        <v>46</v>
      </c>
      <c r="C102" s="5" t="s">
        <v>72</v>
      </c>
      <c r="E102" s="2" t="s">
        <v>85</v>
      </c>
      <c r="G102" s="13">
        <v>0</v>
      </c>
      <c r="H102" s="43"/>
      <c r="K102" s="13">
        <v>0</v>
      </c>
      <c r="L102" s="13">
        <f t="shared" si="14"/>
        <v>0</v>
      </c>
    </row>
    <row r="103" spans="1:12" x14ac:dyDescent="0.2">
      <c r="A103" s="25">
        <v>47</v>
      </c>
      <c r="C103" s="5" t="s">
        <v>73</v>
      </c>
      <c r="E103" s="2" t="s">
        <v>85</v>
      </c>
      <c r="G103" s="13">
        <v>0.1</v>
      </c>
      <c r="H103" s="43"/>
      <c r="K103" s="13">
        <v>0.6</v>
      </c>
      <c r="L103" s="13">
        <f t="shared" si="14"/>
        <v>0.5</v>
      </c>
    </row>
    <row r="104" spans="1:12" ht="25.5" x14ac:dyDescent="0.2">
      <c r="A104" s="25">
        <v>48</v>
      </c>
      <c r="C104" s="5" t="s">
        <v>74</v>
      </c>
      <c r="E104" s="2" t="s">
        <v>85</v>
      </c>
      <c r="G104" s="13">
        <v>0.2</v>
      </c>
      <c r="H104" s="43"/>
      <c r="K104" s="13">
        <v>0.2</v>
      </c>
      <c r="L104" s="13">
        <f t="shared" si="14"/>
        <v>0</v>
      </c>
    </row>
    <row r="105" spans="1:12" ht="25.5" x14ac:dyDescent="0.2">
      <c r="A105" s="25">
        <v>49</v>
      </c>
      <c r="C105" s="5" t="s">
        <v>75</v>
      </c>
      <c r="E105" s="2" t="s">
        <v>85</v>
      </c>
      <c r="G105" s="13">
        <v>-3.9</v>
      </c>
      <c r="H105" s="43"/>
      <c r="K105" s="13">
        <v>-3.9</v>
      </c>
      <c r="L105" s="13">
        <f t="shared" si="14"/>
        <v>0</v>
      </c>
    </row>
    <row r="106" spans="1:12" x14ac:dyDescent="0.2">
      <c r="A106" s="2"/>
      <c r="E106" s="4"/>
      <c r="F106" s="4"/>
      <c r="G106" s="4"/>
      <c r="H106" s="51"/>
      <c r="I106" s="4"/>
      <c r="J106" s="4"/>
      <c r="K106" s="4"/>
      <c r="L106" s="4"/>
    </row>
    <row r="107" spans="1:12" x14ac:dyDescent="0.2">
      <c r="A107" s="2"/>
      <c r="E107" s="4"/>
      <c r="F107" s="4"/>
      <c r="G107" s="4"/>
      <c r="H107" s="51"/>
      <c r="I107" s="4"/>
      <c r="J107" s="4"/>
      <c r="K107" s="4"/>
      <c r="L107" s="4"/>
    </row>
    <row r="108" spans="1:12" x14ac:dyDescent="0.2">
      <c r="A108" s="2"/>
      <c r="E108" s="4"/>
      <c r="F108" s="4"/>
      <c r="G108" s="4"/>
      <c r="H108" s="51"/>
      <c r="I108" s="4"/>
      <c r="J108" s="4"/>
      <c r="K108" s="4"/>
      <c r="L108" s="4"/>
    </row>
    <row r="109" spans="1:12" x14ac:dyDescent="0.2">
      <c r="A109" s="2"/>
      <c r="E109" s="4"/>
      <c r="F109" s="4"/>
      <c r="G109" s="4"/>
      <c r="H109" s="51"/>
      <c r="I109" s="4"/>
      <c r="J109" s="4"/>
      <c r="K109" s="4"/>
      <c r="L109" s="4"/>
    </row>
    <row r="110" spans="1:12" x14ac:dyDescent="0.2">
      <c r="A110" s="2"/>
      <c r="E110" s="4"/>
      <c r="F110" s="4"/>
      <c r="G110" s="4"/>
      <c r="H110" s="51"/>
      <c r="I110" s="4"/>
      <c r="J110" s="4"/>
      <c r="K110" s="4"/>
      <c r="L110" s="4"/>
    </row>
    <row r="111" spans="1:12" x14ac:dyDescent="0.2">
      <c r="A111" s="2"/>
      <c r="E111" s="4"/>
      <c r="F111" s="4"/>
      <c r="G111" s="4"/>
      <c r="H111" s="51"/>
      <c r="I111" s="4"/>
      <c r="J111" s="4"/>
      <c r="K111" s="4"/>
      <c r="L111" s="4"/>
    </row>
    <row r="112" spans="1:12" x14ac:dyDescent="0.2">
      <c r="A112" s="2"/>
      <c r="E112" s="4"/>
      <c r="F112" s="4"/>
      <c r="G112" s="4"/>
      <c r="H112" s="51"/>
      <c r="I112" s="4"/>
      <c r="J112" s="4"/>
      <c r="K112" s="4"/>
      <c r="L112" s="4"/>
    </row>
    <row r="113" spans="1:12" x14ac:dyDescent="0.2">
      <c r="A113" s="2"/>
      <c r="E113" s="4"/>
      <c r="F113" s="4"/>
      <c r="G113" s="4"/>
      <c r="H113" s="51"/>
      <c r="I113" s="4"/>
      <c r="J113" s="4"/>
      <c r="K113" s="4"/>
      <c r="L113" s="4"/>
    </row>
    <row r="114" spans="1:12" s="9" customFormat="1" x14ac:dyDescent="0.2">
      <c r="A114" s="10" t="s">
        <v>94</v>
      </c>
      <c r="B114" s="10"/>
      <c r="C114" s="10"/>
      <c r="D114" s="10"/>
      <c r="E114" s="10"/>
      <c r="F114" s="10"/>
      <c r="G114" s="10"/>
      <c r="H114" s="47"/>
      <c r="I114" s="10"/>
      <c r="J114" s="10"/>
      <c r="K114" s="10"/>
      <c r="L114" s="10"/>
    </row>
    <row r="116" spans="1:12" s="3" customFormat="1" x14ac:dyDescent="0.2">
      <c r="E116" s="54">
        <v>2019</v>
      </c>
      <c r="F116" s="54"/>
      <c r="G116" s="54"/>
      <c r="H116" s="48"/>
      <c r="I116" s="54">
        <v>2020</v>
      </c>
      <c r="J116" s="54"/>
      <c r="K116" s="54"/>
      <c r="L116" s="8"/>
    </row>
    <row r="117" spans="1:12" s="5" customFormat="1" ht="38.1" customHeight="1" x14ac:dyDescent="0.2">
      <c r="A117" s="6" t="s">
        <v>82</v>
      </c>
      <c r="C117" s="7" t="s">
        <v>10</v>
      </c>
      <c r="E117" s="53" t="s">
        <v>9</v>
      </c>
      <c r="F117" s="53"/>
      <c r="G117" s="53"/>
      <c r="H117" s="49"/>
      <c r="I117" s="53" t="s">
        <v>9</v>
      </c>
      <c r="J117" s="53"/>
      <c r="K117" s="53"/>
      <c r="L117" s="6" t="s">
        <v>48</v>
      </c>
    </row>
    <row r="118" spans="1:12" x14ac:dyDescent="0.2">
      <c r="E118" s="2" t="s">
        <v>8</v>
      </c>
      <c r="F118" s="2" t="s">
        <v>7</v>
      </c>
      <c r="G118" s="2" t="s">
        <v>6</v>
      </c>
      <c r="H118" s="50"/>
      <c r="I118" s="2" t="s">
        <v>5</v>
      </c>
      <c r="J118" s="2" t="s">
        <v>4</v>
      </c>
      <c r="K118" s="2" t="s">
        <v>3</v>
      </c>
      <c r="L118" s="2" t="s">
        <v>47</v>
      </c>
    </row>
    <row r="119" spans="1:12" x14ac:dyDescent="0.2">
      <c r="E119" s="2"/>
      <c r="F119" s="2"/>
      <c r="G119" s="2"/>
      <c r="H119" s="50"/>
      <c r="I119" s="2"/>
      <c r="J119" s="2"/>
      <c r="K119" s="2"/>
      <c r="L119" s="2"/>
    </row>
    <row r="120" spans="1:12" x14ac:dyDescent="0.2">
      <c r="E120" s="28" t="s">
        <v>83</v>
      </c>
      <c r="F120" s="28"/>
      <c r="G120" s="28" t="s">
        <v>1</v>
      </c>
      <c r="H120" s="42"/>
      <c r="I120" s="28"/>
      <c r="J120" s="28"/>
      <c r="K120" s="28" t="s">
        <v>1</v>
      </c>
      <c r="L120" s="2"/>
    </row>
    <row r="121" spans="1:12" x14ac:dyDescent="0.2">
      <c r="E121" s="28"/>
      <c r="F121" s="28"/>
      <c r="G121" s="28"/>
      <c r="H121" s="42"/>
      <c r="I121" s="28"/>
      <c r="J121" s="28"/>
      <c r="K121" s="28"/>
      <c r="L121" s="2"/>
    </row>
    <row r="122" spans="1:12" ht="38.25" x14ac:dyDescent="0.2">
      <c r="A122" s="26">
        <v>50</v>
      </c>
      <c r="B122" s="5"/>
      <c r="C122" s="5" t="s">
        <v>76</v>
      </c>
      <c r="E122" s="2" t="s">
        <v>85</v>
      </c>
      <c r="G122" s="13">
        <v>0</v>
      </c>
      <c r="H122" s="43"/>
      <c r="K122" s="13">
        <v>3.9</v>
      </c>
      <c r="L122" s="13">
        <f t="shared" si="14"/>
        <v>3.9</v>
      </c>
    </row>
    <row r="123" spans="1:12" ht="25.5" x14ac:dyDescent="0.2">
      <c r="A123" s="26">
        <v>51</v>
      </c>
      <c r="B123" s="5"/>
      <c r="C123" s="5" t="s">
        <v>66</v>
      </c>
      <c r="E123" s="2" t="s">
        <v>90</v>
      </c>
      <c r="G123" s="13">
        <v>-4.7</v>
      </c>
      <c r="H123" s="43"/>
      <c r="K123" s="13">
        <v>7.2</v>
      </c>
      <c r="L123" s="13">
        <f t="shared" si="14"/>
        <v>11.9</v>
      </c>
    </row>
    <row r="124" spans="1:12" ht="25.5" x14ac:dyDescent="0.2">
      <c r="A124" s="26">
        <v>52</v>
      </c>
      <c r="B124" s="5"/>
      <c r="C124" s="5" t="s">
        <v>77</v>
      </c>
      <c r="E124" s="2" t="s">
        <v>86</v>
      </c>
      <c r="G124" s="13">
        <v>0.3</v>
      </c>
      <c r="H124" s="43"/>
      <c r="K124" s="13">
        <v>0</v>
      </c>
      <c r="L124" s="13">
        <f t="shared" si="14"/>
        <v>-0.3</v>
      </c>
    </row>
    <row r="125" spans="1:12" x14ac:dyDescent="0.2">
      <c r="A125" s="26">
        <v>53</v>
      </c>
      <c r="B125" s="5"/>
      <c r="C125" s="5" t="s">
        <v>68</v>
      </c>
      <c r="E125" s="2" t="s">
        <v>86</v>
      </c>
      <c r="G125" s="13">
        <v>-7</v>
      </c>
      <c r="H125" s="43"/>
      <c r="K125" s="13">
        <v>-5.6</v>
      </c>
      <c r="L125" s="13">
        <f t="shared" si="14"/>
        <v>1.4000000000000004</v>
      </c>
    </row>
    <row r="126" spans="1:12" x14ac:dyDescent="0.2">
      <c r="A126" s="26">
        <v>54</v>
      </c>
      <c r="B126" s="5"/>
      <c r="C126" s="5" t="s">
        <v>78</v>
      </c>
      <c r="E126" s="2" t="s">
        <v>86</v>
      </c>
      <c r="G126" s="13">
        <v>-1</v>
      </c>
      <c r="H126" s="43"/>
      <c r="K126" s="13">
        <v>-1.1000000000000001</v>
      </c>
      <c r="L126" s="13">
        <f t="shared" si="14"/>
        <v>-0.10000000000000009</v>
      </c>
    </row>
    <row r="127" spans="1:12" x14ac:dyDescent="0.2">
      <c r="A127" s="26">
        <v>55</v>
      </c>
      <c r="B127" s="5"/>
      <c r="C127" s="5" t="s">
        <v>72</v>
      </c>
      <c r="E127" s="2" t="s">
        <v>86</v>
      </c>
      <c r="G127" s="13">
        <v>0.4</v>
      </c>
      <c r="H127" s="43"/>
      <c r="K127" s="13">
        <v>1.4</v>
      </c>
      <c r="L127" s="13">
        <f t="shared" si="14"/>
        <v>0.99999999999999989</v>
      </c>
    </row>
    <row r="128" spans="1:12" x14ac:dyDescent="0.2">
      <c r="A128" s="26">
        <v>56</v>
      </c>
      <c r="B128" s="5"/>
      <c r="C128" s="5" t="s">
        <v>73</v>
      </c>
      <c r="E128" s="2" t="s">
        <v>86</v>
      </c>
      <c r="G128" s="13">
        <v>0.4</v>
      </c>
      <c r="H128" s="43"/>
      <c r="K128" s="13">
        <v>1.2</v>
      </c>
      <c r="L128" s="13">
        <f t="shared" si="14"/>
        <v>0.79999999999999993</v>
      </c>
    </row>
    <row r="129" spans="1:12" ht="51" x14ac:dyDescent="0.2">
      <c r="A129" s="26">
        <v>57</v>
      </c>
      <c r="B129" s="5"/>
      <c r="C129" s="5" t="s">
        <v>100</v>
      </c>
      <c r="E129" s="2" t="s">
        <v>84</v>
      </c>
      <c r="G129" s="13">
        <v>-17.399999999999999</v>
      </c>
      <c r="H129" s="43"/>
      <c r="K129" s="13">
        <v>-17.7</v>
      </c>
      <c r="L129" s="13">
        <f t="shared" si="14"/>
        <v>-0.30000000000000071</v>
      </c>
    </row>
    <row r="130" spans="1:12" x14ac:dyDescent="0.2">
      <c r="A130" s="26">
        <v>58</v>
      </c>
      <c r="B130" s="5"/>
      <c r="C130" s="5" t="s">
        <v>79</v>
      </c>
      <c r="E130" s="2" t="s">
        <v>84</v>
      </c>
      <c r="G130" s="13">
        <v>0.5</v>
      </c>
      <c r="H130" s="43"/>
      <c r="K130" s="13">
        <v>0.7</v>
      </c>
      <c r="L130" s="13">
        <f t="shared" si="14"/>
        <v>0.19999999999999996</v>
      </c>
    </row>
    <row r="131" spans="1:12" x14ac:dyDescent="0.2">
      <c r="A131" s="26">
        <v>59</v>
      </c>
      <c r="B131" s="5"/>
      <c r="C131" s="5" t="s">
        <v>1</v>
      </c>
      <c r="G131" s="14">
        <f>SUM(G122:G130)+SUM(G93:G105)</f>
        <v>-45</v>
      </c>
      <c r="H131" s="43"/>
      <c r="K131" s="14">
        <f>SUM(K122:K130)+SUM(K93:K105)</f>
        <v>-31.299999999999997</v>
      </c>
      <c r="L131" s="14">
        <f t="shared" ref="L131" si="15">SUM(L122:L130)+SUM(L93:L105)</f>
        <v>13.7</v>
      </c>
    </row>
    <row r="132" spans="1:12" x14ac:dyDescent="0.2">
      <c r="A132" s="26"/>
      <c r="B132" s="5"/>
      <c r="C132" s="5"/>
      <c r="G132" s="13"/>
      <c r="H132" s="43"/>
      <c r="K132" s="13"/>
      <c r="L132" s="13"/>
    </row>
    <row r="133" spans="1:12" ht="13.5" thickBot="1" x14ac:dyDescent="0.25">
      <c r="A133" s="26">
        <v>60</v>
      </c>
      <c r="B133" s="5"/>
      <c r="C133" s="5" t="s">
        <v>0</v>
      </c>
      <c r="G133" s="19">
        <f>G74+G131</f>
        <v>4450.4000000000005</v>
      </c>
      <c r="H133" s="43"/>
      <c r="K133" s="19">
        <f>K74+K131</f>
        <v>4228.1379636021547</v>
      </c>
      <c r="L133" s="19">
        <f>K133-G133</f>
        <v>-222.2620363978458</v>
      </c>
    </row>
    <row r="134" spans="1:12" ht="13.5" thickTop="1" x14ac:dyDescent="0.2">
      <c r="A134" s="27"/>
    </row>
    <row r="135" spans="1:12" x14ac:dyDescent="0.2">
      <c r="A135" s="8" t="s">
        <v>87</v>
      </c>
    </row>
    <row r="136" spans="1:12" ht="15" customHeight="1" x14ac:dyDescent="0.2">
      <c r="A136" s="29" t="s">
        <v>88</v>
      </c>
      <c r="B136" s="55" t="s">
        <v>92</v>
      </c>
      <c r="C136" s="55"/>
    </row>
    <row r="137" spans="1:12" ht="15" customHeight="1" x14ac:dyDescent="0.2">
      <c r="A137" s="29" t="s">
        <v>89</v>
      </c>
      <c r="B137" s="55" t="s">
        <v>93</v>
      </c>
      <c r="C137" s="55"/>
    </row>
  </sheetData>
  <mergeCells count="18">
    <mergeCell ref="E86:G86"/>
    <mergeCell ref="I86:K86"/>
    <mergeCell ref="B136:C136"/>
    <mergeCell ref="B137:C137"/>
    <mergeCell ref="E116:G116"/>
    <mergeCell ref="I116:K116"/>
    <mergeCell ref="E117:G117"/>
    <mergeCell ref="I117:K117"/>
    <mergeCell ref="E47:G47"/>
    <mergeCell ref="I47:K47"/>
    <mergeCell ref="E85:G85"/>
    <mergeCell ref="E8:G8"/>
    <mergeCell ref="E9:G9"/>
    <mergeCell ref="I8:K8"/>
    <mergeCell ref="I9:K9"/>
    <mergeCell ref="E46:G46"/>
    <mergeCell ref="I46:K46"/>
    <mergeCell ref="I85:K85"/>
  </mergeCells>
  <pageMargins left="0.7" right="0.7" top="0.75" bottom="0.75" header="0.3" footer="0.3"/>
  <pageSetup fitToHeight="5" orientation="landscape" useFirstPageNumber="1" r:id="rId1"/>
  <headerFooter>
    <oddHeader>&amp;R&amp;"Arial,Regular"&amp;10Filed: 2022-10-31
EB-2022-0200
Exhibit 3
Tab 3
Schedule 1
Attachment 4
 Page &amp;P of 20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D506-90FA-4F51-842D-90A55C9FB7BD}">
  <dimension ref="A1:L137"/>
  <sheetViews>
    <sheetView view="pageLayout" topLeftCell="A124" zoomScale="90" zoomScaleNormal="100" zoomScalePageLayoutView="90" workbookViewId="0">
      <selection activeCell="C129" sqref="C129"/>
    </sheetView>
  </sheetViews>
  <sheetFormatPr defaultColWidth="101.140625" defaultRowHeight="12.75" x14ac:dyDescent="0.2"/>
  <cols>
    <col min="1" max="1" width="5.28515625" style="1" customWidth="1"/>
    <col min="2" max="2" width="1.28515625" style="1" customWidth="1"/>
    <col min="3" max="3" width="24" style="1" customWidth="1"/>
    <col min="4" max="4" width="1.28515625" style="1" customWidth="1"/>
    <col min="5" max="7" width="12.7109375" style="1" customWidth="1"/>
    <col min="8" max="8" width="1.140625" style="31" customWidth="1"/>
    <col min="9" max="12" width="12.7109375" style="1" customWidth="1"/>
    <col min="13" max="16384" width="101.140625" style="1"/>
  </cols>
  <sheetData>
    <row r="1" spans="1:12" x14ac:dyDescent="0.2">
      <c r="A1" s="12"/>
    </row>
    <row r="6" spans="1:12" s="9" customFormat="1" x14ac:dyDescent="0.2">
      <c r="A6" s="10" t="s">
        <v>58</v>
      </c>
      <c r="B6" s="10"/>
      <c r="C6" s="10"/>
      <c r="D6" s="10"/>
      <c r="E6" s="10"/>
      <c r="F6" s="10"/>
      <c r="G6" s="10"/>
      <c r="H6" s="32"/>
      <c r="I6" s="10"/>
      <c r="J6" s="10"/>
      <c r="K6" s="10"/>
      <c r="L6" s="10"/>
    </row>
    <row r="8" spans="1:12" s="3" customFormat="1" ht="15" customHeight="1" x14ac:dyDescent="0.2">
      <c r="E8" s="54">
        <v>2020</v>
      </c>
      <c r="F8" s="54"/>
      <c r="G8" s="54"/>
      <c r="H8" s="33"/>
      <c r="I8" s="54">
        <v>2021</v>
      </c>
      <c r="J8" s="54"/>
      <c r="K8" s="54"/>
      <c r="L8" s="8"/>
    </row>
    <row r="9" spans="1:12" s="5" customFormat="1" ht="38.1" customHeight="1" x14ac:dyDescent="0.2">
      <c r="A9" s="6" t="s">
        <v>82</v>
      </c>
      <c r="C9" s="7" t="s">
        <v>10</v>
      </c>
      <c r="E9" s="53" t="s">
        <v>9</v>
      </c>
      <c r="F9" s="53"/>
      <c r="G9" s="53"/>
      <c r="H9" s="34"/>
      <c r="I9" s="53" t="s">
        <v>9</v>
      </c>
      <c r="J9" s="53"/>
      <c r="K9" s="53"/>
      <c r="L9" s="6" t="s">
        <v>49</v>
      </c>
    </row>
    <row r="10" spans="1:12" x14ac:dyDescent="0.2">
      <c r="E10" s="2" t="s">
        <v>8</v>
      </c>
      <c r="F10" s="2" t="s">
        <v>7</v>
      </c>
      <c r="G10" s="2" t="s">
        <v>6</v>
      </c>
      <c r="H10" s="35"/>
      <c r="I10" s="2" t="s">
        <v>5</v>
      </c>
      <c r="J10" s="2" t="s">
        <v>4</v>
      </c>
      <c r="K10" s="2" t="s">
        <v>3</v>
      </c>
      <c r="L10" s="2" t="s">
        <v>47</v>
      </c>
    </row>
    <row r="11" spans="1:12" x14ac:dyDescent="0.2">
      <c r="E11" s="2"/>
      <c r="F11" s="2"/>
      <c r="G11" s="2"/>
      <c r="H11" s="35"/>
      <c r="I11" s="2"/>
      <c r="J11" s="2"/>
      <c r="K11" s="2"/>
      <c r="L11" s="2"/>
    </row>
    <row r="12" spans="1:12" x14ac:dyDescent="0.2">
      <c r="E12" s="11" t="s">
        <v>46</v>
      </c>
      <c r="F12" s="11" t="s">
        <v>45</v>
      </c>
      <c r="G12" s="11" t="s">
        <v>1</v>
      </c>
      <c r="H12" s="36"/>
      <c r="I12" s="11" t="s">
        <v>46</v>
      </c>
      <c r="J12" s="11" t="s">
        <v>45</v>
      </c>
      <c r="K12" s="11" t="s">
        <v>1</v>
      </c>
      <c r="L12" s="2"/>
    </row>
    <row r="14" spans="1:12" x14ac:dyDescent="0.2">
      <c r="C14" s="3" t="s">
        <v>39</v>
      </c>
      <c r="L14" s="4"/>
    </row>
    <row r="15" spans="1:12" x14ac:dyDescent="0.2">
      <c r="E15" s="4"/>
      <c r="F15" s="4"/>
      <c r="G15" s="4"/>
      <c r="H15" s="37"/>
      <c r="I15" s="4"/>
      <c r="J15" s="4"/>
      <c r="K15" s="4"/>
      <c r="L15" s="4"/>
    </row>
    <row r="16" spans="1:12" x14ac:dyDescent="0.2">
      <c r="A16" s="2">
        <v>1</v>
      </c>
      <c r="C16" s="1" t="s">
        <v>38</v>
      </c>
      <c r="E16" s="13">
        <v>1650.3203420964026</v>
      </c>
      <c r="F16" s="13">
        <v>28.709384952025651</v>
      </c>
      <c r="G16" s="13">
        <f>E16+F16</f>
        <v>1679.0297270484282</v>
      </c>
      <c r="H16" s="38"/>
      <c r="I16" s="13">
        <v>1810.5843339879054</v>
      </c>
      <c r="J16" s="13">
        <v>18.940613734513143</v>
      </c>
      <c r="K16" s="13">
        <f>I16+J16</f>
        <v>1829.5249477224186</v>
      </c>
      <c r="L16" s="13">
        <f>K16-G16</f>
        <v>150.49522067399039</v>
      </c>
    </row>
    <row r="17" spans="1:12" x14ac:dyDescent="0.2">
      <c r="A17" s="2">
        <v>2</v>
      </c>
      <c r="C17" s="1" t="s">
        <v>37</v>
      </c>
      <c r="E17" s="13">
        <v>686.08180737335385</v>
      </c>
      <c r="F17" s="13">
        <v>190.50037288438386</v>
      </c>
      <c r="G17" s="13">
        <f>E17+F17</f>
        <v>876.58218025773772</v>
      </c>
      <c r="H17" s="38"/>
      <c r="I17" s="13">
        <v>807.31037951328199</v>
      </c>
      <c r="J17" s="13">
        <v>152.62418766698329</v>
      </c>
      <c r="K17" s="13">
        <f>I17+J17</f>
        <v>959.93456718026528</v>
      </c>
      <c r="L17" s="13">
        <f>K17-G17</f>
        <v>83.352386922527558</v>
      </c>
    </row>
    <row r="18" spans="1:12" x14ac:dyDescent="0.2">
      <c r="A18" s="2">
        <v>3</v>
      </c>
      <c r="C18" s="1" t="s">
        <v>36</v>
      </c>
      <c r="E18" s="13">
        <v>6.5452577031232771E-3</v>
      </c>
      <c r="F18" s="13">
        <v>0</v>
      </c>
      <c r="G18" s="13">
        <f>E18+F18</f>
        <v>6.5452577031232771E-3</v>
      </c>
      <c r="H18" s="38"/>
      <c r="I18" s="13">
        <v>6.8105099999999997E-3</v>
      </c>
      <c r="J18" s="13">
        <v>-3.4000000000000003E-7</v>
      </c>
      <c r="K18" s="13">
        <f>I18+J18</f>
        <v>6.8101699999999999E-3</v>
      </c>
      <c r="L18" s="13">
        <f>K18-G18</f>
        <v>2.6491229687672282E-4</v>
      </c>
    </row>
    <row r="19" spans="1:12" x14ac:dyDescent="0.2">
      <c r="A19" s="2">
        <v>4</v>
      </c>
      <c r="C19" s="1" t="s">
        <v>44</v>
      </c>
      <c r="E19" s="14">
        <f t="shared" ref="E19:L19" si="0">SUM(E16:E18)</f>
        <v>2336.4086947274595</v>
      </c>
      <c r="F19" s="14">
        <f t="shared" si="0"/>
        <v>219.20975783640952</v>
      </c>
      <c r="G19" s="14">
        <f t="shared" si="0"/>
        <v>2555.6184525638691</v>
      </c>
      <c r="H19" s="38"/>
      <c r="I19" s="14">
        <f t="shared" si="0"/>
        <v>2617.9015240111876</v>
      </c>
      <c r="J19" s="14">
        <f t="shared" si="0"/>
        <v>171.56480106149641</v>
      </c>
      <c r="K19" s="14">
        <f t="shared" si="0"/>
        <v>2789.4663250726835</v>
      </c>
      <c r="L19" s="14">
        <f t="shared" si="0"/>
        <v>233.84787250881482</v>
      </c>
    </row>
    <row r="20" spans="1:12" x14ac:dyDescent="0.2">
      <c r="A20" s="2"/>
      <c r="E20" s="4"/>
      <c r="F20" s="4"/>
      <c r="G20" s="4"/>
      <c r="H20" s="37"/>
      <c r="I20" s="4"/>
      <c r="J20" s="4"/>
      <c r="K20" s="4"/>
      <c r="L20" s="4"/>
    </row>
    <row r="21" spans="1:12" x14ac:dyDescent="0.2">
      <c r="A21" s="2">
        <v>5</v>
      </c>
      <c r="C21" s="1" t="s">
        <v>35</v>
      </c>
      <c r="E21" s="13">
        <v>801.37199562351475</v>
      </c>
      <c r="F21" s="13">
        <v>20.306887325668256</v>
      </c>
      <c r="G21" s="13">
        <f>E21+F21</f>
        <v>821.67888294918305</v>
      </c>
      <c r="H21" s="38"/>
      <c r="I21" s="13">
        <v>881.43458957267546</v>
      </c>
      <c r="J21" s="13">
        <v>18.689241963148554</v>
      </c>
      <c r="K21" s="13">
        <f>I21+J21</f>
        <v>900.12383153582402</v>
      </c>
      <c r="L21" s="13">
        <f>K21-G21</f>
        <v>78.444948586640976</v>
      </c>
    </row>
    <row r="22" spans="1:12" x14ac:dyDescent="0.2">
      <c r="A22" s="2">
        <v>6</v>
      </c>
      <c r="C22" s="1" t="s">
        <v>34</v>
      </c>
      <c r="E22" s="13">
        <v>104.06601333392801</v>
      </c>
      <c r="F22" s="13">
        <v>36.896948309765577</v>
      </c>
      <c r="G22" s="13">
        <f>E22+F22</f>
        <v>140.96296164369357</v>
      </c>
      <c r="H22" s="38"/>
      <c r="I22" s="13">
        <v>114.56126449742857</v>
      </c>
      <c r="J22" s="13">
        <v>36.796198820178944</v>
      </c>
      <c r="K22" s="13">
        <f>I22+J22</f>
        <v>151.35746331760751</v>
      </c>
      <c r="L22" s="13">
        <f>K22-G22</f>
        <v>10.394501673913936</v>
      </c>
    </row>
    <row r="23" spans="1:12" x14ac:dyDescent="0.2">
      <c r="A23" s="2">
        <v>7</v>
      </c>
      <c r="C23" s="1" t="s">
        <v>33</v>
      </c>
      <c r="E23" s="13">
        <v>352.67871458534421</v>
      </c>
      <c r="F23" s="13">
        <v>14.969204581908841</v>
      </c>
      <c r="G23" s="13">
        <f>E23+F23</f>
        <v>367.64791916725306</v>
      </c>
      <c r="H23" s="38"/>
      <c r="I23" s="13">
        <v>381.54395726216353</v>
      </c>
      <c r="J23" s="13">
        <v>13.448087027122757</v>
      </c>
      <c r="K23" s="13">
        <f>I23+J23</f>
        <v>394.9920442892863</v>
      </c>
      <c r="L23" s="13">
        <f>K23-G23</f>
        <v>27.344125122033233</v>
      </c>
    </row>
    <row r="24" spans="1:12" x14ac:dyDescent="0.2">
      <c r="A24" s="2">
        <v>8</v>
      </c>
      <c r="C24" s="1" t="s">
        <v>32</v>
      </c>
      <c r="E24" s="13">
        <v>38.407917330247948</v>
      </c>
      <c r="F24" s="13">
        <v>22.5859846841389</v>
      </c>
      <c r="G24" s="13">
        <f>E24+F24</f>
        <v>60.993902014386848</v>
      </c>
      <c r="H24" s="38"/>
      <c r="I24" s="13">
        <v>42.993028954100055</v>
      </c>
      <c r="J24" s="13">
        <v>21.147331270127321</v>
      </c>
      <c r="K24" s="13">
        <f>I24+J24</f>
        <v>64.140360224227379</v>
      </c>
      <c r="L24" s="13">
        <f>K24-G24</f>
        <v>3.1464582098405316</v>
      </c>
    </row>
    <row r="25" spans="1:12" x14ac:dyDescent="0.2">
      <c r="A25" s="2">
        <v>9</v>
      </c>
      <c r="C25" s="1" t="s">
        <v>43</v>
      </c>
      <c r="E25" s="14">
        <f t="shared" ref="E25:L25" si="1">SUM(E21:E24)</f>
        <v>1296.524640873035</v>
      </c>
      <c r="F25" s="14">
        <f t="shared" si="1"/>
        <v>94.759024901481581</v>
      </c>
      <c r="G25" s="14">
        <f t="shared" si="1"/>
        <v>1391.2836657745165</v>
      </c>
      <c r="H25" s="38"/>
      <c r="I25" s="14">
        <f t="shared" si="1"/>
        <v>1420.5328402863677</v>
      </c>
      <c r="J25" s="14">
        <f t="shared" si="1"/>
        <v>90.080859080577582</v>
      </c>
      <c r="K25" s="14">
        <f t="shared" si="1"/>
        <v>1510.6136993669452</v>
      </c>
      <c r="L25" s="14">
        <f t="shared" si="1"/>
        <v>119.33003359242868</v>
      </c>
    </row>
    <row r="26" spans="1:12" x14ac:dyDescent="0.2">
      <c r="A26" s="2"/>
      <c r="E26" s="13"/>
      <c r="F26" s="13"/>
      <c r="G26" s="13"/>
      <c r="H26" s="38"/>
      <c r="I26" s="13"/>
      <c r="J26" s="13"/>
      <c r="K26" s="13"/>
      <c r="L26" s="13"/>
    </row>
    <row r="27" spans="1:12" x14ac:dyDescent="0.2">
      <c r="A27" s="2">
        <v>10</v>
      </c>
      <c r="C27" s="1" t="s">
        <v>31</v>
      </c>
      <c r="E27" s="14">
        <f t="shared" ref="E27:L27" si="2">E19+E25</f>
        <v>3632.9333356004945</v>
      </c>
      <c r="F27" s="14">
        <f t="shared" si="2"/>
        <v>313.9687827378911</v>
      </c>
      <c r="G27" s="14">
        <f t="shared" si="2"/>
        <v>3946.9021183383857</v>
      </c>
      <c r="H27" s="38"/>
      <c r="I27" s="14">
        <f t="shared" si="2"/>
        <v>4038.4343642975555</v>
      </c>
      <c r="J27" s="14">
        <f t="shared" si="2"/>
        <v>261.64566014207401</v>
      </c>
      <c r="K27" s="14">
        <f t="shared" si="2"/>
        <v>4300.0800244396287</v>
      </c>
      <c r="L27" s="14">
        <f t="shared" si="2"/>
        <v>353.17790610124348</v>
      </c>
    </row>
    <row r="28" spans="1:12" x14ac:dyDescent="0.2">
      <c r="A28" s="2"/>
      <c r="E28" s="4"/>
      <c r="F28" s="4"/>
      <c r="G28" s="4"/>
      <c r="H28" s="37"/>
      <c r="I28" s="4"/>
      <c r="J28" s="4"/>
      <c r="K28" s="4"/>
      <c r="L28" s="4"/>
    </row>
    <row r="29" spans="1:12" x14ac:dyDescent="0.2">
      <c r="A29" s="2"/>
      <c r="C29" s="3" t="s">
        <v>28</v>
      </c>
    </row>
    <row r="30" spans="1:12" x14ac:dyDescent="0.2">
      <c r="A30" s="2"/>
    </row>
    <row r="31" spans="1:12" x14ac:dyDescent="0.2">
      <c r="A31" s="2">
        <v>11</v>
      </c>
      <c r="C31" s="1" t="s">
        <v>27</v>
      </c>
      <c r="E31" s="13">
        <v>1.808871718006225</v>
      </c>
      <c r="F31" s="13">
        <v>1.2022061682178309</v>
      </c>
      <c r="G31" s="13">
        <f>E31+F31</f>
        <v>3.0110778862240561</v>
      </c>
      <c r="H31" s="38"/>
      <c r="I31" s="13">
        <v>2.90770901</v>
      </c>
      <c r="J31" s="13">
        <v>1.7556085100000001</v>
      </c>
      <c r="K31" s="13">
        <f>I31+J31</f>
        <v>4.6633175199999997</v>
      </c>
      <c r="L31" s="13">
        <f>K31-G31</f>
        <v>1.6522396337759435</v>
      </c>
    </row>
    <row r="32" spans="1:12" x14ac:dyDescent="0.2">
      <c r="A32" s="2">
        <v>12</v>
      </c>
      <c r="C32" s="1" t="s">
        <v>26</v>
      </c>
      <c r="E32" s="13">
        <v>9.6076273395799738</v>
      </c>
      <c r="F32" s="13">
        <v>36.382883711600257</v>
      </c>
      <c r="G32" s="13">
        <f>E32+F32</f>
        <v>45.990511051180235</v>
      </c>
      <c r="H32" s="38"/>
      <c r="I32" s="13">
        <v>16.683121489978507</v>
      </c>
      <c r="J32" s="13">
        <v>40.435163522865956</v>
      </c>
      <c r="K32" s="13">
        <f>I32+J32</f>
        <v>57.118285012844467</v>
      </c>
      <c r="L32" s="13">
        <f>K32-G32</f>
        <v>11.127773961664232</v>
      </c>
    </row>
    <row r="33" spans="1:12" x14ac:dyDescent="0.2">
      <c r="A33" s="2">
        <v>13</v>
      </c>
      <c r="C33" s="1" t="s">
        <v>25</v>
      </c>
      <c r="E33" s="13">
        <v>0.18405816944432354</v>
      </c>
      <c r="F33" s="13">
        <v>7.6009139075940881</v>
      </c>
      <c r="G33" s="13">
        <f t="shared" ref="G33:G36" si="3">E33+F33</f>
        <v>7.7849720770384119</v>
      </c>
      <c r="H33" s="38"/>
      <c r="I33" s="13">
        <v>0.19711727452935335</v>
      </c>
      <c r="J33" s="13">
        <v>8.1546056586279612</v>
      </c>
      <c r="K33" s="13">
        <f t="shared" ref="K33:K36" si="4">I33+J33</f>
        <v>8.3517229331573137</v>
      </c>
      <c r="L33" s="13">
        <f t="shared" ref="L33:L36" si="5">K33-G33</f>
        <v>0.56675085611890186</v>
      </c>
    </row>
    <row r="34" spans="1:12" x14ac:dyDescent="0.2">
      <c r="A34" s="2">
        <v>14</v>
      </c>
      <c r="C34" s="1" t="s">
        <v>24</v>
      </c>
      <c r="E34" s="13">
        <v>0</v>
      </c>
      <c r="F34" s="13">
        <v>11.426619551084762</v>
      </c>
      <c r="G34" s="13">
        <f t="shared" si="3"/>
        <v>11.426619551084762</v>
      </c>
      <c r="H34" s="38"/>
      <c r="I34" s="13">
        <v>0</v>
      </c>
      <c r="J34" s="13">
        <v>11.867379573979999</v>
      </c>
      <c r="K34" s="13">
        <f t="shared" si="4"/>
        <v>11.867379573979999</v>
      </c>
      <c r="L34" s="13">
        <f t="shared" si="5"/>
        <v>0.44076002289523686</v>
      </c>
    </row>
    <row r="35" spans="1:12" x14ac:dyDescent="0.2">
      <c r="A35" s="2">
        <v>15</v>
      </c>
      <c r="C35" s="1" t="s">
        <v>23</v>
      </c>
      <c r="E35" s="13">
        <v>0.36478337915313708</v>
      </c>
      <c r="F35" s="13">
        <v>1.5889723428902602</v>
      </c>
      <c r="G35" s="13">
        <f t="shared" si="3"/>
        <v>1.9537557220433972</v>
      </c>
      <c r="H35" s="38"/>
      <c r="I35" s="13">
        <v>0.58959228000000008</v>
      </c>
      <c r="J35" s="13">
        <v>1.6073271999999998</v>
      </c>
      <c r="K35" s="13">
        <f t="shared" si="4"/>
        <v>2.19691948</v>
      </c>
      <c r="L35" s="13">
        <f t="shared" si="5"/>
        <v>0.24316375795660283</v>
      </c>
    </row>
    <row r="36" spans="1:12" x14ac:dyDescent="0.2">
      <c r="A36" s="2">
        <v>16</v>
      </c>
      <c r="C36" s="1" t="s">
        <v>22</v>
      </c>
      <c r="E36" s="13">
        <v>0.29904755565960373</v>
      </c>
      <c r="F36" s="13">
        <v>1.2755990733107614</v>
      </c>
      <c r="G36" s="13">
        <f t="shared" si="3"/>
        <v>1.5746466289703651</v>
      </c>
      <c r="H36" s="38"/>
      <c r="I36" s="13">
        <v>5.1677024653711502E-3</v>
      </c>
      <c r="J36" s="13">
        <v>1.9105868043183578</v>
      </c>
      <c r="K36" s="13">
        <f t="shared" si="4"/>
        <v>1.9157545067837289</v>
      </c>
      <c r="L36" s="13">
        <f t="shared" si="5"/>
        <v>0.34110787781336382</v>
      </c>
    </row>
    <row r="37" spans="1:12" x14ac:dyDescent="0.2">
      <c r="A37" s="2"/>
      <c r="E37" s="4"/>
      <c r="F37" s="4"/>
      <c r="G37" s="4"/>
      <c r="H37" s="37"/>
      <c r="I37" s="4"/>
      <c r="J37" s="4"/>
      <c r="K37" s="4"/>
      <c r="L37" s="4"/>
    </row>
    <row r="38" spans="1:12" x14ac:dyDescent="0.2">
      <c r="A38" s="2"/>
      <c r="E38" s="4"/>
      <c r="F38" s="4"/>
      <c r="G38" s="4"/>
      <c r="H38" s="37"/>
      <c r="I38" s="4"/>
      <c r="J38" s="4"/>
      <c r="K38" s="4"/>
      <c r="L38" s="4"/>
    </row>
    <row r="39" spans="1:12" x14ac:dyDescent="0.2">
      <c r="A39" s="2"/>
      <c r="E39" s="4"/>
      <c r="F39" s="4"/>
      <c r="G39" s="4"/>
      <c r="H39" s="37"/>
      <c r="I39" s="4"/>
      <c r="J39" s="4"/>
      <c r="K39" s="4"/>
      <c r="L39" s="4"/>
    </row>
    <row r="40" spans="1:12" x14ac:dyDescent="0.2">
      <c r="A40" s="2"/>
      <c r="E40" s="4"/>
      <c r="F40" s="4"/>
      <c r="G40" s="4"/>
      <c r="H40" s="37"/>
      <c r="I40" s="4"/>
      <c r="J40" s="4"/>
      <c r="K40" s="4"/>
      <c r="L40" s="4"/>
    </row>
    <row r="41" spans="1:12" x14ac:dyDescent="0.2">
      <c r="A41" s="2"/>
      <c r="E41" s="4"/>
      <c r="F41" s="4"/>
      <c r="G41" s="4"/>
      <c r="H41" s="37"/>
      <c r="I41" s="4"/>
      <c r="J41" s="4"/>
      <c r="K41" s="4"/>
      <c r="L41" s="4"/>
    </row>
    <row r="42" spans="1:12" x14ac:dyDescent="0.2">
      <c r="A42" s="2"/>
      <c r="E42" s="4"/>
      <c r="F42" s="4"/>
      <c r="G42" s="4"/>
      <c r="H42" s="37"/>
      <c r="I42" s="4"/>
      <c r="J42" s="4"/>
      <c r="K42" s="4"/>
      <c r="L42" s="4"/>
    </row>
    <row r="43" spans="1:12" x14ac:dyDescent="0.2">
      <c r="A43" s="2"/>
      <c r="E43" s="4"/>
      <c r="F43" s="4"/>
      <c r="G43" s="4"/>
      <c r="H43" s="37"/>
      <c r="I43" s="4"/>
      <c r="J43" s="4"/>
      <c r="K43" s="4"/>
      <c r="L43" s="4"/>
    </row>
    <row r="44" spans="1:12" s="9" customFormat="1" x14ac:dyDescent="0.2">
      <c r="A44" s="10" t="s">
        <v>95</v>
      </c>
      <c r="B44" s="10"/>
      <c r="C44" s="10"/>
      <c r="D44" s="10"/>
      <c r="E44" s="10"/>
      <c r="F44" s="10"/>
      <c r="G44" s="10"/>
      <c r="H44" s="32"/>
      <c r="I44" s="10"/>
      <c r="J44" s="10"/>
      <c r="K44" s="10"/>
      <c r="L44" s="10"/>
    </row>
    <row r="46" spans="1:12" s="3" customFormat="1" x14ac:dyDescent="0.2">
      <c r="E46" s="54">
        <v>2020</v>
      </c>
      <c r="F46" s="54"/>
      <c r="G46" s="54"/>
      <c r="H46" s="33"/>
      <c r="I46" s="54">
        <v>2021</v>
      </c>
      <c r="J46" s="54"/>
      <c r="K46" s="54"/>
      <c r="L46" s="8"/>
    </row>
    <row r="47" spans="1:12" s="5" customFormat="1" ht="38.1" customHeight="1" x14ac:dyDescent="0.2">
      <c r="A47" s="6" t="s">
        <v>82</v>
      </c>
      <c r="C47" s="7" t="s">
        <v>10</v>
      </c>
      <c r="E47" s="53" t="s">
        <v>9</v>
      </c>
      <c r="F47" s="53"/>
      <c r="G47" s="53"/>
      <c r="H47" s="34"/>
      <c r="I47" s="53" t="s">
        <v>9</v>
      </c>
      <c r="J47" s="53"/>
      <c r="K47" s="53"/>
      <c r="L47" s="6" t="s">
        <v>49</v>
      </c>
    </row>
    <row r="48" spans="1:12" x14ac:dyDescent="0.2">
      <c r="E48" s="2" t="s">
        <v>8</v>
      </c>
      <c r="F48" s="2" t="s">
        <v>7</v>
      </c>
      <c r="G48" s="2" t="s">
        <v>6</v>
      </c>
      <c r="H48" s="35"/>
      <c r="I48" s="2" t="s">
        <v>5</v>
      </c>
      <c r="J48" s="2" t="s">
        <v>4</v>
      </c>
      <c r="K48" s="2" t="s">
        <v>3</v>
      </c>
      <c r="L48" s="2" t="s">
        <v>47</v>
      </c>
    </row>
    <row r="49" spans="1:12" x14ac:dyDescent="0.2">
      <c r="E49" s="2"/>
      <c r="F49" s="2"/>
      <c r="G49" s="2"/>
      <c r="H49" s="35"/>
      <c r="I49" s="2"/>
      <c r="J49" s="2"/>
      <c r="K49" s="2"/>
      <c r="L49" s="2"/>
    </row>
    <row r="50" spans="1:12" x14ac:dyDescent="0.2">
      <c r="E50" s="11" t="s">
        <v>46</v>
      </c>
      <c r="F50" s="11" t="s">
        <v>45</v>
      </c>
      <c r="G50" s="11" t="s">
        <v>1</v>
      </c>
      <c r="H50" s="36"/>
      <c r="I50" s="11" t="s">
        <v>46</v>
      </c>
      <c r="J50" s="11" t="s">
        <v>45</v>
      </c>
      <c r="K50" s="11" t="s">
        <v>1</v>
      </c>
      <c r="L50" s="2"/>
    </row>
    <row r="51" spans="1:12" x14ac:dyDescent="0.2">
      <c r="A51" s="2"/>
      <c r="E51" s="4"/>
      <c r="F51" s="4"/>
      <c r="G51" s="4"/>
      <c r="H51" s="37"/>
      <c r="I51" s="4"/>
      <c r="J51" s="4"/>
      <c r="K51" s="4"/>
      <c r="L51" s="4"/>
    </row>
    <row r="52" spans="1:12" x14ac:dyDescent="0.2">
      <c r="A52" s="2">
        <v>17</v>
      </c>
      <c r="C52" s="1" t="s">
        <v>21</v>
      </c>
      <c r="E52" s="13">
        <v>0.64708506811528355</v>
      </c>
      <c r="F52" s="13">
        <v>0.73796394550671152</v>
      </c>
      <c r="G52" s="13">
        <f t="shared" ref="G52:G55" si="6">E52+F52</f>
        <v>1.3850490136219951</v>
      </c>
      <c r="H52" s="38"/>
      <c r="I52" s="13">
        <v>1.0540765400000001</v>
      </c>
      <c r="J52" s="13">
        <v>1.2566190538942024</v>
      </c>
      <c r="K52" s="13">
        <f t="shared" ref="K52:K55" si="7">I52+J52</f>
        <v>2.3106955938942022</v>
      </c>
      <c r="L52" s="13">
        <f t="shared" ref="L52:L55" si="8">K52-G52</f>
        <v>0.92564658027220714</v>
      </c>
    </row>
    <row r="53" spans="1:12" x14ac:dyDescent="0.2">
      <c r="A53" s="2">
        <v>18</v>
      </c>
      <c r="C53" s="1" t="s">
        <v>20</v>
      </c>
      <c r="E53" s="13">
        <v>24.023419007838957</v>
      </c>
      <c r="F53" s="13">
        <v>2.3735478362873983</v>
      </c>
      <c r="G53" s="13">
        <f t="shared" si="6"/>
        <v>26.396966844126354</v>
      </c>
      <c r="H53" s="38"/>
      <c r="I53" s="13">
        <v>29.06360175763481</v>
      </c>
      <c r="J53" s="13">
        <v>2.4127870156544602</v>
      </c>
      <c r="K53" s="13">
        <f t="shared" si="7"/>
        <v>31.476388773289269</v>
      </c>
      <c r="L53" s="13">
        <f t="shared" si="8"/>
        <v>5.0794219291629155</v>
      </c>
    </row>
    <row r="54" spans="1:12" x14ac:dyDescent="0.2">
      <c r="A54" s="2">
        <v>19</v>
      </c>
      <c r="C54" s="1" t="s">
        <v>19</v>
      </c>
      <c r="E54" s="13">
        <v>0</v>
      </c>
      <c r="F54" s="13">
        <v>9.3002120197783603E-2</v>
      </c>
      <c r="G54" s="13">
        <f t="shared" si="6"/>
        <v>9.3002120197783603E-2</v>
      </c>
      <c r="H54" s="38"/>
      <c r="I54" s="13">
        <v>0</v>
      </c>
      <c r="J54" s="13">
        <v>6.0454622000000006E-2</v>
      </c>
      <c r="K54" s="13">
        <f t="shared" si="7"/>
        <v>6.0454622000000006E-2</v>
      </c>
      <c r="L54" s="13">
        <f t="shared" si="8"/>
        <v>-3.2547498197783596E-2</v>
      </c>
    </row>
    <row r="55" spans="1:12" x14ac:dyDescent="0.2">
      <c r="A55" s="2">
        <v>20</v>
      </c>
      <c r="C55" s="1" t="s">
        <v>18</v>
      </c>
      <c r="E55" s="13">
        <v>0</v>
      </c>
      <c r="F55" s="13">
        <v>1.6439430000000001E-2</v>
      </c>
      <c r="G55" s="13">
        <f t="shared" si="6"/>
        <v>1.6439430000000001E-2</v>
      </c>
      <c r="H55" s="38"/>
      <c r="I55" s="13">
        <v>0</v>
      </c>
      <c r="J55" s="13">
        <v>1.727004E-2</v>
      </c>
      <c r="K55" s="13">
        <f t="shared" si="7"/>
        <v>1.727004E-2</v>
      </c>
      <c r="L55" s="13">
        <f t="shared" si="8"/>
        <v>8.3060999999999899E-4</v>
      </c>
    </row>
    <row r="56" spans="1:12" x14ac:dyDescent="0.2">
      <c r="A56" s="2">
        <v>21</v>
      </c>
      <c r="C56" s="1" t="s">
        <v>44</v>
      </c>
      <c r="E56" s="14">
        <f>SUM(E52:E55)+SUM(E31:E36)</f>
        <v>36.934892237797506</v>
      </c>
      <c r="F56" s="14">
        <f>SUM(F52:F55)+SUM(F31:F36)</f>
        <v>62.698148086689848</v>
      </c>
      <c r="G56" s="14">
        <f>SUM(G52:G55)+SUM(G31:G36)</f>
        <v>99.633040324487368</v>
      </c>
      <c r="H56" s="38"/>
      <c r="I56" s="14">
        <f>SUM(I52:I55)+SUM(I31:I36)</f>
        <v>50.500386054608043</v>
      </c>
      <c r="J56" s="14">
        <f>SUM(J52:J55)+SUM(J31:J36)</f>
        <v>69.477802001340947</v>
      </c>
      <c r="K56" s="24">
        <f>SUM(K52:K55)+SUM(K31:K36)</f>
        <v>119.97818805594898</v>
      </c>
      <c r="L56" s="14">
        <f>SUM(L52:L55)+SUM(L31:L36)</f>
        <v>20.345147731461623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17</v>
      </c>
      <c r="E58" s="13">
        <v>9.9492600226904013</v>
      </c>
      <c r="F58" s="13">
        <v>28.093253169999898</v>
      </c>
      <c r="G58" s="13">
        <f t="shared" ref="G58:G69" si="9">E58+F58</f>
        <v>38.042513192690301</v>
      </c>
      <c r="H58" s="38"/>
      <c r="I58" s="13">
        <v>11.9876102857496</v>
      </c>
      <c r="J58" s="13">
        <v>28.838081529999997</v>
      </c>
      <c r="K58" s="13">
        <f t="shared" ref="K58:K69" si="10">I58+J58</f>
        <v>40.825691815749593</v>
      </c>
      <c r="L58" s="13">
        <f t="shared" ref="L58:L69" si="11">K58-G58</f>
        <v>2.7831786230592925</v>
      </c>
    </row>
    <row r="59" spans="1:12" x14ac:dyDescent="0.2">
      <c r="A59" s="2">
        <v>23</v>
      </c>
      <c r="C59" s="1" t="s">
        <v>16</v>
      </c>
      <c r="E59" s="13">
        <v>4.7037622007015996</v>
      </c>
      <c r="F59" s="13">
        <v>17.145273339999999</v>
      </c>
      <c r="G59" s="13">
        <f t="shared" si="9"/>
        <v>21.8490355407016</v>
      </c>
      <c r="H59" s="38"/>
      <c r="I59" s="13">
        <v>6.6991455075688009</v>
      </c>
      <c r="J59" s="13">
        <v>21.172523969</v>
      </c>
      <c r="K59" s="13">
        <f t="shared" si="10"/>
        <v>27.871669476568801</v>
      </c>
      <c r="L59" s="13">
        <f t="shared" si="11"/>
        <v>6.0226339358672014</v>
      </c>
    </row>
    <row r="60" spans="1:12" x14ac:dyDescent="0.2">
      <c r="A60" s="2">
        <v>24</v>
      </c>
      <c r="C60" s="1" t="s">
        <v>30</v>
      </c>
      <c r="E60" s="13">
        <v>2.5401123113824</v>
      </c>
      <c r="F60" s="13">
        <v>0.9344250141696</v>
      </c>
      <c r="G60" s="13">
        <f>E60+F60</f>
        <v>3.4745373255520002</v>
      </c>
      <c r="H60" s="38"/>
      <c r="I60" s="13">
        <v>2.9938929001175998</v>
      </c>
      <c r="J60" s="13">
        <v>1.0451573599999999</v>
      </c>
      <c r="K60" s="13">
        <f>I60+J60</f>
        <v>4.0390502601175999</v>
      </c>
      <c r="L60" s="13">
        <f>K60-G60</f>
        <v>0.5645129345655997</v>
      </c>
    </row>
    <row r="61" spans="1:12" x14ac:dyDescent="0.2">
      <c r="A61" s="2">
        <v>25</v>
      </c>
      <c r="C61" s="1" t="s">
        <v>29</v>
      </c>
      <c r="E61" s="13">
        <v>6.9442379424E-2</v>
      </c>
      <c r="F61" s="13">
        <v>0</v>
      </c>
      <c r="G61" s="13">
        <f>E61+F61</f>
        <v>6.9442379424E-2</v>
      </c>
      <c r="H61" s="38"/>
      <c r="I61" s="13">
        <v>7.0419147896000012E-2</v>
      </c>
      <c r="J61" s="13">
        <v>0</v>
      </c>
      <c r="K61" s="13">
        <f>I61+J61</f>
        <v>7.0419147896000012E-2</v>
      </c>
      <c r="L61" s="13">
        <f>K61-G61</f>
        <v>9.7676847200001138E-4</v>
      </c>
    </row>
    <row r="62" spans="1:12" x14ac:dyDescent="0.2">
      <c r="A62" s="2">
        <v>26</v>
      </c>
      <c r="C62" s="1" t="s">
        <v>53</v>
      </c>
      <c r="E62" s="13">
        <v>3.0509788794841004</v>
      </c>
      <c r="F62" s="13">
        <v>30.022643531546493</v>
      </c>
      <c r="G62" s="13">
        <f t="shared" si="9"/>
        <v>33.073622411030591</v>
      </c>
      <c r="H62" s="38"/>
      <c r="I62" s="13">
        <v>2.9195439888468999</v>
      </c>
      <c r="J62" s="13">
        <v>30.564478058522671</v>
      </c>
      <c r="K62" s="13">
        <f t="shared" si="10"/>
        <v>33.484022047369571</v>
      </c>
      <c r="L62" s="13">
        <f t="shared" si="11"/>
        <v>0.41039963633897969</v>
      </c>
    </row>
    <row r="63" spans="1:12" x14ac:dyDescent="0.2">
      <c r="A63" s="2">
        <v>27</v>
      </c>
      <c r="C63" s="1" t="s">
        <v>27</v>
      </c>
      <c r="E63" s="13">
        <v>0</v>
      </c>
      <c r="F63" s="13">
        <v>11.3294279206452</v>
      </c>
      <c r="G63" s="13">
        <f t="shared" si="9"/>
        <v>11.3294279206452</v>
      </c>
      <c r="H63" s="38"/>
      <c r="I63" s="13">
        <v>0</v>
      </c>
      <c r="J63" s="13">
        <v>11.488541269999999</v>
      </c>
      <c r="K63" s="13">
        <f t="shared" si="10"/>
        <v>11.488541269999999</v>
      </c>
      <c r="L63" s="13">
        <f t="shared" si="11"/>
        <v>0.15911334935479893</v>
      </c>
    </row>
    <row r="64" spans="1:12" x14ac:dyDescent="0.2">
      <c r="A64" s="2">
        <v>28</v>
      </c>
      <c r="C64" s="1" t="s">
        <v>54</v>
      </c>
      <c r="E64" s="13">
        <v>0</v>
      </c>
      <c r="F64" s="13">
        <v>13.546674530000001</v>
      </c>
      <c r="G64" s="13">
        <f t="shared" si="9"/>
        <v>13.546674530000001</v>
      </c>
      <c r="H64" s="38"/>
      <c r="I64" s="13">
        <v>0</v>
      </c>
      <c r="J64" s="13">
        <v>13.88489322</v>
      </c>
      <c r="K64" s="13">
        <f t="shared" si="10"/>
        <v>13.88489322</v>
      </c>
      <c r="L64" s="13">
        <f t="shared" si="11"/>
        <v>0.33821868999999971</v>
      </c>
    </row>
    <row r="65" spans="1:12" x14ac:dyDescent="0.2">
      <c r="A65" s="2">
        <v>29</v>
      </c>
      <c r="C65" s="1" t="s">
        <v>55</v>
      </c>
      <c r="E65" s="13">
        <v>0</v>
      </c>
      <c r="F65" s="13">
        <v>74.031910780000004</v>
      </c>
      <c r="G65" s="13">
        <f t="shared" si="9"/>
        <v>74.031910780000004</v>
      </c>
      <c r="H65" s="38"/>
      <c r="I65" s="13">
        <v>0</v>
      </c>
      <c r="J65" s="13">
        <v>76.045021207157902</v>
      </c>
      <c r="K65" s="13">
        <f t="shared" si="10"/>
        <v>76.045021207157902</v>
      </c>
      <c r="L65" s="13">
        <f t="shared" si="11"/>
        <v>2.0131104271578977</v>
      </c>
    </row>
    <row r="66" spans="1:12" x14ac:dyDescent="0.2">
      <c r="A66" s="2">
        <v>30</v>
      </c>
      <c r="C66" s="1" t="s">
        <v>56</v>
      </c>
      <c r="E66" s="13">
        <v>0</v>
      </c>
      <c r="F66" s="13">
        <v>7.1182246900000008</v>
      </c>
      <c r="G66" s="13">
        <f t="shared" si="9"/>
        <v>7.1182246900000008</v>
      </c>
      <c r="H66" s="38"/>
      <c r="I66" s="13">
        <v>0</v>
      </c>
      <c r="J66" s="13">
        <v>7.2025062699999998</v>
      </c>
      <c r="K66" s="13">
        <f t="shared" si="10"/>
        <v>7.2025062699999998</v>
      </c>
      <c r="L66" s="13">
        <f t="shared" si="11"/>
        <v>8.4281579999998968E-2</v>
      </c>
    </row>
    <row r="67" spans="1:12" x14ac:dyDescent="0.2">
      <c r="A67" s="2">
        <v>31</v>
      </c>
      <c r="C67" s="1" t="s">
        <v>15</v>
      </c>
      <c r="E67" s="13">
        <v>0.44936644923839997</v>
      </c>
      <c r="F67" s="13">
        <v>2.1448693599999999</v>
      </c>
      <c r="G67" s="13">
        <f t="shared" si="9"/>
        <v>2.5942358092384001</v>
      </c>
      <c r="H67" s="38"/>
      <c r="I67" s="13">
        <v>0.76435854062399988</v>
      </c>
      <c r="J67" s="13">
        <v>2.32062568</v>
      </c>
      <c r="K67" s="13">
        <f t="shared" si="10"/>
        <v>3.0849842206239999</v>
      </c>
      <c r="L67" s="13">
        <f t="shared" si="11"/>
        <v>0.49074841138559977</v>
      </c>
    </row>
    <row r="68" spans="1:12" x14ac:dyDescent="0.2">
      <c r="A68" s="2">
        <v>32</v>
      </c>
      <c r="C68" s="1" t="s">
        <v>14</v>
      </c>
      <c r="E68" s="13">
        <v>4.9885001300000003</v>
      </c>
      <c r="F68" s="13">
        <v>2.7846802300000002</v>
      </c>
      <c r="G68" s="13">
        <f t="shared" si="9"/>
        <v>7.7731803600000005</v>
      </c>
      <c r="H68" s="38"/>
      <c r="I68" s="13">
        <v>15.649543019457001</v>
      </c>
      <c r="J68" s="13">
        <v>3.1366005699999997</v>
      </c>
      <c r="K68" s="13">
        <f t="shared" si="10"/>
        <v>18.786143589457001</v>
      </c>
      <c r="L68" s="13">
        <f t="shared" si="11"/>
        <v>11.012963229457</v>
      </c>
    </row>
    <row r="69" spans="1:12" x14ac:dyDescent="0.2">
      <c r="A69" s="2">
        <v>33</v>
      </c>
      <c r="C69" s="1" t="s">
        <v>13</v>
      </c>
      <c r="E69" s="13">
        <v>0</v>
      </c>
      <c r="F69" s="13">
        <v>0</v>
      </c>
      <c r="G69" s="13">
        <f t="shared" si="9"/>
        <v>0</v>
      </c>
      <c r="H69" s="38"/>
      <c r="I69" s="13">
        <v>0</v>
      </c>
      <c r="J69" s="13">
        <v>0</v>
      </c>
      <c r="K69" s="13">
        <f t="shared" si="10"/>
        <v>0</v>
      </c>
      <c r="L69" s="13">
        <f t="shared" si="11"/>
        <v>0</v>
      </c>
    </row>
    <row r="70" spans="1:12" x14ac:dyDescent="0.2">
      <c r="A70" s="2">
        <v>34</v>
      </c>
      <c r="C70" s="1" t="s">
        <v>43</v>
      </c>
      <c r="E70" s="14">
        <f t="shared" ref="E70:K70" si="12">SUM(E58:E69)</f>
        <v>25.751422372920906</v>
      </c>
      <c r="F70" s="14">
        <f t="shared" si="12"/>
        <v>187.15138256636118</v>
      </c>
      <c r="G70" s="14">
        <f t="shared" si="12"/>
        <v>212.90280493928208</v>
      </c>
      <c r="H70" s="38"/>
      <c r="I70" s="14">
        <f t="shared" si="12"/>
        <v>41.0845133902599</v>
      </c>
      <c r="J70" s="14">
        <f t="shared" si="12"/>
        <v>195.69842913468057</v>
      </c>
      <c r="K70" s="24">
        <f t="shared" si="12"/>
        <v>236.78294252494044</v>
      </c>
      <c r="L70" s="14">
        <f>K70-G70</f>
        <v>23.88013758565836</v>
      </c>
    </row>
    <row r="71" spans="1:12" x14ac:dyDescent="0.2">
      <c r="A71" s="2"/>
      <c r="E71" s="13"/>
      <c r="F71" s="18"/>
      <c r="G71" s="18"/>
      <c r="H71" s="40"/>
      <c r="I71" s="18"/>
      <c r="J71" s="18"/>
      <c r="K71" s="18"/>
      <c r="L71" s="18"/>
    </row>
    <row r="72" spans="1:12" x14ac:dyDescent="0.2">
      <c r="A72" s="2">
        <v>35</v>
      </c>
      <c r="C72" s="1" t="s">
        <v>12</v>
      </c>
      <c r="E72" s="14">
        <f t="shared" ref="E72:K72" si="13">E56+E70</f>
        <v>62.686314610718412</v>
      </c>
      <c r="F72" s="14">
        <f t="shared" si="13"/>
        <v>249.84953065305103</v>
      </c>
      <c r="G72" s="14">
        <f t="shared" si="13"/>
        <v>312.53584526376943</v>
      </c>
      <c r="H72" s="38"/>
      <c r="I72" s="14">
        <f t="shared" si="13"/>
        <v>91.584899444867943</v>
      </c>
      <c r="J72" s="14">
        <f t="shared" si="13"/>
        <v>265.1762311360215</v>
      </c>
      <c r="K72" s="24">
        <f t="shared" si="13"/>
        <v>356.76113058088941</v>
      </c>
      <c r="L72" s="14">
        <f>K72-G72</f>
        <v>44.225285317119983</v>
      </c>
    </row>
    <row r="73" spans="1:12" x14ac:dyDescent="0.2">
      <c r="A73" s="2"/>
      <c r="E73" s="13"/>
      <c r="F73" s="18"/>
      <c r="G73" s="18"/>
      <c r="H73" s="40"/>
      <c r="I73" s="18"/>
      <c r="J73" s="18"/>
      <c r="K73" s="18"/>
      <c r="L73" s="18"/>
    </row>
    <row r="74" spans="1:12" x14ac:dyDescent="0.2">
      <c r="A74" s="2">
        <v>36</v>
      </c>
      <c r="C74" s="1" t="s">
        <v>11</v>
      </c>
      <c r="E74" s="14">
        <f>E27+E72</f>
        <v>3695.619650211213</v>
      </c>
      <c r="F74" s="14">
        <f>F27+F72</f>
        <v>563.81831339094219</v>
      </c>
      <c r="G74" s="14">
        <f>G27+G72</f>
        <v>4259.4379636021549</v>
      </c>
      <c r="H74" s="38"/>
      <c r="I74" s="14">
        <f>I27+I72</f>
        <v>4130.0192637424234</v>
      </c>
      <c r="J74" s="14">
        <f>J27+J72</f>
        <v>526.82189127809556</v>
      </c>
      <c r="K74" s="14">
        <f>K27+K72</f>
        <v>4656.8411550205183</v>
      </c>
      <c r="L74" s="14">
        <f>L27+L72</f>
        <v>397.40319141836346</v>
      </c>
    </row>
    <row r="75" spans="1:12" x14ac:dyDescent="0.2">
      <c r="A75" s="2"/>
      <c r="E75" s="4"/>
      <c r="F75" s="4"/>
      <c r="G75" s="4"/>
      <c r="H75" s="37"/>
      <c r="I75" s="4"/>
      <c r="J75" s="4"/>
      <c r="K75" s="4"/>
      <c r="L75" s="4"/>
    </row>
    <row r="76" spans="1:12" x14ac:dyDescent="0.2">
      <c r="A76" s="2"/>
      <c r="E76" s="4"/>
      <c r="F76" s="4"/>
      <c r="G76" s="4"/>
      <c r="H76" s="37"/>
      <c r="I76" s="4"/>
      <c r="J76" s="4"/>
      <c r="K76" s="4"/>
      <c r="L76" s="4"/>
    </row>
    <row r="77" spans="1:12" x14ac:dyDescent="0.2">
      <c r="A77" s="2"/>
      <c r="E77" s="4"/>
      <c r="F77" s="4"/>
      <c r="G77" s="4"/>
      <c r="H77" s="37"/>
      <c r="I77" s="4"/>
      <c r="J77" s="4"/>
      <c r="K77" s="4"/>
      <c r="L77" s="4"/>
    </row>
    <row r="78" spans="1:12" x14ac:dyDescent="0.2">
      <c r="A78" s="2"/>
      <c r="E78" s="4"/>
      <c r="F78" s="4"/>
      <c r="G78" s="4"/>
      <c r="H78" s="37"/>
      <c r="I78" s="4"/>
      <c r="J78" s="4"/>
      <c r="K78" s="4"/>
      <c r="L78" s="4"/>
    </row>
    <row r="79" spans="1:12" x14ac:dyDescent="0.2">
      <c r="A79" s="2"/>
      <c r="E79" s="4"/>
      <c r="F79" s="4"/>
      <c r="G79" s="4"/>
      <c r="H79" s="37"/>
      <c r="I79" s="4"/>
      <c r="J79" s="4"/>
      <c r="K79" s="4"/>
      <c r="L79" s="4"/>
    </row>
    <row r="80" spans="1:12" x14ac:dyDescent="0.2">
      <c r="A80" s="2"/>
      <c r="E80" s="4"/>
      <c r="F80" s="4"/>
      <c r="G80" s="4"/>
      <c r="H80" s="37"/>
      <c r="I80" s="4"/>
      <c r="J80" s="4"/>
      <c r="K80" s="4"/>
      <c r="L80" s="4"/>
    </row>
    <row r="81" spans="1:12" s="9" customFormat="1" x14ac:dyDescent="0.2">
      <c r="A81" s="10"/>
      <c r="B81" s="10"/>
      <c r="C81" s="10"/>
      <c r="D81" s="10"/>
      <c r="E81" s="10"/>
      <c r="F81" s="10"/>
      <c r="G81" s="10"/>
      <c r="H81" s="32"/>
      <c r="I81" s="10"/>
      <c r="J81" s="10"/>
      <c r="K81" s="10"/>
      <c r="L81" s="10"/>
    </row>
    <row r="82" spans="1:12" s="9" customFormat="1" x14ac:dyDescent="0.2">
      <c r="A82" s="10"/>
      <c r="B82" s="10"/>
      <c r="C82" s="10"/>
      <c r="D82" s="10"/>
      <c r="E82" s="10"/>
      <c r="F82" s="10"/>
      <c r="G82" s="10"/>
      <c r="H82" s="32"/>
      <c r="I82" s="10"/>
      <c r="J82" s="10"/>
      <c r="K82" s="10"/>
      <c r="L82" s="10"/>
    </row>
    <row r="83" spans="1:12" s="9" customFormat="1" x14ac:dyDescent="0.2">
      <c r="A83" s="10" t="s">
        <v>95</v>
      </c>
      <c r="B83" s="10"/>
      <c r="C83" s="10"/>
      <c r="D83" s="10"/>
      <c r="E83" s="10"/>
      <c r="F83" s="10"/>
      <c r="G83" s="10"/>
      <c r="H83" s="32"/>
      <c r="I83" s="10"/>
      <c r="J83" s="10"/>
      <c r="K83" s="10"/>
      <c r="L83" s="10"/>
    </row>
    <row r="85" spans="1:12" s="3" customFormat="1" x14ac:dyDescent="0.2">
      <c r="E85" s="54">
        <v>2020</v>
      </c>
      <c r="F85" s="54"/>
      <c r="G85" s="54"/>
      <c r="H85" s="33"/>
      <c r="I85" s="54">
        <v>2021</v>
      </c>
      <c r="J85" s="54"/>
      <c r="K85" s="54"/>
      <c r="L85" s="8"/>
    </row>
    <row r="86" spans="1:12" s="5" customFormat="1" ht="38.1" customHeight="1" x14ac:dyDescent="0.2">
      <c r="A86" s="6" t="s">
        <v>82</v>
      </c>
      <c r="C86" s="7" t="s">
        <v>10</v>
      </c>
      <c r="E86" s="53" t="s">
        <v>9</v>
      </c>
      <c r="F86" s="53"/>
      <c r="G86" s="53"/>
      <c r="H86" s="34"/>
      <c r="I86" s="53" t="s">
        <v>9</v>
      </c>
      <c r="J86" s="53"/>
      <c r="K86" s="53"/>
      <c r="L86" s="6" t="s">
        <v>49</v>
      </c>
    </row>
    <row r="87" spans="1:12" x14ac:dyDescent="0.2">
      <c r="E87" s="2" t="s">
        <v>8</v>
      </c>
      <c r="F87" s="2" t="s">
        <v>7</v>
      </c>
      <c r="G87" s="2" t="s">
        <v>6</v>
      </c>
      <c r="H87" s="35"/>
      <c r="I87" s="2" t="s">
        <v>5</v>
      </c>
      <c r="J87" s="2" t="s">
        <v>4</v>
      </c>
      <c r="K87" s="2" t="s">
        <v>3</v>
      </c>
      <c r="L87" s="2" t="s">
        <v>47</v>
      </c>
    </row>
    <row r="88" spans="1:12" x14ac:dyDescent="0.2">
      <c r="E88" s="2"/>
      <c r="F88" s="2"/>
      <c r="G88" s="2"/>
      <c r="H88" s="35"/>
      <c r="I88" s="2"/>
      <c r="J88" s="2"/>
      <c r="K88" s="2"/>
      <c r="L88" s="2"/>
    </row>
    <row r="89" spans="1:12" x14ac:dyDescent="0.2">
      <c r="E89" s="28" t="s">
        <v>83</v>
      </c>
      <c r="F89" s="28"/>
      <c r="G89" s="28" t="s">
        <v>1</v>
      </c>
      <c r="H89" s="42"/>
      <c r="I89" s="28"/>
      <c r="J89" s="28"/>
      <c r="K89" s="28" t="s">
        <v>1</v>
      </c>
      <c r="L89" s="2"/>
    </row>
    <row r="91" spans="1:12" x14ac:dyDescent="0.2">
      <c r="A91" s="2"/>
      <c r="C91" s="3" t="s">
        <v>2</v>
      </c>
      <c r="E91" s="4"/>
      <c r="F91" s="4"/>
      <c r="G91" s="4"/>
      <c r="H91" s="37"/>
      <c r="I91" s="4"/>
      <c r="J91" s="4"/>
      <c r="K91" s="4"/>
      <c r="L91" s="4"/>
    </row>
    <row r="93" spans="1:12" x14ac:dyDescent="0.2">
      <c r="A93" s="25">
        <v>37</v>
      </c>
      <c r="C93" s="5" t="s">
        <v>63</v>
      </c>
      <c r="E93" s="2" t="s">
        <v>84</v>
      </c>
      <c r="G93" s="13">
        <v>-13.4</v>
      </c>
      <c r="H93" s="38"/>
      <c r="K93" s="13">
        <v>-18</v>
      </c>
      <c r="L93" s="13">
        <f>K93-G93</f>
        <v>-4.5999999999999996</v>
      </c>
    </row>
    <row r="94" spans="1:12" ht="25.5" x14ac:dyDescent="0.2">
      <c r="A94" s="25">
        <v>38</v>
      </c>
      <c r="C94" s="5" t="s">
        <v>64</v>
      </c>
      <c r="E94" s="2" t="s">
        <v>84</v>
      </c>
      <c r="G94" s="13">
        <v>0</v>
      </c>
      <c r="H94" s="38"/>
      <c r="K94" s="13">
        <v>0</v>
      </c>
      <c r="L94" s="13">
        <f t="shared" ref="L94:L128" si="14">K94-G94</f>
        <v>0</v>
      </c>
    </row>
    <row r="95" spans="1:12" x14ac:dyDescent="0.2">
      <c r="A95" s="25">
        <v>39</v>
      </c>
      <c r="C95" s="5" t="s">
        <v>65</v>
      </c>
      <c r="E95" s="2" t="s">
        <v>84</v>
      </c>
      <c r="G95" s="13">
        <v>-14</v>
      </c>
      <c r="H95" s="38"/>
      <c r="K95" s="13">
        <v>-16.2</v>
      </c>
      <c r="L95" s="13">
        <f t="shared" si="14"/>
        <v>-2.1999999999999993</v>
      </c>
    </row>
    <row r="96" spans="1:12" ht="25.5" x14ac:dyDescent="0.2">
      <c r="A96" s="25">
        <v>40</v>
      </c>
      <c r="C96" s="5" t="s">
        <v>66</v>
      </c>
      <c r="E96" s="2" t="s">
        <v>91</v>
      </c>
      <c r="G96" s="13">
        <v>-4.5999999999999996</v>
      </c>
      <c r="H96" s="38"/>
      <c r="K96" s="13">
        <v>15.4</v>
      </c>
      <c r="L96" s="13">
        <f t="shared" si="14"/>
        <v>20</v>
      </c>
    </row>
    <row r="97" spans="1:12" x14ac:dyDescent="0.2">
      <c r="A97" s="25">
        <v>41</v>
      </c>
      <c r="C97" s="5" t="s">
        <v>67</v>
      </c>
      <c r="E97" s="2" t="s">
        <v>85</v>
      </c>
      <c r="G97" s="13">
        <v>2.1</v>
      </c>
      <c r="H97" s="38"/>
      <c r="K97" s="13">
        <v>2</v>
      </c>
      <c r="L97" s="13">
        <f t="shared" si="14"/>
        <v>-0.10000000000000009</v>
      </c>
    </row>
    <row r="98" spans="1:12" x14ac:dyDescent="0.2">
      <c r="A98" s="25">
        <v>42</v>
      </c>
      <c r="C98" s="5" t="s">
        <v>68</v>
      </c>
      <c r="E98" s="2" t="s">
        <v>85</v>
      </c>
      <c r="G98" s="13">
        <v>-0.3</v>
      </c>
      <c r="H98" s="38"/>
      <c r="K98" s="13">
        <v>0.2</v>
      </c>
      <c r="L98" s="13">
        <f t="shared" si="14"/>
        <v>0.5</v>
      </c>
    </row>
    <row r="99" spans="1:12" ht="25.5" x14ac:dyDescent="0.2">
      <c r="A99" s="25">
        <v>43</v>
      </c>
      <c r="C99" s="5" t="s">
        <v>69</v>
      </c>
      <c r="E99" s="2" t="s">
        <v>85</v>
      </c>
      <c r="G99" s="13">
        <v>0</v>
      </c>
      <c r="H99" s="38"/>
      <c r="K99" s="13">
        <v>0</v>
      </c>
      <c r="L99" s="13">
        <f t="shared" si="14"/>
        <v>0</v>
      </c>
    </row>
    <row r="100" spans="1:12" ht="38.25" x14ac:dyDescent="0.2">
      <c r="A100" s="25">
        <v>44</v>
      </c>
      <c r="C100" s="5" t="s">
        <v>70</v>
      </c>
      <c r="E100" s="2" t="s">
        <v>85</v>
      </c>
      <c r="G100" s="13">
        <v>0</v>
      </c>
      <c r="H100" s="38"/>
      <c r="K100" s="13">
        <v>0</v>
      </c>
      <c r="L100" s="13">
        <f t="shared" si="14"/>
        <v>0</v>
      </c>
    </row>
    <row r="101" spans="1:12" ht="25.5" x14ac:dyDescent="0.2">
      <c r="A101" s="25">
        <v>45</v>
      </c>
      <c r="C101" s="5" t="s">
        <v>71</v>
      </c>
      <c r="E101" s="2" t="s">
        <v>85</v>
      </c>
      <c r="G101" s="13">
        <v>12</v>
      </c>
      <c r="H101" s="38"/>
      <c r="K101" s="13">
        <v>12</v>
      </c>
      <c r="L101" s="13">
        <f t="shared" si="14"/>
        <v>0</v>
      </c>
    </row>
    <row r="102" spans="1:12" x14ac:dyDescent="0.2">
      <c r="A102" s="25">
        <v>46</v>
      </c>
      <c r="C102" s="5" t="s">
        <v>72</v>
      </c>
      <c r="E102" s="2" t="s">
        <v>85</v>
      </c>
      <c r="G102" s="13">
        <v>0</v>
      </c>
      <c r="H102" s="38"/>
      <c r="K102" s="13">
        <v>0</v>
      </c>
      <c r="L102" s="13">
        <f t="shared" si="14"/>
        <v>0</v>
      </c>
    </row>
    <row r="103" spans="1:12" x14ac:dyDescent="0.2">
      <c r="A103" s="25">
        <v>47</v>
      </c>
      <c r="C103" s="5" t="s">
        <v>73</v>
      </c>
      <c r="E103" s="2" t="s">
        <v>85</v>
      </c>
      <c r="G103" s="13">
        <v>0.6</v>
      </c>
      <c r="H103" s="38"/>
      <c r="K103" s="13">
        <v>0.7</v>
      </c>
      <c r="L103" s="13">
        <f t="shared" si="14"/>
        <v>9.9999999999999978E-2</v>
      </c>
    </row>
    <row r="104" spans="1:12" ht="25.5" x14ac:dyDescent="0.2">
      <c r="A104" s="25">
        <v>48</v>
      </c>
      <c r="C104" s="5" t="s">
        <v>74</v>
      </c>
      <c r="E104" s="2" t="s">
        <v>85</v>
      </c>
      <c r="G104" s="13">
        <v>0.2</v>
      </c>
      <c r="H104" s="38"/>
      <c r="K104" s="13">
        <v>0.1</v>
      </c>
      <c r="L104" s="13">
        <f>K104-G104</f>
        <v>-0.1</v>
      </c>
    </row>
    <row r="105" spans="1:12" ht="25.5" x14ac:dyDescent="0.2">
      <c r="A105" s="25">
        <v>49</v>
      </c>
      <c r="C105" s="5" t="s">
        <v>75</v>
      </c>
      <c r="E105" s="2" t="s">
        <v>85</v>
      </c>
      <c r="G105" s="13">
        <v>-3.9</v>
      </c>
      <c r="H105" s="38"/>
      <c r="K105" s="13">
        <v>0</v>
      </c>
      <c r="L105" s="13">
        <f t="shared" ref="L105" si="15">K105-G105</f>
        <v>3.9</v>
      </c>
    </row>
    <row r="106" spans="1:12" x14ac:dyDescent="0.2">
      <c r="A106" s="2"/>
      <c r="E106" s="4"/>
      <c r="F106" s="4"/>
      <c r="G106" s="4"/>
      <c r="H106" s="37"/>
      <c r="I106" s="4"/>
      <c r="J106" s="4"/>
      <c r="K106" s="4"/>
      <c r="L106" s="4"/>
    </row>
    <row r="107" spans="1:12" x14ac:dyDescent="0.2">
      <c r="A107" s="2"/>
      <c r="E107" s="4"/>
      <c r="F107" s="4"/>
      <c r="G107" s="4"/>
      <c r="H107" s="37"/>
      <c r="I107" s="4"/>
      <c r="J107" s="4"/>
      <c r="K107" s="4"/>
      <c r="L107" s="4"/>
    </row>
    <row r="108" spans="1:12" x14ac:dyDescent="0.2">
      <c r="A108" s="2"/>
      <c r="E108" s="4"/>
      <c r="F108" s="4"/>
      <c r="G108" s="4"/>
      <c r="H108" s="37"/>
      <c r="I108" s="4"/>
      <c r="J108" s="4"/>
      <c r="K108" s="4"/>
      <c r="L108" s="4"/>
    </row>
    <row r="109" spans="1:12" s="9" customFormat="1" x14ac:dyDescent="0.2">
      <c r="A109" s="10"/>
      <c r="B109" s="10"/>
      <c r="C109" s="10"/>
      <c r="D109" s="10"/>
      <c r="E109" s="10"/>
      <c r="F109" s="10"/>
      <c r="G109" s="10"/>
      <c r="H109" s="32"/>
      <c r="I109" s="10"/>
      <c r="J109" s="10"/>
      <c r="K109" s="10"/>
      <c r="L109" s="10"/>
    </row>
    <row r="110" spans="1:12" s="9" customFormat="1" x14ac:dyDescent="0.2">
      <c r="A110" s="10"/>
      <c r="B110" s="10"/>
      <c r="C110" s="10"/>
      <c r="D110" s="10"/>
      <c r="E110" s="10"/>
      <c r="F110" s="10"/>
      <c r="G110" s="10"/>
      <c r="H110" s="32"/>
      <c r="I110" s="10"/>
      <c r="J110" s="10"/>
      <c r="K110" s="10"/>
      <c r="L110" s="10"/>
    </row>
    <row r="111" spans="1:12" s="9" customFormat="1" x14ac:dyDescent="0.2">
      <c r="A111" s="10"/>
      <c r="B111" s="10"/>
      <c r="C111" s="10"/>
      <c r="D111" s="10"/>
      <c r="E111" s="10"/>
      <c r="F111" s="10"/>
      <c r="G111" s="10"/>
      <c r="H111" s="32"/>
      <c r="I111" s="10"/>
      <c r="J111" s="10"/>
      <c r="K111" s="10"/>
      <c r="L111" s="10"/>
    </row>
    <row r="112" spans="1:12" s="9" customFormat="1" x14ac:dyDescent="0.2">
      <c r="A112" s="10"/>
      <c r="B112" s="10"/>
      <c r="C112" s="10"/>
      <c r="D112" s="10"/>
      <c r="E112" s="10"/>
      <c r="F112" s="10"/>
      <c r="G112" s="10"/>
      <c r="H112" s="32"/>
      <c r="I112" s="10"/>
      <c r="J112" s="10"/>
      <c r="K112" s="10"/>
      <c r="L112" s="10"/>
    </row>
    <row r="113" spans="1:12" s="9" customFormat="1" x14ac:dyDescent="0.2">
      <c r="A113" s="10"/>
      <c r="B113" s="10"/>
      <c r="C113" s="10"/>
      <c r="D113" s="10"/>
      <c r="E113" s="10"/>
      <c r="F113" s="10"/>
      <c r="G113" s="10"/>
      <c r="H113" s="32"/>
      <c r="I113" s="10"/>
      <c r="J113" s="10"/>
      <c r="K113" s="10"/>
      <c r="L113" s="10"/>
    </row>
    <row r="114" spans="1:12" s="9" customFormat="1" x14ac:dyDescent="0.2">
      <c r="A114" s="10" t="s">
        <v>95</v>
      </c>
      <c r="B114" s="10"/>
      <c r="C114" s="10"/>
      <c r="D114" s="10"/>
      <c r="E114" s="10"/>
      <c r="F114" s="10"/>
      <c r="G114" s="10"/>
      <c r="H114" s="32"/>
      <c r="I114" s="10"/>
      <c r="J114" s="10"/>
      <c r="K114" s="10"/>
      <c r="L114" s="10"/>
    </row>
    <row r="116" spans="1:12" s="3" customFormat="1" x14ac:dyDescent="0.2">
      <c r="E116" s="54">
        <v>2020</v>
      </c>
      <c r="F116" s="54"/>
      <c r="G116" s="54"/>
      <c r="H116" s="33"/>
      <c r="I116" s="54">
        <v>2021</v>
      </c>
      <c r="J116" s="54"/>
      <c r="K116" s="54"/>
      <c r="L116" s="8"/>
    </row>
    <row r="117" spans="1:12" s="5" customFormat="1" ht="38.1" customHeight="1" x14ac:dyDescent="0.2">
      <c r="A117" s="6" t="s">
        <v>82</v>
      </c>
      <c r="C117" s="7" t="s">
        <v>10</v>
      </c>
      <c r="E117" s="53" t="s">
        <v>9</v>
      </c>
      <c r="F117" s="53"/>
      <c r="G117" s="53"/>
      <c r="H117" s="34"/>
      <c r="I117" s="53" t="s">
        <v>9</v>
      </c>
      <c r="J117" s="53"/>
      <c r="K117" s="53"/>
      <c r="L117" s="6" t="s">
        <v>49</v>
      </c>
    </row>
    <row r="118" spans="1:12" x14ac:dyDescent="0.2">
      <c r="E118" s="2" t="s">
        <v>8</v>
      </c>
      <c r="F118" s="2" t="s">
        <v>7</v>
      </c>
      <c r="G118" s="2" t="s">
        <v>6</v>
      </c>
      <c r="H118" s="35"/>
      <c r="I118" s="2" t="s">
        <v>5</v>
      </c>
      <c r="J118" s="2" t="s">
        <v>4</v>
      </c>
      <c r="K118" s="2" t="s">
        <v>3</v>
      </c>
      <c r="L118" s="2" t="s">
        <v>47</v>
      </c>
    </row>
    <row r="119" spans="1:12" x14ac:dyDescent="0.2">
      <c r="E119" s="2"/>
      <c r="F119" s="2"/>
      <c r="G119" s="2"/>
      <c r="H119" s="35"/>
      <c r="I119" s="2"/>
      <c r="J119" s="2"/>
      <c r="K119" s="2"/>
      <c r="L119" s="2"/>
    </row>
    <row r="120" spans="1:12" x14ac:dyDescent="0.2">
      <c r="E120" s="28" t="s">
        <v>83</v>
      </c>
      <c r="F120" s="28"/>
      <c r="G120" s="28" t="s">
        <v>1</v>
      </c>
      <c r="H120" s="42"/>
      <c r="I120" s="28"/>
      <c r="J120" s="28"/>
      <c r="K120" s="28" t="s">
        <v>1</v>
      </c>
      <c r="L120" s="2"/>
    </row>
    <row r="121" spans="1:12" x14ac:dyDescent="0.2">
      <c r="E121" s="28"/>
      <c r="F121" s="28"/>
      <c r="G121" s="28"/>
      <c r="H121" s="42"/>
      <c r="I121" s="28"/>
      <c r="J121" s="28"/>
      <c r="K121" s="28"/>
      <c r="L121" s="2"/>
    </row>
    <row r="122" spans="1:12" ht="38.25" x14ac:dyDescent="0.2">
      <c r="A122" s="25">
        <v>50</v>
      </c>
      <c r="C122" s="5" t="s">
        <v>99</v>
      </c>
      <c r="E122" s="2" t="s">
        <v>85</v>
      </c>
      <c r="G122" s="13">
        <v>3.9</v>
      </c>
      <c r="H122" s="38"/>
      <c r="K122" s="13">
        <v>0</v>
      </c>
      <c r="L122" s="13">
        <f t="shared" si="14"/>
        <v>-3.9</v>
      </c>
    </row>
    <row r="123" spans="1:12" ht="25.5" x14ac:dyDescent="0.2">
      <c r="A123" s="25">
        <v>51</v>
      </c>
      <c r="C123" s="5" t="s">
        <v>66</v>
      </c>
      <c r="E123" s="2" t="s">
        <v>90</v>
      </c>
      <c r="G123" s="13">
        <v>7.2</v>
      </c>
      <c r="H123" s="38"/>
      <c r="K123" s="13">
        <v>19</v>
      </c>
      <c r="L123" s="13">
        <f t="shared" si="14"/>
        <v>11.8</v>
      </c>
    </row>
    <row r="124" spans="1:12" ht="25.5" x14ac:dyDescent="0.2">
      <c r="A124" s="25">
        <v>52</v>
      </c>
      <c r="C124" s="5" t="s">
        <v>77</v>
      </c>
      <c r="E124" s="2" t="s">
        <v>86</v>
      </c>
      <c r="G124" s="13">
        <v>0</v>
      </c>
      <c r="H124" s="38"/>
      <c r="K124" s="13"/>
      <c r="L124" s="13">
        <f t="shared" si="14"/>
        <v>0</v>
      </c>
    </row>
    <row r="125" spans="1:12" x14ac:dyDescent="0.2">
      <c r="A125" s="25">
        <v>53</v>
      </c>
      <c r="C125" s="5" t="s">
        <v>68</v>
      </c>
      <c r="E125" s="2" t="s">
        <v>86</v>
      </c>
      <c r="G125" s="13">
        <v>-5.6</v>
      </c>
      <c r="H125" s="38"/>
      <c r="K125" s="13">
        <v>-14</v>
      </c>
      <c r="L125" s="13">
        <f t="shared" si="14"/>
        <v>-8.4</v>
      </c>
    </row>
    <row r="126" spans="1:12" x14ac:dyDescent="0.2">
      <c r="A126" s="25">
        <v>54</v>
      </c>
      <c r="C126" s="5" t="s">
        <v>78</v>
      </c>
      <c r="E126" s="2" t="s">
        <v>86</v>
      </c>
      <c r="G126" s="13">
        <v>-1.1000000000000001</v>
      </c>
      <c r="H126" s="38"/>
      <c r="K126" s="13">
        <v>-4.4000000000000004</v>
      </c>
      <c r="L126" s="13">
        <f t="shared" si="14"/>
        <v>-3.3000000000000003</v>
      </c>
    </row>
    <row r="127" spans="1:12" x14ac:dyDescent="0.2">
      <c r="A127" s="25">
        <v>55</v>
      </c>
      <c r="C127" s="5" t="s">
        <v>72</v>
      </c>
      <c r="E127" s="2" t="s">
        <v>86</v>
      </c>
      <c r="G127" s="13">
        <v>1.4</v>
      </c>
      <c r="H127" s="38"/>
      <c r="K127" s="13">
        <v>0.7</v>
      </c>
      <c r="L127" s="13">
        <f t="shared" si="14"/>
        <v>-0.7</v>
      </c>
    </row>
    <row r="128" spans="1:12" x14ac:dyDescent="0.2">
      <c r="A128" s="25">
        <v>56</v>
      </c>
      <c r="C128" s="5" t="s">
        <v>73</v>
      </c>
      <c r="E128" s="2" t="s">
        <v>86</v>
      </c>
      <c r="G128" s="13">
        <v>1.2</v>
      </c>
      <c r="H128" s="38"/>
      <c r="K128" s="13">
        <v>1.5</v>
      </c>
      <c r="L128" s="13">
        <f t="shared" si="14"/>
        <v>0.30000000000000004</v>
      </c>
    </row>
    <row r="129" spans="1:12" ht="51" x14ac:dyDescent="0.2">
      <c r="A129" s="25">
        <v>57</v>
      </c>
      <c r="C129" s="45" t="s">
        <v>100</v>
      </c>
      <c r="E129" s="2" t="s">
        <v>84</v>
      </c>
      <c r="G129" s="13">
        <v>-17.7</v>
      </c>
      <c r="H129" s="38"/>
      <c r="K129" s="13">
        <v>-17.2</v>
      </c>
      <c r="L129" s="13">
        <f>K129-G129</f>
        <v>0.5</v>
      </c>
    </row>
    <row r="130" spans="1:12" x14ac:dyDescent="0.2">
      <c r="A130" s="25">
        <v>58</v>
      </c>
      <c r="C130" s="5" t="s">
        <v>79</v>
      </c>
      <c r="E130" s="2" t="s">
        <v>84</v>
      </c>
      <c r="G130" s="13">
        <v>0.7</v>
      </c>
      <c r="H130" s="38"/>
      <c r="K130" s="13">
        <v>1.4</v>
      </c>
      <c r="L130" s="13">
        <f>K130-G130</f>
        <v>0.7</v>
      </c>
    </row>
    <row r="131" spans="1:12" x14ac:dyDescent="0.2">
      <c r="A131" s="25">
        <v>59</v>
      </c>
      <c r="C131" s="5" t="s">
        <v>1</v>
      </c>
      <c r="G131" s="14">
        <f>SUM(G129:G130)+SUM(G122:G128)+SUM(G93:G105)</f>
        <v>-31.299999999999997</v>
      </c>
      <c r="H131" s="38"/>
      <c r="K131" s="14">
        <f>SUM(K129:K130)+SUM(K122:K128)+SUM(K93:K105)</f>
        <v>-16.800000000000004</v>
      </c>
      <c r="L131" s="14">
        <f>K131-G131</f>
        <v>14.499999999999993</v>
      </c>
    </row>
    <row r="132" spans="1:12" x14ac:dyDescent="0.2">
      <c r="A132" s="2"/>
      <c r="C132" s="5"/>
      <c r="G132" s="13"/>
      <c r="H132" s="38"/>
      <c r="K132" s="13"/>
      <c r="L132" s="13"/>
    </row>
    <row r="133" spans="1:12" ht="13.5" thickBot="1" x14ac:dyDescent="0.25">
      <c r="A133" s="2">
        <v>60</v>
      </c>
      <c r="C133" s="1" t="s">
        <v>0</v>
      </c>
      <c r="G133" s="19">
        <f>G74+G131</f>
        <v>4228.1379636021547</v>
      </c>
      <c r="H133" s="38"/>
      <c r="K133" s="19">
        <f>K74+K131+0.1</f>
        <v>4640.1411550205185</v>
      </c>
      <c r="L133" s="19">
        <f>K133-G133</f>
        <v>412.00319141836371</v>
      </c>
    </row>
    <row r="134" spans="1:12" ht="13.5" thickTop="1" x14ac:dyDescent="0.2">
      <c r="K134" s="18"/>
      <c r="L134" s="18"/>
    </row>
    <row r="135" spans="1:12" x14ac:dyDescent="0.2">
      <c r="A135" s="8" t="s">
        <v>87</v>
      </c>
    </row>
    <row r="136" spans="1:12" ht="15" customHeight="1" x14ac:dyDescent="0.2">
      <c r="A136" s="29" t="s">
        <v>88</v>
      </c>
      <c r="B136" s="55" t="s">
        <v>92</v>
      </c>
      <c r="C136" s="55"/>
    </row>
    <row r="137" spans="1:12" ht="15" customHeight="1" x14ac:dyDescent="0.2">
      <c r="A137" s="29" t="s">
        <v>89</v>
      </c>
      <c r="B137" s="55" t="s">
        <v>93</v>
      </c>
      <c r="C137" s="55"/>
    </row>
  </sheetData>
  <mergeCells count="18">
    <mergeCell ref="B136:C136"/>
    <mergeCell ref="B137:C137"/>
    <mergeCell ref="E9:G9"/>
    <mergeCell ref="I9:K9"/>
    <mergeCell ref="E117:G117"/>
    <mergeCell ref="I117:K117"/>
    <mergeCell ref="I8:K8"/>
    <mergeCell ref="E8:G8"/>
    <mergeCell ref="E46:G46"/>
    <mergeCell ref="I46:K46"/>
    <mergeCell ref="E116:G116"/>
    <mergeCell ref="I116:K116"/>
    <mergeCell ref="E47:G47"/>
    <mergeCell ref="I47:K47"/>
    <mergeCell ref="E85:G85"/>
    <mergeCell ref="I85:K85"/>
    <mergeCell ref="E86:G86"/>
    <mergeCell ref="I86:K86"/>
  </mergeCells>
  <pageMargins left="0.7" right="0.7" top="0.75" bottom="0.75" header="0.3" footer="0.3"/>
  <pageSetup firstPageNumber="5" orientation="landscape" useFirstPageNumber="1" r:id="rId1"/>
  <headerFooter>
    <oddHeader>&amp;R&amp;"Arial,Regular"&amp;10Filed: 2022-10-31
EB-2022-0200
Exhibit 3
Tab 3
Schedule 1
Attachment 4
 Page &amp;P of 20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6C0E-8F84-40E9-8D2A-91DA49BE6211}">
  <dimension ref="A1:L137"/>
  <sheetViews>
    <sheetView view="pageLayout" zoomScaleNormal="100" workbookViewId="0">
      <selection activeCell="A129" sqref="A129"/>
    </sheetView>
  </sheetViews>
  <sheetFormatPr defaultColWidth="101.140625" defaultRowHeight="12.75" x14ac:dyDescent="0.2"/>
  <cols>
    <col min="1" max="1" width="5.28515625" style="1" customWidth="1"/>
    <col min="2" max="2" width="1.28515625" style="1" customWidth="1"/>
    <col min="3" max="3" width="24" style="1" customWidth="1"/>
    <col min="4" max="4" width="1.28515625" style="1" customWidth="1"/>
    <col min="5" max="7" width="12.7109375" style="1" customWidth="1"/>
    <col min="8" max="8" width="1.140625" style="31" customWidth="1"/>
    <col min="9" max="12" width="12.7109375" style="1" customWidth="1"/>
    <col min="13" max="16384" width="101.140625" style="1"/>
  </cols>
  <sheetData>
    <row r="1" spans="1:12" x14ac:dyDescent="0.2">
      <c r="A1" s="12"/>
    </row>
    <row r="6" spans="1:12" s="9" customFormat="1" x14ac:dyDescent="0.2">
      <c r="A6" s="10" t="s">
        <v>59</v>
      </c>
      <c r="B6" s="10"/>
      <c r="C6" s="10"/>
      <c r="D6" s="10"/>
      <c r="E6" s="10"/>
      <c r="F6" s="10"/>
      <c r="G6" s="10"/>
      <c r="H6" s="32"/>
      <c r="I6" s="10"/>
      <c r="J6" s="10"/>
      <c r="K6" s="10"/>
      <c r="L6" s="10"/>
    </row>
    <row r="8" spans="1:12" s="3" customFormat="1" ht="15" customHeight="1" x14ac:dyDescent="0.2">
      <c r="E8" s="54">
        <v>2021</v>
      </c>
      <c r="F8" s="54"/>
      <c r="G8" s="54"/>
      <c r="H8" s="33"/>
      <c r="I8" s="54">
        <v>2022</v>
      </c>
      <c r="J8" s="54"/>
      <c r="K8" s="54"/>
      <c r="L8" s="8"/>
    </row>
    <row r="9" spans="1:12" s="5" customFormat="1" ht="38.1" customHeight="1" x14ac:dyDescent="0.2">
      <c r="A9" s="6" t="s">
        <v>82</v>
      </c>
      <c r="C9" s="7" t="s">
        <v>10</v>
      </c>
      <c r="E9" s="53" t="s">
        <v>9</v>
      </c>
      <c r="F9" s="53"/>
      <c r="G9" s="53"/>
      <c r="H9" s="34"/>
      <c r="I9" s="53" t="s">
        <v>42</v>
      </c>
      <c r="J9" s="53"/>
      <c r="K9" s="53"/>
      <c r="L9" s="6" t="s">
        <v>50</v>
      </c>
    </row>
    <row r="10" spans="1:12" x14ac:dyDescent="0.2">
      <c r="E10" s="2" t="s">
        <v>8</v>
      </c>
      <c r="F10" s="2" t="s">
        <v>7</v>
      </c>
      <c r="G10" s="2" t="s">
        <v>6</v>
      </c>
      <c r="H10" s="35"/>
      <c r="I10" s="2" t="s">
        <v>5</v>
      </c>
      <c r="J10" s="2" t="s">
        <v>4</v>
      </c>
      <c r="K10" s="2" t="s">
        <v>3</v>
      </c>
      <c r="L10" s="2" t="s">
        <v>47</v>
      </c>
    </row>
    <row r="11" spans="1:12" x14ac:dyDescent="0.2">
      <c r="E11" s="2"/>
      <c r="F11" s="2"/>
      <c r="G11" s="2"/>
      <c r="H11" s="35"/>
      <c r="I11" s="2"/>
      <c r="J11" s="2"/>
      <c r="K11" s="2"/>
      <c r="L11" s="2"/>
    </row>
    <row r="12" spans="1:12" x14ac:dyDescent="0.2">
      <c r="E12" s="11" t="s">
        <v>46</v>
      </c>
      <c r="F12" s="11" t="s">
        <v>45</v>
      </c>
      <c r="G12" s="11" t="s">
        <v>1</v>
      </c>
      <c r="H12" s="36"/>
      <c r="I12" s="11" t="s">
        <v>46</v>
      </c>
      <c r="J12" s="11" t="s">
        <v>45</v>
      </c>
      <c r="K12" s="11" t="s">
        <v>1</v>
      </c>
      <c r="L12" s="2"/>
    </row>
    <row r="14" spans="1:12" x14ac:dyDescent="0.2">
      <c r="C14" s="3" t="s">
        <v>39</v>
      </c>
      <c r="L14" s="4"/>
    </row>
    <row r="15" spans="1:12" x14ac:dyDescent="0.2">
      <c r="E15" s="4"/>
      <c r="F15" s="4"/>
      <c r="G15" s="4"/>
      <c r="H15" s="37"/>
      <c r="I15" s="4"/>
      <c r="J15" s="4"/>
      <c r="K15" s="4"/>
      <c r="L15" s="4"/>
    </row>
    <row r="16" spans="1:12" x14ac:dyDescent="0.2">
      <c r="A16" s="2">
        <v>1</v>
      </c>
      <c r="C16" s="1" t="s">
        <v>62</v>
      </c>
      <c r="E16" s="13">
        <v>1810.5843339879054</v>
      </c>
      <c r="F16" s="13">
        <v>18.940613734513143</v>
      </c>
      <c r="G16" s="13">
        <f>E16+F16</f>
        <v>1829.5249477224186</v>
      </c>
      <c r="H16" s="38"/>
      <c r="I16" s="13">
        <v>1913.1474698350801</v>
      </c>
      <c r="J16" s="13">
        <v>28.416607763772337</v>
      </c>
      <c r="K16" s="13">
        <f>I16+J16</f>
        <v>1941.5640775988525</v>
      </c>
      <c r="L16" s="13">
        <f>K16-G16</f>
        <v>112.03912987643389</v>
      </c>
    </row>
    <row r="17" spans="1:12" x14ac:dyDescent="0.2">
      <c r="A17" s="2">
        <v>2</v>
      </c>
      <c r="C17" s="1" t="s">
        <v>37</v>
      </c>
      <c r="E17" s="13">
        <v>807.31037951328199</v>
      </c>
      <c r="F17" s="13">
        <v>152.62418766698329</v>
      </c>
      <c r="G17" s="13">
        <f>E17+F17</f>
        <v>959.93456718026528</v>
      </c>
      <c r="H17" s="38"/>
      <c r="I17" s="13">
        <v>876.67221445639018</v>
      </c>
      <c r="J17" s="13">
        <v>155.22193825027205</v>
      </c>
      <c r="K17" s="13">
        <f>I17+J17</f>
        <v>1031.8941527066622</v>
      </c>
      <c r="L17" s="13">
        <f>K17-G17</f>
        <v>71.95958552639695</v>
      </c>
    </row>
    <row r="18" spans="1:12" x14ac:dyDescent="0.2">
      <c r="A18" s="2">
        <v>3</v>
      </c>
      <c r="C18" s="1" t="s">
        <v>36</v>
      </c>
      <c r="E18" s="13">
        <v>6.8105099999999997E-3</v>
      </c>
      <c r="F18" s="13">
        <v>-3.4000000000000003E-7</v>
      </c>
      <c r="G18" s="13">
        <f>E18+F18</f>
        <v>6.8101699999999999E-3</v>
      </c>
      <c r="H18" s="38"/>
      <c r="I18" s="13">
        <v>0</v>
      </c>
      <c r="J18" s="13">
        <v>0</v>
      </c>
      <c r="K18" s="13">
        <f>I18+J18</f>
        <v>0</v>
      </c>
      <c r="L18" s="13">
        <f>K18-G18</f>
        <v>-6.8101699999999999E-3</v>
      </c>
    </row>
    <row r="19" spans="1:12" x14ac:dyDescent="0.2">
      <c r="A19" s="2">
        <v>4</v>
      </c>
      <c r="C19" s="1" t="s">
        <v>44</v>
      </c>
      <c r="E19" s="14">
        <f t="shared" ref="E19:L19" si="0">SUM(E16:E18)</f>
        <v>2617.9015240111876</v>
      </c>
      <c r="F19" s="14">
        <f t="shared" si="0"/>
        <v>171.56480106149641</v>
      </c>
      <c r="G19" s="14">
        <f t="shared" si="0"/>
        <v>2789.4663250726835</v>
      </c>
      <c r="H19" s="38"/>
      <c r="I19" s="14">
        <f t="shared" si="0"/>
        <v>2789.8196842914704</v>
      </c>
      <c r="J19" s="14">
        <f t="shared" si="0"/>
        <v>183.63854601404438</v>
      </c>
      <c r="K19" s="14">
        <f t="shared" si="0"/>
        <v>2973.4582303055149</v>
      </c>
      <c r="L19" s="14">
        <f t="shared" si="0"/>
        <v>183.99190523283085</v>
      </c>
    </row>
    <row r="20" spans="1:12" x14ac:dyDescent="0.2">
      <c r="A20" s="2"/>
      <c r="E20" s="13"/>
      <c r="F20" s="13"/>
      <c r="G20" s="13"/>
      <c r="H20" s="38"/>
      <c r="I20" s="13"/>
      <c r="J20" s="13"/>
      <c r="K20" s="13"/>
      <c r="L20" s="13"/>
    </row>
    <row r="21" spans="1:12" x14ac:dyDescent="0.2">
      <c r="A21" s="2">
        <v>5</v>
      </c>
      <c r="C21" s="1" t="s">
        <v>35</v>
      </c>
      <c r="E21" s="13">
        <v>881.43458957267546</v>
      </c>
      <c r="F21" s="13">
        <v>18.689241963148554</v>
      </c>
      <c r="G21" s="13">
        <f>E21+F21</f>
        <v>900.12383153582402</v>
      </c>
      <c r="H21" s="38"/>
      <c r="I21" s="13">
        <v>924.58950334197732</v>
      </c>
      <c r="J21" s="13">
        <v>19.971608810182058</v>
      </c>
      <c r="K21" s="13">
        <f>I21+J21</f>
        <v>944.56111215215935</v>
      </c>
      <c r="L21" s="13">
        <f>K21-G21</f>
        <v>44.437280616335329</v>
      </c>
    </row>
    <row r="22" spans="1:12" x14ac:dyDescent="0.2">
      <c r="A22" s="2">
        <v>6</v>
      </c>
      <c r="C22" s="1" t="s">
        <v>34</v>
      </c>
      <c r="E22" s="13">
        <v>114.56126449742857</v>
      </c>
      <c r="F22" s="13">
        <v>36.796198820178944</v>
      </c>
      <c r="G22" s="13">
        <f>E22+F22</f>
        <v>151.35746331760751</v>
      </c>
      <c r="H22" s="38"/>
      <c r="I22" s="13">
        <v>131.08614454557363</v>
      </c>
      <c r="J22" s="13">
        <v>41.441180680603097</v>
      </c>
      <c r="K22" s="13">
        <f>I22+J22</f>
        <v>172.52732522617674</v>
      </c>
      <c r="L22" s="13">
        <f>K22-G22</f>
        <v>21.169861908569231</v>
      </c>
    </row>
    <row r="23" spans="1:12" x14ac:dyDescent="0.2">
      <c r="A23" s="2">
        <v>7</v>
      </c>
      <c r="C23" s="1" t="s">
        <v>33</v>
      </c>
      <c r="E23" s="13">
        <v>381.54395726216353</v>
      </c>
      <c r="F23" s="13">
        <v>13.448087027122757</v>
      </c>
      <c r="G23" s="13">
        <f>E23+F23</f>
        <v>394.9920442892863</v>
      </c>
      <c r="H23" s="38"/>
      <c r="I23" s="13">
        <v>390.85159413330723</v>
      </c>
      <c r="J23" s="13">
        <v>15.369870234709992</v>
      </c>
      <c r="K23" s="13">
        <f>I23+J23</f>
        <v>406.22146436801722</v>
      </c>
      <c r="L23" s="13">
        <f>K23-G23</f>
        <v>11.229420078730925</v>
      </c>
    </row>
    <row r="24" spans="1:12" x14ac:dyDescent="0.2">
      <c r="A24" s="2">
        <v>8</v>
      </c>
      <c r="C24" s="1" t="s">
        <v>32</v>
      </c>
      <c r="E24" s="13">
        <v>42.993028954100055</v>
      </c>
      <c r="F24" s="13">
        <v>21.147331270127321</v>
      </c>
      <c r="G24" s="13">
        <f>E24+F24</f>
        <v>64.140360224227379</v>
      </c>
      <c r="H24" s="38"/>
      <c r="I24" s="13">
        <v>43.193076609494952</v>
      </c>
      <c r="J24" s="13">
        <v>24.987299226361266</v>
      </c>
      <c r="K24" s="13">
        <f>I24+J24</f>
        <v>68.180375835856211</v>
      </c>
      <c r="L24" s="13">
        <f>K24-G24</f>
        <v>4.0400156116288315</v>
      </c>
    </row>
    <row r="25" spans="1:12" x14ac:dyDescent="0.2">
      <c r="A25" s="2">
        <v>9</v>
      </c>
      <c r="C25" s="1" t="s">
        <v>43</v>
      </c>
      <c r="E25" s="14">
        <f t="shared" ref="E25:L25" si="1">SUM(E21:E24)</f>
        <v>1420.5328402863677</v>
      </c>
      <c r="F25" s="14">
        <f t="shared" si="1"/>
        <v>90.080859080577582</v>
      </c>
      <c r="G25" s="14">
        <f t="shared" si="1"/>
        <v>1510.6136993669452</v>
      </c>
      <c r="H25" s="38"/>
      <c r="I25" s="14">
        <f t="shared" si="1"/>
        <v>1489.7203186303529</v>
      </c>
      <c r="J25" s="14">
        <f t="shared" si="1"/>
        <v>101.76995895185641</v>
      </c>
      <c r="K25" s="14">
        <f t="shared" si="1"/>
        <v>1591.4902775822095</v>
      </c>
      <c r="L25" s="14">
        <f t="shared" si="1"/>
        <v>80.876578215264317</v>
      </c>
    </row>
    <row r="26" spans="1:12" x14ac:dyDescent="0.2">
      <c r="A26" s="2"/>
      <c r="E26" s="13"/>
      <c r="F26" s="13"/>
      <c r="G26" s="13"/>
      <c r="H26" s="38"/>
      <c r="I26" s="13"/>
      <c r="J26" s="13"/>
      <c r="K26" s="13"/>
      <c r="L26" s="13"/>
    </row>
    <row r="27" spans="1:12" x14ac:dyDescent="0.2">
      <c r="A27" s="2">
        <v>10</v>
      </c>
      <c r="C27" s="1" t="s">
        <v>31</v>
      </c>
      <c r="E27" s="14">
        <f t="shared" ref="E27:L27" si="2">E19+E25</f>
        <v>4038.4343642975555</v>
      </c>
      <c r="F27" s="14">
        <f t="shared" si="2"/>
        <v>261.64566014207401</v>
      </c>
      <c r="G27" s="14">
        <f t="shared" si="2"/>
        <v>4300.0800244396287</v>
      </c>
      <c r="H27" s="38"/>
      <c r="I27" s="14">
        <f t="shared" si="2"/>
        <v>4279.5400029218235</v>
      </c>
      <c r="J27" s="14">
        <f t="shared" si="2"/>
        <v>285.40850496590076</v>
      </c>
      <c r="K27" s="14">
        <f t="shared" si="2"/>
        <v>4564.9485078877242</v>
      </c>
      <c r="L27" s="14">
        <f t="shared" si="2"/>
        <v>264.86848344809516</v>
      </c>
    </row>
    <row r="28" spans="1:12" x14ac:dyDescent="0.2">
      <c r="A28" s="2"/>
      <c r="E28" s="4"/>
      <c r="F28" s="4"/>
      <c r="G28" s="4"/>
      <c r="H28" s="37"/>
      <c r="I28" s="4"/>
      <c r="J28" s="4"/>
      <c r="K28" s="4"/>
      <c r="L28" s="4"/>
    </row>
    <row r="29" spans="1:12" x14ac:dyDescent="0.2">
      <c r="A29" s="2"/>
      <c r="C29" s="3" t="s">
        <v>28</v>
      </c>
      <c r="K29" s="22"/>
    </row>
    <row r="30" spans="1:12" x14ac:dyDescent="0.2">
      <c r="A30" s="2"/>
    </row>
    <row r="31" spans="1:12" x14ac:dyDescent="0.2">
      <c r="A31" s="2">
        <v>11</v>
      </c>
      <c r="C31" s="1" t="s">
        <v>27</v>
      </c>
      <c r="E31" s="13">
        <v>2.90770901</v>
      </c>
      <c r="F31" s="13">
        <v>1.7556085100000001</v>
      </c>
      <c r="G31" s="13">
        <f>E31+F31</f>
        <v>4.6633175199999997</v>
      </c>
      <c r="H31" s="38"/>
      <c r="I31" s="13">
        <v>2.6891416269542754</v>
      </c>
      <c r="J31" s="13">
        <v>1.5185939873713523</v>
      </c>
      <c r="K31" s="13">
        <f>I31+J31</f>
        <v>4.2077356143256281</v>
      </c>
      <c r="L31" s="13">
        <f>K31-G31</f>
        <v>-0.45558190567437151</v>
      </c>
    </row>
    <row r="32" spans="1:12" x14ac:dyDescent="0.2">
      <c r="A32" s="2">
        <v>12</v>
      </c>
      <c r="C32" s="1" t="s">
        <v>26</v>
      </c>
      <c r="E32" s="13">
        <v>16.683121489978507</v>
      </c>
      <c r="F32" s="13">
        <v>40.435163522865956</v>
      </c>
      <c r="G32" s="13">
        <f>E32+F32</f>
        <v>57.118285012844467</v>
      </c>
      <c r="H32" s="38"/>
      <c r="I32" s="13">
        <v>15.272286223672367</v>
      </c>
      <c r="J32" s="13">
        <v>40.487791132689864</v>
      </c>
      <c r="K32" s="13">
        <f>I32+J32</f>
        <v>55.760077356362231</v>
      </c>
      <c r="L32" s="13">
        <f>K32-G32</f>
        <v>-1.3582076564822358</v>
      </c>
    </row>
    <row r="33" spans="1:12" x14ac:dyDescent="0.2">
      <c r="A33" s="2">
        <v>13</v>
      </c>
      <c r="C33" s="1" t="s">
        <v>25</v>
      </c>
      <c r="E33" s="13">
        <v>0.19711727452935335</v>
      </c>
      <c r="F33" s="13">
        <v>8.1546056586279612</v>
      </c>
      <c r="G33" s="13">
        <f t="shared" ref="G33:G36" si="3">E33+F33</f>
        <v>8.3517229331573137</v>
      </c>
      <c r="H33" s="38"/>
      <c r="I33" s="13">
        <v>0.13372762248005141</v>
      </c>
      <c r="J33" s="13">
        <v>8.7931519800482985</v>
      </c>
      <c r="K33" s="13">
        <f t="shared" ref="K33:K36" si="4">I33+J33</f>
        <v>8.9268796025283503</v>
      </c>
      <c r="L33" s="13">
        <f t="shared" ref="L33:L36" si="5">K33-G33</f>
        <v>0.5751566693710366</v>
      </c>
    </row>
    <row r="34" spans="1:12" x14ac:dyDescent="0.2">
      <c r="A34" s="2">
        <v>14</v>
      </c>
      <c r="C34" s="1" t="s">
        <v>24</v>
      </c>
      <c r="E34" s="13">
        <v>0</v>
      </c>
      <c r="F34" s="13">
        <v>11.867379573979999</v>
      </c>
      <c r="G34" s="13">
        <f t="shared" si="3"/>
        <v>11.867379573979999</v>
      </c>
      <c r="H34" s="38"/>
      <c r="I34" s="13">
        <v>0</v>
      </c>
      <c r="J34" s="13">
        <v>11.967478607179203</v>
      </c>
      <c r="K34" s="13">
        <f t="shared" si="4"/>
        <v>11.967478607179203</v>
      </c>
      <c r="L34" s="13">
        <f t="shared" si="5"/>
        <v>0.10009903319920355</v>
      </c>
    </row>
    <row r="35" spans="1:12" x14ac:dyDescent="0.2">
      <c r="A35" s="2">
        <v>15</v>
      </c>
      <c r="C35" s="1" t="s">
        <v>23</v>
      </c>
      <c r="E35" s="13">
        <v>0.58959228000000008</v>
      </c>
      <c r="F35" s="13">
        <v>1.6073271999999998</v>
      </c>
      <c r="G35" s="13">
        <f t="shared" si="3"/>
        <v>2.19691948</v>
      </c>
      <c r="H35" s="38"/>
      <c r="I35" s="13">
        <v>0.44452601689973387</v>
      </c>
      <c r="J35" s="13">
        <v>1.5811679132311953</v>
      </c>
      <c r="K35" s="13">
        <f t="shared" si="4"/>
        <v>2.0256939301309291</v>
      </c>
      <c r="L35" s="13">
        <f t="shared" si="5"/>
        <v>-0.1712255498690709</v>
      </c>
    </row>
    <row r="36" spans="1:12" x14ac:dyDescent="0.2">
      <c r="A36" s="2">
        <v>16</v>
      </c>
      <c r="C36" s="1" t="s">
        <v>22</v>
      </c>
      <c r="E36" s="13">
        <v>5.1677024653711502E-3</v>
      </c>
      <c r="F36" s="13">
        <v>1.9105868043183578</v>
      </c>
      <c r="G36" s="13">
        <f t="shared" si="3"/>
        <v>1.9157545067837289</v>
      </c>
      <c r="H36" s="38"/>
      <c r="I36" s="13">
        <v>0.10957507216875982</v>
      </c>
      <c r="J36" s="13">
        <v>1.7945089362705082</v>
      </c>
      <c r="K36" s="13">
        <f t="shared" si="4"/>
        <v>1.9040840084392681</v>
      </c>
      <c r="L36" s="13">
        <f t="shared" si="5"/>
        <v>-1.1670498344460878E-2</v>
      </c>
    </row>
    <row r="37" spans="1:12" x14ac:dyDescent="0.2">
      <c r="A37" s="2"/>
      <c r="E37" s="4"/>
      <c r="F37" s="4"/>
      <c r="G37" s="4"/>
      <c r="H37" s="37"/>
      <c r="I37" s="4"/>
      <c r="J37" s="4"/>
      <c r="K37" s="4"/>
      <c r="L37" s="4"/>
    </row>
    <row r="38" spans="1:12" x14ac:dyDescent="0.2">
      <c r="A38" s="2"/>
      <c r="E38" s="4"/>
      <c r="F38" s="4"/>
      <c r="G38" s="4"/>
      <c r="H38" s="37"/>
      <c r="I38" s="4"/>
      <c r="J38" s="4"/>
      <c r="K38" s="4"/>
      <c r="L38" s="4"/>
    </row>
    <row r="39" spans="1:12" x14ac:dyDescent="0.2">
      <c r="A39" s="2"/>
      <c r="E39" s="4"/>
      <c r="F39" s="4"/>
      <c r="G39" s="4"/>
      <c r="H39" s="37"/>
      <c r="I39" s="4"/>
      <c r="J39" s="4"/>
      <c r="K39" s="4"/>
      <c r="L39" s="4"/>
    </row>
    <row r="40" spans="1:12" x14ac:dyDescent="0.2">
      <c r="A40" s="2"/>
      <c r="E40" s="4"/>
      <c r="F40" s="4"/>
      <c r="G40" s="4"/>
      <c r="H40" s="37"/>
      <c r="I40" s="4"/>
      <c r="J40" s="4"/>
      <c r="K40" s="4"/>
      <c r="L40" s="4"/>
    </row>
    <row r="41" spans="1:12" x14ac:dyDescent="0.2">
      <c r="A41" s="2"/>
      <c r="E41" s="4"/>
      <c r="F41" s="4"/>
      <c r="G41" s="4"/>
      <c r="H41" s="37"/>
      <c r="I41" s="4"/>
      <c r="J41" s="4"/>
      <c r="K41" s="4"/>
      <c r="L41" s="4"/>
    </row>
    <row r="42" spans="1:12" x14ac:dyDescent="0.2">
      <c r="A42" s="2"/>
      <c r="E42" s="4"/>
      <c r="F42" s="4"/>
      <c r="G42" s="4"/>
      <c r="H42" s="37"/>
      <c r="I42" s="4"/>
      <c r="J42" s="4"/>
      <c r="K42" s="4"/>
      <c r="L42" s="4"/>
    </row>
    <row r="43" spans="1:12" x14ac:dyDescent="0.2">
      <c r="A43" s="2"/>
      <c r="E43" s="4"/>
      <c r="F43" s="4"/>
      <c r="G43" s="4"/>
      <c r="H43" s="37"/>
      <c r="I43" s="4"/>
      <c r="J43" s="4"/>
      <c r="K43" s="4"/>
      <c r="L43" s="4"/>
    </row>
    <row r="44" spans="1:12" s="9" customFormat="1" x14ac:dyDescent="0.2">
      <c r="A44" s="10" t="s">
        <v>96</v>
      </c>
      <c r="B44" s="10"/>
      <c r="C44" s="10"/>
      <c r="D44" s="10"/>
      <c r="E44" s="10"/>
      <c r="F44" s="10"/>
      <c r="G44" s="10"/>
      <c r="H44" s="32"/>
      <c r="I44" s="10"/>
      <c r="J44" s="10"/>
      <c r="K44" s="10"/>
      <c r="L44" s="10"/>
    </row>
    <row r="46" spans="1:12" s="3" customFormat="1" x14ac:dyDescent="0.2">
      <c r="E46" s="54">
        <v>2021</v>
      </c>
      <c r="F46" s="54"/>
      <c r="G46" s="54"/>
      <c r="H46" s="33"/>
      <c r="I46" s="54">
        <v>2022</v>
      </c>
      <c r="J46" s="54"/>
      <c r="K46" s="54"/>
      <c r="L46" s="8"/>
    </row>
    <row r="47" spans="1:12" s="5" customFormat="1" ht="38.1" customHeight="1" x14ac:dyDescent="0.2">
      <c r="A47" s="6" t="s">
        <v>82</v>
      </c>
      <c r="C47" s="7" t="s">
        <v>10</v>
      </c>
      <c r="E47" s="53" t="s">
        <v>9</v>
      </c>
      <c r="F47" s="53"/>
      <c r="G47" s="53"/>
      <c r="H47" s="34"/>
      <c r="I47" s="53" t="s">
        <v>42</v>
      </c>
      <c r="J47" s="53"/>
      <c r="K47" s="53"/>
      <c r="L47" s="6" t="s">
        <v>50</v>
      </c>
    </row>
    <row r="48" spans="1:12" x14ac:dyDescent="0.2">
      <c r="E48" s="2" t="s">
        <v>8</v>
      </c>
      <c r="F48" s="2" t="s">
        <v>7</v>
      </c>
      <c r="G48" s="2" t="s">
        <v>6</v>
      </c>
      <c r="H48" s="35"/>
      <c r="I48" s="2" t="s">
        <v>5</v>
      </c>
      <c r="J48" s="2" t="s">
        <v>4</v>
      </c>
      <c r="K48" s="2" t="s">
        <v>3</v>
      </c>
      <c r="L48" s="2" t="s">
        <v>47</v>
      </c>
    </row>
    <row r="49" spans="1:12" x14ac:dyDescent="0.2">
      <c r="E49" s="2"/>
      <c r="F49" s="2"/>
      <c r="G49" s="2"/>
      <c r="H49" s="35"/>
      <c r="I49" s="2"/>
      <c r="J49" s="2"/>
      <c r="K49" s="2"/>
      <c r="L49" s="2"/>
    </row>
    <row r="50" spans="1:12" x14ac:dyDescent="0.2">
      <c r="E50" s="11" t="s">
        <v>46</v>
      </c>
      <c r="F50" s="11" t="s">
        <v>45</v>
      </c>
      <c r="G50" s="11" t="s">
        <v>1</v>
      </c>
      <c r="H50" s="36"/>
      <c r="I50" s="11" t="s">
        <v>46</v>
      </c>
      <c r="J50" s="11" t="s">
        <v>45</v>
      </c>
      <c r="K50" s="11" t="s">
        <v>1</v>
      </c>
      <c r="L50" s="2"/>
    </row>
    <row r="51" spans="1:12" x14ac:dyDescent="0.2">
      <c r="A51" s="2"/>
      <c r="E51" s="4"/>
      <c r="F51" s="4"/>
      <c r="G51" s="4"/>
      <c r="H51" s="37"/>
      <c r="I51" s="4"/>
      <c r="J51" s="4"/>
      <c r="K51" s="4"/>
      <c r="L51" s="4"/>
    </row>
    <row r="52" spans="1:12" x14ac:dyDescent="0.2">
      <c r="A52" s="2">
        <v>17</v>
      </c>
      <c r="C52" s="1" t="s">
        <v>21</v>
      </c>
      <c r="E52" s="13">
        <v>1.0540765400000001</v>
      </c>
      <c r="F52" s="13">
        <v>1.2566190538942024</v>
      </c>
      <c r="G52" s="13">
        <f t="shared" ref="G52:G55" si="6">E52+F52</f>
        <v>2.3106955938942022</v>
      </c>
      <c r="H52" s="38"/>
      <c r="I52" s="13">
        <v>0.13436144438661324</v>
      </c>
      <c r="J52" s="13">
        <v>2.6292585669456843</v>
      </c>
      <c r="K52" s="13">
        <f t="shared" ref="K52:K55" si="7">I52+J52</f>
        <v>2.7636200113322973</v>
      </c>
      <c r="L52" s="13">
        <f t="shared" ref="L52:L55" si="8">K52-G52</f>
        <v>0.45292441743809508</v>
      </c>
    </row>
    <row r="53" spans="1:12" x14ac:dyDescent="0.2">
      <c r="A53" s="2">
        <v>18</v>
      </c>
      <c r="C53" s="1" t="s">
        <v>20</v>
      </c>
      <c r="E53" s="13">
        <v>29.06360175763481</v>
      </c>
      <c r="F53" s="13">
        <v>2.4127870156544602</v>
      </c>
      <c r="G53" s="13">
        <f t="shared" si="6"/>
        <v>31.476388773289269</v>
      </c>
      <c r="H53" s="38"/>
      <c r="I53" s="13">
        <v>34.321238340739129</v>
      </c>
      <c r="J53" s="13">
        <v>1.7316341807892282</v>
      </c>
      <c r="K53" s="13">
        <f t="shared" si="7"/>
        <v>36.052872521528357</v>
      </c>
      <c r="L53" s="13">
        <f t="shared" si="8"/>
        <v>4.5764837482390881</v>
      </c>
    </row>
    <row r="54" spans="1:12" x14ac:dyDescent="0.2">
      <c r="A54" s="2">
        <v>19</v>
      </c>
      <c r="C54" s="1" t="s">
        <v>19</v>
      </c>
      <c r="E54" s="13">
        <v>0</v>
      </c>
      <c r="F54" s="13">
        <v>6.0454622000000006E-2</v>
      </c>
      <c r="G54" s="13">
        <f t="shared" si="6"/>
        <v>6.0454622000000006E-2</v>
      </c>
      <c r="H54" s="38"/>
      <c r="I54" s="13">
        <v>0</v>
      </c>
      <c r="J54" s="13">
        <v>1.8877052373304833E-2</v>
      </c>
      <c r="K54" s="13">
        <f t="shared" si="7"/>
        <v>1.8877052373304833E-2</v>
      </c>
      <c r="L54" s="13">
        <f t="shared" si="8"/>
        <v>-4.1577569626695177E-2</v>
      </c>
    </row>
    <row r="55" spans="1:12" x14ac:dyDescent="0.2">
      <c r="A55" s="2">
        <v>20</v>
      </c>
      <c r="C55" s="1" t="s">
        <v>18</v>
      </c>
      <c r="E55" s="13">
        <v>0</v>
      </c>
      <c r="F55" s="13">
        <v>1.727004E-2</v>
      </c>
      <c r="G55" s="13">
        <f t="shared" si="6"/>
        <v>1.727004E-2</v>
      </c>
      <c r="H55" s="38"/>
      <c r="I55" s="13">
        <v>0</v>
      </c>
      <c r="J55" s="13">
        <v>3.0219999999999999E-3</v>
      </c>
      <c r="K55" s="13">
        <f t="shared" si="7"/>
        <v>3.0219999999999999E-3</v>
      </c>
      <c r="L55" s="13">
        <f t="shared" si="8"/>
        <v>-1.424804E-2</v>
      </c>
    </row>
    <row r="56" spans="1:12" x14ac:dyDescent="0.2">
      <c r="A56" s="2">
        <v>21</v>
      </c>
      <c r="C56" s="1" t="s">
        <v>44</v>
      </c>
      <c r="E56" s="14">
        <f>SUM(E52:E55)+SUM(E31:E36)</f>
        <v>50.500386054608043</v>
      </c>
      <c r="F56" s="14">
        <f>SUM(F52:F55)+SUM(F31:F36)</f>
        <v>69.477802001340947</v>
      </c>
      <c r="G56" s="24">
        <f>SUM(G52:G55)+SUM(G31:G36)</f>
        <v>119.97818805594898</v>
      </c>
      <c r="H56" s="43"/>
      <c r="I56" s="14">
        <f>SUM(I52:I55)+SUM(I31:I36)</f>
        <v>53.104856347300924</v>
      </c>
      <c r="J56" s="14">
        <f>SUM(J52:J55)+SUM(J31:J36)</f>
        <v>70.525484356898644</v>
      </c>
      <c r="K56" s="14">
        <f>SUM(K52:K55)+SUM(K31:K36)</f>
        <v>123.63034070419957</v>
      </c>
      <c r="L56" s="14">
        <f>SUM(L52:L55)+SUM(L31:L36)</f>
        <v>3.6521526482505888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17</v>
      </c>
      <c r="E58" s="13">
        <v>11.9876102857496</v>
      </c>
      <c r="F58" s="13">
        <v>28.838081529999997</v>
      </c>
      <c r="G58" s="13">
        <f t="shared" ref="G58:G69" si="9">E58+F58</f>
        <v>40.825691815749593</v>
      </c>
      <c r="H58" s="38"/>
      <c r="I58" s="13">
        <v>12.822449269114705</v>
      </c>
      <c r="J58" s="13">
        <v>29.732326863856319</v>
      </c>
      <c r="K58" s="13">
        <f t="shared" ref="K58:K69" si="10">I58+J58</f>
        <v>42.554776132971021</v>
      </c>
      <c r="L58" s="13">
        <f t="shared" ref="L58:L69" si="11">K58-G58</f>
        <v>1.7290843172214281</v>
      </c>
    </row>
    <row r="59" spans="1:12" x14ac:dyDescent="0.2">
      <c r="A59" s="2">
        <v>23</v>
      </c>
      <c r="C59" s="1" t="s">
        <v>16</v>
      </c>
      <c r="E59" s="13">
        <v>6.6991455075688009</v>
      </c>
      <c r="F59" s="13">
        <v>21.172523969</v>
      </c>
      <c r="G59" s="13">
        <f t="shared" si="9"/>
        <v>27.871669476568801</v>
      </c>
      <c r="H59" s="38"/>
      <c r="I59" s="13">
        <v>7.6024342034173431</v>
      </c>
      <c r="J59" s="13">
        <v>23.784939888887912</v>
      </c>
      <c r="K59" s="13">
        <f t="shared" si="10"/>
        <v>31.387374092305254</v>
      </c>
      <c r="L59" s="13">
        <f t="shared" si="11"/>
        <v>3.5157046157364533</v>
      </c>
    </row>
    <row r="60" spans="1:12" x14ac:dyDescent="0.2">
      <c r="A60" s="2">
        <v>24</v>
      </c>
      <c r="C60" s="1" t="s">
        <v>30</v>
      </c>
      <c r="E60" s="13">
        <v>2.9938929001175998</v>
      </c>
      <c r="F60" s="13">
        <v>1.0451573599999999</v>
      </c>
      <c r="G60" s="13">
        <f>E60+F60</f>
        <v>4.0390502601175999</v>
      </c>
      <c r="H60" s="38"/>
      <c r="I60" s="13">
        <v>3.2720713343534737</v>
      </c>
      <c r="J60" s="13">
        <v>1.1904003435274813</v>
      </c>
      <c r="K60" s="13">
        <f>I60+J60</f>
        <v>4.4624716778809548</v>
      </c>
      <c r="L60" s="13">
        <f>K60-G60</f>
        <v>0.42342141776335485</v>
      </c>
    </row>
    <row r="61" spans="1:12" x14ac:dyDescent="0.2">
      <c r="A61" s="2">
        <v>25</v>
      </c>
      <c r="C61" s="1" t="s">
        <v>29</v>
      </c>
      <c r="E61" s="13">
        <v>7.0419147896000012E-2</v>
      </c>
      <c r="F61" s="13">
        <v>0</v>
      </c>
      <c r="G61" s="13">
        <f>E61+F61</f>
        <v>7.0419147896000012E-2</v>
      </c>
      <c r="H61" s="38"/>
      <c r="I61" s="13">
        <v>7.963927550924442E-2</v>
      </c>
      <c r="J61" s="13">
        <v>0</v>
      </c>
      <c r="K61" s="13">
        <f>I61+J61</f>
        <v>7.963927550924442E-2</v>
      </c>
      <c r="L61" s="13">
        <f>K61-G61</f>
        <v>9.2201276132444082E-3</v>
      </c>
    </row>
    <row r="62" spans="1:12" x14ac:dyDescent="0.2">
      <c r="A62" s="2">
        <v>26</v>
      </c>
      <c r="C62" s="1" t="s">
        <v>53</v>
      </c>
      <c r="E62" s="13">
        <v>2.9195439888468999</v>
      </c>
      <c r="F62" s="13">
        <v>30.564478058522671</v>
      </c>
      <c r="G62" s="13">
        <f t="shared" si="9"/>
        <v>33.484022047369571</v>
      </c>
      <c r="H62" s="38"/>
      <c r="I62" s="13">
        <v>2.7224348976998614</v>
      </c>
      <c r="J62" s="13">
        <v>31.80154948246803</v>
      </c>
      <c r="K62" s="13">
        <f t="shared" si="10"/>
        <v>34.523984380167889</v>
      </c>
      <c r="L62" s="13">
        <f t="shared" si="11"/>
        <v>1.0399623327983178</v>
      </c>
    </row>
    <row r="63" spans="1:12" x14ac:dyDescent="0.2">
      <c r="A63" s="2">
        <v>27</v>
      </c>
      <c r="C63" s="1" t="s">
        <v>27</v>
      </c>
      <c r="E63" s="13">
        <v>0</v>
      </c>
      <c r="F63" s="13">
        <v>11.488541269999999</v>
      </c>
      <c r="G63" s="13">
        <f t="shared" si="9"/>
        <v>11.488541269999999</v>
      </c>
      <c r="H63" s="38"/>
      <c r="I63" s="13">
        <v>0</v>
      </c>
      <c r="J63" s="13">
        <v>11.785680482252555</v>
      </c>
      <c r="K63" s="13">
        <f t="shared" si="10"/>
        <v>11.785680482252555</v>
      </c>
      <c r="L63" s="13">
        <f t="shared" si="11"/>
        <v>0.29713921225255646</v>
      </c>
    </row>
    <row r="64" spans="1:12" x14ac:dyDescent="0.2">
      <c r="A64" s="2">
        <v>28</v>
      </c>
      <c r="C64" s="1" t="s">
        <v>54</v>
      </c>
      <c r="E64" s="13">
        <v>0</v>
      </c>
      <c r="F64" s="13">
        <v>13.88489322</v>
      </c>
      <c r="G64" s="13">
        <f t="shared" si="9"/>
        <v>13.88489322</v>
      </c>
      <c r="H64" s="38"/>
      <c r="I64" s="13">
        <v>0</v>
      </c>
      <c r="J64" s="13">
        <v>13.966423388737178</v>
      </c>
      <c r="K64" s="13">
        <f t="shared" si="10"/>
        <v>13.966423388737178</v>
      </c>
      <c r="L64" s="13">
        <f t="shared" si="11"/>
        <v>8.1530168737177888E-2</v>
      </c>
    </row>
    <row r="65" spans="1:12" x14ac:dyDescent="0.2">
      <c r="A65" s="2">
        <v>29</v>
      </c>
      <c r="C65" s="1" t="s">
        <v>55</v>
      </c>
      <c r="E65" s="13">
        <v>0</v>
      </c>
      <c r="F65" s="13">
        <v>76.045021207157902</v>
      </c>
      <c r="G65" s="13">
        <f t="shared" si="9"/>
        <v>76.045021207157902</v>
      </c>
      <c r="H65" s="38"/>
      <c r="I65" s="13">
        <v>0</v>
      </c>
      <c r="J65" s="13">
        <v>78.678789857918119</v>
      </c>
      <c r="K65" s="13">
        <f t="shared" si="10"/>
        <v>78.678789857918119</v>
      </c>
      <c r="L65" s="13">
        <f t="shared" si="11"/>
        <v>2.6337686507602172</v>
      </c>
    </row>
    <row r="66" spans="1:12" x14ac:dyDescent="0.2">
      <c r="A66" s="2">
        <v>30</v>
      </c>
      <c r="C66" s="1" t="s">
        <v>56</v>
      </c>
      <c r="E66" s="13">
        <v>0</v>
      </c>
      <c r="F66" s="13">
        <v>7.2025062699999998</v>
      </c>
      <c r="G66" s="13">
        <f t="shared" si="9"/>
        <v>7.2025062699999998</v>
      </c>
      <c r="H66" s="38"/>
      <c r="I66" s="13">
        <v>0</v>
      </c>
      <c r="J66" s="13">
        <v>7.549305440732395</v>
      </c>
      <c r="K66" s="13">
        <f t="shared" si="10"/>
        <v>7.549305440732395</v>
      </c>
      <c r="L66" s="13">
        <f t="shared" si="11"/>
        <v>0.34679917073239519</v>
      </c>
    </row>
    <row r="67" spans="1:12" x14ac:dyDescent="0.2">
      <c r="A67" s="2">
        <v>31</v>
      </c>
      <c r="C67" s="1" t="s">
        <v>15</v>
      </c>
      <c r="E67" s="13">
        <v>0.76435854062399988</v>
      </c>
      <c r="F67" s="13">
        <v>2.32062568</v>
      </c>
      <c r="G67" s="13">
        <f t="shared" si="9"/>
        <v>3.0849842206239999</v>
      </c>
      <c r="H67" s="38"/>
      <c r="I67" s="13">
        <v>0.91918881332572155</v>
      </c>
      <c r="J67" s="13">
        <v>2.4077005602132862</v>
      </c>
      <c r="K67" s="13">
        <f t="shared" si="10"/>
        <v>3.3268893735390077</v>
      </c>
      <c r="L67" s="13">
        <f t="shared" si="11"/>
        <v>0.2419051529150078</v>
      </c>
    </row>
    <row r="68" spans="1:12" x14ac:dyDescent="0.2">
      <c r="A68" s="2">
        <v>32</v>
      </c>
      <c r="C68" s="1" t="s">
        <v>14</v>
      </c>
      <c r="E68" s="13">
        <v>15.649543019457001</v>
      </c>
      <c r="F68" s="13">
        <v>3.1366005699999997</v>
      </c>
      <c r="G68" s="13">
        <f t="shared" si="9"/>
        <v>18.786143589457001</v>
      </c>
      <c r="H68" s="38"/>
      <c r="I68" s="13">
        <v>2.4750225940507673</v>
      </c>
      <c r="J68" s="13">
        <v>4.1009944415996964</v>
      </c>
      <c r="K68" s="13">
        <f t="shared" si="10"/>
        <v>6.5760170356504641</v>
      </c>
      <c r="L68" s="13">
        <f t="shared" si="11"/>
        <v>-12.210126553806537</v>
      </c>
    </row>
    <row r="69" spans="1:12" x14ac:dyDescent="0.2">
      <c r="A69" s="2">
        <v>33</v>
      </c>
      <c r="C69" s="1" t="s">
        <v>13</v>
      </c>
      <c r="E69" s="13">
        <v>0</v>
      </c>
      <c r="F69" s="13">
        <v>0</v>
      </c>
      <c r="G69" s="13">
        <f t="shared" si="9"/>
        <v>0</v>
      </c>
      <c r="H69" s="38"/>
      <c r="I69" s="13">
        <v>0</v>
      </c>
      <c r="J69" s="13">
        <v>0</v>
      </c>
      <c r="K69" s="13">
        <f t="shared" si="10"/>
        <v>0</v>
      </c>
      <c r="L69" s="13">
        <f t="shared" si="11"/>
        <v>0</v>
      </c>
    </row>
    <row r="70" spans="1:12" x14ac:dyDescent="0.2">
      <c r="A70" s="2">
        <v>34</v>
      </c>
      <c r="C70" s="1" t="s">
        <v>43</v>
      </c>
      <c r="E70" s="14">
        <f t="shared" ref="E70:K70" si="12">SUM(E58:E69)</f>
        <v>41.0845133902599</v>
      </c>
      <c r="F70" s="14">
        <f t="shared" si="12"/>
        <v>195.69842913468057</v>
      </c>
      <c r="G70" s="24">
        <f t="shared" si="12"/>
        <v>236.78294252494044</v>
      </c>
      <c r="H70" s="43"/>
      <c r="I70" s="14">
        <f t="shared" si="12"/>
        <v>29.893240387471117</v>
      </c>
      <c r="J70" s="14">
        <f t="shared" si="12"/>
        <v>204.99811075019301</v>
      </c>
      <c r="K70" s="14">
        <f t="shared" si="12"/>
        <v>234.89135113766412</v>
      </c>
      <c r="L70" s="14">
        <f>K70-G70</f>
        <v>-1.8915913872763213</v>
      </c>
    </row>
    <row r="71" spans="1:12" x14ac:dyDescent="0.2">
      <c r="A71" s="2"/>
      <c r="E71" s="13"/>
      <c r="F71" s="18"/>
      <c r="G71" s="18"/>
      <c r="H71" s="40"/>
      <c r="I71" s="18"/>
      <c r="J71" s="18"/>
      <c r="K71" s="18"/>
      <c r="L71" s="18"/>
    </row>
    <row r="72" spans="1:12" x14ac:dyDescent="0.2">
      <c r="A72" s="2">
        <v>35</v>
      </c>
      <c r="C72" s="1" t="s">
        <v>12</v>
      </c>
      <c r="E72" s="14">
        <f t="shared" ref="E72:K72" si="13">E56+E70</f>
        <v>91.584899444867943</v>
      </c>
      <c r="F72" s="14">
        <f t="shared" si="13"/>
        <v>265.1762311360215</v>
      </c>
      <c r="G72" s="24">
        <f t="shared" si="13"/>
        <v>356.76113058088941</v>
      </c>
      <c r="H72" s="43"/>
      <c r="I72" s="14">
        <f t="shared" si="13"/>
        <v>82.998096734772048</v>
      </c>
      <c r="J72" s="14">
        <f t="shared" si="13"/>
        <v>275.52359510709164</v>
      </c>
      <c r="K72" s="14">
        <f t="shared" si="13"/>
        <v>358.52169184186369</v>
      </c>
      <c r="L72" s="14">
        <f>K72-G72</f>
        <v>1.7605612609742707</v>
      </c>
    </row>
    <row r="73" spans="1:12" x14ac:dyDescent="0.2">
      <c r="A73" s="2"/>
      <c r="E73" s="13"/>
      <c r="F73" s="18"/>
      <c r="G73" s="18"/>
      <c r="H73" s="40"/>
      <c r="I73" s="18"/>
      <c r="J73" s="18"/>
      <c r="K73" s="18"/>
      <c r="L73" s="18"/>
    </row>
    <row r="74" spans="1:12" x14ac:dyDescent="0.2">
      <c r="A74" s="2">
        <v>36</v>
      </c>
      <c r="C74" s="1" t="s">
        <v>11</v>
      </c>
      <c r="E74" s="14">
        <f>E27+E72</f>
        <v>4130.0192637424234</v>
      </c>
      <c r="F74" s="14">
        <f>F27+F72</f>
        <v>526.82189127809556</v>
      </c>
      <c r="G74" s="14">
        <f>G27+G72</f>
        <v>4656.8411550205183</v>
      </c>
      <c r="H74" s="38"/>
      <c r="I74" s="14">
        <f>I27+I72</f>
        <v>4362.5380996565955</v>
      </c>
      <c r="J74" s="14">
        <f>J27+J72</f>
        <v>560.9321000729924</v>
      </c>
      <c r="K74" s="14">
        <f>K27+K72</f>
        <v>4923.4701997295879</v>
      </c>
      <c r="L74" s="14">
        <f>L27+L72</f>
        <v>266.62904470906943</v>
      </c>
    </row>
    <row r="75" spans="1:12" x14ac:dyDescent="0.2">
      <c r="A75" s="2"/>
      <c r="E75" s="4"/>
      <c r="F75" s="4"/>
      <c r="G75" s="4"/>
      <c r="H75" s="37"/>
      <c r="I75" s="4"/>
      <c r="J75" s="4"/>
      <c r="K75" s="4"/>
      <c r="L75" s="4"/>
    </row>
    <row r="76" spans="1:12" x14ac:dyDescent="0.2">
      <c r="A76" s="2"/>
      <c r="E76" s="4"/>
      <c r="F76" s="4"/>
      <c r="G76" s="4"/>
      <c r="H76" s="37"/>
      <c r="I76" s="4"/>
      <c r="J76" s="4"/>
      <c r="K76" s="4"/>
      <c r="L76" s="4"/>
    </row>
    <row r="77" spans="1:12" x14ac:dyDescent="0.2">
      <c r="A77" s="2"/>
      <c r="E77" s="4"/>
      <c r="F77" s="4"/>
      <c r="G77" s="4"/>
      <c r="H77" s="37"/>
      <c r="I77" s="4"/>
      <c r="J77" s="4"/>
      <c r="K77" s="4"/>
      <c r="L77" s="4"/>
    </row>
    <row r="78" spans="1:12" x14ac:dyDescent="0.2">
      <c r="A78" s="2"/>
      <c r="E78" s="4"/>
      <c r="F78" s="4"/>
      <c r="G78" s="4"/>
      <c r="H78" s="37"/>
      <c r="I78" s="4"/>
      <c r="J78" s="4"/>
      <c r="K78" s="4"/>
      <c r="L78" s="4"/>
    </row>
    <row r="79" spans="1:12" x14ac:dyDescent="0.2">
      <c r="A79" s="2"/>
      <c r="E79" s="4"/>
      <c r="F79" s="4"/>
      <c r="G79" s="4"/>
      <c r="H79" s="37"/>
      <c r="I79" s="4"/>
      <c r="J79" s="4"/>
      <c r="K79" s="4"/>
      <c r="L79" s="4"/>
    </row>
    <row r="80" spans="1:12" x14ac:dyDescent="0.2">
      <c r="A80" s="2"/>
      <c r="E80" s="4"/>
      <c r="F80" s="4"/>
      <c r="G80" s="4"/>
      <c r="H80" s="37"/>
      <c r="I80" s="4"/>
      <c r="J80" s="4"/>
      <c r="K80" s="4"/>
      <c r="L80" s="4"/>
    </row>
    <row r="81" spans="1:12" s="9" customFormat="1" x14ac:dyDescent="0.2">
      <c r="A81" s="10"/>
      <c r="B81" s="10"/>
      <c r="C81" s="10"/>
      <c r="D81" s="10"/>
      <c r="E81" s="10"/>
      <c r="F81" s="10"/>
      <c r="G81" s="10"/>
      <c r="H81" s="32"/>
      <c r="I81" s="10"/>
      <c r="J81" s="10"/>
      <c r="K81" s="10"/>
      <c r="L81" s="10"/>
    </row>
    <row r="82" spans="1:12" s="9" customFormat="1" x14ac:dyDescent="0.2">
      <c r="A82" s="10"/>
      <c r="B82" s="10"/>
      <c r="C82" s="10"/>
      <c r="D82" s="10"/>
      <c r="E82" s="10"/>
      <c r="F82" s="10"/>
      <c r="G82" s="10"/>
      <c r="H82" s="32"/>
      <c r="I82" s="10"/>
      <c r="J82" s="10"/>
      <c r="K82" s="10"/>
      <c r="L82" s="10"/>
    </row>
    <row r="83" spans="1:12" s="9" customFormat="1" x14ac:dyDescent="0.2">
      <c r="A83" s="10" t="s">
        <v>96</v>
      </c>
      <c r="B83" s="10"/>
      <c r="C83" s="10"/>
      <c r="D83" s="10"/>
      <c r="E83" s="10"/>
      <c r="F83" s="10"/>
      <c r="G83" s="10"/>
      <c r="H83" s="32"/>
      <c r="I83" s="10"/>
      <c r="J83" s="10"/>
      <c r="K83" s="10"/>
      <c r="L83" s="10"/>
    </row>
    <row r="85" spans="1:12" s="3" customFormat="1" x14ac:dyDescent="0.2">
      <c r="E85" s="54">
        <v>2021</v>
      </c>
      <c r="F85" s="54"/>
      <c r="G85" s="54"/>
      <c r="H85" s="33"/>
      <c r="I85" s="54">
        <v>2022</v>
      </c>
      <c r="J85" s="54"/>
      <c r="K85" s="54"/>
      <c r="L85" s="8"/>
    </row>
    <row r="86" spans="1:12" s="5" customFormat="1" ht="38.1" customHeight="1" x14ac:dyDescent="0.2">
      <c r="A86" s="6" t="s">
        <v>82</v>
      </c>
      <c r="C86" s="7" t="s">
        <v>10</v>
      </c>
      <c r="E86" s="53" t="s">
        <v>9</v>
      </c>
      <c r="F86" s="53"/>
      <c r="G86" s="53"/>
      <c r="H86" s="34"/>
      <c r="I86" s="53" t="s">
        <v>42</v>
      </c>
      <c r="J86" s="53"/>
      <c r="K86" s="53"/>
      <c r="L86" s="6" t="s">
        <v>50</v>
      </c>
    </row>
    <row r="87" spans="1:12" x14ac:dyDescent="0.2">
      <c r="E87" s="2" t="s">
        <v>8</v>
      </c>
      <c r="F87" s="2" t="s">
        <v>7</v>
      </c>
      <c r="G87" s="2" t="s">
        <v>6</v>
      </c>
      <c r="H87" s="35"/>
      <c r="I87" s="2" t="s">
        <v>5</v>
      </c>
      <c r="J87" s="2" t="s">
        <v>4</v>
      </c>
      <c r="K87" s="2" t="s">
        <v>3</v>
      </c>
      <c r="L87" s="2" t="s">
        <v>47</v>
      </c>
    </row>
    <row r="88" spans="1:12" x14ac:dyDescent="0.2">
      <c r="E88" s="2"/>
      <c r="F88" s="2"/>
      <c r="G88" s="2"/>
      <c r="H88" s="35"/>
      <c r="I88" s="2"/>
      <c r="J88" s="2"/>
      <c r="K88" s="2"/>
      <c r="L88" s="2"/>
    </row>
    <row r="89" spans="1:12" x14ac:dyDescent="0.2">
      <c r="E89" s="28" t="s">
        <v>83</v>
      </c>
      <c r="F89" s="28"/>
      <c r="G89" s="28" t="s">
        <v>1</v>
      </c>
      <c r="H89" s="42"/>
      <c r="I89" s="28"/>
      <c r="J89" s="28"/>
      <c r="K89" s="28" t="s">
        <v>1</v>
      </c>
      <c r="L89" s="2"/>
    </row>
    <row r="91" spans="1:12" x14ac:dyDescent="0.2">
      <c r="A91" s="2"/>
      <c r="C91" s="3" t="s">
        <v>2</v>
      </c>
      <c r="E91" s="4"/>
      <c r="F91" s="4"/>
      <c r="G91" s="4"/>
      <c r="H91" s="37"/>
      <c r="I91" s="4"/>
      <c r="J91" s="4"/>
      <c r="K91" s="4"/>
      <c r="L91" s="4"/>
    </row>
    <row r="93" spans="1:12" x14ac:dyDescent="0.2">
      <c r="A93" s="25">
        <v>37</v>
      </c>
      <c r="C93" s="5" t="s">
        <v>63</v>
      </c>
      <c r="E93" s="2" t="s">
        <v>84</v>
      </c>
      <c r="G93" s="13">
        <v>-18</v>
      </c>
      <c r="H93" s="38"/>
      <c r="I93" s="20"/>
      <c r="J93" s="20"/>
      <c r="K93" s="13">
        <v>-34.13837924847369</v>
      </c>
      <c r="L93" s="16">
        <f>K93-G93</f>
        <v>-16.13837924847369</v>
      </c>
    </row>
    <row r="94" spans="1:12" ht="25.5" x14ac:dyDescent="0.2">
      <c r="A94" s="25">
        <v>38</v>
      </c>
      <c r="C94" s="5" t="s">
        <v>64</v>
      </c>
      <c r="E94" s="2" t="s">
        <v>84</v>
      </c>
      <c r="G94" s="13">
        <v>0</v>
      </c>
      <c r="H94" s="38"/>
      <c r="I94" s="20"/>
      <c r="J94" s="20"/>
      <c r="K94" s="13">
        <v>0</v>
      </c>
      <c r="L94" s="16">
        <f t="shared" ref="L94:L130" si="14">K94-G94</f>
        <v>0</v>
      </c>
    </row>
    <row r="95" spans="1:12" x14ac:dyDescent="0.2">
      <c r="A95" s="25">
        <v>39</v>
      </c>
      <c r="C95" s="5" t="s">
        <v>65</v>
      </c>
      <c r="E95" s="2" t="s">
        <v>84</v>
      </c>
      <c r="G95" s="13">
        <v>-16.2</v>
      </c>
      <c r="H95" s="38"/>
      <c r="I95" s="20"/>
      <c r="J95" s="20"/>
      <c r="K95" s="13">
        <v>-15.4552</v>
      </c>
      <c r="L95" s="16">
        <f t="shared" si="14"/>
        <v>0.74479999999999968</v>
      </c>
    </row>
    <row r="96" spans="1:12" ht="25.5" x14ac:dyDescent="0.2">
      <c r="A96" s="25">
        <v>40</v>
      </c>
      <c r="C96" s="5" t="s">
        <v>66</v>
      </c>
      <c r="E96" s="2" t="s">
        <v>91</v>
      </c>
      <c r="G96" s="13">
        <v>15.4</v>
      </c>
      <c r="H96" s="38"/>
      <c r="I96" s="20"/>
      <c r="J96" s="20"/>
      <c r="K96" s="13">
        <v>4.0515903498391292</v>
      </c>
      <c r="L96" s="16">
        <f t="shared" si="14"/>
        <v>-11.348409650160871</v>
      </c>
    </row>
    <row r="97" spans="1:12" x14ac:dyDescent="0.2">
      <c r="A97" s="25">
        <v>41</v>
      </c>
      <c r="C97" s="5" t="s">
        <v>67</v>
      </c>
      <c r="E97" s="2" t="s">
        <v>85</v>
      </c>
      <c r="G97" s="13">
        <v>2</v>
      </c>
      <c r="H97" s="38"/>
      <c r="I97" s="20"/>
      <c r="J97" s="20"/>
      <c r="K97" s="13">
        <v>1.1825000000000001</v>
      </c>
      <c r="L97" s="16">
        <f t="shared" si="14"/>
        <v>-0.81749999999999989</v>
      </c>
    </row>
    <row r="98" spans="1:12" x14ac:dyDescent="0.2">
      <c r="A98" s="25">
        <v>42</v>
      </c>
      <c r="C98" s="5" t="s">
        <v>68</v>
      </c>
      <c r="E98" s="2" t="s">
        <v>85</v>
      </c>
      <c r="G98" s="13">
        <v>0.2</v>
      </c>
      <c r="H98" s="38"/>
      <c r="I98" s="20"/>
      <c r="J98" s="20"/>
      <c r="K98" s="13">
        <v>-9.4218984047071963</v>
      </c>
      <c r="L98" s="16">
        <f t="shared" si="14"/>
        <v>-9.6218984047071956</v>
      </c>
    </row>
    <row r="99" spans="1:12" ht="25.5" x14ac:dyDescent="0.2">
      <c r="A99" s="25">
        <v>43</v>
      </c>
      <c r="C99" s="5" t="s">
        <v>69</v>
      </c>
      <c r="E99" s="2" t="s">
        <v>85</v>
      </c>
      <c r="G99" s="13">
        <v>0</v>
      </c>
      <c r="H99" s="38"/>
      <c r="I99" s="20"/>
      <c r="J99" s="20"/>
      <c r="K99" s="13">
        <v>0</v>
      </c>
      <c r="L99" s="16">
        <f t="shared" si="14"/>
        <v>0</v>
      </c>
    </row>
    <row r="100" spans="1:12" ht="38.25" x14ac:dyDescent="0.2">
      <c r="A100" s="25">
        <v>44</v>
      </c>
      <c r="C100" s="5" t="s">
        <v>70</v>
      </c>
      <c r="E100" s="2" t="s">
        <v>85</v>
      </c>
      <c r="G100" s="13">
        <v>0</v>
      </c>
      <c r="H100" s="38"/>
      <c r="I100" s="20"/>
      <c r="J100" s="20"/>
      <c r="K100" s="13">
        <v>0</v>
      </c>
      <c r="L100" s="16">
        <f t="shared" si="14"/>
        <v>0</v>
      </c>
    </row>
    <row r="101" spans="1:12" ht="25.5" x14ac:dyDescent="0.2">
      <c r="A101" s="25">
        <v>45</v>
      </c>
      <c r="C101" s="5" t="s">
        <v>71</v>
      </c>
      <c r="E101" s="2" t="s">
        <v>85</v>
      </c>
      <c r="G101" s="13">
        <v>12</v>
      </c>
      <c r="H101" s="38"/>
      <c r="I101" s="20"/>
      <c r="J101" s="20"/>
      <c r="K101" s="13">
        <v>12</v>
      </c>
      <c r="L101" s="16">
        <f t="shared" si="14"/>
        <v>0</v>
      </c>
    </row>
    <row r="102" spans="1:12" x14ac:dyDescent="0.2">
      <c r="A102" s="25">
        <v>46</v>
      </c>
      <c r="C102" s="5" t="s">
        <v>72</v>
      </c>
      <c r="E102" s="2" t="s">
        <v>85</v>
      </c>
      <c r="G102" s="13">
        <v>0</v>
      </c>
      <c r="H102" s="38"/>
      <c r="I102" s="20"/>
      <c r="J102" s="20"/>
      <c r="K102" s="13">
        <v>0</v>
      </c>
      <c r="L102" s="16">
        <f t="shared" si="14"/>
        <v>0</v>
      </c>
    </row>
    <row r="103" spans="1:12" x14ac:dyDescent="0.2">
      <c r="A103" s="25">
        <v>47</v>
      </c>
      <c r="C103" s="5" t="s">
        <v>73</v>
      </c>
      <c r="E103" s="2" t="s">
        <v>85</v>
      </c>
      <c r="G103" s="13">
        <v>0.7</v>
      </c>
      <c r="H103" s="38"/>
      <c r="I103" s="20"/>
      <c r="J103" s="20"/>
      <c r="K103" s="13">
        <v>0</v>
      </c>
      <c r="L103" s="16">
        <f t="shared" si="14"/>
        <v>-0.7</v>
      </c>
    </row>
    <row r="104" spans="1:12" ht="25.5" x14ac:dyDescent="0.2">
      <c r="A104" s="25">
        <v>48</v>
      </c>
      <c r="C104" s="5" t="s">
        <v>74</v>
      </c>
      <c r="E104" s="2" t="s">
        <v>85</v>
      </c>
      <c r="G104" s="13">
        <v>0.1</v>
      </c>
      <c r="H104" s="38"/>
      <c r="I104" s="20"/>
      <c r="J104" s="20"/>
      <c r="K104" s="13">
        <v>0</v>
      </c>
      <c r="L104" s="16">
        <f t="shared" ref="L104" si="15">K104-G104</f>
        <v>-0.1</v>
      </c>
    </row>
    <row r="105" spans="1:12" ht="25.5" x14ac:dyDescent="0.2">
      <c r="A105" s="25">
        <v>49</v>
      </c>
      <c r="C105" s="5" t="s">
        <v>75</v>
      </c>
      <c r="E105" s="2" t="s">
        <v>85</v>
      </c>
      <c r="G105" s="13">
        <v>0</v>
      </c>
      <c r="H105" s="38"/>
      <c r="I105" s="20"/>
      <c r="J105" s="20"/>
      <c r="K105" s="13">
        <v>0</v>
      </c>
      <c r="L105" s="16">
        <f>K105-G105</f>
        <v>0</v>
      </c>
    </row>
    <row r="106" spans="1:12" x14ac:dyDescent="0.2">
      <c r="A106" s="2"/>
      <c r="C106" s="5"/>
      <c r="E106" s="2"/>
      <c r="G106" s="13"/>
      <c r="H106" s="38"/>
      <c r="I106" s="20"/>
      <c r="J106" s="20"/>
      <c r="K106" s="13"/>
      <c r="L106" s="16"/>
    </row>
    <row r="107" spans="1:12" x14ac:dyDescent="0.2">
      <c r="A107" s="2"/>
      <c r="C107" s="5"/>
      <c r="E107" s="2"/>
      <c r="G107" s="13"/>
      <c r="H107" s="38"/>
      <c r="I107" s="20"/>
      <c r="J107" s="20"/>
      <c r="K107" s="13"/>
      <c r="L107" s="16"/>
    </row>
    <row r="108" spans="1:12" x14ac:dyDescent="0.2">
      <c r="A108" s="2"/>
      <c r="C108" s="5"/>
      <c r="E108" s="2"/>
      <c r="G108" s="13"/>
      <c r="H108" s="38"/>
      <c r="I108" s="20"/>
      <c r="J108" s="20"/>
      <c r="K108" s="13"/>
      <c r="L108" s="16"/>
    </row>
    <row r="109" spans="1:12" x14ac:dyDescent="0.2">
      <c r="A109" s="2"/>
      <c r="C109" s="5"/>
      <c r="E109" s="2"/>
      <c r="G109" s="13"/>
      <c r="H109" s="38"/>
      <c r="I109" s="20"/>
      <c r="J109" s="20"/>
      <c r="K109" s="13"/>
      <c r="L109" s="16"/>
    </row>
    <row r="110" spans="1:12" x14ac:dyDescent="0.2">
      <c r="A110" s="2"/>
      <c r="C110" s="5"/>
      <c r="E110" s="2"/>
      <c r="G110" s="13"/>
      <c r="H110" s="38"/>
      <c r="I110" s="20"/>
      <c r="J110" s="20"/>
      <c r="K110" s="13"/>
      <c r="L110" s="16"/>
    </row>
    <row r="111" spans="1:12" x14ac:dyDescent="0.2">
      <c r="A111" s="2"/>
      <c r="C111" s="5"/>
      <c r="E111" s="2"/>
      <c r="G111" s="13"/>
      <c r="H111" s="38"/>
      <c r="I111" s="20"/>
      <c r="J111" s="20"/>
      <c r="K111" s="13"/>
      <c r="L111" s="16"/>
    </row>
    <row r="112" spans="1:12" x14ac:dyDescent="0.2">
      <c r="A112" s="2"/>
      <c r="C112" s="5"/>
      <c r="E112" s="2"/>
      <c r="G112" s="13"/>
      <c r="H112" s="38"/>
      <c r="I112" s="20"/>
      <c r="J112" s="20"/>
      <c r="K112" s="13"/>
      <c r="L112" s="16"/>
    </row>
    <row r="113" spans="1:12" x14ac:dyDescent="0.2">
      <c r="A113" s="10"/>
      <c r="B113" s="10"/>
      <c r="C113" s="10"/>
      <c r="D113" s="10"/>
      <c r="E113" s="10"/>
      <c r="F113" s="10"/>
      <c r="G113" s="10"/>
      <c r="H113" s="32"/>
      <c r="I113" s="10"/>
      <c r="J113" s="10"/>
      <c r="K113" s="10"/>
      <c r="L113" s="10"/>
    </row>
    <row r="114" spans="1:12" x14ac:dyDescent="0.2">
      <c r="A114" s="10" t="s">
        <v>96</v>
      </c>
      <c r="B114" s="10"/>
      <c r="C114" s="10"/>
      <c r="D114" s="10"/>
      <c r="E114" s="10"/>
      <c r="F114" s="10"/>
      <c r="G114" s="10"/>
      <c r="H114" s="32"/>
      <c r="I114" s="10"/>
      <c r="J114" s="10"/>
      <c r="K114" s="10"/>
      <c r="L114" s="10"/>
    </row>
    <row r="116" spans="1:12" x14ac:dyDescent="0.2">
      <c r="A116" s="3"/>
      <c r="B116" s="3"/>
      <c r="C116" s="3"/>
      <c r="D116" s="3"/>
      <c r="E116" s="54">
        <v>2021</v>
      </c>
      <c r="F116" s="54"/>
      <c r="G116" s="54"/>
      <c r="H116" s="33"/>
      <c r="I116" s="54">
        <v>2022</v>
      </c>
      <c r="J116" s="54"/>
      <c r="K116" s="54"/>
      <c r="L116" s="8"/>
    </row>
    <row r="117" spans="1:12" ht="51" x14ac:dyDescent="0.2">
      <c r="A117" s="6" t="s">
        <v>82</v>
      </c>
      <c r="B117" s="5"/>
      <c r="C117" s="7" t="s">
        <v>10</v>
      </c>
      <c r="D117" s="5"/>
      <c r="E117" s="53" t="s">
        <v>9</v>
      </c>
      <c r="F117" s="53"/>
      <c r="G117" s="53"/>
      <c r="H117" s="34"/>
      <c r="I117" s="53" t="s">
        <v>42</v>
      </c>
      <c r="J117" s="53"/>
      <c r="K117" s="53"/>
      <c r="L117" s="6" t="s">
        <v>50</v>
      </c>
    </row>
    <row r="118" spans="1:12" x14ac:dyDescent="0.2">
      <c r="E118" s="2" t="s">
        <v>8</v>
      </c>
      <c r="F118" s="2" t="s">
        <v>7</v>
      </c>
      <c r="G118" s="2" t="s">
        <v>6</v>
      </c>
      <c r="H118" s="35"/>
      <c r="I118" s="2" t="s">
        <v>5</v>
      </c>
      <c r="J118" s="2" t="s">
        <v>4</v>
      </c>
      <c r="K118" s="2" t="s">
        <v>3</v>
      </c>
      <c r="L118" s="2" t="s">
        <v>47</v>
      </c>
    </row>
    <row r="119" spans="1:12" x14ac:dyDescent="0.2">
      <c r="E119" s="2"/>
      <c r="F119" s="2"/>
      <c r="G119" s="2"/>
      <c r="H119" s="35"/>
      <c r="I119" s="2"/>
      <c r="J119" s="2"/>
      <c r="K119" s="2"/>
      <c r="L119" s="2"/>
    </row>
    <row r="120" spans="1:12" x14ac:dyDescent="0.2">
      <c r="E120" s="28" t="s">
        <v>83</v>
      </c>
      <c r="F120" s="28"/>
      <c r="G120" s="28" t="s">
        <v>1</v>
      </c>
      <c r="H120" s="42"/>
      <c r="I120" s="28"/>
      <c r="J120" s="28"/>
      <c r="K120" s="28" t="s">
        <v>1</v>
      </c>
      <c r="L120" s="2"/>
    </row>
    <row r="121" spans="1:12" x14ac:dyDescent="0.2">
      <c r="A121" s="2"/>
      <c r="C121" s="5"/>
      <c r="E121" s="2"/>
      <c r="G121" s="13"/>
      <c r="H121" s="38"/>
      <c r="I121" s="20"/>
      <c r="J121" s="20"/>
      <c r="K121" s="13"/>
      <c r="L121" s="16"/>
    </row>
    <row r="122" spans="1:12" ht="38.25" x14ac:dyDescent="0.2">
      <c r="A122" s="25">
        <v>50</v>
      </c>
      <c r="C122" s="5" t="s">
        <v>99</v>
      </c>
      <c r="E122" s="2" t="s">
        <v>85</v>
      </c>
      <c r="G122" s="13">
        <v>0</v>
      </c>
      <c r="H122" s="38"/>
      <c r="I122" s="20"/>
      <c r="J122" s="20"/>
      <c r="K122" s="13">
        <v>0</v>
      </c>
      <c r="L122" s="16">
        <f t="shared" si="14"/>
        <v>0</v>
      </c>
    </row>
    <row r="123" spans="1:12" ht="25.5" x14ac:dyDescent="0.2">
      <c r="A123" s="25">
        <v>51</v>
      </c>
      <c r="C123" s="5" t="s">
        <v>66</v>
      </c>
      <c r="E123" s="2" t="s">
        <v>90</v>
      </c>
      <c r="G123" s="13">
        <v>19</v>
      </c>
      <c r="H123" s="38"/>
      <c r="I123" s="20"/>
      <c r="J123" s="20"/>
      <c r="K123" s="13">
        <v>9.3539505552800399</v>
      </c>
      <c r="L123" s="16">
        <f t="shared" si="14"/>
        <v>-9.6460494447199601</v>
      </c>
    </row>
    <row r="124" spans="1:12" ht="25.5" x14ac:dyDescent="0.2">
      <c r="A124" s="25">
        <v>52</v>
      </c>
      <c r="C124" s="5" t="s">
        <v>77</v>
      </c>
      <c r="E124" s="2" t="s">
        <v>86</v>
      </c>
      <c r="G124" s="13">
        <v>0</v>
      </c>
      <c r="H124" s="38"/>
      <c r="I124" s="20"/>
      <c r="J124" s="20"/>
      <c r="K124" s="13">
        <v>0</v>
      </c>
      <c r="L124" s="16">
        <f t="shared" si="14"/>
        <v>0</v>
      </c>
    </row>
    <row r="125" spans="1:12" x14ac:dyDescent="0.2">
      <c r="A125" s="25">
        <v>53</v>
      </c>
      <c r="C125" s="5" t="s">
        <v>68</v>
      </c>
      <c r="E125" s="2" t="s">
        <v>86</v>
      </c>
      <c r="G125" s="13">
        <v>-14</v>
      </c>
      <c r="H125" s="38"/>
      <c r="I125" s="20"/>
      <c r="J125" s="20"/>
      <c r="K125" s="13">
        <v>-4.4484529060868807</v>
      </c>
      <c r="L125" s="16">
        <f t="shared" si="14"/>
        <v>9.5515470939131184</v>
      </c>
    </row>
    <row r="126" spans="1:12" x14ac:dyDescent="0.2">
      <c r="A126" s="25">
        <v>54</v>
      </c>
      <c r="C126" s="5" t="s">
        <v>78</v>
      </c>
      <c r="E126" s="2" t="s">
        <v>86</v>
      </c>
      <c r="G126" s="13">
        <v>-4.4000000000000004</v>
      </c>
      <c r="H126" s="38"/>
      <c r="I126" s="20"/>
      <c r="J126" s="20"/>
      <c r="K126" s="13">
        <v>-3.5557550909161217</v>
      </c>
      <c r="L126" s="16">
        <f t="shared" si="14"/>
        <v>0.84424490908387861</v>
      </c>
    </row>
    <row r="127" spans="1:12" x14ac:dyDescent="0.2">
      <c r="A127" s="25">
        <v>55</v>
      </c>
      <c r="C127" s="5" t="s">
        <v>72</v>
      </c>
      <c r="E127" s="2" t="s">
        <v>86</v>
      </c>
      <c r="G127" s="13">
        <v>0.7</v>
      </c>
      <c r="H127" s="38"/>
      <c r="I127" s="20"/>
      <c r="J127" s="20"/>
      <c r="K127" s="13">
        <v>0.42</v>
      </c>
      <c r="L127" s="16">
        <f t="shared" si="14"/>
        <v>-0.27999999999999997</v>
      </c>
    </row>
    <row r="128" spans="1:12" x14ac:dyDescent="0.2">
      <c r="A128" s="25">
        <v>56</v>
      </c>
      <c r="C128" s="5" t="s">
        <v>73</v>
      </c>
      <c r="E128" s="2" t="s">
        <v>86</v>
      </c>
      <c r="G128" s="13">
        <v>1.5</v>
      </c>
      <c r="H128" s="38"/>
      <c r="I128" s="20"/>
      <c r="J128" s="20"/>
      <c r="K128" s="13">
        <v>1.5299999999999999E-2</v>
      </c>
      <c r="L128" s="16">
        <f t="shared" si="14"/>
        <v>-1.4846999999999999</v>
      </c>
    </row>
    <row r="129" spans="1:12" ht="51" x14ac:dyDescent="0.2">
      <c r="A129" s="25">
        <v>57</v>
      </c>
      <c r="C129" s="45" t="s">
        <v>100</v>
      </c>
      <c r="E129" s="2" t="s">
        <v>84</v>
      </c>
      <c r="G129" s="13">
        <v>-17.2</v>
      </c>
      <c r="H129" s="38"/>
      <c r="I129" s="20"/>
      <c r="J129" s="20"/>
      <c r="K129" s="13">
        <v>-16.731251</v>
      </c>
      <c r="L129" s="16">
        <f t="shared" si="14"/>
        <v>0.46874899999999897</v>
      </c>
    </row>
    <row r="130" spans="1:12" x14ac:dyDescent="0.2">
      <c r="A130" s="25">
        <v>58</v>
      </c>
      <c r="C130" s="5" t="s">
        <v>79</v>
      </c>
      <c r="E130" s="2" t="s">
        <v>84</v>
      </c>
      <c r="G130" s="13">
        <v>1.4</v>
      </c>
      <c r="H130" s="38"/>
      <c r="I130" s="20"/>
      <c r="J130" s="20"/>
      <c r="K130" s="13">
        <v>0</v>
      </c>
      <c r="L130" s="16">
        <f t="shared" si="14"/>
        <v>-1.4</v>
      </c>
    </row>
    <row r="131" spans="1:12" x14ac:dyDescent="0.2">
      <c r="A131" s="2">
        <v>59</v>
      </c>
      <c r="C131" s="5" t="s">
        <v>1</v>
      </c>
      <c r="G131" s="15">
        <f>SUM(G93:G105)+SUM(G122:G128)+SUM(G129:G130)</f>
        <v>-16.800000000000004</v>
      </c>
      <c r="H131" s="30"/>
      <c r="I131" s="21"/>
      <c r="J131" s="21"/>
      <c r="K131" s="15">
        <f>SUM(K93:K105)+SUM(K122:K128)+SUM(K129:K130)</f>
        <v>-56.727595745064725</v>
      </c>
      <c r="L131" s="15">
        <f>SUM(L93:L103)+SUM(L122:L128)+SUM(L129:L130)</f>
        <v>-39.82759574506472</v>
      </c>
    </row>
    <row r="132" spans="1:12" x14ac:dyDescent="0.2">
      <c r="A132" s="2"/>
      <c r="C132" s="5"/>
      <c r="G132" s="16"/>
      <c r="H132" s="30"/>
      <c r="I132" s="21"/>
      <c r="J132" s="21"/>
      <c r="K132" s="16"/>
      <c r="L132" s="16"/>
    </row>
    <row r="133" spans="1:12" ht="13.5" thickBot="1" x14ac:dyDescent="0.25">
      <c r="A133" s="2">
        <v>60</v>
      </c>
      <c r="C133" s="5" t="s">
        <v>0</v>
      </c>
      <c r="G133" s="17">
        <f>G74+G131+0.1</f>
        <v>4640.1411550205185</v>
      </c>
      <c r="H133" s="30"/>
      <c r="I133" s="21"/>
      <c r="J133" s="21"/>
      <c r="K133" s="17">
        <f>K74+K131</f>
        <v>4866.7426039845232</v>
      </c>
      <c r="L133" s="17">
        <f>K133-G133</f>
        <v>226.6014489640047</v>
      </c>
    </row>
    <row r="134" spans="1:12" ht="13.5" thickTop="1" x14ac:dyDescent="0.2">
      <c r="C134" s="5"/>
    </row>
    <row r="135" spans="1:12" x14ac:dyDescent="0.2">
      <c r="A135" s="8" t="s">
        <v>87</v>
      </c>
    </row>
    <row r="136" spans="1:12" x14ac:dyDescent="0.2">
      <c r="A136" s="29" t="s">
        <v>88</v>
      </c>
      <c r="B136" s="5"/>
      <c r="C136" s="5" t="s">
        <v>92</v>
      </c>
    </row>
    <row r="137" spans="1:12" x14ac:dyDescent="0.2">
      <c r="A137" s="29" t="s">
        <v>89</v>
      </c>
      <c r="B137" s="5"/>
      <c r="C137" s="5" t="s">
        <v>93</v>
      </c>
    </row>
  </sheetData>
  <mergeCells count="16">
    <mergeCell ref="E116:G116"/>
    <mergeCell ref="I116:K116"/>
    <mergeCell ref="E117:G117"/>
    <mergeCell ref="I117:K117"/>
    <mergeCell ref="E47:G47"/>
    <mergeCell ref="I47:K47"/>
    <mergeCell ref="E85:G85"/>
    <mergeCell ref="I85:K85"/>
    <mergeCell ref="E86:G86"/>
    <mergeCell ref="I86:K86"/>
    <mergeCell ref="E9:G9"/>
    <mergeCell ref="E8:G8"/>
    <mergeCell ref="I8:K8"/>
    <mergeCell ref="I9:K9"/>
    <mergeCell ref="E46:G46"/>
    <mergeCell ref="I46:K46"/>
  </mergeCells>
  <pageMargins left="0.7" right="0.7" top="0.75" bottom="0.75" header="0.3" footer="0.3"/>
  <pageSetup firstPageNumber="9" orientation="landscape" useFirstPageNumber="1" r:id="rId1"/>
  <headerFooter>
    <oddHeader>&amp;R&amp;"Arial,Regular"&amp;10Filed: 2022-10-31
EB-2022-0200
Exhibit 3
Tab 3
Schedule 1
Attachment 4
 Page &amp;P of 20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313D-BACA-4603-B38A-BCACFC186AD8}">
  <dimension ref="A1:L137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28515625" style="1" customWidth="1"/>
    <col min="2" max="2" width="1.28515625" style="1" customWidth="1"/>
    <col min="3" max="3" width="24" style="1" customWidth="1"/>
    <col min="4" max="4" width="1.28515625" style="1" customWidth="1"/>
    <col min="5" max="7" width="12.7109375" style="1" customWidth="1"/>
    <col min="8" max="8" width="1.140625" style="31" customWidth="1"/>
    <col min="9" max="12" width="12.7109375" style="1" customWidth="1"/>
    <col min="13" max="16384" width="101.140625" style="1"/>
  </cols>
  <sheetData>
    <row r="1" spans="1:12" x14ac:dyDescent="0.2">
      <c r="A1" s="12"/>
    </row>
    <row r="6" spans="1:12" s="9" customFormat="1" x14ac:dyDescent="0.2">
      <c r="A6" s="10" t="s">
        <v>60</v>
      </c>
      <c r="B6" s="10"/>
      <c r="C6" s="10"/>
      <c r="D6" s="10"/>
      <c r="E6" s="10"/>
      <c r="F6" s="10"/>
      <c r="G6" s="10"/>
      <c r="H6" s="32"/>
      <c r="I6" s="10"/>
      <c r="J6" s="10"/>
      <c r="K6" s="10"/>
      <c r="L6" s="10"/>
    </row>
    <row r="8" spans="1:12" s="3" customFormat="1" ht="15" customHeight="1" x14ac:dyDescent="0.2">
      <c r="E8" s="54">
        <v>2022</v>
      </c>
      <c r="F8" s="54"/>
      <c r="G8" s="54"/>
      <c r="H8" s="33"/>
      <c r="I8" s="54">
        <v>2023</v>
      </c>
      <c r="J8" s="54"/>
      <c r="K8" s="54"/>
      <c r="L8" s="8"/>
    </row>
    <row r="9" spans="1:12" s="5" customFormat="1" ht="38.1" customHeight="1" x14ac:dyDescent="0.2">
      <c r="A9" s="6" t="s">
        <v>82</v>
      </c>
      <c r="C9" s="7" t="s">
        <v>10</v>
      </c>
      <c r="E9" s="53" t="s">
        <v>42</v>
      </c>
      <c r="F9" s="53"/>
      <c r="G9" s="53"/>
      <c r="H9" s="34"/>
      <c r="I9" s="53" t="s">
        <v>41</v>
      </c>
      <c r="J9" s="53"/>
      <c r="K9" s="53"/>
      <c r="L9" s="6" t="s">
        <v>51</v>
      </c>
    </row>
    <row r="10" spans="1:12" x14ac:dyDescent="0.2">
      <c r="E10" s="2" t="s">
        <v>8</v>
      </c>
      <c r="F10" s="2" t="s">
        <v>7</v>
      </c>
      <c r="G10" s="2" t="s">
        <v>6</v>
      </c>
      <c r="H10" s="35"/>
      <c r="I10" s="2" t="s">
        <v>5</v>
      </c>
      <c r="J10" s="2" t="s">
        <v>4</v>
      </c>
      <c r="K10" s="2" t="s">
        <v>3</v>
      </c>
      <c r="L10" s="2" t="s">
        <v>47</v>
      </c>
    </row>
    <row r="11" spans="1:12" x14ac:dyDescent="0.2">
      <c r="E11" s="2"/>
      <c r="F11" s="2"/>
      <c r="G11" s="2"/>
      <c r="H11" s="35"/>
      <c r="I11" s="2"/>
      <c r="J11" s="2"/>
      <c r="K11" s="2"/>
      <c r="L11" s="2"/>
    </row>
    <row r="12" spans="1:12" x14ac:dyDescent="0.2">
      <c r="E12" s="11" t="s">
        <v>46</v>
      </c>
      <c r="F12" s="11" t="s">
        <v>45</v>
      </c>
      <c r="G12" s="11" t="s">
        <v>1</v>
      </c>
      <c r="H12" s="36"/>
      <c r="I12" s="11" t="s">
        <v>46</v>
      </c>
      <c r="J12" s="11" t="s">
        <v>45</v>
      </c>
      <c r="K12" s="11" t="s">
        <v>1</v>
      </c>
      <c r="L12" s="2"/>
    </row>
    <row r="14" spans="1:12" x14ac:dyDescent="0.2">
      <c r="C14" s="3" t="s">
        <v>39</v>
      </c>
      <c r="L14" s="4"/>
    </row>
    <row r="15" spans="1:12" x14ac:dyDescent="0.2">
      <c r="E15" s="4"/>
      <c r="F15" s="4"/>
      <c r="G15" s="4"/>
      <c r="H15" s="37"/>
      <c r="I15" s="4"/>
      <c r="J15" s="4"/>
      <c r="K15" s="4"/>
      <c r="L15" s="4"/>
    </row>
    <row r="16" spans="1:12" x14ac:dyDescent="0.2">
      <c r="A16" s="2">
        <v>1</v>
      </c>
      <c r="C16" s="1" t="s">
        <v>62</v>
      </c>
      <c r="E16" s="13">
        <v>1913.1474698350801</v>
      </c>
      <c r="F16" s="13">
        <v>28.416607763772337</v>
      </c>
      <c r="G16" s="13">
        <f>E16+F16</f>
        <v>1941.5640775988525</v>
      </c>
      <c r="H16" s="38"/>
      <c r="I16" s="13">
        <v>2193.2532272574963</v>
      </c>
      <c r="J16" s="13">
        <v>19.063742037074004</v>
      </c>
      <c r="K16" s="13">
        <f>I16+J16</f>
        <v>2212.3169692945703</v>
      </c>
      <c r="L16" s="13">
        <f>K16-G16</f>
        <v>270.75289169571784</v>
      </c>
    </row>
    <row r="17" spans="1:12" x14ac:dyDescent="0.2">
      <c r="A17" s="2">
        <v>2</v>
      </c>
      <c r="C17" s="1" t="s">
        <v>37</v>
      </c>
      <c r="E17" s="13">
        <v>876.67221445639018</v>
      </c>
      <c r="F17" s="13">
        <v>155.22193825027205</v>
      </c>
      <c r="G17" s="13">
        <f>E17+F17</f>
        <v>1031.8941527066622</v>
      </c>
      <c r="H17" s="38"/>
      <c r="I17" s="13">
        <v>1043.3305558086704</v>
      </c>
      <c r="J17" s="13">
        <v>163.295670385584</v>
      </c>
      <c r="K17" s="13">
        <f>I17+J17</f>
        <v>1206.6262261942543</v>
      </c>
      <c r="L17" s="13">
        <f>K17-G17</f>
        <v>174.73207348759206</v>
      </c>
    </row>
    <row r="18" spans="1:12" x14ac:dyDescent="0.2">
      <c r="A18" s="2">
        <v>3</v>
      </c>
      <c r="C18" s="1" t="s">
        <v>36</v>
      </c>
      <c r="E18" s="13">
        <v>0</v>
      </c>
      <c r="F18" s="13">
        <v>0</v>
      </c>
      <c r="G18" s="13">
        <f>E18+F18</f>
        <v>0</v>
      </c>
      <c r="H18" s="38"/>
      <c r="I18" s="13">
        <v>0</v>
      </c>
      <c r="J18" s="13">
        <v>0</v>
      </c>
      <c r="K18" s="13">
        <f>I18+J18</f>
        <v>0</v>
      </c>
      <c r="L18" s="13">
        <f>K18-G18</f>
        <v>0</v>
      </c>
    </row>
    <row r="19" spans="1:12" x14ac:dyDescent="0.2">
      <c r="A19" s="2">
        <v>4</v>
      </c>
      <c r="C19" s="1" t="s">
        <v>44</v>
      </c>
      <c r="E19" s="14">
        <f t="shared" ref="E19:L19" si="0">SUM(E16:E18)</f>
        <v>2789.8196842914704</v>
      </c>
      <c r="F19" s="14">
        <f t="shared" si="0"/>
        <v>183.63854601404438</v>
      </c>
      <c r="G19" s="14">
        <f t="shared" si="0"/>
        <v>2973.4582303055149</v>
      </c>
      <c r="H19" s="38"/>
      <c r="I19" s="14">
        <f t="shared" si="0"/>
        <v>3236.5837830661667</v>
      </c>
      <c r="J19" s="14">
        <f t="shared" si="0"/>
        <v>182.35941242265801</v>
      </c>
      <c r="K19" s="14">
        <f t="shared" si="0"/>
        <v>3418.9431954888246</v>
      </c>
      <c r="L19" s="14">
        <f t="shared" si="0"/>
        <v>445.4849651833099</v>
      </c>
    </row>
    <row r="20" spans="1:12" x14ac:dyDescent="0.2">
      <c r="A20" s="2"/>
      <c r="E20" s="13"/>
      <c r="F20" s="13"/>
      <c r="G20" s="13"/>
      <c r="H20" s="38"/>
      <c r="I20" s="13"/>
      <c r="J20" s="13"/>
      <c r="K20" s="13"/>
      <c r="L20" s="13"/>
    </row>
    <row r="21" spans="1:12" x14ac:dyDescent="0.2">
      <c r="A21" s="2">
        <v>5</v>
      </c>
      <c r="C21" s="1" t="s">
        <v>35</v>
      </c>
      <c r="E21" s="13">
        <v>924.58950334197732</v>
      </c>
      <c r="F21" s="13">
        <v>19.971608810182058</v>
      </c>
      <c r="G21" s="13">
        <f>E21+F21</f>
        <v>944.56111215215935</v>
      </c>
      <c r="H21" s="38"/>
      <c r="I21" s="13">
        <v>1109.5264137582092</v>
      </c>
      <c r="J21" s="13">
        <v>20.476169272153001</v>
      </c>
      <c r="K21" s="13">
        <f>I21+J21</f>
        <v>1130.0025830303621</v>
      </c>
      <c r="L21" s="13">
        <f>K21-G21</f>
        <v>185.44147087820272</v>
      </c>
    </row>
    <row r="22" spans="1:12" x14ac:dyDescent="0.2">
      <c r="A22" s="2">
        <v>6</v>
      </c>
      <c r="C22" s="1" t="s">
        <v>34</v>
      </c>
      <c r="E22" s="13">
        <v>131.08614454557363</v>
      </c>
      <c r="F22" s="13">
        <v>41.441180680603097</v>
      </c>
      <c r="G22" s="13">
        <f>E22+F22</f>
        <v>172.52732522617674</v>
      </c>
      <c r="H22" s="38"/>
      <c r="I22" s="13">
        <v>173.9469815758363</v>
      </c>
      <c r="J22" s="13">
        <v>44.653996751413999</v>
      </c>
      <c r="K22" s="13">
        <f>I22+J22</f>
        <v>218.60097832725029</v>
      </c>
      <c r="L22" s="13">
        <f>K22-G22</f>
        <v>46.073653101073546</v>
      </c>
    </row>
    <row r="23" spans="1:12" x14ac:dyDescent="0.2">
      <c r="A23" s="2">
        <v>7</v>
      </c>
      <c r="C23" s="1" t="s">
        <v>33</v>
      </c>
      <c r="E23" s="13">
        <v>390.85159413330723</v>
      </c>
      <c r="F23" s="13">
        <v>15.369870234709992</v>
      </c>
      <c r="G23" s="13">
        <f>E23+F23</f>
        <v>406.22146436801722</v>
      </c>
      <c r="H23" s="38"/>
      <c r="I23" s="13">
        <v>467.45736914925141</v>
      </c>
      <c r="J23" s="13">
        <v>14.029579801463003</v>
      </c>
      <c r="K23" s="13">
        <f>I23+J23</f>
        <v>481.48694895071441</v>
      </c>
      <c r="L23" s="13">
        <f>K23-G23</f>
        <v>75.265484582697184</v>
      </c>
    </row>
    <row r="24" spans="1:12" x14ac:dyDescent="0.2">
      <c r="A24" s="2">
        <v>8</v>
      </c>
      <c r="C24" s="1" t="s">
        <v>32</v>
      </c>
      <c r="E24" s="13">
        <v>43.193076609494952</v>
      </c>
      <c r="F24" s="13">
        <v>24.987299226361266</v>
      </c>
      <c r="G24" s="13">
        <f>E24+F24</f>
        <v>68.180375835856211</v>
      </c>
      <c r="H24" s="38"/>
      <c r="I24" s="13">
        <v>65.854881438103988</v>
      </c>
      <c r="J24" s="13">
        <v>23.910456403099033</v>
      </c>
      <c r="K24" s="13">
        <f>I24+J24</f>
        <v>89.765337841203021</v>
      </c>
      <c r="L24" s="13">
        <f>K24-G24</f>
        <v>21.58496200534681</v>
      </c>
    </row>
    <row r="25" spans="1:12" x14ac:dyDescent="0.2">
      <c r="A25" s="2">
        <v>9</v>
      </c>
      <c r="C25" s="1" t="s">
        <v>43</v>
      </c>
      <c r="E25" s="14">
        <f t="shared" ref="E25:L25" si="1">SUM(E21:E24)</f>
        <v>1489.7203186303529</v>
      </c>
      <c r="F25" s="14">
        <f t="shared" si="1"/>
        <v>101.76995895185641</v>
      </c>
      <c r="G25" s="14">
        <f t="shared" si="1"/>
        <v>1591.4902775822095</v>
      </c>
      <c r="H25" s="38"/>
      <c r="I25" s="14">
        <f t="shared" si="1"/>
        <v>1816.7856459214011</v>
      </c>
      <c r="J25" s="14">
        <f t="shared" si="1"/>
        <v>103.07020222812903</v>
      </c>
      <c r="K25" s="14">
        <f t="shared" si="1"/>
        <v>1919.8558481495297</v>
      </c>
      <c r="L25" s="14">
        <f t="shared" si="1"/>
        <v>328.36557056732028</v>
      </c>
    </row>
    <row r="26" spans="1:12" x14ac:dyDescent="0.2">
      <c r="A26" s="2"/>
      <c r="E26" s="13"/>
      <c r="F26" s="13"/>
      <c r="G26" s="13"/>
      <c r="H26" s="38"/>
      <c r="I26" s="13"/>
      <c r="J26" s="13"/>
      <c r="K26" s="13"/>
      <c r="L26" s="13"/>
    </row>
    <row r="27" spans="1:12" x14ac:dyDescent="0.2">
      <c r="A27" s="2">
        <v>10</v>
      </c>
      <c r="C27" s="1" t="s">
        <v>31</v>
      </c>
      <c r="E27" s="14">
        <f t="shared" ref="E27:L27" si="2">E19+E25</f>
        <v>4279.5400029218235</v>
      </c>
      <c r="F27" s="14">
        <f t="shared" si="2"/>
        <v>285.40850496590076</v>
      </c>
      <c r="G27" s="14">
        <f t="shared" si="2"/>
        <v>4564.9485078877242</v>
      </c>
      <c r="H27" s="38"/>
      <c r="I27" s="14">
        <f t="shared" si="2"/>
        <v>5053.3694289875675</v>
      </c>
      <c r="J27" s="14">
        <f t="shared" si="2"/>
        <v>285.42961465078702</v>
      </c>
      <c r="K27" s="14">
        <f t="shared" si="2"/>
        <v>5338.7990436383543</v>
      </c>
      <c r="L27" s="14">
        <f t="shared" si="2"/>
        <v>773.85053575063012</v>
      </c>
    </row>
    <row r="28" spans="1:12" x14ac:dyDescent="0.2">
      <c r="A28" s="2"/>
      <c r="E28" s="13"/>
      <c r="F28" s="13"/>
      <c r="G28" s="13"/>
      <c r="H28" s="38"/>
      <c r="I28" s="13"/>
      <c r="J28" s="13"/>
      <c r="K28" s="13"/>
      <c r="L28" s="13"/>
    </row>
    <row r="29" spans="1:12" x14ac:dyDescent="0.2">
      <c r="A29" s="2"/>
      <c r="C29" s="3" t="s">
        <v>28</v>
      </c>
      <c r="E29" s="18"/>
      <c r="F29" s="18"/>
      <c r="G29" s="22"/>
      <c r="H29" s="39"/>
      <c r="I29" s="18"/>
      <c r="J29" s="18"/>
      <c r="K29" s="18"/>
      <c r="L29" s="18"/>
    </row>
    <row r="30" spans="1:12" x14ac:dyDescent="0.2">
      <c r="A30" s="2"/>
      <c r="E30" s="18"/>
      <c r="F30" s="18"/>
      <c r="G30" s="18"/>
      <c r="H30" s="40"/>
      <c r="I30" s="18"/>
      <c r="J30" s="18"/>
      <c r="K30" s="18"/>
      <c r="L30" s="18"/>
    </row>
    <row r="31" spans="1:12" x14ac:dyDescent="0.2">
      <c r="A31" s="2">
        <v>11</v>
      </c>
      <c r="C31" s="1" t="s">
        <v>27</v>
      </c>
      <c r="E31" s="13">
        <v>2.6891416269542754</v>
      </c>
      <c r="F31" s="13">
        <v>1.5185939873713523</v>
      </c>
      <c r="G31" s="13">
        <f>E31+F31</f>
        <v>4.2077356143256281</v>
      </c>
      <c r="H31" s="38"/>
      <c r="I31" s="13">
        <v>4.2657422099999982</v>
      </c>
      <c r="J31" s="13">
        <v>1.4140787899999996</v>
      </c>
      <c r="K31" s="13">
        <f>I31+J31</f>
        <v>5.6798209999999978</v>
      </c>
      <c r="L31" s="13">
        <f>K31-G31</f>
        <v>1.4720853856743696</v>
      </c>
    </row>
    <row r="32" spans="1:12" x14ac:dyDescent="0.2">
      <c r="A32" s="2">
        <v>12</v>
      </c>
      <c r="C32" s="1" t="s">
        <v>26</v>
      </c>
      <c r="E32" s="13">
        <v>15.272286223672367</v>
      </c>
      <c r="F32" s="13">
        <v>40.487791132689864</v>
      </c>
      <c r="G32" s="13">
        <f>E32+F32</f>
        <v>55.760077356362231</v>
      </c>
      <c r="H32" s="38"/>
      <c r="I32" s="13">
        <v>26.440637750000015</v>
      </c>
      <c r="J32" s="13">
        <v>41.868381019999539</v>
      </c>
      <c r="K32" s="13">
        <f>I32+J32</f>
        <v>68.309018769999554</v>
      </c>
      <c r="L32" s="13">
        <f>K32-G32</f>
        <v>12.548941413637323</v>
      </c>
    </row>
    <row r="33" spans="1:12" x14ac:dyDescent="0.2">
      <c r="A33" s="2">
        <v>13</v>
      </c>
      <c r="C33" s="1" t="s">
        <v>25</v>
      </c>
      <c r="E33" s="13">
        <v>0.13372762248005141</v>
      </c>
      <c r="F33" s="13">
        <v>8.7931519800482985</v>
      </c>
      <c r="G33" s="13">
        <f t="shared" ref="G33:G36" si="3">E33+F33</f>
        <v>8.9268796025283503</v>
      </c>
      <c r="H33" s="38"/>
      <c r="I33" s="13">
        <v>0.41788979999999964</v>
      </c>
      <c r="J33" s="13">
        <v>9.1369462099999978</v>
      </c>
      <c r="K33" s="13">
        <f t="shared" ref="K33:K36" si="4">I33+J33</f>
        <v>9.5548360099999972</v>
      </c>
      <c r="L33" s="13">
        <f t="shared" ref="L33:L36" si="5">K33-G33</f>
        <v>0.62795640747164683</v>
      </c>
    </row>
    <row r="34" spans="1:12" x14ac:dyDescent="0.2">
      <c r="A34" s="2">
        <v>14</v>
      </c>
      <c r="C34" s="1" t="s">
        <v>24</v>
      </c>
      <c r="E34" s="13">
        <v>0</v>
      </c>
      <c r="F34" s="13">
        <v>11.967478607179203</v>
      </c>
      <c r="G34" s="13">
        <f t="shared" si="3"/>
        <v>11.967478607179203</v>
      </c>
      <c r="H34" s="38"/>
      <c r="I34" s="13">
        <v>0</v>
      </c>
      <c r="J34" s="13">
        <v>12.486256920000001</v>
      </c>
      <c r="K34" s="13">
        <f t="shared" si="4"/>
        <v>12.486256920000001</v>
      </c>
      <c r="L34" s="13">
        <f t="shared" si="5"/>
        <v>0.51877831282079789</v>
      </c>
    </row>
    <row r="35" spans="1:12" x14ac:dyDescent="0.2">
      <c r="A35" s="2">
        <v>15</v>
      </c>
      <c r="C35" s="1" t="s">
        <v>23</v>
      </c>
      <c r="E35" s="13">
        <v>0.44452601689973387</v>
      </c>
      <c r="F35" s="13">
        <v>1.5811679132311953</v>
      </c>
      <c r="G35" s="13">
        <f t="shared" si="3"/>
        <v>2.0256939301309291</v>
      </c>
      <c r="H35" s="38"/>
      <c r="I35" s="13">
        <v>1.1561080299999973</v>
      </c>
      <c r="J35" s="13">
        <v>1.3084168600000003</v>
      </c>
      <c r="K35" s="13">
        <f t="shared" si="4"/>
        <v>2.4645248899999976</v>
      </c>
      <c r="L35" s="13">
        <f t="shared" si="5"/>
        <v>0.4388309598690685</v>
      </c>
    </row>
    <row r="36" spans="1:12" x14ac:dyDescent="0.2">
      <c r="A36" s="2">
        <v>16</v>
      </c>
      <c r="C36" s="1" t="s">
        <v>22</v>
      </c>
      <c r="E36" s="13">
        <v>0.10957507216875982</v>
      </c>
      <c r="F36" s="13">
        <v>1.7945089362705082</v>
      </c>
      <c r="G36" s="13">
        <f t="shared" si="3"/>
        <v>1.9040840084392681</v>
      </c>
      <c r="H36" s="38"/>
      <c r="I36" s="13">
        <v>0.1696031800000003</v>
      </c>
      <c r="J36" s="13">
        <v>1.6024976400000002</v>
      </c>
      <c r="K36" s="13">
        <f t="shared" si="4"/>
        <v>1.7721008200000004</v>
      </c>
      <c r="L36" s="13">
        <f t="shared" si="5"/>
        <v>-0.13198318843926771</v>
      </c>
    </row>
    <row r="37" spans="1:12" x14ac:dyDescent="0.2">
      <c r="A37" s="2"/>
      <c r="E37" s="4"/>
      <c r="F37" s="4"/>
      <c r="G37" s="4"/>
      <c r="H37" s="37"/>
      <c r="I37" s="4"/>
      <c r="J37" s="4"/>
      <c r="K37" s="4"/>
      <c r="L37" s="4"/>
    </row>
    <row r="38" spans="1:12" x14ac:dyDescent="0.2">
      <c r="A38" s="2"/>
      <c r="E38" s="4"/>
      <c r="F38" s="4"/>
      <c r="G38" s="4"/>
      <c r="H38" s="37"/>
      <c r="I38" s="4"/>
      <c r="J38" s="4"/>
      <c r="K38" s="4"/>
      <c r="L38" s="4"/>
    </row>
    <row r="39" spans="1:12" x14ac:dyDescent="0.2">
      <c r="A39" s="2"/>
      <c r="E39" s="4"/>
      <c r="F39" s="4"/>
      <c r="G39" s="4"/>
      <c r="H39" s="37"/>
      <c r="I39" s="4"/>
      <c r="J39" s="4"/>
      <c r="K39" s="4"/>
      <c r="L39" s="4"/>
    </row>
    <row r="40" spans="1:12" x14ac:dyDescent="0.2">
      <c r="A40" s="2"/>
      <c r="E40" s="4"/>
      <c r="F40" s="4"/>
      <c r="G40" s="4"/>
      <c r="H40" s="37"/>
      <c r="I40" s="4"/>
      <c r="J40" s="4"/>
      <c r="K40" s="4"/>
      <c r="L40" s="4"/>
    </row>
    <row r="41" spans="1:12" x14ac:dyDescent="0.2">
      <c r="A41" s="2"/>
      <c r="E41" s="4"/>
      <c r="F41" s="4"/>
      <c r="G41" s="4"/>
      <c r="H41" s="37"/>
      <c r="I41" s="4"/>
      <c r="J41" s="4"/>
      <c r="K41" s="4"/>
      <c r="L41" s="4"/>
    </row>
    <row r="42" spans="1:12" x14ac:dyDescent="0.2">
      <c r="A42" s="2"/>
      <c r="E42" s="4"/>
      <c r="F42" s="4"/>
      <c r="G42" s="4"/>
      <c r="H42" s="37"/>
      <c r="I42" s="4"/>
      <c r="J42" s="4"/>
      <c r="K42" s="4"/>
      <c r="L42" s="4"/>
    </row>
    <row r="43" spans="1:12" x14ac:dyDescent="0.2">
      <c r="A43" s="2"/>
      <c r="E43" s="4"/>
      <c r="F43" s="4"/>
      <c r="G43" s="4"/>
      <c r="H43" s="37"/>
      <c r="I43" s="4"/>
      <c r="J43" s="4"/>
      <c r="K43" s="4"/>
      <c r="L43" s="4"/>
    </row>
    <row r="44" spans="1:12" s="9" customFormat="1" x14ac:dyDescent="0.2">
      <c r="A44" s="10" t="s">
        <v>97</v>
      </c>
      <c r="B44" s="10"/>
      <c r="C44" s="10"/>
      <c r="D44" s="10"/>
      <c r="E44" s="10"/>
      <c r="F44" s="10"/>
      <c r="G44" s="10"/>
      <c r="H44" s="32"/>
      <c r="I44" s="10"/>
      <c r="J44" s="10"/>
      <c r="K44" s="10"/>
      <c r="L44" s="10"/>
    </row>
    <row r="46" spans="1:12" s="3" customFormat="1" x14ac:dyDescent="0.2">
      <c r="E46" s="54">
        <v>2022</v>
      </c>
      <c r="F46" s="54"/>
      <c r="G46" s="54"/>
      <c r="H46" s="33"/>
      <c r="I46" s="54">
        <v>2023</v>
      </c>
      <c r="J46" s="54"/>
      <c r="K46" s="54"/>
      <c r="L46" s="8"/>
    </row>
    <row r="47" spans="1:12" s="5" customFormat="1" ht="38.1" customHeight="1" x14ac:dyDescent="0.2">
      <c r="A47" s="6" t="s">
        <v>82</v>
      </c>
      <c r="C47" s="7" t="s">
        <v>10</v>
      </c>
      <c r="E47" s="53" t="s">
        <v>42</v>
      </c>
      <c r="F47" s="53"/>
      <c r="G47" s="53"/>
      <c r="H47" s="34"/>
      <c r="I47" s="53" t="s">
        <v>41</v>
      </c>
      <c r="J47" s="53"/>
      <c r="K47" s="53"/>
      <c r="L47" s="6" t="s">
        <v>51</v>
      </c>
    </row>
    <row r="48" spans="1:12" x14ac:dyDescent="0.2">
      <c r="E48" s="2" t="s">
        <v>8</v>
      </c>
      <c r="F48" s="2" t="s">
        <v>7</v>
      </c>
      <c r="G48" s="2" t="s">
        <v>6</v>
      </c>
      <c r="H48" s="35"/>
      <c r="I48" s="2" t="s">
        <v>5</v>
      </c>
      <c r="J48" s="2" t="s">
        <v>4</v>
      </c>
      <c r="K48" s="2" t="s">
        <v>3</v>
      </c>
      <c r="L48" s="2" t="s">
        <v>47</v>
      </c>
    </row>
    <row r="49" spans="1:12" x14ac:dyDescent="0.2">
      <c r="E49" s="2"/>
      <c r="F49" s="2"/>
      <c r="G49" s="2"/>
      <c r="H49" s="35"/>
      <c r="I49" s="2"/>
      <c r="J49" s="2"/>
      <c r="K49" s="2"/>
      <c r="L49" s="2"/>
    </row>
    <row r="50" spans="1:12" x14ac:dyDescent="0.2">
      <c r="E50" s="11" t="s">
        <v>46</v>
      </c>
      <c r="F50" s="11" t="s">
        <v>45</v>
      </c>
      <c r="G50" s="11" t="s">
        <v>1</v>
      </c>
      <c r="H50" s="36"/>
      <c r="I50" s="11" t="s">
        <v>46</v>
      </c>
      <c r="J50" s="11" t="s">
        <v>45</v>
      </c>
      <c r="K50" s="11" t="s">
        <v>1</v>
      </c>
      <c r="L50" s="2"/>
    </row>
    <row r="51" spans="1:12" x14ac:dyDescent="0.2">
      <c r="A51" s="2"/>
      <c r="E51" s="4"/>
      <c r="F51" s="4"/>
      <c r="G51" s="4"/>
      <c r="H51" s="37"/>
      <c r="I51" s="4"/>
      <c r="J51" s="4"/>
      <c r="K51" s="4"/>
      <c r="L51" s="4"/>
    </row>
    <row r="52" spans="1:12" x14ac:dyDescent="0.2">
      <c r="A52" s="2">
        <v>17</v>
      </c>
      <c r="C52" s="1" t="s">
        <v>21</v>
      </c>
      <c r="E52" s="13">
        <v>0.13436144438661324</v>
      </c>
      <c r="F52" s="13">
        <v>2.6292585669456843</v>
      </c>
      <c r="G52" s="13">
        <f t="shared" ref="G52:G55" si="6">E52+F52</f>
        <v>2.7636200113322973</v>
      </c>
      <c r="H52" s="38"/>
      <c r="I52" s="13">
        <v>1.2050810300000003</v>
      </c>
      <c r="J52" s="13">
        <v>1.0638094799999989</v>
      </c>
      <c r="K52" s="13">
        <f t="shared" ref="K52:K55" si="7">I52+J52</f>
        <v>2.2688905099999994</v>
      </c>
      <c r="L52" s="13">
        <f t="shared" ref="L52:L55" si="8">K52-G52</f>
        <v>-0.49472950133229787</v>
      </c>
    </row>
    <row r="53" spans="1:12" x14ac:dyDescent="0.2">
      <c r="A53" s="2">
        <v>18</v>
      </c>
      <c r="C53" s="1" t="s">
        <v>20</v>
      </c>
      <c r="E53" s="13">
        <v>34.321238340739129</v>
      </c>
      <c r="F53" s="13">
        <v>1.7316341807892282</v>
      </c>
      <c r="G53" s="13">
        <f t="shared" si="6"/>
        <v>36.052872521528357</v>
      </c>
      <c r="H53" s="38"/>
      <c r="I53" s="13">
        <v>36.468693576000007</v>
      </c>
      <c r="J53" s="13">
        <v>1.6673660899999954</v>
      </c>
      <c r="K53" s="13">
        <f t="shared" si="7"/>
        <v>38.136059666000001</v>
      </c>
      <c r="L53" s="13">
        <f t="shared" si="8"/>
        <v>2.0831871444716441</v>
      </c>
    </row>
    <row r="54" spans="1:12" x14ac:dyDescent="0.2">
      <c r="A54" s="2">
        <v>19</v>
      </c>
      <c r="C54" s="1" t="s">
        <v>19</v>
      </c>
      <c r="E54" s="13">
        <v>0</v>
      </c>
      <c r="F54" s="13">
        <v>1.8877052373304833E-2</v>
      </c>
      <c r="G54" s="13">
        <f t="shared" si="6"/>
        <v>1.8877052373304833E-2</v>
      </c>
      <c r="H54" s="38"/>
      <c r="I54" s="13">
        <v>0</v>
      </c>
      <c r="J54" s="13">
        <v>0</v>
      </c>
      <c r="K54" s="13">
        <f t="shared" si="7"/>
        <v>0</v>
      </c>
      <c r="L54" s="13">
        <f t="shared" si="8"/>
        <v>-1.8877052373304833E-2</v>
      </c>
    </row>
    <row r="55" spans="1:12" x14ac:dyDescent="0.2">
      <c r="A55" s="2">
        <v>20</v>
      </c>
      <c r="C55" s="1" t="s">
        <v>18</v>
      </c>
      <c r="E55" s="13">
        <v>0</v>
      </c>
      <c r="F55" s="13">
        <v>3.0219999999999999E-3</v>
      </c>
      <c r="G55" s="13">
        <f t="shared" si="6"/>
        <v>3.0219999999999999E-3</v>
      </c>
      <c r="H55" s="38"/>
      <c r="I55" s="13">
        <v>0</v>
      </c>
      <c r="J55" s="13">
        <v>0</v>
      </c>
      <c r="K55" s="13">
        <f t="shared" si="7"/>
        <v>0</v>
      </c>
      <c r="L55" s="13">
        <f t="shared" si="8"/>
        <v>-3.0219999999999999E-3</v>
      </c>
    </row>
    <row r="56" spans="1:12" x14ac:dyDescent="0.2">
      <c r="A56" s="2">
        <v>21</v>
      </c>
      <c r="C56" s="1" t="s">
        <v>44</v>
      </c>
      <c r="E56" s="14">
        <f>SUM(E52:E55)+SUM(E31:E36)</f>
        <v>53.104856347300924</v>
      </c>
      <c r="F56" s="14">
        <f>SUM(F52:F55)+SUM(F31:F36)</f>
        <v>70.525484356898644</v>
      </c>
      <c r="G56" s="14">
        <f>SUM(G52:G55)+SUM(G31:G36)</f>
        <v>123.63034070419957</v>
      </c>
      <c r="H56" s="38"/>
      <c r="I56" s="14">
        <f>SUM(I52:I55)+SUM(I31:I36)</f>
        <v>70.123755576000022</v>
      </c>
      <c r="J56" s="14">
        <f>SUM(J52:J55)+SUM(J31:J36)</f>
        <v>70.547753009999511</v>
      </c>
      <c r="K56" s="14">
        <f>SUM(K52:K55)+SUM(K31:K36)</f>
        <v>140.67150858599956</v>
      </c>
      <c r="L56" s="14">
        <f>SUM(L52:L55)+SUM(L31:L36)</f>
        <v>17.041167881799979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17</v>
      </c>
      <c r="E58" s="13">
        <v>12.822449269114705</v>
      </c>
      <c r="F58" s="13">
        <v>29.732326863856319</v>
      </c>
      <c r="G58" s="13">
        <f t="shared" ref="G58:G69" si="9">E58+F58</f>
        <v>42.554776132971021</v>
      </c>
      <c r="H58" s="38"/>
      <c r="I58" s="13">
        <v>16.72364185</v>
      </c>
      <c r="J58" s="13">
        <v>31.092669389999902</v>
      </c>
      <c r="K58" s="13">
        <f t="shared" ref="K58:K69" si="10">I58+J58</f>
        <v>47.816311239999905</v>
      </c>
      <c r="L58" s="13">
        <f t="shared" ref="L58:L69" si="11">K58-G58</f>
        <v>5.2615351070288838</v>
      </c>
    </row>
    <row r="59" spans="1:12" x14ac:dyDescent="0.2">
      <c r="A59" s="2">
        <v>23</v>
      </c>
      <c r="C59" s="1" t="s">
        <v>16</v>
      </c>
      <c r="E59" s="13">
        <v>7.6024342034173431</v>
      </c>
      <c r="F59" s="13">
        <v>23.784939888887912</v>
      </c>
      <c r="G59" s="13">
        <f t="shared" si="9"/>
        <v>31.387374092305254</v>
      </c>
      <c r="H59" s="38"/>
      <c r="I59" s="13">
        <v>10.458089280000001</v>
      </c>
      <c r="J59" s="13">
        <v>25.604705389999999</v>
      </c>
      <c r="K59" s="13">
        <f t="shared" si="10"/>
        <v>36.062794670000002</v>
      </c>
      <c r="L59" s="13">
        <f t="shared" si="11"/>
        <v>4.6754205776947479</v>
      </c>
    </row>
    <row r="60" spans="1:12" x14ac:dyDescent="0.2">
      <c r="A60" s="2">
        <v>24</v>
      </c>
      <c r="C60" s="1" t="s">
        <v>30</v>
      </c>
      <c r="E60" s="13">
        <v>3.2720713343534737</v>
      </c>
      <c r="F60" s="13">
        <v>1.1904003435274813</v>
      </c>
      <c r="G60" s="13">
        <f>E60+F60</f>
        <v>4.4624716778809548</v>
      </c>
      <c r="H60" s="38"/>
      <c r="I60" s="13">
        <v>3.9001887200000001</v>
      </c>
      <c r="J60" s="13">
        <v>1.2624625199999999</v>
      </c>
      <c r="K60" s="13">
        <f>I60+J60</f>
        <v>5.1626512399999998</v>
      </c>
      <c r="L60" s="13">
        <f>K60-G60</f>
        <v>0.70017956211904497</v>
      </c>
    </row>
    <row r="61" spans="1:12" x14ac:dyDescent="0.2">
      <c r="A61" s="2">
        <v>25</v>
      </c>
      <c r="C61" s="1" t="s">
        <v>29</v>
      </c>
      <c r="E61" s="13">
        <v>7.963927550924442E-2</v>
      </c>
      <c r="F61" s="13">
        <v>0</v>
      </c>
      <c r="G61" s="13">
        <f>E61+F61</f>
        <v>7.963927550924442E-2</v>
      </c>
      <c r="H61" s="38"/>
      <c r="I61" s="13">
        <v>9.6135469999999987E-2</v>
      </c>
      <c r="J61" s="13">
        <v>0</v>
      </c>
      <c r="K61" s="13">
        <f>I61+J61</f>
        <v>9.6135469999999987E-2</v>
      </c>
      <c r="L61" s="13">
        <f>K61-G61</f>
        <v>1.6496194490755567E-2</v>
      </c>
    </row>
    <row r="62" spans="1:12" x14ac:dyDescent="0.2">
      <c r="A62" s="2">
        <v>26</v>
      </c>
      <c r="C62" s="1" t="s">
        <v>53</v>
      </c>
      <c r="E62" s="13">
        <v>2.7224348976998614</v>
      </c>
      <c r="F62" s="13">
        <v>31.80154948246803</v>
      </c>
      <c r="G62" s="13">
        <f t="shared" si="9"/>
        <v>34.523984380167889</v>
      </c>
      <c r="H62" s="38"/>
      <c r="I62" s="13">
        <v>4.9056313499999993</v>
      </c>
      <c r="J62" s="13">
        <v>34.667519669999905</v>
      </c>
      <c r="K62" s="13">
        <f t="shared" si="10"/>
        <v>39.573151019999905</v>
      </c>
      <c r="L62" s="13">
        <f t="shared" si="11"/>
        <v>5.0491666398320163</v>
      </c>
    </row>
    <row r="63" spans="1:12" x14ac:dyDescent="0.2">
      <c r="A63" s="2">
        <v>27</v>
      </c>
      <c r="C63" s="1" t="s">
        <v>27</v>
      </c>
      <c r="E63" s="13">
        <v>0</v>
      </c>
      <c r="F63" s="13">
        <v>11.785680482252555</v>
      </c>
      <c r="G63" s="13">
        <f t="shared" si="9"/>
        <v>11.785680482252555</v>
      </c>
      <c r="H63" s="38"/>
      <c r="I63" s="13">
        <v>0</v>
      </c>
      <c r="J63" s="13">
        <v>11.43382291</v>
      </c>
      <c r="K63" s="13">
        <f t="shared" si="10"/>
        <v>11.43382291</v>
      </c>
      <c r="L63" s="13">
        <f t="shared" si="11"/>
        <v>-0.35185757225255543</v>
      </c>
    </row>
    <row r="64" spans="1:12" x14ac:dyDescent="0.2">
      <c r="A64" s="2">
        <v>28</v>
      </c>
      <c r="C64" s="1" t="s">
        <v>54</v>
      </c>
      <c r="E64" s="13">
        <v>0</v>
      </c>
      <c r="F64" s="13">
        <v>13.966423388737178</v>
      </c>
      <c r="G64" s="13">
        <f t="shared" si="9"/>
        <v>13.966423388737178</v>
      </c>
      <c r="H64" s="38"/>
      <c r="I64" s="13">
        <v>0</v>
      </c>
      <c r="J64" s="13">
        <v>14.385587169999999</v>
      </c>
      <c r="K64" s="13">
        <f t="shared" si="10"/>
        <v>14.385587169999999</v>
      </c>
      <c r="L64" s="13">
        <f t="shared" si="11"/>
        <v>0.41916378126282083</v>
      </c>
    </row>
    <row r="65" spans="1:12" x14ac:dyDescent="0.2">
      <c r="A65" s="2">
        <v>29</v>
      </c>
      <c r="C65" s="1" t="s">
        <v>55</v>
      </c>
      <c r="E65" s="13">
        <v>0</v>
      </c>
      <c r="F65" s="13">
        <v>78.678789857918119</v>
      </c>
      <c r="G65" s="13">
        <f t="shared" si="9"/>
        <v>78.678789857918119</v>
      </c>
      <c r="H65" s="38"/>
      <c r="I65" s="13">
        <v>0</v>
      </c>
      <c r="J65" s="13">
        <v>79.299712299999698</v>
      </c>
      <c r="K65" s="13">
        <f t="shared" si="10"/>
        <v>79.299712299999698</v>
      </c>
      <c r="L65" s="13">
        <f t="shared" si="11"/>
        <v>0.62092244208157865</v>
      </c>
    </row>
    <row r="66" spans="1:12" x14ac:dyDescent="0.2">
      <c r="A66" s="2">
        <v>30</v>
      </c>
      <c r="C66" s="1" t="s">
        <v>56</v>
      </c>
      <c r="E66" s="13">
        <v>0</v>
      </c>
      <c r="F66" s="13">
        <v>7.549305440732395</v>
      </c>
      <c r="G66" s="13">
        <f t="shared" si="9"/>
        <v>7.549305440732395</v>
      </c>
      <c r="H66" s="38"/>
      <c r="I66" s="13">
        <v>0</v>
      </c>
      <c r="J66" s="13">
        <v>7.8137611799999993</v>
      </c>
      <c r="K66" s="13">
        <f t="shared" si="10"/>
        <v>7.8137611799999993</v>
      </c>
      <c r="L66" s="13">
        <f t="shared" si="11"/>
        <v>0.26445573926760435</v>
      </c>
    </row>
    <row r="67" spans="1:12" x14ac:dyDescent="0.2">
      <c r="A67" s="2">
        <v>31</v>
      </c>
      <c r="C67" s="1" t="s">
        <v>15</v>
      </c>
      <c r="E67" s="13">
        <v>0.91918881332572155</v>
      </c>
      <c r="F67" s="13">
        <v>2.4077005602132862</v>
      </c>
      <c r="G67" s="13">
        <f t="shared" si="9"/>
        <v>3.3268893735390077</v>
      </c>
      <c r="H67" s="38"/>
      <c r="I67" s="13">
        <v>0.65540916999999999</v>
      </c>
      <c r="J67" s="13">
        <v>2.5301157500000002</v>
      </c>
      <c r="K67" s="13">
        <f t="shared" si="10"/>
        <v>3.1855249200000002</v>
      </c>
      <c r="L67" s="13">
        <f t="shared" si="11"/>
        <v>-0.14136445353900751</v>
      </c>
    </row>
    <row r="68" spans="1:12" x14ac:dyDescent="0.2">
      <c r="A68" s="2">
        <v>32</v>
      </c>
      <c r="C68" s="1" t="s">
        <v>14</v>
      </c>
      <c r="E68" s="13">
        <v>2.4750225940507673</v>
      </c>
      <c r="F68" s="13">
        <v>4.1009944415996964</v>
      </c>
      <c r="G68" s="13">
        <f t="shared" si="9"/>
        <v>6.5760170356504641</v>
      </c>
      <c r="H68" s="38"/>
      <c r="I68" s="13">
        <v>1.9530261099999999</v>
      </c>
      <c r="J68" s="13">
        <v>4.0798570659561992</v>
      </c>
      <c r="K68" s="13">
        <f t="shared" si="10"/>
        <v>6.0328831759561989</v>
      </c>
      <c r="L68" s="13">
        <f t="shared" si="11"/>
        <v>-0.5431338596942652</v>
      </c>
    </row>
    <row r="69" spans="1:12" x14ac:dyDescent="0.2">
      <c r="A69" s="2">
        <v>33</v>
      </c>
      <c r="C69" s="1" t="s">
        <v>13</v>
      </c>
      <c r="E69" s="13">
        <v>0</v>
      </c>
      <c r="F69" s="13">
        <v>0</v>
      </c>
      <c r="G69" s="13">
        <f t="shared" si="9"/>
        <v>0</v>
      </c>
      <c r="H69" s="38"/>
      <c r="I69" s="13">
        <v>0</v>
      </c>
      <c r="J69" s="13">
        <v>0</v>
      </c>
      <c r="K69" s="13">
        <f t="shared" si="10"/>
        <v>0</v>
      </c>
      <c r="L69" s="13">
        <f t="shared" si="11"/>
        <v>0</v>
      </c>
    </row>
    <row r="70" spans="1:12" x14ac:dyDescent="0.2">
      <c r="A70" s="2">
        <v>34</v>
      </c>
      <c r="C70" s="1" t="s">
        <v>43</v>
      </c>
      <c r="E70" s="14">
        <f t="shared" ref="E70:K70" si="12">SUM(E58:E69)</f>
        <v>29.893240387471117</v>
      </c>
      <c r="F70" s="14">
        <f t="shared" si="12"/>
        <v>204.99811075019301</v>
      </c>
      <c r="G70" s="14">
        <f t="shared" si="12"/>
        <v>234.89135113766412</v>
      </c>
      <c r="H70" s="38"/>
      <c r="I70" s="14">
        <f t="shared" si="12"/>
        <v>38.692121950000001</v>
      </c>
      <c r="J70" s="14">
        <f t="shared" si="12"/>
        <v>212.17021334595569</v>
      </c>
      <c r="K70" s="14">
        <f t="shared" si="12"/>
        <v>250.86233529595572</v>
      </c>
      <c r="L70" s="14">
        <f>K70-G70</f>
        <v>15.9709841582916</v>
      </c>
    </row>
    <row r="71" spans="1:12" x14ac:dyDescent="0.2">
      <c r="A71" s="2"/>
      <c r="E71" s="13"/>
      <c r="F71" s="18"/>
      <c r="G71" s="18"/>
      <c r="H71" s="40"/>
      <c r="I71" s="18"/>
      <c r="J71" s="18"/>
      <c r="K71" s="18"/>
      <c r="L71" s="18"/>
    </row>
    <row r="72" spans="1:12" x14ac:dyDescent="0.2">
      <c r="A72" s="2">
        <v>35</v>
      </c>
      <c r="C72" s="1" t="s">
        <v>12</v>
      </c>
      <c r="E72" s="14">
        <f t="shared" ref="E72:K72" si="13">E56+E70</f>
        <v>82.998096734772048</v>
      </c>
      <c r="F72" s="14">
        <f t="shared" si="13"/>
        <v>275.52359510709164</v>
      </c>
      <c r="G72" s="14">
        <f t="shared" si="13"/>
        <v>358.52169184186369</v>
      </c>
      <c r="H72" s="38"/>
      <c r="I72" s="14">
        <f t="shared" si="13"/>
        <v>108.81587752600002</v>
      </c>
      <c r="J72" s="14">
        <f t="shared" si="13"/>
        <v>282.71796635595518</v>
      </c>
      <c r="K72" s="14">
        <f t="shared" si="13"/>
        <v>391.53384388195525</v>
      </c>
      <c r="L72" s="14">
        <f>K72-G72</f>
        <v>33.012152040091564</v>
      </c>
    </row>
    <row r="73" spans="1:12" x14ac:dyDescent="0.2">
      <c r="A73" s="2"/>
      <c r="E73" s="13"/>
      <c r="F73" s="18"/>
      <c r="G73" s="18"/>
      <c r="H73" s="40"/>
      <c r="I73" s="18"/>
      <c r="J73" s="18"/>
      <c r="K73" s="18"/>
      <c r="L73" s="18"/>
    </row>
    <row r="74" spans="1:12" x14ac:dyDescent="0.2">
      <c r="A74" s="2">
        <v>36</v>
      </c>
      <c r="C74" s="1" t="s">
        <v>11</v>
      </c>
      <c r="E74" s="14">
        <f>E27+E72</f>
        <v>4362.5380996565955</v>
      </c>
      <c r="F74" s="14">
        <f>F27+F72</f>
        <v>560.9321000729924</v>
      </c>
      <c r="G74" s="14">
        <f>G27+G72</f>
        <v>4923.4701997295879</v>
      </c>
      <c r="H74" s="38"/>
      <c r="I74" s="14">
        <f>I27+I72</f>
        <v>5162.1853065135674</v>
      </c>
      <c r="J74" s="14">
        <f>J27+J72</f>
        <v>568.14758100674226</v>
      </c>
      <c r="K74" s="14">
        <f>K27+K72</f>
        <v>5730.3328875203097</v>
      </c>
      <c r="L74" s="14">
        <f>L27+L72</f>
        <v>806.86268779072168</v>
      </c>
    </row>
    <row r="75" spans="1:12" x14ac:dyDescent="0.2">
      <c r="A75" s="2"/>
      <c r="E75" s="4"/>
      <c r="F75" s="4"/>
      <c r="G75" s="4"/>
      <c r="H75" s="37"/>
      <c r="I75" s="4"/>
      <c r="J75" s="4"/>
      <c r="K75" s="4"/>
      <c r="L75" s="4"/>
    </row>
    <row r="76" spans="1:12" x14ac:dyDescent="0.2">
      <c r="A76" s="2"/>
      <c r="E76" s="4"/>
      <c r="F76" s="4"/>
      <c r="G76" s="4"/>
      <c r="H76" s="37"/>
      <c r="I76" s="4"/>
      <c r="J76" s="4"/>
      <c r="K76" s="4"/>
      <c r="L76" s="4"/>
    </row>
    <row r="77" spans="1:12" x14ac:dyDescent="0.2">
      <c r="A77" s="2"/>
      <c r="E77" s="4"/>
      <c r="F77" s="4"/>
      <c r="G77" s="4"/>
      <c r="H77" s="37"/>
      <c r="I77" s="4"/>
      <c r="J77" s="4"/>
      <c r="K77" s="4"/>
      <c r="L77" s="4"/>
    </row>
    <row r="78" spans="1:12" x14ac:dyDescent="0.2">
      <c r="A78" s="2"/>
      <c r="E78" s="4"/>
      <c r="F78" s="4"/>
      <c r="G78" s="4"/>
      <c r="H78" s="37"/>
      <c r="I78" s="4"/>
      <c r="J78" s="4"/>
      <c r="K78" s="4"/>
      <c r="L78" s="4"/>
    </row>
    <row r="79" spans="1:12" x14ac:dyDescent="0.2">
      <c r="A79" s="2"/>
      <c r="E79" s="4"/>
      <c r="F79" s="4"/>
      <c r="G79" s="4"/>
      <c r="H79" s="37"/>
      <c r="I79" s="4"/>
      <c r="J79" s="4"/>
      <c r="K79" s="4"/>
      <c r="L79" s="4"/>
    </row>
    <row r="80" spans="1:12" x14ac:dyDescent="0.2">
      <c r="A80" s="2"/>
      <c r="E80" s="4"/>
      <c r="F80" s="4"/>
      <c r="G80" s="4"/>
      <c r="H80" s="37"/>
      <c r="I80" s="4"/>
      <c r="J80" s="4"/>
      <c r="K80" s="4"/>
      <c r="L80" s="4"/>
    </row>
    <row r="81" spans="1:12" x14ac:dyDescent="0.2">
      <c r="A81" s="2"/>
      <c r="E81" s="4"/>
      <c r="F81" s="4"/>
      <c r="G81" s="4"/>
      <c r="H81" s="37"/>
      <c r="I81" s="4"/>
      <c r="J81" s="4"/>
      <c r="K81" s="4"/>
      <c r="L81" s="4"/>
    </row>
    <row r="82" spans="1:12" s="9" customFormat="1" x14ac:dyDescent="0.2">
      <c r="A82" s="10"/>
      <c r="B82" s="10"/>
      <c r="C82" s="10"/>
      <c r="D82" s="10"/>
      <c r="E82" s="10"/>
      <c r="F82" s="10"/>
      <c r="G82" s="10"/>
      <c r="H82" s="32"/>
      <c r="I82" s="10"/>
      <c r="J82" s="10"/>
      <c r="K82" s="10"/>
      <c r="L82" s="10"/>
    </row>
    <row r="83" spans="1:12" s="9" customFormat="1" x14ac:dyDescent="0.2">
      <c r="A83" s="10" t="s">
        <v>97</v>
      </c>
      <c r="B83" s="10"/>
      <c r="C83" s="10"/>
      <c r="D83" s="10"/>
      <c r="E83" s="10"/>
      <c r="F83" s="10"/>
      <c r="G83" s="10"/>
      <c r="H83" s="32"/>
      <c r="I83" s="10"/>
      <c r="J83" s="10"/>
      <c r="K83" s="10"/>
      <c r="L83" s="10"/>
    </row>
    <row r="85" spans="1:12" s="3" customFormat="1" x14ac:dyDescent="0.2">
      <c r="E85" s="54">
        <v>2022</v>
      </c>
      <c r="F85" s="54"/>
      <c r="G85" s="54"/>
      <c r="H85" s="33"/>
      <c r="I85" s="54">
        <v>2023</v>
      </c>
      <c r="J85" s="54"/>
      <c r="K85" s="54"/>
      <c r="L85" s="8"/>
    </row>
    <row r="86" spans="1:12" s="5" customFormat="1" ht="38.1" customHeight="1" x14ac:dyDescent="0.2">
      <c r="A86" s="6" t="s">
        <v>82</v>
      </c>
      <c r="C86" s="7" t="s">
        <v>10</v>
      </c>
      <c r="E86" s="53" t="s">
        <v>42</v>
      </c>
      <c r="F86" s="53"/>
      <c r="G86" s="53"/>
      <c r="H86" s="34"/>
      <c r="I86" s="53" t="s">
        <v>41</v>
      </c>
      <c r="J86" s="53"/>
      <c r="K86" s="53"/>
      <c r="L86" s="6" t="s">
        <v>81</v>
      </c>
    </row>
    <row r="87" spans="1:12" x14ac:dyDescent="0.2">
      <c r="E87" s="2" t="s">
        <v>8</v>
      </c>
      <c r="F87" s="2" t="s">
        <v>7</v>
      </c>
      <c r="G87" s="2" t="s">
        <v>6</v>
      </c>
      <c r="H87" s="35"/>
      <c r="I87" s="2" t="s">
        <v>5</v>
      </c>
      <c r="J87" s="2" t="s">
        <v>4</v>
      </c>
      <c r="K87" s="2" t="s">
        <v>3</v>
      </c>
      <c r="L87" s="2" t="s">
        <v>47</v>
      </c>
    </row>
    <row r="88" spans="1:12" x14ac:dyDescent="0.2">
      <c r="E88" s="2"/>
      <c r="F88" s="2"/>
      <c r="G88" s="2"/>
      <c r="H88" s="35"/>
      <c r="I88" s="2"/>
      <c r="J88" s="2"/>
      <c r="K88" s="2"/>
      <c r="L88" s="2"/>
    </row>
    <row r="89" spans="1:12" x14ac:dyDescent="0.2">
      <c r="E89" s="28" t="s">
        <v>83</v>
      </c>
      <c r="F89" s="28"/>
      <c r="G89" s="28" t="s">
        <v>1</v>
      </c>
      <c r="H89" s="42"/>
      <c r="I89" s="28"/>
      <c r="J89" s="28"/>
      <c r="K89" s="28" t="s">
        <v>1</v>
      </c>
      <c r="L89" s="2"/>
    </row>
    <row r="91" spans="1:12" x14ac:dyDescent="0.2">
      <c r="A91" s="2"/>
      <c r="C91" s="3" t="s">
        <v>2</v>
      </c>
      <c r="E91" s="4"/>
      <c r="F91" s="4"/>
      <c r="G91" s="4"/>
      <c r="H91" s="37"/>
      <c r="I91" s="4"/>
      <c r="J91" s="4"/>
      <c r="K91" s="4"/>
      <c r="L91" s="4"/>
    </row>
    <row r="93" spans="1:12" x14ac:dyDescent="0.2">
      <c r="A93" s="25">
        <v>37</v>
      </c>
      <c r="B93" s="27"/>
      <c r="C93" s="5" t="s">
        <v>63</v>
      </c>
      <c r="E93" s="2" t="s">
        <v>84</v>
      </c>
      <c r="G93" s="13">
        <v>-34.13837924847369</v>
      </c>
      <c r="H93" s="38"/>
      <c r="I93" s="20"/>
      <c r="J93" s="20"/>
      <c r="K93" s="13">
        <v>-27.492018000000002</v>
      </c>
      <c r="L93" s="16">
        <f t="shared" ref="L93:L105" si="14">K93-G93</f>
        <v>6.6463612484736885</v>
      </c>
    </row>
    <row r="94" spans="1:12" ht="25.5" x14ac:dyDescent="0.2">
      <c r="A94" s="25">
        <v>38</v>
      </c>
      <c r="B94" s="27"/>
      <c r="C94" s="5" t="s">
        <v>64</v>
      </c>
      <c r="E94" s="2" t="s">
        <v>84</v>
      </c>
      <c r="G94" s="13">
        <v>0</v>
      </c>
      <c r="H94" s="38"/>
      <c r="I94" s="20"/>
      <c r="J94" s="20"/>
      <c r="K94" s="13">
        <v>0</v>
      </c>
      <c r="L94" s="16">
        <f t="shared" si="14"/>
        <v>0</v>
      </c>
    </row>
    <row r="95" spans="1:12" x14ac:dyDescent="0.2">
      <c r="A95" s="25">
        <v>39</v>
      </c>
      <c r="B95" s="27"/>
      <c r="C95" s="5" t="s">
        <v>65</v>
      </c>
      <c r="E95" s="2" t="s">
        <v>84</v>
      </c>
      <c r="G95" s="13">
        <v>-15.4552</v>
      </c>
      <c r="H95" s="38"/>
      <c r="I95" s="20"/>
      <c r="J95" s="20"/>
      <c r="K95" s="13">
        <v>-33.392699999999998</v>
      </c>
      <c r="L95" s="16">
        <f t="shared" si="14"/>
        <v>-17.9375</v>
      </c>
    </row>
    <row r="96" spans="1:12" ht="25.5" x14ac:dyDescent="0.2">
      <c r="A96" s="25">
        <v>40</v>
      </c>
      <c r="B96" s="27"/>
      <c r="C96" s="5" t="s">
        <v>66</v>
      </c>
      <c r="E96" s="2" t="s">
        <v>91</v>
      </c>
      <c r="G96" s="13">
        <v>4.0515903498391292</v>
      </c>
      <c r="H96" s="38"/>
      <c r="I96" s="20"/>
      <c r="J96" s="20"/>
      <c r="K96" s="13">
        <v>0</v>
      </c>
      <c r="L96" s="16">
        <f t="shared" si="14"/>
        <v>-4.0515903498391292</v>
      </c>
    </row>
    <row r="97" spans="1:12" x14ac:dyDescent="0.2">
      <c r="A97" s="25">
        <v>41</v>
      </c>
      <c r="B97" s="27"/>
      <c r="C97" s="5" t="s">
        <v>67</v>
      </c>
      <c r="E97" s="2" t="s">
        <v>85</v>
      </c>
      <c r="G97" s="13">
        <v>1.1825000000000001</v>
      </c>
      <c r="H97" s="38"/>
      <c r="I97" s="20"/>
      <c r="J97" s="20"/>
      <c r="K97" s="13">
        <v>0</v>
      </c>
      <c r="L97" s="16">
        <f t="shared" si="14"/>
        <v>-1.1825000000000001</v>
      </c>
    </row>
    <row r="98" spans="1:12" x14ac:dyDescent="0.2">
      <c r="A98" s="25">
        <v>42</v>
      </c>
      <c r="B98" s="27"/>
      <c r="C98" s="5" t="s">
        <v>68</v>
      </c>
      <c r="E98" s="2" t="s">
        <v>85</v>
      </c>
      <c r="G98" s="13">
        <v>-9.4218984047071963</v>
      </c>
      <c r="H98" s="38"/>
      <c r="I98" s="20"/>
      <c r="J98" s="20"/>
      <c r="K98" s="13">
        <v>6.9398898101151296</v>
      </c>
      <c r="L98" s="16">
        <f t="shared" si="14"/>
        <v>16.361788214822326</v>
      </c>
    </row>
    <row r="99" spans="1:12" ht="25.5" x14ac:dyDescent="0.2">
      <c r="A99" s="25">
        <v>43</v>
      </c>
      <c r="B99" s="27"/>
      <c r="C99" s="5" t="s">
        <v>69</v>
      </c>
      <c r="E99" s="2" t="s">
        <v>85</v>
      </c>
      <c r="G99" s="13">
        <v>0</v>
      </c>
      <c r="H99" s="38"/>
      <c r="I99" s="20"/>
      <c r="J99" s="20"/>
      <c r="K99" s="13">
        <v>0</v>
      </c>
      <c r="L99" s="16">
        <f t="shared" si="14"/>
        <v>0</v>
      </c>
    </row>
    <row r="100" spans="1:12" ht="38.25" x14ac:dyDescent="0.2">
      <c r="A100" s="25">
        <v>44</v>
      </c>
      <c r="B100" s="27"/>
      <c r="C100" s="5" t="s">
        <v>70</v>
      </c>
      <c r="E100" s="2" t="s">
        <v>85</v>
      </c>
      <c r="G100" s="13">
        <v>0</v>
      </c>
      <c r="H100" s="38"/>
      <c r="I100" s="20"/>
      <c r="J100" s="20"/>
      <c r="K100" s="13">
        <v>0</v>
      </c>
      <c r="L100" s="16">
        <f t="shared" si="14"/>
        <v>0</v>
      </c>
    </row>
    <row r="101" spans="1:12" ht="25.5" x14ac:dyDescent="0.2">
      <c r="A101" s="25">
        <v>45</v>
      </c>
      <c r="B101" s="27"/>
      <c r="C101" s="5" t="s">
        <v>71</v>
      </c>
      <c r="E101" s="2" t="s">
        <v>85</v>
      </c>
      <c r="G101" s="13">
        <v>12</v>
      </c>
      <c r="H101" s="38"/>
      <c r="I101" s="20"/>
      <c r="J101" s="20"/>
      <c r="K101" s="13">
        <v>12.000000000000012</v>
      </c>
      <c r="L101" s="16">
        <f t="shared" si="14"/>
        <v>0</v>
      </c>
    </row>
    <row r="102" spans="1:12" x14ac:dyDescent="0.2">
      <c r="A102" s="25">
        <v>46</v>
      </c>
      <c r="B102" s="27"/>
      <c r="C102" s="5" t="s">
        <v>72</v>
      </c>
      <c r="E102" s="2" t="s">
        <v>85</v>
      </c>
      <c r="G102" s="13">
        <v>0</v>
      </c>
      <c r="H102" s="38"/>
      <c r="I102" s="20"/>
      <c r="J102" s="20"/>
      <c r="K102" s="13">
        <v>0</v>
      </c>
      <c r="L102" s="16">
        <f t="shared" si="14"/>
        <v>0</v>
      </c>
    </row>
    <row r="103" spans="1:12" x14ac:dyDescent="0.2">
      <c r="A103" s="25">
        <v>47</v>
      </c>
      <c r="B103" s="27"/>
      <c r="C103" s="5" t="s">
        <v>73</v>
      </c>
      <c r="E103" s="2" t="s">
        <v>85</v>
      </c>
      <c r="G103" s="13">
        <v>0</v>
      </c>
      <c r="H103" s="38"/>
      <c r="I103" s="20"/>
      <c r="J103" s="20"/>
      <c r="K103" s="13">
        <v>0</v>
      </c>
      <c r="L103" s="16">
        <f t="shared" si="14"/>
        <v>0</v>
      </c>
    </row>
    <row r="104" spans="1:12" ht="25.5" x14ac:dyDescent="0.2">
      <c r="A104" s="25">
        <v>48</v>
      </c>
      <c r="C104" s="5" t="s">
        <v>74</v>
      </c>
      <c r="E104" s="2" t="s">
        <v>85</v>
      </c>
      <c r="G104" s="13">
        <v>0</v>
      </c>
      <c r="H104" s="38"/>
      <c r="I104" s="20"/>
      <c r="J104" s="20"/>
      <c r="K104" s="13">
        <v>0</v>
      </c>
      <c r="L104" s="16">
        <f t="shared" si="14"/>
        <v>0</v>
      </c>
    </row>
    <row r="105" spans="1:12" ht="25.5" x14ac:dyDescent="0.2">
      <c r="A105" s="25">
        <v>49</v>
      </c>
      <c r="C105" s="5" t="s">
        <v>75</v>
      </c>
      <c r="E105" s="2" t="s">
        <v>85</v>
      </c>
      <c r="G105" s="13">
        <v>0</v>
      </c>
      <c r="H105" s="38"/>
      <c r="I105" s="20"/>
      <c r="J105" s="20"/>
      <c r="K105" s="13">
        <v>0</v>
      </c>
      <c r="L105" s="16">
        <f t="shared" si="14"/>
        <v>0</v>
      </c>
    </row>
    <row r="106" spans="1:12" x14ac:dyDescent="0.2">
      <c r="A106" s="2"/>
      <c r="C106" s="5"/>
      <c r="E106" s="2"/>
      <c r="G106" s="13"/>
      <c r="H106" s="38"/>
      <c r="I106" s="20"/>
      <c r="J106" s="20"/>
      <c r="K106" s="13"/>
      <c r="L106" s="16"/>
    </row>
    <row r="107" spans="1:12" x14ac:dyDescent="0.2">
      <c r="A107" s="2"/>
      <c r="C107" s="5"/>
      <c r="E107" s="2"/>
      <c r="G107" s="13"/>
      <c r="H107" s="38"/>
      <c r="I107" s="20"/>
      <c r="J107" s="20"/>
      <c r="K107" s="13"/>
      <c r="L107" s="16"/>
    </row>
    <row r="108" spans="1:12" x14ac:dyDescent="0.2">
      <c r="A108" s="2"/>
      <c r="C108" s="5"/>
      <c r="E108" s="2"/>
      <c r="G108" s="13"/>
      <c r="H108" s="38"/>
      <c r="I108" s="20"/>
      <c r="J108" s="20"/>
      <c r="K108" s="13"/>
      <c r="L108" s="16"/>
    </row>
    <row r="109" spans="1:12" x14ac:dyDescent="0.2">
      <c r="A109" s="2"/>
      <c r="C109" s="5"/>
      <c r="E109" s="2"/>
      <c r="G109" s="13"/>
      <c r="H109" s="38"/>
      <c r="I109" s="20"/>
      <c r="J109" s="20"/>
      <c r="K109" s="13"/>
      <c r="L109" s="16"/>
    </row>
    <row r="110" spans="1:12" x14ac:dyDescent="0.2">
      <c r="A110" s="2"/>
      <c r="C110" s="44"/>
      <c r="E110" s="2"/>
      <c r="G110" s="13"/>
      <c r="H110" s="38"/>
      <c r="I110" s="20"/>
      <c r="J110" s="20"/>
      <c r="K110" s="13"/>
      <c r="L110" s="16"/>
    </row>
    <row r="111" spans="1:12" x14ac:dyDescent="0.2">
      <c r="A111" s="10"/>
      <c r="B111" s="10"/>
      <c r="C111" s="10"/>
      <c r="D111" s="10"/>
      <c r="E111" s="10"/>
      <c r="F111" s="10"/>
      <c r="G111" s="10"/>
      <c r="H111" s="32"/>
      <c r="I111" s="10"/>
      <c r="J111" s="10"/>
      <c r="K111" s="10"/>
      <c r="L111" s="10"/>
    </row>
    <row r="112" spans="1:12" x14ac:dyDescent="0.2">
      <c r="A112" s="10"/>
      <c r="B112" s="10"/>
      <c r="C112" s="10"/>
      <c r="D112" s="10"/>
      <c r="E112" s="10"/>
      <c r="F112" s="10"/>
      <c r="G112" s="10"/>
      <c r="H112" s="32"/>
      <c r="I112" s="10"/>
      <c r="J112" s="10"/>
      <c r="K112" s="10"/>
      <c r="L112" s="10"/>
    </row>
    <row r="113" spans="1:12" x14ac:dyDescent="0.2">
      <c r="A113" s="10"/>
      <c r="B113" s="10"/>
      <c r="C113" s="10"/>
      <c r="D113" s="10"/>
      <c r="E113" s="10"/>
      <c r="F113" s="10"/>
      <c r="G113" s="10"/>
      <c r="H113" s="32"/>
      <c r="I113" s="10"/>
      <c r="J113" s="10"/>
      <c r="K113" s="10"/>
      <c r="L113" s="10"/>
    </row>
    <row r="114" spans="1:12" x14ac:dyDescent="0.2">
      <c r="A114" s="10" t="s">
        <v>97</v>
      </c>
      <c r="B114" s="10"/>
      <c r="C114" s="10"/>
      <c r="D114" s="10"/>
      <c r="E114" s="10"/>
      <c r="F114" s="10"/>
      <c r="G114" s="10"/>
      <c r="H114" s="32"/>
      <c r="I114" s="10"/>
      <c r="J114" s="10"/>
      <c r="K114" s="10"/>
      <c r="L114" s="10"/>
    </row>
    <row r="116" spans="1:12" x14ac:dyDescent="0.2">
      <c r="A116" s="3"/>
      <c r="B116" s="3"/>
      <c r="C116" s="3"/>
      <c r="D116" s="3"/>
      <c r="E116" s="54">
        <v>2022</v>
      </c>
      <c r="F116" s="54"/>
      <c r="G116" s="54"/>
      <c r="H116" s="33"/>
      <c r="I116" s="54">
        <v>2023</v>
      </c>
      <c r="J116" s="54"/>
      <c r="K116" s="54"/>
      <c r="L116" s="8"/>
    </row>
    <row r="117" spans="1:12" ht="64.5" customHeight="1" x14ac:dyDescent="0.2">
      <c r="A117" s="6" t="s">
        <v>82</v>
      </c>
      <c r="B117" s="5"/>
      <c r="C117" s="7" t="s">
        <v>10</v>
      </c>
      <c r="D117" s="5"/>
      <c r="E117" s="53" t="s">
        <v>42</v>
      </c>
      <c r="F117" s="53"/>
      <c r="G117" s="53"/>
      <c r="H117" s="34"/>
      <c r="I117" s="53" t="s">
        <v>41</v>
      </c>
      <c r="J117" s="53"/>
      <c r="K117" s="53"/>
      <c r="L117" s="6" t="s">
        <v>81</v>
      </c>
    </row>
    <row r="118" spans="1:12" x14ac:dyDescent="0.2">
      <c r="E118" s="2" t="s">
        <v>8</v>
      </c>
      <c r="F118" s="2" t="s">
        <v>7</v>
      </c>
      <c r="G118" s="2" t="s">
        <v>6</v>
      </c>
      <c r="H118" s="35"/>
      <c r="I118" s="2" t="s">
        <v>5</v>
      </c>
      <c r="J118" s="2" t="s">
        <v>4</v>
      </c>
      <c r="K118" s="2" t="s">
        <v>3</v>
      </c>
      <c r="L118" s="2" t="s">
        <v>47</v>
      </c>
    </row>
    <row r="119" spans="1:12" x14ac:dyDescent="0.2">
      <c r="E119" s="2"/>
      <c r="F119" s="2"/>
      <c r="G119" s="2"/>
      <c r="H119" s="35"/>
      <c r="I119" s="2"/>
      <c r="J119" s="2"/>
      <c r="K119" s="2"/>
      <c r="L119" s="2"/>
    </row>
    <row r="120" spans="1:12" x14ac:dyDescent="0.2">
      <c r="E120" s="28" t="s">
        <v>83</v>
      </c>
      <c r="F120" s="28"/>
      <c r="G120" s="28" t="s">
        <v>1</v>
      </c>
      <c r="H120" s="42"/>
      <c r="I120" s="28"/>
      <c r="J120" s="28"/>
      <c r="K120" s="28" t="s">
        <v>1</v>
      </c>
      <c r="L120" s="2"/>
    </row>
    <row r="121" spans="1:12" x14ac:dyDescent="0.2">
      <c r="A121" s="2"/>
      <c r="C121" s="5"/>
      <c r="E121" s="2"/>
      <c r="G121" s="13"/>
      <c r="H121" s="38"/>
      <c r="I121" s="20"/>
      <c r="J121" s="20"/>
      <c r="K121" s="13"/>
      <c r="L121" s="16"/>
    </row>
    <row r="122" spans="1:12" ht="38.25" x14ac:dyDescent="0.2">
      <c r="A122" s="25">
        <v>50</v>
      </c>
      <c r="C122" s="5" t="s">
        <v>99</v>
      </c>
      <c r="E122" s="2" t="s">
        <v>85</v>
      </c>
      <c r="G122" s="13">
        <v>0</v>
      </c>
      <c r="H122" s="38"/>
      <c r="I122" s="20"/>
      <c r="J122" s="20"/>
      <c r="K122" s="13">
        <v>0</v>
      </c>
      <c r="L122" s="16">
        <f t="shared" ref="L122:L128" si="15">K122-G122</f>
        <v>0</v>
      </c>
    </row>
    <row r="123" spans="1:12" ht="25.5" x14ac:dyDescent="0.2">
      <c r="A123" s="25">
        <v>51</v>
      </c>
      <c r="C123" s="5" t="s">
        <v>66</v>
      </c>
      <c r="E123" s="2" t="s">
        <v>90</v>
      </c>
      <c r="G123" s="13">
        <v>9.3539505552800399</v>
      </c>
      <c r="H123" s="38"/>
      <c r="I123" s="20"/>
      <c r="J123" s="20"/>
      <c r="K123" s="13">
        <v>-6.1126680466973013</v>
      </c>
      <c r="L123" s="16">
        <f t="shared" si="15"/>
        <v>-15.466618601977341</v>
      </c>
    </row>
    <row r="124" spans="1:12" ht="25.5" x14ac:dyDescent="0.2">
      <c r="A124" s="25">
        <v>52</v>
      </c>
      <c r="C124" s="5" t="s">
        <v>77</v>
      </c>
      <c r="E124" s="2" t="s">
        <v>86</v>
      </c>
      <c r="G124" s="13">
        <v>0</v>
      </c>
      <c r="H124" s="38"/>
      <c r="I124" s="20"/>
      <c r="J124" s="20"/>
      <c r="K124" s="13">
        <v>0</v>
      </c>
      <c r="L124" s="16">
        <f t="shared" si="15"/>
        <v>0</v>
      </c>
    </row>
    <row r="125" spans="1:12" x14ac:dyDescent="0.2">
      <c r="A125" s="25">
        <v>53</v>
      </c>
      <c r="C125" s="5" t="s">
        <v>68</v>
      </c>
      <c r="E125" s="2" t="s">
        <v>86</v>
      </c>
      <c r="G125" s="13">
        <v>-4.4484529060868807</v>
      </c>
      <c r="H125" s="38"/>
      <c r="I125" s="20"/>
      <c r="J125" s="20"/>
      <c r="K125" s="13">
        <v>1.1738915798336</v>
      </c>
      <c r="L125" s="16">
        <f t="shared" si="15"/>
        <v>5.6223444859204807</v>
      </c>
    </row>
    <row r="126" spans="1:12" x14ac:dyDescent="0.2">
      <c r="A126" s="25">
        <v>54</v>
      </c>
      <c r="C126" s="5" t="s">
        <v>78</v>
      </c>
      <c r="E126" s="2" t="s">
        <v>86</v>
      </c>
      <c r="G126" s="13">
        <v>-3.5557550909161217</v>
      </c>
      <c r="H126" s="38"/>
      <c r="I126" s="20"/>
      <c r="J126" s="20"/>
      <c r="K126" s="13">
        <v>-2.89131583129085</v>
      </c>
      <c r="L126" s="16">
        <f t="shared" si="15"/>
        <v>0.66443925962527173</v>
      </c>
    </row>
    <row r="127" spans="1:12" x14ac:dyDescent="0.2">
      <c r="A127" s="25">
        <v>55</v>
      </c>
      <c r="C127" s="5" t="s">
        <v>72</v>
      </c>
      <c r="E127" s="2" t="s">
        <v>86</v>
      </c>
      <c r="G127" s="13">
        <v>0.42</v>
      </c>
      <c r="H127" s="38"/>
      <c r="I127" s="20"/>
      <c r="J127" s="20"/>
      <c r="K127" s="13">
        <v>0.42</v>
      </c>
      <c r="L127" s="16">
        <f t="shared" si="15"/>
        <v>0</v>
      </c>
    </row>
    <row r="128" spans="1:12" x14ac:dyDescent="0.2">
      <c r="A128" s="25">
        <v>56</v>
      </c>
      <c r="C128" s="5" t="s">
        <v>73</v>
      </c>
      <c r="E128" s="2" t="s">
        <v>86</v>
      </c>
      <c r="G128" s="13">
        <v>1.5299999999999999E-2</v>
      </c>
      <c r="H128" s="38"/>
      <c r="I128" s="20"/>
      <c r="J128" s="20"/>
      <c r="K128" s="13">
        <v>0</v>
      </c>
      <c r="L128" s="16">
        <f t="shared" si="15"/>
        <v>-1.5299999999999999E-2</v>
      </c>
    </row>
    <row r="129" spans="1:12" ht="51" x14ac:dyDescent="0.2">
      <c r="A129" s="25">
        <v>57</v>
      </c>
      <c r="C129" s="45" t="s">
        <v>100</v>
      </c>
      <c r="E129" s="2" t="s">
        <v>84</v>
      </c>
      <c r="G129" s="13">
        <v>-16.731251</v>
      </c>
      <c r="H129" s="38"/>
      <c r="I129" s="20"/>
      <c r="J129" s="20"/>
      <c r="K129" s="13">
        <v>-16.433520000000001</v>
      </c>
      <c r="L129" s="16">
        <f>K129-G129</f>
        <v>0.29773099999999886</v>
      </c>
    </row>
    <row r="130" spans="1:12" x14ac:dyDescent="0.2">
      <c r="A130" s="25">
        <v>58</v>
      </c>
      <c r="C130" s="5" t="s">
        <v>79</v>
      </c>
      <c r="E130" s="2" t="s">
        <v>84</v>
      </c>
      <c r="G130" s="13">
        <v>0</v>
      </c>
      <c r="H130" s="38"/>
      <c r="I130" s="20"/>
      <c r="J130" s="20"/>
      <c r="K130" s="13">
        <v>0</v>
      </c>
      <c r="L130" s="16">
        <f>K130-G130</f>
        <v>0</v>
      </c>
    </row>
    <row r="131" spans="1:12" x14ac:dyDescent="0.2">
      <c r="A131" s="25">
        <v>59</v>
      </c>
      <c r="C131" s="5" t="s">
        <v>1</v>
      </c>
      <c r="G131" s="15">
        <f>SUM(G93:G105)+SUM(G122:G128)+SUM(G129:G130)</f>
        <v>-56.727595745064725</v>
      </c>
      <c r="H131" s="30"/>
      <c r="I131" s="21"/>
      <c r="J131" s="21"/>
      <c r="K131" s="15">
        <f>SUM(K93:K105)+SUM(K122:K128)+SUM(K129:K130)</f>
        <v>-65.788440488039413</v>
      </c>
      <c r="L131" s="15">
        <f>SUM(L93:L103)+SUM(L122:L130)</f>
        <v>-9.0608447429747034</v>
      </c>
    </row>
    <row r="132" spans="1:12" x14ac:dyDescent="0.2">
      <c r="A132" s="25"/>
      <c r="C132" s="5"/>
      <c r="G132" s="16"/>
      <c r="H132" s="30"/>
      <c r="I132" s="21"/>
      <c r="J132" s="21"/>
      <c r="K132" s="16"/>
      <c r="L132" s="16"/>
    </row>
    <row r="133" spans="1:12" ht="18" customHeight="1" thickBot="1" x14ac:dyDescent="0.25">
      <c r="A133" s="25">
        <v>60</v>
      </c>
      <c r="C133" s="5" t="s">
        <v>0</v>
      </c>
      <c r="G133" s="17">
        <f>G74+G131</f>
        <v>4866.7426039845232</v>
      </c>
      <c r="H133" s="30"/>
      <c r="I133" s="21"/>
      <c r="J133" s="21"/>
      <c r="K133" s="17">
        <f>K74+K131</f>
        <v>5664.54444703227</v>
      </c>
      <c r="L133" s="17">
        <f>K133-G133</f>
        <v>797.80184304774684</v>
      </c>
    </row>
    <row r="134" spans="1:12" ht="13.5" thickTop="1" x14ac:dyDescent="0.2">
      <c r="C134" s="5"/>
    </row>
    <row r="135" spans="1:12" x14ac:dyDescent="0.2">
      <c r="A135" s="8" t="s">
        <v>87</v>
      </c>
    </row>
    <row r="136" spans="1:12" ht="15" customHeight="1" x14ac:dyDescent="0.2">
      <c r="A136" s="29" t="s">
        <v>88</v>
      </c>
      <c r="B136" s="55" t="s">
        <v>92</v>
      </c>
      <c r="C136" s="55"/>
    </row>
    <row r="137" spans="1:12" ht="15" customHeight="1" x14ac:dyDescent="0.2">
      <c r="A137" s="29" t="s">
        <v>89</v>
      </c>
      <c r="B137" s="55" t="s">
        <v>93</v>
      </c>
      <c r="C137" s="55"/>
    </row>
  </sheetData>
  <mergeCells count="18">
    <mergeCell ref="E86:G86"/>
    <mergeCell ref="I86:K86"/>
    <mergeCell ref="B136:C136"/>
    <mergeCell ref="B137:C137"/>
    <mergeCell ref="E116:G116"/>
    <mergeCell ref="I116:K116"/>
    <mergeCell ref="E117:G117"/>
    <mergeCell ref="I117:K117"/>
    <mergeCell ref="E47:G47"/>
    <mergeCell ref="I47:K47"/>
    <mergeCell ref="E85:G85"/>
    <mergeCell ref="E8:G8"/>
    <mergeCell ref="E9:G9"/>
    <mergeCell ref="I8:K8"/>
    <mergeCell ref="I9:K9"/>
    <mergeCell ref="E46:G46"/>
    <mergeCell ref="I46:K46"/>
    <mergeCell ref="I85:K85"/>
  </mergeCells>
  <pageMargins left="0.7" right="0.7" top="0.75" bottom="0.75" header="0.3" footer="0.3"/>
  <pageSetup firstPageNumber="13" orientation="landscape" useFirstPageNumber="1" r:id="rId1"/>
  <headerFooter>
    <oddHeader>&amp;R&amp;"Arial,Regular"&amp;10Filed: 2022-10-31
EB-2022-0200
Exhibit 3
Tab 3
Schedule 1
Attachment 4
 Page &amp;P of 20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51C1-795F-4D4E-8AA8-43F93176D39E}">
  <dimension ref="A1:L137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28515625" style="1" customWidth="1"/>
    <col min="2" max="2" width="1.28515625" style="1" customWidth="1"/>
    <col min="3" max="3" width="24" style="1" customWidth="1"/>
    <col min="4" max="4" width="1.28515625" style="1" customWidth="1"/>
    <col min="5" max="6" width="11.42578125" style="1" customWidth="1"/>
    <col min="7" max="7" width="12.7109375" style="1" customWidth="1"/>
    <col min="8" max="8" width="1.140625" style="31" customWidth="1"/>
    <col min="9" max="11" width="12.7109375" style="1" customWidth="1"/>
    <col min="12" max="12" width="15.42578125" style="1" customWidth="1"/>
    <col min="13" max="16384" width="101.140625" style="1"/>
  </cols>
  <sheetData>
    <row r="1" spans="1:12" x14ac:dyDescent="0.2">
      <c r="A1" s="12"/>
    </row>
    <row r="6" spans="1:12" s="9" customFormat="1" x14ac:dyDescent="0.2">
      <c r="A6" s="10" t="s">
        <v>61</v>
      </c>
      <c r="B6" s="10"/>
      <c r="C6" s="10"/>
      <c r="D6" s="10"/>
      <c r="E6" s="10"/>
      <c r="F6" s="10"/>
      <c r="G6" s="10"/>
      <c r="H6" s="32"/>
      <c r="I6" s="10"/>
      <c r="J6" s="10"/>
      <c r="K6" s="10"/>
      <c r="L6" s="10"/>
    </row>
    <row r="8" spans="1:12" s="3" customFormat="1" ht="15" customHeight="1" x14ac:dyDescent="0.2">
      <c r="E8" s="54">
        <v>2023</v>
      </c>
      <c r="F8" s="54"/>
      <c r="G8" s="54"/>
      <c r="H8" s="33"/>
      <c r="I8" s="54">
        <v>2024</v>
      </c>
      <c r="J8" s="54"/>
      <c r="K8" s="54"/>
      <c r="L8" s="8"/>
    </row>
    <row r="9" spans="1:12" s="5" customFormat="1" ht="38.1" customHeight="1" x14ac:dyDescent="0.2">
      <c r="A9" s="6" t="s">
        <v>82</v>
      </c>
      <c r="C9" s="7" t="s">
        <v>10</v>
      </c>
      <c r="E9" s="53" t="s">
        <v>41</v>
      </c>
      <c r="F9" s="53"/>
      <c r="G9" s="53"/>
      <c r="H9" s="34"/>
      <c r="I9" s="53" t="s">
        <v>40</v>
      </c>
      <c r="J9" s="53"/>
      <c r="K9" s="53"/>
      <c r="L9" s="6" t="s">
        <v>52</v>
      </c>
    </row>
    <row r="10" spans="1:12" x14ac:dyDescent="0.2">
      <c r="E10" s="2" t="s">
        <v>8</v>
      </c>
      <c r="F10" s="2" t="s">
        <v>7</v>
      </c>
      <c r="G10" s="2" t="s">
        <v>6</v>
      </c>
      <c r="H10" s="35"/>
      <c r="I10" s="2" t="s">
        <v>5</v>
      </c>
      <c r="J10" s="2" t="s">
        <v>4</v>
      </c>
      <c r="K10" s="2" t="s">
        <v>3</v>
      </c>
      <c r="L10" s="2" t="s">
        <v>47</v>
      </c>
    </row>
    <row r="11" spans="1:12" x14ac:dyDescent="0.2">
      <c r="E11" s="2"/>
      <c r="F11" s="2"/>
      <c r="G11" s="2"/>
      <c r="H11" s="35"/>
      <c r="I11" s="2"/>
      <c r="J11" s="2"/>
      <c r="K11" s="2"/>
      <c r="L11" s="2"/>
    </row>
    <row r="12" spans="1:12" x14ac:dyDescent="0.2">
      <c r="E12" s="11" t="s">
        <v>46</v>
      </c>
      <c r="F12" s="11" t="s">
        <v>45</v>
      </c>
      <c r="G12" s="11" t="s">
        <v>1</v>
      </c>
      <c r="H12" s="36"/>
      <c r="I12" s="11" t="s">
        <v>46</v>
      </c>
      <c r="J12" s="11" t="s">
        <v>45</v>
      </c>
      <c r="K12" s="11" t="s">
        <v>1</v>
      </c>
      <c r="L12" s="2"/>
    </row>
    <row r="14" spans="1:12" x14ac:dyDescent="0.2">
      <c r="C14" s="3" t="s">
        <v>39</v>
      </c>
      <c r="L14" s="4"/>
    </row>
    <row r="15" spans="1:12" x14ac:dyDescent="0.2">
      <c r="E15" s="4"/>
      <c r="F15" s="4"/>
      <c r="G15" s="4"/>
      <c r="H15" s="37"/>
      <c r="I15" s="4"/>
      <c r="J15" s="4"/>
      <c r="K15" s="4"/>
      <c r="L15" s="4"/>
    </row>
    <row r="16" spans="1:12" x14ac:dyDescent="0.2">
      <c r="A16" s="2">
        <v>1</v>
      </c>
      <c r="C16" s="1" t="s">
        <v>62</v>
      </c>
      <c r="E16" s="13">
        <v>2193.2532272574963</v>
      </c>
      <c r="F16" s="13">
        <v>19.063742037074004</v>
      </c>
      <c r="G16" s="13">
        <f>E16+F16</f>
        <v>2212.3169692945703</v>
      </c>
      <c r="H16" s="38"/>
      <c r="I16" s="13">
        <v>2189.24553679666</v>
      </c>
      <c r="J16" s="13">
        <v>17.139605761546999</v>
      </c>
      <c r="K16" s="13">
        <f>I16+J16</f>
        <v>2206.385142558207</v>
      </c>
      <c r="L16" s="13">
        <f>K16-G16</f>
        <v>-5.9318267363632913</v>
      </c>
    </row>
    <row r="17" spans="1:12" x14ac:dyDescent="0.2">
      <c r="A17" s="2">
        <v>2</v>
      </c>
      <c r="C17" s="1" t="s">
        <v>37</v>
      </c>
      <c r="E17" s="13">
        <v>1043.3305558086704</v>
      </c>
      <c r="F17" s="13">
        <v>163.295670385584</v>
      </c>
      <c r="G17" s="13">
        <f>E17+F17</f>
        <v>1206.6262261942543</v>
      </c>
      <c r="H17" s="38"/>
      <c r="I17" s="13">
        <v>1029.6320936446839</v>
      </c>
      <c r="J17" s="13">
        <v>161.08285000234699</v>
      </c>
      <c r="K17" s="13">
        <f>I17+J17</f>
        <v>1190.7149436470309</v>
      </c>
      <c r="L17" s="13">
        <f>K17-G17</f>
        <v>-15.911282547223436</v>
      </c>
    </row>
    <row r="18" spans="1:12" x14ac:dyDescent="0.2">
      <c r="A18" s="2">
        <v>3</v>
      </c>
      <c r="C18" s="1" t="s">
        <v>36</v>
      </c>
      <c r="E18" s="13">
        <v>0</v>
      </c>
      <c r="F18" s="13">
        <v>0</v>
      </c>
      <c r="G18" s="13">
        <f>E18+F18</f>
        <v>0</v>
      </c>
      <c r="H18" s="38"/>
      <c r="I18" s="13">
        <v>0</v>
      </c>
      <c r="J18" s="13">
        <v>0</v>
      </c>
      <c r="K18" s="13">
        <f>I18+J18</f>
        <v>0</v>
      </c>
      <c r="L18" s="13">
        <f>K18-G18</f>
        <v>0</v>
      </c>
    </row>
    <row r="19" spans="1:12" x14ac:dyDescent="0.2">
      <c r="A19" s="2">
        <v>4</v>
      </c>
      <c r="C19" s="1" t="s">
        <v>44</v>
      </c>
      <c r="E19" s="14">
        <f t="shared" ref="E19:L19" si="0">SUM(E16:E18)</f>
        <v>3236.5837830661667</v>
      </c>
      <c r="F19" s="14">
        <f t="shared" si="0"/>
        <v>182.35941242265801</v>
      </c>
      <c r="G19" s="14">
        <f t="shared" si="0"/>
        <v>3418.9431954888246</v>
      </c>
      <c r="H19" s="38"/>
      <c r="I19" s="14">
        <f t="shared" si="0"/>
        <v>3218.8776304413441</v>
      </c>
      <c r="J19" s="14">
        <f t="shared" si="0"/>
        <v>178.22245576389398</v>
      </c>
      <c r="K19" s="14">
        <f t="shared" si="0"/>
        <v>3397.1000862052379</v>
      </c>
      <c r="L19" s="14">
        <f t="shared" si="0"/>
        <v>-21.843109283586728</v>
      </c>
    </row>
    <row r="20" spans="1:12" x14ac:dyDescent="0.2">
      <c r="A20" s="2"/>
      <c r="E20" s="13"/>
      <c r="F20" s="13"/>
      <c r="G20" s="13"/>
      <c r="H20" s="38"/>
      <c r="I20" s="13"/>
      <c r="J20" s="13"/>
      <c r="K20" s="13"/>
      <c r="L20" s="13"/>
    </row>
    <row r="21" spans="1:12" x14ac:dyDescent="0.2">
      <c r="A21" s="2">
        <v>5</v>
      </c>
      <c r="C21" s="1" t="s">
        <v>35</v>
      </c>
      <c r="E21" s="13">
        <v>1109.5264137582092</v>
      </c>
      <c r="F21" s="13">
        <v>20.476169272153001</v>
      </c>
      <c r="G21" s="13">
        <f>E21+F21</f>
        <v>1130.0025830303621</v>
      </c>
      <c r="H21" s="38"/>
      <c r="I21" s="13">
        <v>1221.5656106502281</v>
      </c>
      <c r="J21" s="13">
        <v>20.647878349502999</v>
      </c>
      <c r="K21" s="13">
        <f>I21+J21</f>
        <v>1242.213488999731</v>
      </c>
      <c r="L21" s="13">
        <f>K21-G21</f>
        <v>112.21090596936892</v>
      </c>
    </row>
    <row r="22" spans="1:12" x14ac:dyDescent="0.2">
      <c r="A22" s="2">
        <v>6</v>
      </c>
      <c r="C22" s="1" t="s">
        <v>34</v>
      </c>
      <c r="E22" s="13">
        <v>173.9469815758363</v>
      </c>
      <c r="F22" s="13">
        <v>44.653996751413999</v>
      </c>
      <c r="G22" s="13">
        <f>E22+F22</f>
        <v>218.60097832725029</v>
      </c>
      <c r="H22" s="38"/>
      <c r="I22" s="13">
        <v>203.412628158898</v>
      </c>
      <c r="J22" s="13">
        <v>44.843190750973001</v>
      </c>
      <c r="K22" s="13">
        <f>I22+J22</f>
        <v>248.25581890987101</v>
      </c>
      <c r="L22" s="13">
        <f>K22-G22</f>
        <v>29.654840582620722</v>
      </c>
    </row>
    <row r="23" spans="1:12" x14ac:dyDescent="0.2">
      <c r="A23" s="2">
        <v>7</v>
      </c>
      <c r="C23" s="1" t="s">
        <v>33</v>
      </c>
      <c r="E23" s="13">
        <v>467.45736914925141</v>
      </c>
      <c r="F23" s="13">
        <v>14.029579801463003</v>
      </c>
      <c r="G23" s="13">
        <f>E23+F23</f>
        <v>481.48694895071441</v>
      </c>
      <c r="H23" s="38"/>
      <c r="I23" s="13">
        <v>470.586177534218</v>
      </c>
      <c r="J23" s="13">
        <v>13.647925911817001</v>
      </c>
      <c r="K23" s="13">
        <f>I23+J23</f>
        <v>484.23410344603502</v>
      </c>
      <c r="L23" s="13">
        <f>K23-G23</f>
        <v>2.7471544953206148</v>
      </c>
    </row>
    <row r="24" spans="1:12" x14ac:dyDescent="0.2">
      <c r="A24" s="2">
        <v>8</v>
      </c>
      <c r="C24" s="1" t="s">
        <v>32</v>
      </c>
      <c r="E24" s="13">
        <v>65.854881438103988</v>
      </c>
      <c r="F24" s="13">
        <v>23.910456403099033</v>
      </c>
      <c r="G24" s="13">
        <f>E24+F24</f>
        <v>89.765337841203021</v>
      </c>
      <c r="H24" s="38"/>
      <c r="I24" s="13">
        <v>59.231232002590701</v>
      </c>
      <c r="J24" s="13">
        <v>23.157395289840998</v>
      </c>
      <c r="K24" s="13">
        <f>I24+J24</f>
        <v>82.388627292431693</v>
      </c>
      <c r="L24" s="13">
        <f>K24-G24</f>
        <v>-7.376710548771328</v>
      </c>
    </row>
    <row r="25" spans="1:12" x14ac:dyDescent="0.2">
      <c r="A25" s="2">
        <v>9</v>
      </c>
      <c r="C25" s="1" t="s">
        <v>43</v>
      </c>
      <c r="E25" s="14">
        <f t="shared" ref="E25:L25" si="1">SUM(E21:E24)</f>
        <v>1816.7856459214011</v>
      </c>
      <c r="F25" s="14">
        <f t="shared" si="1"/>
        <v>103.07020222812903</v>
      </c>
      <c r="G25" s="14">
        <f t="shared" si="1"/>
        <v>1919.8558481495297</v>
      </c>
      <c r="H25" s="38"/>
      <c r="I25" s="14">
        <f t="shared" si="1"/>
        <v>1954.795648345935</v>
      </c>
      <c r="J25" s="14">
        <f t="shared" si="1"/>
        <v>102.296390302134</v>
      </c>
      <c r="K25" s="14">
        <f t="shared" si="1"/>
        <v>2057.0920386480689</v>
      </c>
      <c r="L25" s="14">
        <f t="shared" si="1"/>
        <v>137.23619049853892</v>
      </c>
    </row>
    <row r="26" spans="1:12" x14ac:dyDescent="0.2">
      <c r="A26" s="2"/>
      <c r="E26" s="13"/>
      <c r="F26" s="13"/>
      <c r="G26" s="13"/>
      <c r="H26" s="38"/>
      <c r="I26" s="13"/>
      <c r="J26" s="13"/>
      <c r="K26" s="13"/>
      <c r="L26" s="13"/>
    </row>
    <row r="27" spans="1:12" x14ac:dyDescent="0.2">
      <c r="A27" s="2">
        <v>10</v>
      </c>
      <c r="C27" s="1" t="s">
        <v>31</v>
      </c>
      <c r="E27" s="14">
        <f t="shared" ref="E27:L27" si="2">E19+E25</f>
        <v>5053.3694289875675</v>
      </c>
      <c r="F27" s="14">
        <f t="shared" si="2"/>
        <v>285.42961465078702</v>
      </c>
      <c r="G27" s="14">
        <f t="shared" si="2"/>
        <v>5338.7990436383543</v>
      </c>
      <c r="H27" s="38"/>
      <c r="I27" s="14">
        <f t="shared" si="2"/>
        <v>5173.6732787872788</v>
      </c>
      <c r="J27" s="14">
        <f t="shared" si="2"/>
        <v>280.518846066028</v>
      </c>
      <c r="K27" s="14">
        <f t="shared" si="2"/>
        <v>5454.1921248533072</v>
      </c>
      <c r="L27" s="14">
        <f t="shared" si="2"/>
        <v>115.39308121495219</v>
      </c>
    </row>
    <row r="28" spans="1:12" x14ac:dyDescent="0.2">
      <c r="A28" s="2"/>
      <c r="E28" s="13"/>
      <c r="F28" s="13"/>
      <c r="G28" s="13"/>
      <c r="H28" s="38"/>
      <c r="I28" s="13"/>
      <c r="J28" s="13"/>
      <c r="K28" s="13"/>
      <c r="L28" s="13"/>
    </row>
    <row r="29" spans="1:12" x14ac:dyDescent="0.2">
      <c r="A29" s="2"/>
      <c r="C29" s="3" t="s">
        <v>28</v>
      </c>
      <c r="E29" s="18"/>
      <c r="F29" s="18"/>
      <c r="G29" s="22"/>
      <c r="H29" s="39"/>
      <c r="I29" s="18"/>
      <c r="J29" s="18"/>
      <c r="K29" s="18"/>
      <c r="L29" s="18"/>
    </row>
    <row r="30" spans="1:12" x14ac:dyDescent="0.2">
      <c r="A30" s="2"/>
      <c r="E30" s="18"/>
      <c r="F30" s="18"/>
      <c r="G30" s="18"/>
      <c r="H30" s="40"/>
      <c r="I30" s="18"/>
      <c r="J30" s="18"/>
      <c r="K30" s="18"/>
      <c r="L30" s="18"/>
    </row>
    <row r="31" spans="1:12" x14ac:dyDescent="0.2">
      <c r="A31" s="2">
        <v>11</v>
      </c>
      <c r="C31" s="1" t="s">
        <v>27</v>
      </c>
      <c r="E31" s="13">
        <v>4.2657422099999982</v>
      </c>
      <c r="F31" s="13">
        <v>1.4140787899999996</v>
      </c>
      <c r="G31" s="13">
        <f>E31+F31</f>
        <v>5.6798209999999978</v>
      </c>
      <c r="H31" s="38"/>
      <c r="I31" s="13">
        <v>4.1800736999999994</v>
      </c>
      <c r="J31" s="13">
        <v>1.4074184000000001</v>
      </c>
      <c r="K31" s="13">
        <f>I31+J31</f>
        <v>5.5874920999999995</v>
      </c>
      <c r="L31" s="13">
        <f>K31-G31</f>
        <v>-9.2328899999998271E-2</v>
      </c>
    </row>
    <row r="32" spans="1:12" x14ac:dyDescent="0.2">
      <c r="A32" s="2">
        <v>12</v>
      </c>
      <c r="C32" s="1" t="s">
        <v>26</v>
      </c>
      <c r="E32" s="13">
        <v>26.440637750000015</v>
      </c>
      <c r="F32" s="13">
        <v>41.868381019999539</v>
      </c>
      <c r="G32" s="13">
        <f>E32+F32</f>
        <v>68.309018769999554</v>
      </c>
      <c r="H32" s="38"/>
      <c r="I32" s="13">
        <v>26.308506670000011</v>
      </c>
      <c r="J32" s="13">
        <v>41.742770199999505</v>
      </c>
      <c r="K32" s="13">
        <f>I32+J32</f>
        <v>68.051276869999512</v>
      </c>
      <c r="L32" s="13">
        <f>K32-G32</f>
        <v>-0.25774190000004182</v>
      </c>
    </row>
    <row r="33" spans="1:12" x14ac:dyDescent="0.2">
      <c r="A33" s="2">
        <v>13</v>
      </c>
      <c r="C33" s="1" t="s">
        <v>25</v>
      </c>
      <c r="E33" s="13">
        <v>0.41788979999999964</v>
      </c>
      <c r="F33" s="13">
        <v>9.1369462099999978</v>
      </c>
      <c r="G33" s="13">
        <f t="shared" ref="G33:G36" si="3">E33+F33</f>
        <v>9.5548360099999972</v>
      </c>
      <c r="H33" s="38"/>
      <c r="I33" s="13">
        <v>0.41388369000000003</v>
      </c>
      <c r="J33" s="13">
        <v>9.0798126400000001</v>
      </c>
      <c r="K33" s="13">
        <f t="shared" ref="K33:K36" si="4">I33+J33</f>
        <v>9.4936963300000006</v>
      </c>
      <c r="L33" s="13">
        <f t="shared" ref="L33:L36" si="5">K33-G33</f>
        <v>-6.1139679999996588E-2</v>
      </c>
    </row>
    <row r="34" spans="1:12" x14ac:dyDescent="0.2">
      <c r="A34" s="2">
        <v>14</v>
      </c>
      <c r="C34" s="1" t="s">
        <v>24</v>
      </c>
      <c r="E34" s="13">
        <v>0</v>
      </c>
      <c r="F34" s="13">
        <v>12.486256920000001</v>
      </c>
      <c r="G34" s="13">
        <f t="shared" si="3"/>
        <v>12.486256920000001</v>
      </c>
      <c r="H34" s="38"/>
      <c r="I34" s="13">
        <v>0</v>
      </c>
      <c r="J34" s="13">
        <v>12.486256920000001</v>
      </c>
      <c r="K34" s="13">
        <f t="shared" si="4"/>
        <v>12.486256920000001</v>
      </c>
      <c r="L34" s="13">
        <f t="shared" si="5"/>
        <v>0</v>
      </c>
    </row>
    <row r="35" spans="1:12" x14ac:dyDescent="0.2">
      <c r="A35" s="2">
        <v>15</v>
      </c>
      <c r="C35" s="1" t="s">
        <v>23</v>
      </c>
      <c r="E35" s="13">
        <v>1.1561080299999973</v>
      </c>
      <c r="F35" s="13">
        <v>1.3084168600000003</v>
      </c>
      <c r="G35" s="13">
        <f t="shared" si="3"/>
        <v>2.4645248899999976</v>
      </c>
      <c r="H35" s="38"/>
      <c r="I35" s="13">
        <v>1.0551886679452049</v>
      </c>
      <c r="J35" s="13">
        <v>1.2559624459589041</v>
      </c>
      <c r="K35" s="13">
        <f t="shared" si="4"/>
        <v>2.311151113904109</v>
      </c>
      <c r="L35" s="13">
        <f t="shared" si="5"/>
        <v>-0.15337377609588865</v>
      </c>
    </row>
    <row r="36" spans="1:12" x14ac:dyDescent="0.2">
      <c r="A36" s="2">
        <v>16</v>
      </c>
      <c r="C36" s="1" t="s">
        <v>22</v>
      </c>
      <c r="E36" s="13">
        <v>0.1696031800000003</v>
      </c>
      <c r="F36" s="13">
        <v>1.6024976400000002</v>
      </c>
      <c r="G36" s="13">
        <f t="shared" si="3"/>
        <v>1.7721008200000004</v>
      </c>
      <c r="H36" s="38"/>
      <c r="I36" s="13">
        <v>0.17408628000000001</v>
      </c>
      <c r="J36" s="13">
        <v>1.62797774</v>
      </c>
      <c r="K36" s="13">
        <f t="shared" si="4"/>
        <v>1.80206402</v>
      </c>
      <c r="L36" s="13">
        <f t="shared" si="5"/>
        <v>2.9963199999999635E-2</v>
      </c>
    </row>
    <row r="37" spans="1:12" x14ac:dyDescent="0.2">
      <c r="A37" s="2"/>
      <c r="E37" s="4"/>
      <c r="F37" s="4"/>
      <c r="G37" s="4"/>
      <c r="H37" s="37"/>
      <c r="I37" s="4"/>
      <c r="J37" s="4"/>
      <c r="K37" s="4"/>
      <c r="L37" s="4"/>
    </row>
    <row r="38" spans="1:12" x14ac:dyDescent="0.2">
      <c r="A38" s="2"/>
      <c r="E38" s="4"/>
      <c r="F38" s="4"/>
      <c r="G38" s="4"/>
      <c r="H38" s="37"/>
      <c r="I38" s="4"/>
      <c r="J38" s="4"/>
      <c r="K38" s="4"/>
      <c r="L38" s="4"/>
    </row>
    <row r="39" spans="1:12" x14ac:dyDescent="0.2">
      <c r="A39" s="2"/>
      <c r="E39" s="4"/>
      <c r="F39" s="4"/>
      <c r="G39" s="4"/>
      <c r="H39" s="37"/>
      <c r="I39" s="4"/>
      <c r="J39" s="4"/>
      <c r="K39" s="4"/>
      <c r="L39" s="4"/>
    </row>
    <row r="40" spans="1:12" x14ac:dyDescent="0.2">
      <c r="A40" s="2"/>
      <c r="E40" s="4"/>
      <c r="F40" s="4"/>
      <c r="G40" s="4"/>
      <c r="H40" s="37"/>
      <c r="I40" s="4"/>
      <c r="J40" s="4"/>
      <c r="K40" s="4"/>
      <c r="L40" s="4"/>
    </row>
    <row r="41" spans="1:12" x14ac:dyDescent="0.2">
      <c r="A41" s="2"/>
      <c r="E41" s="4"/>
      <c r="F41" s="4"/>
      <c r="G41" s="4"/>
      <c r="H41" s="37"/>
      <c r="I41" s="4"/>
      <c r="J41" s="4"/>
      <c r="K41" s="4"/>
      <c r="L41" s="4"/>
    </row>
    <row r="42" spans="1:12" x14ac:dyDescent="0.2">
      <c r="A42" s="2"/>
      <c r="E42" s="4"/>
      <c r="F42" s="4"/>
      <c r="G42" s="4"/>
      <c r="H42" s="37"/>
      <c r="I42" s="4"/>
      <c r="J42" s="4"/>
      <c r="K42" s="4"/>
      <c r="L42" s="4"/>
    </row>
    <row r="43" spans="1:12" x14ac:dyDescent="0.2">
      <c r="A43" s="2"/>
      <c r="E43" s="4"/>
      <c r="F43" s="4"/>
      <c r="G43" s="4"/>
      <c r="H43" s="37"/>
      <c r="I43" s="4"/>
      <c r="J43" s="4"/>
      <c r="K43" s="4"/>
      <c r="L43" s="4"/>
    </row>
    <row r="44" spans="1:12" s="9" customFormat="1" x14ac:dyDescent="0.2">
      <c r="A44" s="10" t="s">
        <v>98</v>
      </c>
      <c r="B44" s="10"/>
      <c r="C44" s="10"/>
      <c r="D44" s="10"/>
      <c r="E44" s="10"/>
      <c r="F44" s="10"/>
      <c r="G44" s="10"/>
      <c r="H44" s="32"/>
      <c r="I44" s="10"/>
      <c r="J44" s="10"/>
      <c r="K44" s="10"/>
      <c r="L44" s="10"/>
    </row>
    <row r="46" spans="1:12" s="3" customFormat="1" x14ac:dyDescent="0.2">
      <c r="E46" s="54">
        <v>2023</v>
      </c>
      <c r="F46" s="54"/>
      <c r="G46" s="54"/>
      <c r="H46" s="33"/>
      <c r="I46" s="54">
        <v>2024</v>
      </c>
      <c r="J46" s="54"/>
      <c r="K46" s="54"/>
      <c r="L46" s="8"/>
    </row>
    <row r="47" spans="1:12" s="5" customFormat="1" ht="38.1" customHeight="1" x14ac:dyDescent="0.2">
      <c r="A47" s="6" t="s">
        <v>82</v>
      </c>
      <c r="C47" s="7" t="s">
        <v>10</v>
      </c>
      <c r="E47" s="53" t="s">
        <v>41</v>
      </c>
      <c r="F47" s="53"/>
      <c r="G47" s="53"/>
      <c r="H47" s="34"/>
      <c r="I47" s="53" t="s">
        <v>40</v>
      </c>
      <c r="J47" s="53"/>
      <c r="K47" s="53"/>
      <c r="L47" s="6" t="s">
        <v>52</v>
      </c>
    </row>
    <row r="48" spans="1:12" x14ac:dyDescent="0.2">
      <c r="E48" s="2" t="s">
        <v>8</v>
      </c>
      <c r="F48" s="2" t="s">
        <v>7</v>
      </c>
      <c r="G48" s="2" t="s">
        <v>6</v>
      </c>
      <c r="H48" s="35"/>
      <c r="I48" s="2" t="s">
        <v>5</v>
      </c>
      <c r="J48" s="2" t="s">
        <v>4</v>
      </c>
      <c r="K48" s="2" t="s">
        <v>3</v>
      </c>
      <c r="L48" s="2" t="s">
        <v>47</v>
      </c>
    </row>
    <row r="49" spans="1:12" x14ac:dyDescent="0.2">
      <c r="E49" s="2"/>
      <c r="F49" s="2"/>
      <c r="G49" s="2"/>
      <c r="H49" s="35"/>
      <c r="I49" s="2"/>
      <c r="J49" s="2"/>
      <c r="K49" s="2"/>
      <c r="L49" s="2"/>
    </row>
    <row r="50" spans="1:12" x14ac:dyDescent="0.2">
      <c r="E50" s="11" t="s">
        <v>46</v>
      </c>
      <c r="F50" s="11" t="s">
        <v>45</v>
      </c>
      <c r="G50" s="11" t="s">
        <v>1</v>
      </c>
      <c r="H50" s="36"/>
      <c r="I50" s="11" t="s">
        <v>46</v>
      </c>
      <c r="J50" s="11" t="s">
        <v>45</v>
      </c>
      <c r="K50" s="11" t="s">
        <v>1</v>
      </c>
      <c r="L50" s="2"/>
    </row>
    <row r="51" spans="1:12" x14ac:dyDescent="0.2">
      <c r="A51" s="2"/>
      <c r="E51" s="4"/>
      <c r="F51" s="4"/>
      <c r="G51" s="4"/>
      <c r="H51" s="37"/>
      <c r="I51" s="4"/>
      <c r="J51" s="4"/>
      <c r="K51" s="4"/>
      <c r="L51" s="4"/>
    </row>
    <row r="52" spans="1:12" x14ac:dyDescent="0.2">
      <c r="A52" s="2">
        <v>17</v>
      </c>
      <c r="C52" s="1" t="s">
        <v>21</v>
      </c>
      <c r="E52" s="13">
        <v>1.2050810300000003</v>
      </c>
      <c r="F52" s="13">
        <v>1.0638094799999989</v>
      </c>
      <c r="G52" s="13">
        <f t="shared" ref="G52:G55" si="6">E52+F52</f>
        <v>2.2688905099999994</v>
      </c>
      <c r="H52" s="38"/>
      <c r="I52" s="13">
        <v>1.1994037484931499</v>
      </c>
      <c r="J52" s="13">
        <v>1.0652145126027397</v>
      </c>
      <c r="K52" s="13">
        <f t="shared" ref="K52:K55" si="7">I52+J52</f>
        <v>2.2646182610958894</v>
      </c>
      <c r="L52" s="13">
        <f t="shared" ref="L52:L55" si="8">K52-G52</f>
        <v>-4.2722489041100431E-3</v>
      </c>
    </row>
    <row r="53" spans="1:12" x14ac:dyDescent="0.2">
      <c r="A53" s="2">
        <v>18</v>
      </c>
      <c r="C53" s="1" t="s">
        <v>20</v>
      </c>
      <c r="E53" s="13">
        <v>36.468693576000007</v>
      </c>
      <c r="F53" s="13">
        <v>1.6673660899999954</v>
      </c>
      <c r="G53" s="13">
        <f t="shared" si="6"/>
        <v>38.136059666000001</v>
      </c>
      <c r="H53" s="38"/>
      <c r="I53" s="13">
        <v>36.925393016000001</v>
      </c>
      <c r="J53" s="13">
        <v>1.68266585</v>
      </c>
      <c r="K53" s="13">
        <f t="shared" si="7"/>
        <v>38.608058866</v>
      </c>
      <c r="L53" s="13">
        <f t="shared" si="8"/>
        <v>0.47199919999999906</v>
      </c>
    </row>
    <row r="54" spans="1:12" x14ac:dyDescent="0.2">
      <c r="A54" s="2">
        <v>19</v>
      </c>
      <c r="C54" s="1" t="s">
        <v>19</v>
      </c>
      <c r="E54" s="13">
        <v>0</v>
      </c>
      <c r="F54" s="13">
        <v>0</v>
      </c>
      <c r="G54" s="13">
        <f t="shared" si="6"/>
        <v>0</v>
      </c>
      <c r="H54" s="38"/>
      <c r="I54" s="13">
        <v>0</v>
      </c>
      <c r="J54" s="13">
        <v>0</v>
      </c>
      <c r="K54" s="13">
        <f t="shared" si="7"/>
        <v>0</v>
      </c>
      <c r="L54" s="13">
        <f t="shared" si="8"/>
        <v>0</v>
      </c>
    </row>
    <row r="55" spans="1:12" x14ac:dyDescent="0.2">
      <c r="A55" s="2">
        <v>20</v>
      </c>
      <c r="C55" s="1" t="s">
        <v>18</v>
      </c>
      <c r="E55" s="13">
        <v>0</v>
      </c>
      <c r="F55" s="13">
        <v>0</v>
      </c>
      <c r="G55" s="13">
        <f t="shared" si="6"/>
        <v>0</v>
      </c>
      <c r="H55" s="38"/>
      <c r="I55" s="13">
        <v>0</v>
      </c>
      <c r="J55" s="13">
        <v>0</v>
      </c>
      <c r="K55" s="13">
        <f t="shared" si="7"/>
        <v>0</v>
      </c>
      <c r="L55" s="13">
        <f t="shared" si="8"/>
        <v>0</v>
      </c>
    </row>
    <row r="56" spans="1:12" x14ac:dyDescent="0.2">
      <c r="A56" s="2">
        <v>21</v>
      </c>
      <c r="C56" s="1" t="s">
        <v>44</v>
      </c>
      <c r="E56" s="14">
        <f>SUM(E52:E55)+SUM(E31:E36)</f>
        <v>70.123755576000022</v>
      </c>
      <c r="F56" s="14">
        <f>SUM(F52:F55)+SUM(F31:F36)</f>
        <v>70.547753009999511</v>
      </c>
      <c r="G56" s="14">
        <f>SUM(G52:G55)+SUM(G31:G36)</f>
        <v>140.67150858599956</v>
      </c>
      <c r="H56" s="38"/>
      <c r="I56" s="14">
        <f>SUM(I52:I55)+SUM(I31:I36)</f>
        <v>70.256535772438355</v>
      </c>
      <c r="J56" s="14">
        <f>SUM(J52:J55)+SUM(J31:J36)</f>
        <v>70.348078708561147</v>
      </c>
      <c r="K56" s="14">
        <f>SUM(K52:K55)+SUM(K31:K36)</f>
        <v>140.60461448099952</v>
      </c>
      <c r="L56" s="14">
        <f>SUM(L52:L55)+SUM(L31:L36)</f>
        <v>-6.6894105000036674E-2</v>
      </c>
    </row>
    <row r="57" spans="1:12" x14ac:dyDescent="0.2">
      <c r="A57" s="2"/>
      <c r="E57" s="13"/>
      <c r="F57" s="18"/>
      <c r="G57" s="18"/>
      <c r="H57" s="40"/>
      <c r="I57" s="18"/>
      <c r="J57" s="18"/>
      <c r="K57" s="18"/>
      <c r="L57" s="18"/>
    </row>
    <row r="58" spans="1:12" x14ac:dyDescent="0.2">
      <c r="A58" s="2">
        <v>22</v>
      </c>
      <c r="C58" s="1" t="s">
        <v>17</v>
      </c>
      <c r="E58" s="13">
        <v>16.72364185</v>
      </c>
      <c r="F58" s="13">
        <v>31.092669389999902</v>
      </c>
      <c r="G58" s="13">
        <f t="shared" ref="G58:G69" si="9">E58+F58</f>
        <v>47.816311239999905</v>
      </c>
      <c r="H58" s="38"/>
      <c r="I58" s="13">
        <v>17.67913398</v>
      </c>
      <c r="J58" s="13">
        <v>31.940564339999899</v>
      </c>
      <c r="K58" s="13">
        <f t="shared" ref="K58:K69" si="10">I58+J58</f>
        <v>49.619698319999898</v>
      </c>
      <c r="L58" s="13">
        <f t="shared" ref="L58:L69" si="11">K58-G58</f>
        <v>1.8033870799999931</v>
      </c>
    </row>
    <row r="59" spans="1:12" x14ac:dyDescent="0.2">
      <c r="A59" s="2">
        <v>23</v>
      </c>
      <c r="C59" s="1" t="s">
        <v>16</v>
      </c>
      <c r="E59" s="13">
        <v>10.458089280000001</v>
      </c>
      <c r="F59" s="13">
        <v>25.604705389999999</v>
      </c>
      <c r="G59" s="13">
        <f t="shared" si="9"/>
        <v>36.062794670000002</v>
      </c>
      <c r="H59" s="38"/>
      <c r="I59" s="13">
        <v>9.9451424100000008</v>
      </c>
      <c r="J59" s="13">
        <v>27.84413211</v>
      </c>
      <c r="K59" s="13">
        <f t="shared" si="10"/>
        <v>37.789274519999999</v>
      </c>
      <c r="L59" s="13">
        <f t="shared" si="11"/>
        <v>1.7264798499999969</v>
      </c>
    </row>
    <row r="60" spans="1:12" x14ac:dyDescent="0.2">
      <c r="A60" s="2">
        <v>24</v>
      </c>
      <c r="C60" s="1" t="s">
        <v>30</v>
      </c>
      <c r="E60" s="13">
        <v>3.9001887200000001</v>
      </c>
      <c r="F60" s="13">
        <v>1.2624625199999999</v>
      </c>
      <c r="G60" s="13">
        <f>E60+F60</f>
        <v>5.1626512399999998</v>
      </c>
      <c r="H60" s="38"/>
      <c r="I60" s="13">
        <v>4.17696062</v>
      </c>
      <c r="J60" s="13">
        <v>1.2624625199999999</v>
      </c>
      <c r="K60" s="13">
        <f>I60+J60</f>
        <v>5.4394231399999997</v>
      </c>
      <c r="L60" s="13">
        <f>K60-G60</f>
        <v>0.27677189999999996</v>
      </c>
    </row>
    <row r="61" spans="1:12" x14ac:dyDescent="0.2">
      <c r="A61" s="2">
        <v>25</v>
      </c>
      <c r="C61" s="1" t="s">
        <v>29</v>
      </c>
      <c r="E61" s="13">
        <v>9.6135469999999987E-2</v>
      </c>
      <c r="F61" s="13">
        <v>0</v>
      </c>
      <c r="G61" s="13">
        <f>E61+F61</f>
        <v>9.6135469999999987E-2</v>
      </c>
      <c r="H61" s="38"/>
      <c r="I61" s="13">
        <v>0</v>
      </c>
      <c r="J61" s="13">
        <v>0</v>
      </c>
      <c r="K61" s="13">
        <f>I61+J61</f>
        <v>0</v>
      </c>
      <c r="L61" s="13">
        <f>K61-G61</f>
        <v>-9.6135469999999987E-2</v>
      </c>
    </row>
    <row r="62" spans="1:12" x14ac:dyDescent="0.2">
      <c r="A62" s="2">
        <v>26</v>
      </c>
      <c r="C62" s="1" t="s">
        <v>53</v>
      </c>
      <c r="E62" s="13">
        <v>4.9056313499999993</v>
      </c>
      <c r="F62" s="13">
        <v>34.667519669999905</v>
      </c>
      <c r="G62" s="13">
        <f t="shared" si="9"/>
        <v>39.573151019999905</v>
      </c>
      <c r="H62" s="38"/>
      <c r="I62" s="13">
        <v>5.4469970545300006</v>
      </c>
      <c r="J62" s="13">
        <v>35.214334343754899</v>
      </c>
      <c r="K62" s="13">
        <f t="shared" si="10"/>
        <v>40.661331398284901</v>
      </c>
      <c r="L62" s="13">
        <f t="shared" si="11"/>
        <v>1.0881803782849957</v>
      </c>
    </row>
    <row r="63" spans="1:12" x14ac:dyDescent="0.2">
      <c r="A63" s="2">
        <v>27</v>
      </c>
      <c r="C63" s="1" t="s">
        <v>27</v>
      </c>
      <c r="E63" s="13">
        <v>0</v>
      </c>
      <c r="F63" s="13">
        <v>11.43382291</v>
      </c>
      <c r="G63" s="13">
        <f t="shared" si="9"/>
        <v>11.43382291</v>
      </c>
      <c r="H63" s="38"/>
      <c r="I63" s="13">
        <v>0</v>
      </c>
      <c r="J63" s="13">
        <v>11.827382349999999</v>
      </c>
      <c r="K63" s="13">
        <f t="shared" si="10"/>
        <v>11.827382349999999</v>
      </c>
      <c r="L63" s="13">
        <f t="shared" si="11"/>
        <v>0.39355943999999887</v>
      </c>
    </row>
    <row r="64" spans="1:12" x14ac:dyDescent="0.2">
      <c r="A64" s="2">
        <v>28</v>
      </c>
      <c r="C64" s="1" t="s">
        <v>54</v>
      </c>
      <c r="E64" s="13">
        <v>0</v>
      </c>
      <c r="F64" s="13">
        <v>14.385587169999999</v>
      </c>
      <c r="G64" s="13">
        <f t="shared" si="9"/>
        <v>14.385587169999999</v>
      </c>
      <c r="H64" s="38"/>
      <c r="I64" s="13">
        <v>0</v>
      </c>
      <c r="J64" s="13">
        <v>14.394347489999999</v>
      </c>
      <c r="K64" s="13">
        <f t="shared" si="10"/>
        <v>14.394347489999999</v>
      </c>
      <c r="L64" s="13">
        <f t="shared" si="11"/>
        <v>8.7603200000003767E-3</v>
      </c>
    </row>
    <row r="65" spans="1:12" x14ac:dyDescent="0.2">
      <c r="A65" s="2">
        <v>29</v>
      </c>
      <c r="C65" s="1" t="s">
        <v>55</v>
      </c>
      <c r="E65" s="13">
        <v>0</v>
      </c>
      <c r="F65" s="13">
        <v>79.299712299999698</v>
      </c>
      <c r="G65" s="13">
        <f t="shared" si="9"/>
        <v>79.299712299999698</v>
      </c>
      <c r="H65" s="38"/>
      <c r="I65" s="13">
        <v>0</v>
      </c>
      <c r="J65" s="13">
        <v>79.826643039999695</v>
      </c>
      <c r="K65" s="13">
        <f t="shared" si="10"/>
        <v>79.826643039999695</v>
      </c>
      <c r="L65" s="13">
        <f t="shared" si="11"/>
        <v>0.5269307399999974</v>
      </c>
    </row>
    <row r="66" spans="1:12" x14ac:dyDescent="0.2">
      <c r="A66" s="2">
        <v>30</v>
      </c>
      <c r="C66" s="1" t="s">
        <v>56</v>
      </c>
      <c r="E66" s="13">
        <v>0</v>
      </c>
      <c r="F66" s="13">
        <v>7.8137611799999993</v>
      </c>
      <c r="G66" s="13">
        <f t="shared" si="9"/>
        <v>7.8137611799999993</v>
      </c>
      <c r="H66" s="38"/>
      <c r="I66" s="13">
        <v>0</v>
      </c>
      <c r="J66" s="13">
        <v>7.8140159599999999</v>
      </c>
      <c r="K66" s="13">
        <f t="shared" si="10"/>
        <v>7.8140159599999999</v>
      </c>
      <c r="L66" s="13">
        <f t="shared" si="11"/>
        <v>2.5478000000056511E-4</v>
      </c>
    </row>
    <row r="67" spans="1:12" x14ac:dyDescent="0.2">
      <c r="A67" s="2">
        <v>31</v>
      </c>
      <c r="C67" s="1" t="s">
        <v>15</v>
      </c>
      <c r="E67" s="13">
        <v>0.65540916999999999</v>
      </c>
      <c r="F67" s="13">
        <v>2.5301157500000002</v>
      </c>
      <c r="G67" s="13">
        <f t="shared" si="9"/>
        <v>3.1855249200000002</v>
      </c>
      <c r="H67" s="38"/>
      <c r="I67" s="13">
        <v>0.75193257999999996</v>
      </c>
      <c r="J67" s="13">
        <v>2.4998589900000003</v>
      </c>
      <c r="K67" s="13">
        <f t="shared" si="10"/>
        <v>3.2517915700000004</v>
      </c>
      <c r="L67" s="13">
        <f t="shared" si="11"/>
        <v>6.6266650000000205E-2</v>
      </c>
    </row>
    <row r="68" spans="1:12" x14ac:dyDescent="0.2">
      <c r="A68" s="2">
        <v>32</v>
      </c>
      <c r="C68" s="1" t="s">
        <v>14</v>
      </c>
      <c r="E68" s="13">
        <v>1.9530261099999999</v>
      </c>
      <c r="F68" s="13">
        <v>4.0798570659561992</v>
      </c>
      <c r="G68" s="13">
        <f t="shared" si="9"/>
        <v>6.0328831759561989</v>
      </c>
      <c r="H68" s="38"/>
      <c r="I68" s="13">
        <v>1.5719377299999999</v>
      </c>
      <c r="J68" s="13">
        <v>4.6217711359561999</v>
      </c>
      <c r="K68" s="13">
        <f t="shared" si="10"/>
        <v>6.1937088659562001</v>
      </c>
      <c r="L68" s="13">
        <f t="shared" si="11"/>
        <v>0.16082569000000113</v>
      </c>
    </row>
    <row r="69" spans="1:12" x14ac:dyDescent="0.2">
      <c r="A69" s="2">
        <v>33</v>
      </c>
      <c r="C69" s="1" t="s">
        <v>13</v>
      </c>
      <c r="E69" s="13">
        <v>0</v>
      </c>
      <c r="F69" s="13">
        <v>0</v>
      </c>
      <c r="G69" s="13">
        <f t="shared" si="9"/>
        <v>0</v>
      </c>
      <c r="H69" s="38"/>
      <c r="I69" s="13">
        <v>0</v>
      </c>
      <c r="J69" s="13">
        <v>0</v>
      </c>
      <c r="K69" s="13">
        <f t="shared" si="10"/>
        <v>0</v>
      </c>
      <c r="L69" s="13">
        <f t="shared" si="11"/>
        <v>0</v>
      </c>
    </row>
    <row r="70" spans="1:12" x14ac:dyDescent="0.2">
      <c r="A70" s="2">
        <v>34</v>
      </c>
      <c r="C70" s="1" t="s">
        <v>43</v>
      </c>
      <c r="E70" s="14">
        <f t="shared" ref="E70:K70" si="12">SUM(E58:E69)</f>
        <v>38.692121950000001</v>
      </c>
      <c r="F70" s="14">
        <f t="shared" si="12"/>
        <v>212.17021334595569</v>
      </c>
      <c r="G70" s="14">
        <f t="shared" si="12"/>
        <v>250.86233529595572</v>
      </c>
      <c r="H70" s="38"/>
      <c r="I70" s="14">
        <f t="shared" si="12"/>
        <v>39.572104374529999</v>
      </c>
      <c r="J70" s="14">
        <f t="shared" si="12"/>
        <v>217.24551227971071</v>
      </c>
      <c r="K70" s="14">
        <f t="shared" si="12"/>
        <v>256.81761665424074</v>
      </c>
      <c r="L70" s="14">
        <f>K70-G70</f>
        <v>5.9552813582850206</v>
      </c>
    </row>
    <row r="71" spans="1:12" x14ac:dyDescent="0.2">
      <c r="A71" s="2"/>
      <c r="E71" s="13"/>
      <c r="F71" s="18"/>
      <c r="G71" s="18"/>
      <c r="H71" s="40"/>
      <c r="I71" s="18"/>
      <c r="J71" s="18"/>
      <c r="K71" s="18"/>
      <c r="L71" s="18"/>
    </row>
    <row r="72" spans="1:12" x14ac:dyDescent="0.2">
      <c r="A72" s="2">
        <v>35</v>
      </c>
      <c r="C72" s="1" t="s">
        <v>12</v>
      </c>
      <c r="E72" s="14">
        <f t="shared" ref="E72:K72" si="13">E56+E70</f>
        <v>108.81587752600002</v>
      </c>
      <c r="F72" s="14">
        <f t="shared" si="13"/>
        <v>282.71796635595518</v>
      </c>
      <c r="G72" s="14">
        <f t="shared" si="13"/>
        <v>391.53384388195525</v>
      </c>
      <c r="H72" s="38"/>
      <c r="I72" s="14">
        <f t="shared" si="13"/>
        <v>109.82864014696835</v>
      </c>
      <c r="J72" s="14">
        <f t="shared" si="13"/>
        <v>287.59359098827184</v>
      </c>
      <c r="K72" s="14">
        <f t="shared" si="13"/>
        <v>397.42223113524028</v>
      </c>
      <c r="L72" s="14">
        <f>K72-G72</f>
        <v>5.8883872532850319</v>
      </c>
    </row>
    <row r="73" spans="1:12" x14ac:dyDescent="0.2">
      <c r="A73" s="2"/>
      <c r="E73" s="13"/>
      <c r="F73" s="18"/>
      <c r="G73" s="18"/>
      <c r="H73" s="40"/>
      <c r="I73" s="18"/>
      <c r="J73" s="18"/>
      <c r="K73" s="18"/>
      <c r="L73" s="18"/>
    </row>
    <row r="74" spans="1:12" x14ac:dyDescent="0.2">
      <c r="A74" s="2">
        <v>36</v>
      </c>
      <c r="C74" s="1" t="s">
        <v>11</v>
      </c>
      <c r="E74" s="14">
        <f>E27+E72</f>
        <v>5162.1853065135674</v>
      </c>
      <c r="F74" s="14">
        <f>F27+F72</f>
        <v>568.14758100674226</v>
      </c>
      <c r="G74" s="14">
        <f>G27+G72</f>
        <v>5730.3328875203097</v>
      </c>
      <c r="H74" s="38"/>
      <c r="I74" s="14">
        <f>I27+I72</f>
        <v>5283.5019189342474</v>
      </c>
      <c r="J74" s="14">
        <f>J27+J72</f>
        <v>568.11243705429979</v>
      </c>
      <c r="K74" s="14">
        <f>K27+K72</f>
        <v>5851.6143559885477</v>
      </c>
      <c r="L74" s="14">
        <f>L27+L72</f>
        <v>121.28146846823722</v>
      </c>
    </row>
    <row r="75" spans="1:12" x14ac:dyDescent="0.2">
      <c r="A75" s="2"/>
      <c r="E75" s="4"/>
      <c r="F75" s="4"/>
      <c r="G75" s="4"/>
      <c r="H75" s="37"/>
      <c r="I75" s="4"/>
      <c r="J75" s="4"/>
      <c r="K75" s="4"/>
      <c r="L75" s="4"/>
    </row>
    <row r="76" spans="1:12" x14ac:dyDescent="0.2">
      <c r="A76" s="2"/>
      <c r="E76" s="4"/>
      <c r="F76" s="4"/>
      <c r="G76" s="23"/>
      <c r="H76" s="41"/>
      <c r="I76" s="4"/>
      <c r="J76" s="4"/>
      <c r="K76" s="4"/>
      <c r="L76" s="4"/>
    </row>
    <row r="77" spans="1:12" x14ac:dyDescent="0.2">
      <c r="A77" s="2"/>
      <c r="E77" s="4"/>
      <c r="F77" s="4"/>
      <c r="G77" s="4"/>
      <c r="H77" s="37"/>
      <c r="I77" s="4"/>
      <c r="J77" s="4"/>
      <c r="K77" s="4"/>
      <c r="L77" s="4"/>
    </row>
    <row r="78" spans="1:12" x14ac:dyDescent="0.2">
      <c r="A78" s="2"/>
      <c r="E78" s="4"/>
      <c r="F78" s="4"/>
      <c r="G78" s="4"/>
      <c r="H78" s="37"/>
      <c r="I78" s="4"/>
      <c r="J78" s="4"/>
      <c r="K78" s="4"/>
      <c r="L78" s="4"/>
    </row>
    <row r="79" spans="1:12" x14ac:dyDescent="0.2">
      <c r="A79" s="2"/>
      <c r="E79" s="4"/>
      <c r="F79" s="4"/>
      <c r="G79" s="4"/>
      <c r="H79" s="37"/>
      <c r="I79" s="4"/>
      <c r="J79" s="4"/>
      <c r="K79" s="4"/>
      <c r="L79" s="4"/>
    </row>
    <row r="80" spans="1:12" x14ac:dyDescent="0.2">
      <c r="A80" s="2"/>
      <c r="E80" s="4"/>
      <c r="F80" s="4"/>
      <c r="G80" s="4"/>
      <c r="H80" s="37"/>
      <c r="I80" s="4"/>
      <c r="J80" s="4"/>
      <c r="K80" s="4"/>
      <c r="L80" s="4"/>
    </row>
    <row r="81" spans="1:12" s="9" customFormat="1" x14ac:dyDescent="0.2">
      <c r="A81" s="10"/>
      <c r="B81" s="10"/>
      <c r="C81" s="10"/>
      <c r="D81" s="10"/>
      <c r="E81" s="10"/>
      <c r="F81" s="10"/>
      <c r="G81" s="10"/>
      <c r="H81" s="32"/>
      <c r="I81" s="10"/>
      <c r="J81" s="10"/>
      <c r="K81" s="10"/>
      <c r="L81" s="10"/>
    </row>
    <row r="82" spans="1:12" s="9" customFormat="1" x14ac:dyDescent="0.2">
      <c r="A82" s="10"/>
      <c r="B82" s="10"/>
      <c r="C82" s="10"/>
      <c r="D82" s="10"/>
      <c r="E82" s="10"/>
      <c r="F82" s="10"/>
      <c r="G82" s="10"/>
      <c r="H82" s="32"/>
      <c r="I82" s="10"/>
      <c r="J82" s="10"/>
      <c r="K82" s="10"/>
      <c r="L82" s="10"/>
    </row>
    <row r="83" spans="1:12" s="9" customFormat="1" x14ac:dyDescent="0.2">
      <c r="A83" s="10" t="s">
        <v>98</v>
      </c>
      <c r="B83" s="10"/>
      <c r="C83" s="10"/>
      <c r="D83" s="10"/>
      <c r="E83" s="10"/>
      <c r="F83" s="10"/>
      <c r="G83" s="10"/>
      <c r="H83" s="32"/>
      <c r="I83" s="10"/>
      <c r="J83" s="10"/>
      <c r="K83" s="10"/>
      <c r="L83" s="10"/>
    </row>
    <row r="85" spans="1:12" s="3" customFormat="1" x14ac:dyDescent="0.2">
      <c r="E85" s="54">
        <v>2023</v>
      </c>
      <c r="F85" s="54"/>
      <c r="G85" s="54"/>
      <c r="H85" s="33"/>
      <c r="I85" s="54">
        <v>2024</v>
      </c>
      <c r="J85" s="54"/>
      <c r="K85" s="54"/>
      <c r="L85" s="8"/>
    </row>
    <row r="86" spans="1:12" s="5" customFormat="1" ht="38.1" customHeight="1" x14ac:dyDescent="0.2">
      <c r="A86" s="6" t="s">
        <v>82</v>
      </c>
      <c r="C86" s="7" t="s">
        <v>10</v>
      </c>
      <c r="E86" s="53" t="s">
        <v>41</v>
      </c>
      <c r="F86" s="53"/>
      <c r="G86" s="53"/>
      <c r="H86" s="34"/>
      <c r="I86" s="53" t="s">
        <v>40</v>
      </c>
      <c r="J86" s="53"/>
      <c r="K86" s="53"/>
      <c r="L86" s="6" t="s">
        <v>80</v>
      </c>
    </row>
    <row r="87" spans="1:12" x14ac:dyDescent="0.2">
      <c r="E87" s="2" t="s">
        <v>8</v>
      </c>
      <c r="F87" s="2" t="s">
        <v>7</v>
      </c>
      <c r="G87" s="2" t="s">
        <v>6</v>
      </c>
      <c r="H87" s="35"/>
      <c r="I87" s="2" t="s">
        <v>5</v>
      </c>
      <c r="J87" s="2" t="s">
        <v>4</v>
      </c>
      <c r="K87" s="2" t="s">
        <v>3</v>
      </c>
      <c r="L87" s="2" t="s">
        <v>47</v>
      </c>
    </row>
    <row r="88" spans="1:12" x14ac:dyDescent="0.2">
      <c r="E88" s="2"/>
      <c r="F88" s="2"/>
      <c r="G88" s="2"/>
      <c r="H88" s="35"/>
      <c r="I88" s="2"/>
      <c r="J88" s="2"/>
      <c r="K88" s="2"/>
      <c r="L88" s="2"/>
    </row>
    <row r="89" spans="1:12" x14ac:dyDescent="0.2">
      <c r="E89" s="28" t="s">
        <v>83</v>
      </c>
      <c r="F89" s="28"/>
      <c r="G89" s="28" t="s">
        <v>1</v>
      </c>
      <c r="H89" s="42"/>
      <c r="I89" s="28"/>
      <c r="J89" s="28"/>
      <c r="K89" s="28" t="s">
        <v>1</v>
      </c>
      <c r="L89" s="2"/>
    </row>
    <row r="91" spans="1:12" x14ac:dyDescent="0.2">
      <c r="A91" s="2"/>
      <c r="C91" s="3" t="s">
        <v>2</v>
      </c>
      <c r="E91" s="4"/>
      <c r="F91" s="4"/>
      <c r="G91" s="4"/>
      <c r="H91" s="37"/>
      <c r="I91" s="4"/>
      <c r="J91" s="4"/>
      <c r="K91" s="4"/>
      <c r="L91" s="4"/>
    </row>
    <row r="93" spans="1:12" x14ac:dyDescent="0.2">
      <c r="A93" s="25">
        <v>37</v>
      </c>
      <c r="C93" s="5" t="s">
        <v>63</v>
      </c>
      <c r="E93" s="2" t="s">
        <v>84</v>
      </c>
      <c r="G93" s="13">
        <v>-27.492018000000002</v>
      </c>
      <c r="H93" s="38"/>
      <c r="I93" s="20"/>
      <c r="J93" s="20"/>
      <c r="K93" s="13">
        <v>0</v>
      </c>
      <c r="L93" s="16">
        <f>K93-G93</f>
        <v>27.492018000000002</v>
      </c>
    </row>
    <row r="94" spans="1:12" ht="25.5" x14ac:dyDescent="0.2">
      <c r="A94" s="25">
        <v>38</v>
      </c>
      <c r="C94" s="5" t="s">
        <v>64</v>
      </c>
      <c r="E94" s="2" t="s">
        <v>84</v>
      </c>
      <c r="G94" s="13">
        <v>0</v>
      </c>
      <c r="H94" s="38"/>
      <c r="I94" s="20"/>
      <c r="J94" s="20"/>
      <c r="K94" s="13">
        <v>0</v>
      </c>
      <c r="L94" s="16">
        <f t="shared" ref="L94:L130" si="14">K94-G94</f>
        <v>0</v>
      </c>
    </row>
    <row r="95" spans="1:12" x14ac:dyDescent="0.2">
      <c r="A95" s="25">
        <v>39</v>
      </c>
      <c r="C95" s="5" t="s">
        <v>65</v>
      </c>
      <c r="E95" s="2" t="s">
        <v>84</v>
      </c>
      <c r="G95" s="13">
        <v>-33.392699999999998</v>
      </c>
      <c r="H95" s="38"/>
      <c r="I95" s="20"/>
      <c r="J95" s="20"/>
      <c r="K95" s="13">
        <v>0</v>
      </c>
      <c r="L95" s="16">
        <f t="shared" si="14"/>
        <v>33.392699999999998</v>
      </c>
    </row>
    <row r="96" spans="1:12" ht="25.5" x14ac:dyDescent="0.2">
      <c r="A96" s="25">
        <v>40</v>
      </c>
      <c r="C96" s="5" t="s">
        <v>66</v>
      </c>
      <c r="E96" s="2" t="s">
        <v>91</v>
      </c>
      <c r="G96" s="13">
        <v>0</v>
      </c>
      <c r="H96" s="38"/>
      <c r="I96" s="20"/>
      <c r="J96" s="20"/>
      <c r="K96" s="13">
        <v>0</v>
      </c>
      <c r="L96" s="16">
        <f t="shared" si="14"/>
        <v>0</v>
      </c>
    </row>
    <row r="97" spans="1:12" x14ac:dyDescent="0.2">
      <c r="A97" s="25">
        <v>41</v>
      </c>
      <c r="C97" s="5" t="s">
        <v>67</v>
      </c>
      <c r="E97" s="2" t="s">
        <v>85</v>
      </c>
      <c r="G97" s="13">
        <v>0</v>
      </c>
      <c r="H97" s="38"/>
      <c r="I97" s="20"/>
      <c r="J97" s="20"/>
      <c r="K97" s="13">
        <v>0</v>
      </c>
      <c r="L97" s="16">
        <f t="shared" si="14"/>
        <v>0</v>
      </c>
    </row>
    <row r="98" spans="1:12" x14ac:dyDescent="0.2">
      <c r="A98" s="25">
        <v>42</v>
      </c>
      <c r="C98" s="5" t="s">
        <v>68</v>
      </c>
      <c r="E98" s="2" t="s">
        <v>85</v>
      </c>
      <c r="G98" s="13">
        <v>6.9398898101151296</v>
      </c>
      <c r="H98" s="38"/>
      <c r="I98" s="20"/>
      <c r="J98" s="20"/>
      <c r="K98" s="13">
        <v>0</v>
      </c>
      <c r="L98" s="16">
        <f t="shared" si="14"/>
        <v>-6.9398898101151296</v>
      </c>
    </row>
    <row r="99" spans="1:12" ht="25.5" x14ac:dyDescent="0.2">
      <c r="A99" s="25">
        <v>43</v>
      </c>
      <c r="C99" s="5" t="s">
        <v>69</v>
      </c>
      <c r="E99" s="2" t="s">
        <v>85</v>
      </c>
      <c r="G99" s="13">
        <v>0</v>
      </c>
      <c r="H99" s="38"/>
      <c r="I99" s="20"/>
      <c r="J99" s="20"/>
      <c r="K99" s="13">
        <v>0</v>
      </c>
      <c r="L99" s="16">
        <f t="shared" si="14"/>
        <v>0</v>
      </c>
    </row>
    <row r="100" spans="1:12" ht="38.25" x14ac:dyDescent="0.2">
      <c r="A100" s="25">
        <v>44</v>
      </c>
      <c r="C100" s="5" t="s">
        <v>70</v>
      </c>
      <c r="E100" s="2" t="s">
        <v>85</v>
      </c>
      <c r="G100" s="13">
        <v>0</v>
      </c>
      <c r="H100" s="38"/>
      <c r="I100" s="20"/>
      <c r="J100" s="20"/>
      <c r="K100" s="13">
        <v>0</v>
      </c>
      <c r="L100" s="16">
        <f t="shared" si="14"/>
        <v>0</v>
      </c>
    </row>
    <row r="101" spans="1:12" ht="25.5" x14ac:dyDescent="0.2">
      <c r="A101" s="25">
        <v>45</v>
      </c>
      <c r="C101" s="5" t="s">
        <v>71</v>
      </c>
      <c r="E101" s="2" t="s">
        <v>85</v>
      </c>
      <c r="G101" s="13">
        <v>12.000000000000012</v>
      </c>
      <c r="H101" s="38"/>
      <c r="I101" s="20"/>
      <c r="J101" s="20"/>
      <c r="K101" s="13">
        <v>0</v>
      </c>
      <c r="L101" s="16">
        <f t="shared" si="14"/>
        <v>-12.000000000000012</v>
      </c>
    </row>
    <row r="102" spans="1:12" x14ac:dyDescent="0.2">
      <c r="A102" s="25">
        <v>46</v>
      </c>
      <c r="C102" s="5" t="s">
        <v>72</v>
      </c>
      <c r="E102" s="2" t="s">
        <v>85</v>
      </c>
      <c r="G102" s="13">
        <v>0</v>
      </c>
      <c r="H102" s="38"/>
      <c r="I102" s="20"/>
      <c r="J102" s="20"/>
      <c r="K102" s="13">
        <v>0</v>
      </c>
      <c r="L102" s="16">
        <f t="shared" si="14"/>
        <v>0</v>
      </c>
    </row>
    <row r="103" spans="1:12" x14ac:dyDescent="0.2">
      <c r="A103" s="2">
        <v>47</v>
      </c>
      <c r="C103" s="5" t="s">
        <v>73</v>
      </c>
      <c r="E103" s="2" t="s">
        <v>85</v>
      </c>
      <c r="G103" s="13">
        <v>0</v>
      </c>
      <c r="H103" s="38"/>
      <c r="I103" s="20"/>
      <c r="J103" s="20"/>
      <c r="K103" s="13">
        <v>0</v>
      </c>
      <c r="L103" s="16">
        <f t="shared" si="14"/>
        <v>0</v>
      </c>
    </row>
    <row r="104" spans="1:12" ht="25.5" x14ac:dyDescent="0.2">
      <c r="A104" s="25">
        <v>48</v>
      </c>
      <c r="C104" s="5" t="s">
        <v>74</v>
      </c>
      <c r="E104" s="2" t="s">
        <v>85</v>
      </c>
      <c r="G104" s="13">
        <v>0</v>
      </c>
      <c r="H104" s="38"/>
      <c r="I104" s="20"/>
      <c r="J104" s="20"/>
      <c r="K104" s="13">
        <v>0</v>
      </c>
      <c r="L104" s="16">
        <f t="shared" ref="L104" si="15">K104-G104</f>
        <v>0</v>
      </c>
    </row>
    <row r="105" spans="1:12" ht="25.5" x14ac:dyDescent="0.2">
      <c r="A105" s="25">
        <v>49</v>
      </c>
      <c r="C105" s="5" t="s">
        <v>75</v>
      </c>
      <c r="E105" s="2" t="s">
        <v>85</v>
      </c>
      <c r="G105" s="13">
        <v>0</v>
      </c>
      <c r="H105" s="38"/>
      <c r="I105" s="20"/>
      <c r="J105" s="20"/>
      <c r="K105" s="13">
        <v>0</v>
      </c>
      <c r="L105" s="16">
        <f>K105-G105</f>
        <v>0</v>
      </c>
    </row>
    <row r="106" spans="1:12" x14ac:dyDescent="0.2">
      <c r="A106" s="2"/>
      <c r="C106" s="5"/>
      <c r="E106" s="2"/>
      <c r="G106" s="13"/>
      <c r="H106" s="38"/>
      <c r="I106" s="20"/>
      <c r="J106" s="20"/>
      <c r="K106" s="13"/>
      <c r="L106" s="16"/>
    </row>
    <row r="107" spans="1:12" x14ac:dyDescent="0.2">
      <c r="A107" s="2"/>
      <c r="C107" s="5"/>
      <c r="E107" s="2"/>
      <c r="G107" s="13"/>
      <c r="H107" s="38"/>
      <c r="I107" s="20"/>
      <c r="J107" s="20"/>
      <c r="K107" s="13"/>
      <c r="L107" s="16"/>
    </row>
    <row r="108" spans="1:12" x14ac:dyDescent="0.2">
      <c r="A108" s="2"/>
      <c r="C108" s="5"/>
      <c r="E108" s="2"/>
      <c r="G108" s="13"/>
      <c r="H108" s="38"/>
      <c r="I108" s="20"/>
      <c r="J108" s="20"/>
      <c r="K108" s="13"/>
      <c r="L108" s="16"/>
    </row>
    <row r="109" spans="1:12" x14ac:dyDescent="0.2">
      <c r="A109" s="2"/>
      <c r="C109" s="5"/>
      <c r="E109" s="2"/>
      <c r="G109" s="13"/>
      <c r="H109" s="38"/>
      <c r="I109" s="20"/>
      <c r="J109" s="20"/>
      <c r="K109" s="13"/>
      <c r="L109" s="16"/>
    </row>
    <row r="110" spans="1:12" x14ac:dyDescent="0.2">
      <c r="A110" s="10"/>
      <c r="B110" s="10"/>
      <c r="C110" s="10"/>
      <c r="D110" s="10"/>
      <c r="E110" s="10"/>
      <c r="F110" s="10"/>
      <c r="G110" s="10"/>
      <c r="H110" s="32"/>
      <c r="I110" s="10"/>
      <c r="J110" s="10"/>
      <c r="K110" s="10"/>
      <c r="L110" s="10"/>
    </row>
    <row r="111" spans="1:12" x14ac:dyDescent="0.2">
      <c r="A111" s="10"/>
      <c r="B111" s="10"/>
      <c r="C111" s="10"/>
      <c r="D111" s="10"/>
      <c r="E111" s="10"/>
      <c r="F111" s="10"/>
      <c r="G111" s="10"/>
      <c r="H111" s="32"/>
      <c r="I111" s="10"/>
      <c r="J111" s="10"/>
      <c r="K111" s="10"/>
      <c r="L111" s="10"/>
    </row>
    <row r="112" spans="1:12" x14ac:dyDescent="0.2">
      <c r="A112" s="10"/>
      <c r="B112" s="10"/>
      <c r="C112" s="10"/>
      <c r="D112" s="10"/>
      <c r="E112" s="10"/>
      <c r="F112" s="10"/>
      <c r="G112" s="10"/>
      <c r="H112" s="32"/>
      <c r="I112" s="10"/>
      <c r="J112" s="10"/>
      <c r="K112" s="10"/>
      <c r="L112" s="10"/>
    </row>
    <row r="113" spans="1:12" x14ac:dyDescent="0.2">
      <c r="A113" s="10"/>
      <c r="B113" s="10"/>
      <c r="C113" s="10"/>
      <c r="D113" s="10"/>
      <c r="E113" s="10"/>
      <c r="F113" s="10"/>
      <c r="G113" s="10"/>
      <c r="H113" s="32"/>
      <c r="I113" s="10"/>
      <c r="J113" s="10"/>
      <c r="K113" s="10"/>
      <c r="L113" s="10"/>
    </row>
    <row r="114" spans="1:12" x14ac:dyDescent="0.2">
      <c r="A114" s="10" t="s">
        <v>98</v>
      </c>
      <c r="B114" s="10"/>
      <c r="C114" s="10"/>
      <c r="D114" s="10"/>
      <c r="E114" s="10"/>
      <c r="F114" s="10"/>
      <c r="G114" s="10"/>
      <c r="H114" s="32"/>
      <c r="I114" s="10"/>
      <c r="J114" s="10"/>
      <c r="K114" s="10"/>
      <c r="L114" s="10"/>
    </row>
    <row r="116" spans="1:12" x14ac:dyDescent="0.2">
      <c r="A116" s="3"/>
      <c r="B116" s="3"/>
      <c r="C116" s="3"/>
      <c r="D116" s="3"/>
      <c r="E116" s="54">
        <v>2023</v>
      </c>
      <c r="F116" s="54"/>
      <c r="G116" s="54"/>
      <c r="H116" s="33"/>
      <c r="I116" s="54">
        <v>2024</v>
      </c>
      <c r="J116" s="54"/>
      <c r="K116" s="54"/>
      <c r="L116" s="8"/>
    </row>
    <row r="117" spans="1:12" ht="38.25" x14ac:dyDescent="0.2">
      <c r="A117" s="6" t="s">
        <v>82</v>
      </c>
      <c r="B117" s="5"/>
      <c r="C117" s="7" t="s">
        <v>10</v>
      </c>
      <c r="D117" s="5"/>
      <c r="E117" s="53" t="s">
        <v>41</v>
      </c>
      <c r="F117" s="53"/>
      <c r="G117" s="53"/>
      <c r="H117" s="34"/>
      <c r="I117" s="53" t="s">
        <v>40</v>
      </c>
      <c r="J117" s="53"/>
      <c r="K117" s="53"/>
      <c r="L117" s="6" t="s">
        <v>80</v>
      </c>
    </row>
    <row r="118" spans="1:12" x14ac:dyDescent="0.2">
      <c r="E118" s="2" t="s">
        <v>8</v>
      </c>
      <c r="F118" s="2" t="s">
        <v>7</v>
      </c>
      <c r="G118" s="2" t="s">
        <v>6</v>
      </c>
      <c r="H118" s="35"/>
      <c r="I118" s="2" t="s">
        <v>5</v>
      </c>
      <c r="J118" s="2" t="s">
        <v>4</v>
      </c>
      <c r="K118" s="2" t="s">
        <v>3</v>
      </c>
      <c r="L118" s="2" t="s">
        <v>47</v>
      </c>
    </row>
    <row r="119" spans="1:12" x14ac:dyDescent="0.2">
      <c r="E119" s="2"/>
      <c r="F119" s="2"/>
      <c r="G119" s="2"/>
      <c r="H119" s="35"/>
      <c r="I119" s="2"/>
      <c r="J119" s="2"/>
      <c r="K119" s="2"/>
      <c r="L119" s="2"/>
    </row>
    <row r="120" spans="1:12" x14ac:dyDescent="0.2">
      <c r="E120" s="28" t="s">
        <v>83</v>
      </c>
      <c r="F120" s="28"/>
      <c r="G120" s="28" t="s">
        <v>1</v>
      </c>
      <c r="H120" s="42"/>
      <c r="I120" s="28"/>
      <c r="J120" s="28"/>
      <c r="K120" s="28" t="s">
        <v>1</v>
      </c>
      <c r="L120" s="2"/>
    </row>
    <row r="121" spans="1:12" x14ac:dyDescent="0.2">
      <c r="A121" s="2"/>
      <c r="C121" s="5"/>
      <c r="E121" s="2"/>
      <c r="G121" s="13"/>
      <c r="H121" s="38"/>
      <c r="I121" s="20"/>
      <c r="J121" s="20"/>
      <c r="K121" s="13"/>
      <c r="L121" s="16"/>
    </row>
    <row r="122" spans="1:12" ht="38.25" x14ac:dyDescent="0.2">
      <c r="A122" s="25">
        <v>50</v>
      </c>
      <c r="C122" s="5" t="s">
        <v>99</v>
      </c>
      <c r="E122" s="2" t="s">
        <v>85</v>
      </c>
      <c r="G122" s="13">
        <v>0</v>
      </c>
      <c r="H122" s="38"/>
      <c r="I122" s="20"/>
      <c r="J122" s="20"/>
      <c r="K122" s="13">
        <v>0</v>
      </c>
      <c r="L122" s="16">
        <f t="shared" si="14"/>
        <v>0</v>
      </c>
    </row>
    <row r="123" spans="1:12" ht="25.5" x14ac:dyDescent="0.2">
      <c r="A123" s="25">
        <v>51</v>
      </c>
      <c r="C123" s="5" t="s">
        <v>66</v>
      </c>
      <c r="E123" s="2" t="s">
        <v>90</v>
      </c>
      <c r="G123" s="13">
        <v>-6.1126680466973013</v>
      </c>
      <c r="H123" s="38"/>
      <c r="I123" s="20"/>
      <c r="J123" s="20"/>
      <c r="K123" s="13">
        <v>0</v>
      </c>
      <c r="L123" s="16">
        <f t="shared" si="14"/>
        <v>6.1126680466973013</v>
      </c>
    </row>
    <row r="124" spans="1:12" ht="25.5" x14ac:dyDescent="0.2">
      <c r="A124" s="25">
        <v>52</v>
      </c>
      <c r="C124" s="5" t="s">
        <v>77</v>
      </c>
      <c r="E124" s="2" t="s">
        <v>86</v>
      </c>
      <c r="G124" s="13">
        <v>0</v>
      </c>
      <c r="H124" s="38"/>
      <c r="I124" s="20"/>
      <c r="J124" s="20"/>
      <c r="K124" s="13">
        <v>0</v>
      </c>
      <c r="L124" s="16">
        <f t="shared" si="14"/>
        <v>0</v>
      </c>
    </row>
    <row r="125" spans="1:12" x14ac:dyDescent="0.2">
      <c r="A125" s="25">
        <v>53</v>
      </c>
      <c r="C125" s="5" t="s">
        <v>68</v>
      </c>
      <c r="E125" s="2" t="s">
        <v>86</v>
      </c>
      <c r="G125" s="13">
        <v>1.1738915798336</v>
      </c>
      <c r="H125" s="38"/>
      <c r="I125" s="20"/>
      <c r="J125" s="20"/>
      <c r="K125" s="13">
        <v>0</v>
      </c>
      <c r="L125" s="16">
        <f t="shared" si="14"/>
        <v>-1.1738915798336</v>
      </c>
    </row>
    <row r="126" spans="1:12" x14ac:dyDescent="0.2">
      <c r="A126" s="25">
        <v>54</v>
      </c>
      <c r="C126" s="5" t="s">
        <v>78</v>
      </c>
      <c r="E126" s="2" t="s">
        <v>86</v>
      </c>
      <c r="G126" s="13">
        <v>-2.89131583129085</v>
      </c>
      <c r="H126" s="38"/>
      <c r="I126" s="20"/>
      <c r="J126" s="20"/>
      <c r="K126" s="13">
        <v>0</v>
      </c>
      <c r="L126" s="16">
        <f t="shared" si="14"/>
        <v>2.89131583129085</v>
      </c>
    </row>
    <row r="127" spans="1:12" x14ac:dyDescent="0.2">
      <c r="A127" s="25">
        <v>55</v>
      </c>
      <c r="C127" s="5" t="s">
        <v>72</v>
      </c>
      <c r="E127" s="2" t="s">
        <v>86</v>
      </c>
      <c r="G127" s="13">
        <v>0.42</v>
      </c>
      <c r="H127" s="38"/>
      <c r="I127" s="20"/>
      <c r="J127" s="20"/>
      <c r="K127" s="13">
        <v>0</v>
      </c>
      <c r="L127" s="16">
        <f t="shared" si="14"/>
        <v>-0.42</v>
      </c>
    </row>
    <row r="128" spans="1:12" x14ac:dyDescent="0.2">
      <c r="A128" s="25">
        <v>56</v>
      </c>
      <c r="C128" s="5" t="s">
        <v>73</v>
      </c>
      <c r="E128" s="2" t="s">
        <v>86</v>
      </c>
      <c r="G128" s="13">
        <v>0</v>
      </c>
      <c r="H128" s="38"/>
      <c r="I128" s="20"/>
      <c r="J128" s="20"/>
      <c r="K128" s="13">
        <v>0</v>
      </c>
      <c r="L128" s="16">
        <f t="shared" si="14"/>
        <v>0</v>
      </c>
    </row>
    <row r="129" spans="1:12" ht="51" x14ac:dyDescent="0.2">
      <c r="A129" s="25">
        <v>57</v>
      </c>
      <c r="C129" s="45" t="s">
        <v>100</v>
      </c>
      <c r="E129" s="2" t="s">
        <v>84</v>
      </c>
      <c r="G129" s="13">
        <v>-16.433520000000001</v>
      </c>
      <c r="H129" s="38"/>
      <c r="I129" s="20"/>
      <c r="J129" s="20"/>
      <c r="K129" s="13">
        <v>0</v>
      </c>
      <c r="L129" s="16">
        <f t="shared" si="14"/>
        <v>16.433520000000001</v>
      </c>
    </row>
    <row r="130" spans="1:12" x14ac:dyDescent="0.2">
      <c r="A130" s="25">
        <v>58</v>
      </c>
      <c r="C130" s="5" t="s">
        <v>79</v>
      </c>
      <c r="E130" s="2" t="s">
        <v>84</v>
      </c>
      <c r="G130" s="13">
        <v>0</v>
      </c>
      <c r="H130" s="38"/>
      <c r="I130" s="20"/>
      <c r="J130" s="20"/>
      <c r="K130" s="13">
        <v>0</v>
      </c>
      <c r="L130" s="16">
        <f t="shared" si="14"/>
        <v>0</v>
      </c>
    </row>
    <row r="131" spans="1:12" x14ac:dyDescent="0.2">
      <c r="A131" s="25">
        <v>59</v>
      </c>
      <c r="C131" s="5" t="s">
        <v>1</v>
      </c>
      <c r="G131" s="15">
        <f>SUM(G93:G105)+SUM(G122:G130)</f>
        <v>-65.788440488039413</v>
      </c>
      <c r="H131" s="30"/>
      <c r="I131" s="21"/>
      <c r="J131" s="21"/>
      <c r="K131" s="15">
        <f>SUM(K93:K105)+SUM(K122:K130)</f>
        <v>0</v>
      </c>
      <c r="L131" s="15">
        <f>SUM(L93:L103)+SUM(L122:L130)</f>
        <v>65.788440488039413</v>
      </c>
    </row>
    <row r="132" spans="1:12" x14ac:dyDescent="0.2">
      <c r="A132" s="25"/>
      <c r="C132" s="5"/>
      <c r="G132" s="16"/>
      <c r="H132" s="30"/>
      <c r="I132" s="21"/>
      <c r="J132" s="21"/>
      <c r="K132" s="16"/>
      <c r="L132" s="16"/>
    </row>
    <row r="133" spans="1:12" ht="13.5" thickBot="1" x14ac:dyDescent="0.25">
      <c r="A133" s="2">
        <v>60</v>
      </c>
      <c r="C133" s="5" t="s">
        <v>0</v>
      </c>
      <c r="G133" s="17">
        <f>G74+G131</f>
        <v>5664.54444703227</v>
      </c>
      <c r="H133" s="30"/>
      <c r="I133" s="21"/>
      <c r="J133" s="21"/>
      <c r="K133" s="17">
        <f>K74+K131</f>
        <v>5851.6143559885477</v>
      </c>
      <c r="L133" s="17">
        <f>K133-G133</f>
        <v>187.06990895627769</v>
      </c>
    </row>
    <row r="134" spans="1:12" ht="13.5" thickTop="1" x14ac:dyDescent="0.2">
      <c r="C134" s="5"/>
    </row>
    <row r="135" spans="1:12" x14ac:dyDescent="0.2">
      <c r="A135" s="8" t="s">
        <v>87</v>
      </c>
    </row>
    <row r="136" spans="1:12" ht="15" customHeight="1" x14ac:dyDescent="0.2">
      <c r="A136" s="29" t="s">
        <v>88</v>
      </c>
      <c r="B136" s="55" t="s">
        <v>92</v>
      </c>
      <c r="C136" s="55"/>
    </row>
    <row r="137" spans="1:12" ht="15" customHeight="1" x14ac:dyDescent="0.2">
      <c r="A137" s="29" t="s">
        <v>89</v>
      </c>
      <c r="B137" s="55" t="s">
        <v>93</v>
      </c>
      <c r="C137" s="55"/>
    </row>
  </sheetData>
  <mergeCells count="18">
    <mergeCell ref="E86:G86"/>
    <mergeCell ref="I86:K86"/>
    <mergeCell ref="B136:C136"/>
    <mergeCell ref="B137:C137"/>
    <mergeCell ref="E116:G116"/>
    <mergeCell ref="I116:K116"/>
    <mergeCell ref="E117:G117"/>
    <mergeCell ref="I117:K117"/>
    <mergeCell ref="E47:G47"/>
    <mergeCell ref="I47:K47"/>
    <mergeCell ref="E85:G85"/>
    <mergeCell ref="I8:K8"/>
    <mergeCell ref="I9:K9"/>
    <mergeCell ref="E9:G9"/>
    <mergeCell ref="E8:G8"/>
    <mergeCell ref="E46:G46"/>
    <mergeCell ref="I46:K46"/>
    <mergeCell ref="I85:K85"/>
  </mergeCells>
  <pageMargins left="0.7" right="0.7" top="0.75" bottom="0.75" header="0.3" footer="0.3"/>
  <pageSetup firstPageNumber="17" orientation="landscape" useFirstPageNumber="1" r:id="rId1"/>
  <headerFooter>
    <oddHeader>&amp;R&amp;"Arial,Regular"&amp;10Filed: 2022-10-31
EB-2022-0200
Exhibit 3
Tab 3
Schedule 1
Attachment 4
 Page &amp;P of 20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2022-11-01T21:26:43Z</dcterms:created>
  <dcterms:modified xsi:type="dcterms:W3CDTF">2022-11-01T21:26:52Z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2022-11-01T21:26:52Z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802882c3-c827-41e5-b4f9-60f94e1f5c2f</vt:lpwstr>
  </property>
  <property fmtid="{D5CDD505-2E9C-101B-9397-08002B2CF9AE}" pid="8" name="MSIP_Label_67694783-de61-499c-97f7-53d7c605e6e9_ContentBits">
    <vt:lpwstr>0</vt:lpwstr>
  </property>
</Properties>
</file>