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270324A6-8E75-4C1F-8BB0-1167876F561D}" xr6:coauthVersionLast="47" xr6:coauthVersionMax="47" xr10:uidLastSave="{87341540-BBDD-405E-A449-4B17A3FAB3C1}"/>
  <bookViews>
    <workbookView xWindow="30" yWindow="30" windowWidth="28770" windowHeight="15570" xr2:uid="{F6F406C9-0EA7-4084-9B67-969E4F72028C}"/>
  </bookViews>
  <sheets>
    <sheet name="Sheet1" sheetId="1" r:id="rId1"/>
    <sheet name="Sheet2" sheetId="2" r:id="rId2"/>
  </sheets>
  <definedNames>
    <definedName name="EV__EVCOM_OPTIONS__" hidden="1">8</definedName>
    <definedName name="EV__EXPOPTIONS__" hidden="1">0</definedName>
    <definedName name="EV__LASTREFTIME__" hidden="1">42530.4048958333</definedName>
    <definedName name="EV__MAXEXPCOLS__" hidden="1">10000</definedName>
    <definedName name="EV__MAXEXPROWS__" hidden="1">1000000</definedName>
    <definedName name="EV__USERCHANGEOPTIONS__" hidden="1">1</definedName>
    <definedName name="EV__WBEVMODE__" hidden="1">0</definedName>
    <definedName name="EV__WBREFOPTIONS__" hidden="1">134217728</definedName>
  </definedName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2" l="1"/>
  <c r="L33" i="2" s="1"/>
  <c r="L23" i="2"/>
  <c r="J23" i="2"/>
  <c r="J25" i="2" s="1"/>
  <c r="I23" i="2"/>
  <c r="I25" i="2" s="1"/>
  <c r="H23" i="2"/>
  <c r="H25" i="2" s="1"/>
  <c r="K23" i="2"/>
  <c r="G23" i="2"/>
  <c r="L15" i="2"/>
  <c r="K15" i="2"/>
  <c r="J15" i="2"/>
  <c r="I15" i="2"/>
  <c r="H15" i="2"/>
  <c r="G15" i="2"/>
  <c r="I25" i="1"/>
  <c r="M23" i="1"/>
  <c r="M25" i="1" s="1"/>
  <c r="J23" i="1"/>
  <c r="I23" i="1"/>
  <c r="I27" i="1" s="1"/>
  <c r="H23" i="1"/>
  <c r="H25" i="1" s="1"/>
  <c r="G23" i="1"/>
  <c r="G25" i="1" s="1"/>
  <c r="L23" i="1"/>
  <c r="K23" i="1"/>
  <c r="K15" i="1"/>
  <c r="K17" i="1" s="1"/>
  <c r="H15" i="1"/>
  <c r="H17" i="1" s="1"/>
  <c r="H19" i="1" s="1"/>
  <c r="G15" i="1"/>
  <c r="I15" i="1"/>
  <c r="M15" i="1"/>
  <c r="L15" i="1"/>
  <c r="J15" i="1"/>
  <c r="L17" i="2" l="1"/>
  <c r="L19" i="2" s="1"/>
  <c r="L25" i="2"/>
  <c r="L27" i="2" s="1"/>
  <c r="J27" i="2"/>
  <c r="J25" i="1"/>
  <c r="J27" i="1" s="1"/>
  <c r="H27" i="1"/>
  <c r="G17" i="1"/>
  <c r="G19" i="1" s="1"/>
  <c r="K25" i="2"/>
  <c r="K27" i="2" s="1"/>
  <c r="K25" i="1"/>
  <c r="K27" i="1" s="1"/>
  <c r="G17" i="2"/>
  <c r="G19" i="2" s="1"/>
  <c r="G30" i="2"/>
  <c r="J17" i="1"/>
  <c r="J19" i="1"/>
  <c r="L25" i="1"/>
  <c r="L27" i="1"/>
  <c r="H17" i="2"/>
  <c r="H19" i="2"/>
  <c r="H30" i="2"/>
  <c r="G25" i="2"/>
  <c r="G27" i="2"/>
  <c r="I30" i="2"/>
  <c r="I17" i="2"/>
  <c r="I19" i="2" s="1"/>
  <c r="L17" i="1"/>
  <c r="L19" i="1" s="1"/>
  <c r="J17" i="2"/>
  <c r="J19" i="2" s="1"/>
  <c r="J30" i="2"/>
  <c r="M17" i="1"/>
  <c r="M19" i="1" s="1"/>
  <c r="K30" i="2"/>
  <c r="K17" i="2"/>
  <c r="K19" i="2" s="1"/>
  <c r="I17" i="1"/>
  <c r="I19" i="1" s="1"/>
  <c r="M27" i="1"/>
  <c r="H27" i="2"/>
  <c r="I27" i="2"/>
  <c r="K19" i="1"/>
  <c r="G27" i="1"/>
  <c r="J31" i="2" l="1"/>
  <c r="J33" i="2" s="1"/>
  <c r="K31" i="2"/>
  <c r="K33" i="2" s="1"/>
  <c r="H31" i="2"/>
  <c r="H33" i="2" s="1"/>
  <c r="G31" i="2"/>
  <c r="G33" i="2" s="1"/>
  <c r="I31" i="2"/>
  <c r="I33" i="2" s="1"/>
</calcChain>
</file>

<file path=xl/sharedStrings.xml><?xml version="1.0" encoding="utf-8"?>
<sst xmlns="http://schemas.openxmlformats.org/spreadsheetml/2006/main" count="81" uniqueCount="32">
  <si>
    <t xml:space="preserve">Optimization Service Revenue </t>
  </si>
  <si>
    <t>Particulars ($ millions)</t>
  </si>
  <si>
    <t>Utility</t>
  </si>
  <si>
    <t>Actual</t>
  </si>
  <si>
    <t>(a)</t>
  </si>
  <si>
    <t>(b)</t>
  </si>
  <si>
    <t>(c)</t>
  </si>
  <si>
    <t>(d)</t>
  </si>
  <si>
    <t>(e)</t>
  </si>
  <si>
    <t>(f)</t>
  </si>
  <si>
    <t>(g)</t>
  </si>
  <si>
    <t>EGD</t>
  </si>
  <si>
    <t>ETT Revenue</t>
  </si>
  <si>
    <t>Total Optimization Net Revenue</t>
  </si>
  <si>
    <t>Optimization Credit from Net Sales (90%)</t>
  </si>
  <si>
    <t>Shareholder Incentive (10%)</t>
  </si>
  <si>
    <t>Transportation Optimization</t>
  </si>
  <si>
    <t>Union</t>
  </si>
  <si>
    <t>Estimate</t>
  </si>
  <si>
    <t>Bridge Year</t>
  </si>
  <si>
    <t>Test Year</t>
  </si>
  <si>
    <t>EGI</t>
  </si>
  <si>
    <t>Line No.</t>
  </si>
  <si>
    <t>Storage Optimization</t>
  </si>
  <si>
    <t>Union (2)</t>
  </si>
  <si>
    <t>EGD (1)</t>
  </si>
  <si>
    <t>Notes:</t>
  </si>
  <si>
    <t>(1)</t>
  </si>
  <si>
    <t>(2)</t>
  </si>
  <si>
    <t>EGD rate zone.</t>
  </si>
  <si>
    <t>Union rate zones.</t>
  </si>
  <si>
    <t>OEB-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</si>
</sst>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4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E8A44-E3FA-4691-A19B-6AEBCEB89FDD}">
  <dimension ref="A6:M27"/>
  <sheetViews>
    <sheetView tabSelected="1" view="pageLayout" zoomScaleNormal="100" workbookViewId="0"/>
  </sheetViews>
  <sheetFormatPr defaultColWidth="101.140625" defaultRowHeight="12.75" x14ac:dyDescent="0.2"/>
  <cols>
    <col min="1" max="1" width="5.7109375" style="8" bestFit="1" customWidth="1"/>
    <col min="2" max="2" width="1.28515625" style="8" customWidth="1"/>
    <col min="3" max="3" width="34.5703125" style="8" customWidth="1"/>
    <col min="4" max="4" width="1.28515625" style="8" customWidth="1"/>
    <col min="5" max="5" width="6" style="9" bestFit="1" customWidth="1"/>
    <col min="6" max="6" width="1.28515625" style="8" customWidth="1"/>
    <col min="7" max="7" width="10.85546875" style="8" customWidth="1"/>
    <col min="8" max="13" width="10.140625" style="8" customWidth="1"/>
    <col min="14" max="16384" width="101.140625" style="8"/>
  </cols>
  <sheetData>
    <row r="6" spans="1:13" s="2" customFormat="1" x14ac:dyDescent="0.2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8" spans="1:13" s="3" customFormat="1" x14ac:dyDescent="0.2">
      <c r="E8" s="4"/>
      <c r="G8" s="4">
        <v>2013</v>
      </c>
      <c r="H8" s="4">
        <v>2013</v>
      </c>
      <c r="I8" s="4">
        <v>2014</v>
      </c>
      <c r="J8" s="4">
        <v>2015</v>
      </c>
      <c r="K8" s="4">
        <v>2016</v>
      </c>
      <c r="L8" s="4">
        <v>2017</v>
      </c>
      <c r="M8" s="4">
        <v>2018</v>
      </c>
    </row>
    <row r="9" spans="1:13" s="6" customFormat="1" ht="25.5" x14ac:dyDescent="0.2">
      <c r="A9" s="5" t="s">
        <v>22</v>
      </c>
      <c r="C9" s="7" t="s">
        <v>1</v>
      </c>
      <c r="E9" s="5" t="s">
        <v>2</v>
      </c>
      <c r="G9" s="5" t="s">
        <v>31</v>
      </c>
      <c r="H9" s="5" t="s">
        <v>3</v>
      </c>
      <c r="I9" s="5" t="s">
        <v>3</v>
      </c>
      <c r="J9" s="5" t="s">
        <v>3</v>
      </c>
      <c r="K9" s="5" t="s">
        <v>3</v>
      </c>
      <c r="L9" s="5" t="s">
        <v>3</v>
      </c>
      <c r="M9" s="5" t="s">
        <v>3</v>
      </c>
    </row>
    <row r="10" spans="1:13" x14ac:dyDescent="0.2">
      <c r="G10" s="9" t="s">
        <v>4</v>
      </c>
      <c r="H10" s="9" t="s">
        <v>5</v>
      </c>
      <c r="I10" s="9" t="s">
        <v>6</v>
      </c>
      <c r="J10" s="9" t="s">
        <v>7</v>
      </c>
      <c r="K10" s="9" t="s">
        <v>8</v>
      </c>
      <c r="L10" s="9" t="s">
        <v>9</v>
      </c>
      <c r="M10" s="9" t="s">
        <v>10</v>
      </c>
    </row>
    <row r="11" spans="1:13" x14ac:dyDescent="0.2">
      <c r="A11" s="9"/>
      <c r="G11" s="9"/>
      <c r="H11" s="10"/>
      <c r="I11" s="10"/>
      <c r="J11" s="10"/>
      <c r="K11" s="10"/>
      <c r="L11" s="10"/>
      <c r="M11" s="10"/>
    </row>
    <row r="12" spans="1:13" x14ac:dyDescent="0.2">
      <c r="A12" s="9">
        <v>1</v>
      </c>
      <c r="C12" s="8" t="s">
        <v>23</v>
      </c>
      <c r="E12" s="9" t="s">
        <v>11</v>
      </c>
      <c r="G12" s="16">
        <v>1.3</v>
      </c>
      <c r="H12" s="16">
        <v>2.4</v>
      </c>
      <c r="I12" s="11">
        <v>1.7034070400000003</v>
      </c>
      <c r="J12" s="11">
        <v>0.51744355000000009</v>
      </c>
      <c r="K12" s="11">
        <v>7.2771884699999996</v>
      </c>
      <c r="L12" s="11">
        <v>1.5501410799999999</v>
      </c>
      <c r="M12" s="11">
        <v>0.42388084000000004</v>
      </c>
    </row>
    <row r="13" spans="1:13" x14ac:dyDescent="0.2">
      <c r="A13" s="9">
        <v>2</v>
      </c>
      <c r="C13" s="8" t="s">
        <v>16</v>
      </c>
      <c r="E13" s="9" t="s">
        <v>11</v>
      </c>
      <c r="G13" s="16">
        <v>12</v>
      </c>
      <c r="H13" s="16">
        <v>33.700000000000003</v>
      </c>
      <c r="I13" s="11">
        <v>12.910329416971864</v>
      </c>
      <c r="J13" s="11">
        <v>22.727147360481862</v>
      </c>
      <c r="K13" s="11">
        <v>10.463451316580549</v>
      </c>
      <c r="L13" s="11">
        <v>10.393341228418999</v>
      </c>
      <c r="M13" s="11">
        <v>14.292350955695001</v>
      </c>
    </row>
    <row r="14" spans="1:13" x14ac:dyDescent="0.2">
      <c r="A14" s="9">
        <v>3</v>
      </c>
      <c r="C14" s="8" t="s">
        <v>12</v>
      </c>
      <c r="E14" s="9" t="s">
        <v>11</v>
      </c>
      <c r="G14" s="16">
        <v>0</v>
      </c>
      <c r="H14" s="16">
        <v>0</v>
      </c>
      <c r="I14" s="11">
        <v>0.11597980999999999</v>
      </c>
      <c r="J14" s="11">
        <v>0.17186942000000002</v>
      </c>
      <c r="K14" s="11">
        <v>7.7449059999999986E-2</v>
      </c>
      <c r="L14" s="11">
        <v>4.9417320000000001E-2</v>
      </c>
      <c r="M14" s="11">
        <v>6.6727439999999985E-2</v>
      </c>
    </row>
    <row r="15" spans="1:13" x14ac:dyDescent="0.2">
      <c r="A15" s="9">
        <v>4</v>
      </c>
      <c r="C15" s="8" t="s">
        <v>13</v>
      </c>
      <c r="G15" s="12">
        <f t="shared" ref="G15:M15" si="0">SUM(G12:G14)</f>
        <v>13.3</v>
      </c>
      <c r="H15" s="12">
        <f t="shared" si="0"/>
        <v>36.1</v>
      </c>
      <c r="I15" s="12">
        <f t="shared" si="0"/>
        <v>14.729716266971865</v>
      </c>
      <c r="J15" s="12">
        <f t="shared" si="0"/>
        <v>23.416460330481861</v>
      </c>
      <c r="K15" s="12">
        <f t="shared" si="0"/>
        <v>17.818088846580547</v>
      </c>
      <c r="L15" s="12">
        <f t="shared" si="0"/>
        <v>11.992899628418998</v>
      </c>
      <c r="M15" s="12">
        <f t="shared" si="0"/>
        <v>14.782959235695001</v>
      </c>
    </row>
    <row r="16" spans="1:13" x14ac:dyDescent="0.2">
      <c r="A16" s="9"/>
      <c r="G16" s="10"/>
      <c r="H16" s="10"/>
      <c r="I16" s="10"/>
      <c r="J16" s="10"/>
      <c r="K16" s="10"/>
      <c r="L16" s="10"/>
      <c r="M16" s="10"/>
    </row>
    <row r="17" spans="1:13" x14ac:dyDescent="0.2">
      <c r="A17" s="9">
        <v>5</v>
      </c>
      <c r="C17" s="8" t="s">
        <v>14</v>
      </c>
      <c r="E17" s="9" t="s">
        <v>11</v>
      </c>
      <c r="G17" s="11">
        <f>G15*0.9</f>
        <v>11.97</v>
      </c>
      <c r="H17" s="11">
        <f t="shared" ref="H17:M17" si="1">H15*0.9</f>
        <v>32.49</v>
      </c>
      <c r="I17" s="11">
        <f t="shared" si="1"/>
        <v>13.256744640274679</v>
      </c>
      <c r="J17" s="11">
        <f t="shared" si="1"/>
        <v>21.074814297433676</v>
      </c>
      <c r="K17" s="11">
        <f t="shared" si="1"/>
        <v>16.036279961922492</v>
      </c>
      <c r="L17" s="11">
        <f t="shared" si="1"/>
        <v>10.793609665577099</v>
      </c>
      <c r="M17" s="11">
        <f t="shared" si="1"/>
        <v>13.304663312125502</v>
      </c>
    </row>
    <row r="18" spans="1:13" x14ac:dyDescent="0.2">
      <c r="A18" s="9"/>
      <c r="G18" s="10"/>
      <c r="H18" s="10"/>
      <c r="I18" s="10"/>
      <c r="J18" s="10"/>
      <c r="K18" s="10"/>
      <c r="L18" s="10"/>
      <c r="M18" s="10"/>
    </row>
    <row r="19" spans="1:13" x14ac:dyDescent="0.2">
      <c r="A19" s="9">
        <v>6</v>
      </c>
      <c r="C19" s="8" t="s">
        <v>15</v>
      </c>
      <c r="E19" s="9" t="s">
        <v>11</v>
      </c>
      <c r="G19" s="13">
        <f>G15-G17</f>
        <v>1.33</v>
      </c>
      <c r="H19" s="13">
        <f t="shared" ref="H19:M19" si="2">H15-H17</f>
        <v>3.6099999999999994</v>
      </c>
      <c r="I19" s="13">
        <f t="shared" si="2"/>
        <v>1.472971626697186</v>
      </c>
      <c r="J19" s="13">
        <f t="shared" si="2"/>
        <v>2.3416460330481854</v>
      </c>
      <c r="K19" s="13">
        <f t="shared" si="2"/>
        <v>1.7818088846580551</v>
      </c>
      <c r="L19" s="13">
        <f t="shared" si="2"/>
        <v>1.1992899628418989</v>
      </c>
      <c r="M19" s="13">
        <f t="shared" si="2"/>
        <v>1.4782959235694992</v>
      </c>
    </row>
    <row r="20" spans="1:13" x14ac:dyDescent="0.2">
      <c r="A20" s="9"/>
      <c r="G20" s="10"/>
      <c r="H20" s="10"/>
      <c r="I20" s="10"/>
      <c r="J20" s="10"/>
      <c r="K20" s="10"/>
      <c r="L20" s="10"/>
      <c r="M20" s="10"/>
    </row>
    <row r="21" spans="1:13" x14ac:dyDescent="0.2">
      <c r="A21" s="9"/>
      <c r="G21" s="10"/>
      <c r="H21" s="10"/>
      <c r="I21" s="10"/>
      <c r="J21" s="10"/>
      <c r="K21" s="10"/>
      <c r="L21" s="10"/>
      <c r="M21" s="10"/>
    </row>
    <row r="22" spans="1:13" x14ac:dyDescent="0.2">
      <c r="A22" s="9">
        <v>7</v>
      </c>
      <c r="C22" s="8" t="s">
        <v>16</v>
      </c>
      <c r="E22" s="9" t="s">
        <v>17</v>
      </c>
      <c r="G22" s="11">
        <v>14.9178125</v>
      </c>
      <c r="H22" s="11">
        <v>24.524315300000001</v>
      </c>
      <c r="I22" s="11">
        <v>7.9185950300000005</v>
      </c>
      <c r="J22" s="11">
        <v>7.7394337599999998</v>
      </c>
      <c r="K22" s="11">
        <v>3.3576360699999999</v>
      </c>
      <c r="L22" s="11">
        <v>5.0146586500000003</v>
      </c>
      <c r="M22" s="11">
        <v>7.2963151600000105</v>
      </c>
    </row>
    <row r="23" spans="1:13" x14ac:dyDescent="0.2">
      <c r="A23" s="9">
        <v>8</v>
      </c>
      <c r="C23" s="8" t="s">
        <v>13</v>
      </c>
      <c r="G23" s="12">
        <f t="shared" ref="G23:M23" si="3">SUM(G22:G22)</f>
        <v>14.9178125</v>
      </c>
      <c r="H23" s="12">
        <f t="shared" si="3"/>
        <v>24.524315300000001</v>
      </c>
      <c r="I23" s="12">
        <f t="shared" si="3"/>
        <v>7.9185950300000005</v>
      </c>
      <c r="J23" s="12">
        <f t="shared" si="3"/>
        <v>7.7394337599999998</v>
      </c>
      <c r="K23" s="12">
        <f t="shared" si="3"/>
        <v>3.3576360699999999</v>
      </c>
      <c r="L23" s="12">
        <f t="shared" si="3"/>
        <v>5.0146586500000003</v>
      </c>
      <c r="M23" s="12">
        <f t="shared" si="3"/>
        <v>7.2963151600000105</v>
      </c>
    </row>
    <row r="24" spans="1:13" x14ac:dyDescent="0.2">
      <c r="A24" s="9"/>
      <c r="G24" s="11"/>
      <c r="H24" s="11"/>
      <c r="I24" s="11"/>
      <c r="J24" s="11"/>
      <c r="K24" s="11"/>
      <c r="L24" s="11"/>
      <c r="M24" s="11"/>
    </row>
    <row r="25" spans="1:13" x14ac:dyDescent="0.2">
      <c r="A25" s="9">
        <v>9</v>
      </c>
      <c r="C25" s="8" t="s">
        <v>14</v>
      </c>
      <c r="E25" s="9" t="s">
        <v>17</v>
      </c>
      <c r="G25" s="11">
        <f>G23*0.9</f>
        <v>13.426031250000001</v>
      </c>
      <c r="H25" s="11">
        <f t="shared" ref="H25:M25" si="4">H23*0.9</f>
        <v>22.071883770000003</v>
      </c>
      <c r="I25" s="11">
        <f t="shared" si="4"/>
        <v>7.126735527000001</v>
      </c>
      <c r="J25" s="11">
        <f t="shared" si="4"/>
        <v>6.9654903839999998</v>
      </c>
      <c r="K25" s="11">
        <f t="shared" si="4"/>
        <v>3.0218724629999998</v>
      </c>
      <c r="L25" s="11">
        <f t="shared" si="4"/>
        <v>4.5131927850000002</v>
      </c>
      <c r="M25" s="11">
        <f t="shared" si="4"/>
        <v>6.5666836440000091</v>
      </c>
    </row>
    <row r="26" spans="1:13" x14ac:dyDescent="0.2">
      <c r="A26" s="9"/>
      <c r="G26" s="10"/>
      <c r="H26" s="10"/>
      <c r="I26" s="10"/>
      <c r="J26" s="10"/>
      <c r="K26" s="10"/>
      <c r="L26" s="10"/>
      <c r="M26" s="10"/>
    </row>
    <row r="27" spans="1:13" x14ac:dyDescent="0.2">
      <c r="A27" s="9">
        <v>10</v>
      </c>
      <c r="C27" s="8" t="s">
        <v>15</v>
      </c>
      <c r="E27" s="9" t="s">
        <v>17</v>
      </c>
      <c r="G27" s="13">
        <f>G23-G25</f>
        <v>1.4917812499999989</v>
      </c>
      <c r="H27" s="13">
        <f t="shared" ref="H27:M27" si="5">H23-H25</f>
        <v>2.4524315299999984</v>
      </c>
      <c r="I27" s="13">
        <f t="shared" si="5"/>
        <v>0.79185950299999952</v>
      </c>
      <c r="J27" s="13">
        <f t="shared" si="5"/>
        <v>0.77394337600000007</v>
      </c>
      <c r="K27" s="13">
        <f t="shared" si="5"/>
        <v>0.33576360700000007</v>
      </c>
      <c r="L27" s="13">
        <f t="shared" si="5"/>
        <v>0.50146586500000012</v>
      </c>
      <c r="M27" s="13">
        <f t="shared" si="5"/>
        <v>0.72963151600000131</v>
      </c>
    </row>
  </sheetData>
  <pageMargins left="0.7" right="0.7" top="0.75" bottom="0.75" header="0.3" footer="0.3"/>
  <pageSetup orientation="landscape" r:id="rId1"/>
  <headerFooter>
    <oddHeader>&amp;R&amp;"Arial,Regular"&amp;10Filed: 2022-10-31
EB-2022-0200
Exhibit 3
Tab 4
Schedule 1
Attachment 3
Page &amp;P of 2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8A087-BC80-43DF-BBA7-6F2A07AB3A6C}">
  <dimension ref="A6:L38"/>
  <sheetViews>
    <sheetView view="pageLayout" zoomScaleNormal="100" workbookViewId="0"/>
  </sheetViews>
  <sheetFormatPr defaultColWidth="101.140625" defaultRowHeight="12.75" x14ac:dyDescent="0.2"/>
  <cols>
    <col min="1" max="1" width="5.7109375" style="8" bestFit="1" customWidth="1"/>
    <col min="2" max="2" width="1.28515625" style="8" customWidth="1"/>
    <col min="3" max="3" width="34.5703125" style="8" customWidth="1"/>
    <col min="4" max="4" width="1.28515625" style="8" customWidth="1"/>
    <col min="5" max="5" width="8.85546875" style="9" customWidth="1"/>
    <col min="6" max="6" width="1.28515625" style="8" customWidth="1"/>
    <col min="7" max="12" width="10.85546875" style="8" customWidth="1"/>
    <col min="13" max="16384" width="101.140625" style="8"/>
  </cols>
  <sheetData>
    <row r="6" spans="1:12" s="2" customFormat="1" x14ac:dyDescent="0.2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8" spans="1:12" s="3" customFormat="1" x14ac:dyDescent="0.2">
      <c r="E8" s="4"/>
      <c r="G8" s="4">
        <v>2019</v>
      </c>
      <c r="H8" s="4">
        <v>2020</v>
      </c>
      <c r="I8" s="4">
        <v>2021</v>
      </c>
      <c r="J8" s="4">
        <v>2022</v>
      </c>
      <c r="K8" s="4">
        <v>2023</v>
      </c>
      <c r="L8" s="4">
        <v>2024</v>
      </c>
    </row>
    <row r="9" spans="1:12" s="6" customFormat="1" ht="25.5" x14ac:dyDescent="0.2">
      <c r="A9" s="5" t="s">
        <v>22</v>
      </c>
      <c r="C9" s="7" t="s">
        <v>1</v>
      </c>
      <c r="E9" s="5" t="s">
        <v>2</v>
      </c>
      <c r="G9" s="5" t="s">
        <v>3</v>
      </c>
      <c r="H9" s="5" t="s">
        <v>3</v>
      </c>
      <c r="I9" s="5" t="s">
        <v>3</v>
      </c>
      <c r="J9" s="5" t="s">
        <v>18</v>
      </c>
      <c r="K9" s="5" t="s">
        <v>19</v>
      </c>
      <c r="L9" s="5" t="s">
        <v>20</v>
      </c>
    </row>
    <row r="10" spans="1:12" x14ac:dyDescent="0.2">
      <c r="G10" s="9" t="s">
        <v>4</v>
      </c>
      <c r="H10" s="9" t="s">
        <v>5</v>
      </c>
      <c r="I10" s="9" t="s">
        <v>6</v>
      </c>
      <c r="J10" s="9" t="s">
        <v>7</v>
      </c>
      <c r="K10" s="9" t="s">
        <v>8</v>
      </c>
      <c r="L10" s="9" t="s">
        <v>9</v>
      </c>
    </row>
    <row r="11" spans="1:12" x14ac:dyDescent="0.2">
      <c r="A11" s="9"/>
      <c r="G11" s="9"/>
      <c r="H11" s="10"/>
      <c r="I11" s="10"/>
      <c r="J11" s="10"/>
      <c r="K11" s="10"/>
      <c r="L11" s="10"/>
    </row>
    <row r="12" spans="1:12" x14ac:dyDescent="0.2">
      <c r="A12" s="17">
        <v>1</v>
      </c>
      <c r="C12" s="8" t="s">
        <v>23</v>
      </c>
      <c r="E12" s="9" t="s">
        <v>25</v>
      </c>
      <c r="G12" s="11">
        <v>6.0694200000000004E-2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</row>
    <row r="13" spans="1:12" x14ac:dyDescent="0.2">
      <c r="A13" s="9">
        <v>2</v>
      </c>
      <c r="C13" s="8" t="s">
        <v>16</v>
      </c>
      <c r="E13" s="9" t="s">
        <v>11</v>
      </c>
      <c r="G13" s="11">
        <v>13.084497509999998</v>
      </c>
      <c r="H13" s="11">
        <v>17.643438999999997</v>
      </c>
      <c r="I13" s="11">
        <v>17.508965238600002</v>
      </c>
      <c r="J13" s="11">
        <v>31.031404910736697</v>
      </c>
      <c r="K13" s="11">
        <v>45.790658450502001</v>
      </c>
      <c r="L13" s="11">
        <v>0</v>
      </c>
    </row>
    <row r="14" spans="1:12" x14ac:dyDescent="0.2">
      <c r="A14" s="9">
        <v>3</v>
      </c>
      <c r="C14" s="8" t="s">
        <v>12</v>
      </c>
      <c r="E14" s="9" t="s">
        <v>11</v>
      </c>
      <c r="G14" s="11">
        <v>3.894542222222222E-2</v>
      </c>
      <c r="H14" s="11">
        <v>6.4840000000000002E-3</v>
      </c>
      <c r="I14" s="11">
        <v>0.16230702</v>
      </c>
      <c r="J14" s="11">
        <v>0</v>
      </c>
      <c r="K14" s="11">
        <v>0</v>
      </c>
      <c r="L14" s="11">
        <v>0</v>
      </c>
    </row>
    <row r="15" spans="1:12" x14ac:dyDescent="0.2">
      <c r="A15" s="9">
        <v>4</v>
      </c>
      <c r="C15" s="8" t="s">
        <v>13</v>
      </c>
      <c r="G15" s="12">
        <f t="shared" ref="G15:L15" si="0">SUM(G12:G14)</f>
        <v>13.184137132222221</v>
      </c>
      <c r="H15" s="12">
        <f t="shared" si="0"/>
        <v>17.649922999999998</v>
      </c>
      <c r="I15" s="12">
        <f t="shared" si="0"/>
        <v>17.671272258600002</v>
      </c>
      <c r="J15" s="12">
        <f t="shared" si="0"/>
        <v>31.031404910736697</v>
      </c>
      <c r="K15" s="12">
        <f t="shared" si="0"/>
        <v>45.790658450502001</v>
      </c>
      <c r="L15" s="12">
        <f t="shared" si="0"/>
        <v>0</v>
      </c>
    </row>
    <row r="16" spans="1:12" x14ac:dyDescent="0.2">
      <c r="A16" s="9"/>
      <c r="G16" s="10"/>
      <c r="H16" s="10"/>
      <c r="I16" s="10"/>
      <c r="J16" s="10"/>
      <c r="K16" s="10"/>
      <c r="L16" s="10"/>
    </row>
    <row r="17" spans="1:12" x14ac:dyDescent="0.2">
      <c r="A17" s="9">
        <v>5</v>
      </c>
      <c r="C17" s="8" t="s">
        <v>14</v>
      </c>
      <c r="E17" s="9" t="s">
        <v>11</v>
      </c>
      <c r="G17" s="11">
        <f>G15*0.9</f>
        <v>11.865723418999998</v>
      </c>
      <c r="H17" s="11">
        <f t="shared" ref="H17:L17" si="1">H15*0.9</f>
        <v>15.884930699999998</v>
      </c>
      <c r="I17" s="11">
        <f t="shared" si="1"/>
        <v>15.904145032740002</v>
      </c>
      <c r="J17" s="11">
        <f t="shared" si="1"/>
        <v>27.928264419663027</v>
      </c>
      <c r="K17" s="11">
        <f t="shared" si="1"/>
        <v>41.211592605451798</v>
      </c>
      <c r="L17" s="11">
        <f t="shared" si="1"/>
        <v>0</v>
      </c>
    </row>
    <row r="18" spans="1:12" x14ac:dyDescent="0.2">
      <c r="A18" s="9"/>
      <c r="G18" s="10"/>
      <c r="H18" s="10"/>
      <c r="I18" s="10"/>
      <c r="J18" s="10"/>
      <c r="K18" s="10"/>
      <c r="L18" s="10"/>
    </row>
    <row r="19" spans="1:12" ht="13.5" thickBot="1" x14ac:dyDescent="0.25">
      <c r="A19" s="9">
        <v>6</v>
      </c>
      <c r="C19" s="8" t="s">
        <v>15</v>
      </c>
      <c r="E19" s="9" t="s">
        <v>11</v>
      </c>
      <c r="G19" s="14">
        <f>G15-G17</f>
        <v>1.3184137132222222</v>
      </c>
      <c r="H19" s="14">
        <f t="shared" ref="H19:L19" si="2">H15-H17</f>
        <v>1.7649922999999994</v>
      </c>
      <c r="I19" s="14">
        <f t="shared" si="2"/>
        <v>1.7671272258599995</v>
      </c>
      <c r="J19" s="14">
        <f t="shared" si="2"/>
        <v>3.1031404910736704</v>
      </c>
      <c r="K19" s="14">
        <f t="shared" si="2"/>
        <v>4.5790658450502022</v>
      </c>
      <c r="L19" s="14">
        <f t="shared" si="2"/>
        <v>0</v>
      </c>
    </row>
    <row r="20" spans="1:12" ht="13.5" thickTop="1" x14ac:dyDescent="0.2">
      <c r="A20" s="9"/>
      <c r="G20" s="10"/>
      <c r="H20" s="10"/>
      <c r="I20" s="10"/>
      <c r="J20" s="10"/>
      <c r="K20" s="10"/>
      <c r="L20" s="10"/>
    </row>
    <row r="21" spans="1:12" x14ac:dyDescent="0.2">
      <c r="A21" s="9"/>
      <c r="G21" s="10"/>
      <c r="H21" s="10"/>
      <c r="I21" s="10"/>
      <c r="J21" s="10"/>
      <c r="K21" s="10"/>
      <c r="L21" s="10"/>
    </row>
    <row r="22" spans="1:12" x14ac:dyDescent="0.2">
      <c r="A22" s="9">
        <v>7</v>
      </c>
      <c r="C22" s="8" t="s">
        <v>16</v>
      </c>
      <c r="E22" s="9" t="s">
        <v>24</v>
      </c>
      <c r="G22" s="11">
        <v>5.9633197726628202</v>
      </c>
      <c r="H22" s="11">
        <v>4.2439917418092605</v>
      </c>
      <c r="I22" s="11">
        <v>7.5285224619060802</v>
      </c>
      <c r="J22" s="11">
        <v>6.1769460231469804</v>
      </c>
      <c r="K22" s="11">
        <v>7</v>
      </c>
      <c r="L22" s="11">
        <v>0</v>
      </c>
    </row>
    <row r="23" spans="1:12" x14ac:dyDescent="0.2">
      <c r="A23" s="9">
        <v>8</v>
      </c>
      <c r="C23" s="8" t="s">
        <v>13</v>
      </c>
      <c r="G23" s="12">
        <f t="shared" ref="G23:L23" si="3">SUM(G22:G22)</f>
        <v>5.9633197726628202</v>
      </c>
      <c r="H23" s="12">
        <f t="shared" si="3"/>
        <v>4.2439917418092605</v>
      </c>
      <c r="I23" s="12">
        <f t="shared" si="3"/>
        <v>7.5285224619060802</v>
      </c>
      <c r="J23" s="12">
        <f t="shared" si="3"/>
        <v>6.1769460231469804</v>
      </c>
      <c r="K23" s="12">
        <f t="shared" si="3"/>
        <v>7</v>
      </c>
      <c r="L23" s="12">
        <f t="shared" si="3"/>
        <v>0</v>
      </c>
    </row>
    <row r="24" spans="1:12" x14ac:dyDescent="0.2">
      <c r="A24" s="9"/>
      <c r="G24" s="11"/>
      <c r="H24" s="11"/>
      <c r="I24" s="11"/>
      <c r="J24" s="11"/>
      <c r="K24" s="11"/>
      <c r="L24" s="11"/>
    </row>
    <row r="25" spans="1:12" x14ac:dyDescent="0.2">
      <c r="A25" s="9">
        <v>9</v>
      </c>
      <c r="C25" s="8" t="s">
        <v>14</v>
      </c>
      <c r="E25" s="9" t="s">
        <v>17</v>
      </c>
      <c r="G25" s="11">
        <f>G23*0.9</f>
        <v>5.3669877953965379</v>
      </c>
      <c r="H25" s="11">
        <f t="shared" ref="H25:L25" si="4">H23*0.9</f>
        <v>3.8195925676283347</v>
      </c>
      <c r="I25" s="11">
        <f t="shared" si="4"/>
        <v>6.775670215715472</v>
      </c>
      <c r="J25" s="11">
        <f t="shared" si="4"/>
        <v>5.5592514208322825</v>
      </c>
      <c r="K25" s="11">
        <f t="shared" si="4"/>
        <v>6.3</v>
      </c>
      <c r="L25" s="11">
        <f t="shared" si="4"/>
        <v>0</v>
      </c>
    </row>
    <row r="26" spans="1:12" x14ac:dyDescent="0.2">
      <c r="A26" s="9"/>
      <c r="G26" s="10"/>
      <c r="H26" s="10"/>
      <c r="I26" s="10"/>
      <c r="J26" s="10"/>
      <c r="K26" s="10"/>
      <c r="L26" s="10"/>
    </row>
    <row r="27" spans="1:12" ht="13.5" thickBot="1" x14ac:dyDescent="0.25">
      <c r="A27" s="9">
        <v>10</v>
      </c>
      <c r="C27" s="8" t="s">
        <v>15</v>
      </c>
      <c r="E27" s="9" t="s">
        <v>17</v>
      </c>
      <c r="G27" s="14">
        <f>G23-G25</f>
        <v>0.59633197726628229</v>
      </c>
      <c r="H27" s="14">
        <f t="shared" ref="H27:L27" si="5">H23-H25</f>
        <v>0.42439917418092588</v>
      </c>
      <c r="I27" s="14">
        <f t="shared" si="5"/>
        <v>0.7528522461906082</v>
      </c>
      <c r="J27" s="14">
        <f t="shared" si="5"/>
        <v>0.61769460231469786</v>
      </c>
      <c r="K27" s="14">
        <f t="shared" si="5"/>
        <v>0.70000000000000018</v>
      </c>
      <c r="L27" s="14">
        <f t="shared" si="5"/>
        <v>0</v>
      </c>
    </row>
    <row r="28" spans="1:12" ht="13.5" thickTop="1" x14ac:dyDescent="0.2"/>
    <row r="30" spans="1:12" x14ac:dyDescent="0.2">
      <c r="A30" s="9">
        <v>11</v>
      </c>
      <c r="C30" s="8" t="s">
        <v>13</v>
      </c>
      <c r="E30" s="9" t="s">
        <v>21</v>
      </c>
      <c r="G30" s="11">
        <f>G15+G23</f>
        <v>19.14745690488504</v>
      </c>
      <c r="H30" s="11">
        <f t="shared" ref="H30:K30" si="6">H15+H23</f>
        <v>21.893914741809258</v>
      </c>
      <c r="I30" s="11">
        <f t="shared" si="6"/>
        <v>25.199794720506084</v>
      </c>
      <c r="J30" s="11">
        <f t="shared" si="6"/>
        <v>37.208350933883679</v>
      </c>
      <c r="K30" s="11">
        <f t="shared" si="6"/>
        <v>52.790658450502001</v>
      </c>
      <c r="L30" s="11">
        <v>17.040658450502001</v>
      </c>
    </row>
    <row r="31" spans="1:12" x14ac:dyDescent="0.2">
      <c r="A31" s="9">
        <v>12</v>
      </c>
      <c r="C31" s="8" t="s">
        <v>14</v>
      </c>
      <c r="E31" s="9" t="s">
        <v>21</v>
      </c>
      <c r="G31" s="15">
        <f>G30*0.9</f>
        <v>17.232711214396538</v>
      </c>
      <c r="H31" s="15">
        <f t="shared" ref="H31:L31" si="7">H30*0.9</f>
        <v>19.704523267628332</v>
      </c>
      <c r="I31" s="15">
        <f t="shared" si="7"/>
        <v>22.679815248455476</v>
      </c>
      <c r="J31" s="15">
        <f t="shared" si="7"/>
        <v>33.487515840495313</v>
      </c>
      <c r="K31" s="15">
        <f t="shared" si="7"/>
        <v>47.511592605451803</v>
      </c>
      <c r="L31" s="15">
        <f t="shared" si="7"/>
        <v>15.3365926054518</v>
      </c>
    </row>
    <row r="32" spans="1:12" x14ac:dyDescent="0.2">
      <c r="A32" s="9"/>
      <c r="G32" s="11"/>
      <c r="H32" s="11"/>
      <c r="I32" s="11"/>
      <c r="J32" s="11"/>
      <c r="K32" s="11"/>
      <c r="L32" s="11"/>
    </row>
    <row r="33" spans="1:12" ht="13.5" thickBot="1" x14ac:dyDescent="0.25">
      <c r="A33" s="9">
        <v>13</v>
      </c>
      <c r="C33" s="8" t="s">
        <v>15</v>
      </c>
      <c r="E33" s="9" t="s">
        <v>21</v>
      </c>
      <c r="G33" s="14">
        <f>G30-G31</f>
        <v>1.9147456904885019</v>
      </c>
      <c r="H33" s="14">
        <f t="shared" ref="H33:L33" si="8">H30-H31</f>
        <v>2.1893914741809262</v>
      </c>
      <c r="I33" s="14">
        <f t="shared" si="8"/>
        <v>2.5199794720506077</v>
      </c>
      <c r="J33" s="14">
        <f t="shared" si="8"/>
        <v>3.7208350933883665</v>
      </c>
      <c r="K33" s="14">
        <f t="shared" si="8"/>
        <v>5.2790658450501979</v>
      </c>
      <c r="L33" s="14">
        <f t="shared" si="8"/>
        <v>1.7040658450502004</v>
      </c>
    </row>
    <row r="34" spans="1:12" ht="13.5" thickTop="1" x14ac:dyDescent="0.2"/>
    <row r="36" spans="1:12" x14ac:dyDescent="0.2">
      <c r="A36" s="3" t="s">
        <v>26</v>
      </c>
    </row>
    <row r="37" spans="1:12" ht="15" customHeight="1" x14ac:dyDescent="0.2">
      <c r="A37" s="18" t="s">
        <v>27</v>
      </c>
      <c r="B37" s="19" t="s">
        <v>29</v>
      </c>
      <c r="C37" s="19"/>
    </row>
    <row r="38" spans="1:12" ht="15" customHeight="1" x14ac:dyDescent="0.2">
      <c r="A38" s="18" t="s">
        <v>28</v>
      </c>
      <c r="B38" s="19" t="s">
        <v>30</v>
      </c>
      <c r="C38" s="19"/>
    </row>
  </sheetData>
  <mergeCells count="2">
    <mergeCell ref="B37:C37"/>
    <mergeCell ref="B38:C38"/>
  </mergeCells>
  <pageMargins left="0.7" right="0.7" top="0.75" bottom="0.75" header="0.3" footer="0.3"/>
  <pageSetup orientation="landscape" r:id="rId1"/>
  <headerFooter>
    <oddHeader>&amp;R&amp;"Arial,Regular"&amp;10Filed: 2022-10-31
EB-2022-0200
Exhibit 3
Tab 4
Schedule 1
Attachment 3
Page 2 of 2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2022-11-01T21:31:56Z</dcterms:created>
  <dcterms:modified xsi:type="dcterms:W3CDTF">2022-11-01T21:32:05Z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2022-11-01T21:32:05Z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f7887d5c-c258-4431-933f-b4629ab096e7</vt:lpwstr>
  </property>
  <property fmtid="{D5CDD505-2E9C-101B-9397-08002B2CF9AE}" pid="8" name="MSIP_Label_67694783-de61-499c-97f7-53d7c605e6e9_ContentBits">
    <vt:lpwstr>0</vt:lpwstr>
  </property>
</Properties>
</file>