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58ED303E-7338-4E7C-B2C8-BADADA25F400}" xr6:coauthVersionLast="47" xr6:coauthVersionMax="47" xr10:uidLastSave="{20757257-495C-431D-9AF6-6F547136AFEA}"/>
  <bookViews>
    <workbookView xWindow="30" yWindow="30" windowWidth="28770" windowHeight="15570" tabRatio="679" xr2:uid="{F85A0B2B-6D76-496A-8F06-9196B7553915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E17" i="4"/>
  <c r="G29" i="3"/>
  <c r="G20" i="3"/>
  <c r="E17" i="3"/>
  <c r="G20" i="2"/>
  <c r="E23" i="2"/>
  <c r="E22" i="2"/>
  <c r="E21" i="2"/>
  <c r="G20" i="1"/>
  <c r="E19" i="2"/>
  <c r="E25" i="4" l="1"/>
  <c r="E31" i="4" s="1"/>
  <c r="G19" i="3"/>
  <c r="E25" i="3"/>
  <c r="E31" i="3" s="1"/>
  <c r="G14" i="3"/>
  <c r="G22" i="2"/>
  <c r="G21" i="3"/>
  <c r="G15" i="3"/>
  <c r="G23" i="2"/>
  <c r="G16" i="3"/>
  <c r="G23" i="3"/>
  <c r="G22" i="3"/>
  <c r="G15" i="2"/>
  <c r="F17" i="2"/>
  <c r="G21" i="2"/>
  <c r="E17" i="1"/>
  <c r="E25" i="1" s="1"/>
  <c r="E31" i="1" s="1"/>
  <c r="G19" i="2"/>
  <c r="G16" i="2"/>
  <c r="E17" i="2"/>
  <c r="E25" i="2" s="1"/>
  <c r="G19" i="1"/>
  <c r="G29" i="1"/>
  <c r="E29" i="2"/>
  <c r="F17" i="3"/>
  <c r="G16" i="1"/>
  <c r="G23" i="1"/>
  <c r="G14" i="1"/>
  <c r="F17" i="1"/>
  <c r="G21" i="1"/>
  <c r="G14" i="2"/>
  <c r="G15" i="1"/>
  <c r="G22" i="1"/>
  <c r="G17" i="2" l="1"/>
  <c r="G25" i="2" s="1"/>
  <c r="E31" i="2"/>
  <c r="F25" i="2"/>
  <c r="F31" i="2" s="1"/>
  <c r="G29" i="2"/>
  <c r="G29" i="4"/>
  <c r="G14" i="5"/>
  <c r="G21" i="4"/>
  <c r="G21" i="5"/>
  <c r="G20" i="4"/>
  <c r="G20" i="5"/>
  <c r="F17" i="5"/>
  <c r="G19" i="4"/>
  <c r="G19" i="5"/>
  <c r="G15" i="4"/>
  <c r="G15" i="5"/>
  <c r="G22" i="5"/>
  <c r="G22" i="4"/>
  <c r="G16" i="4"/>
  <c r="G16" i="5"/>
  <c r="G23" i="4"/>
  <c r="G23" i="5"/>
  <c r="G17" i="1"/>
  <c r="G25" i="1" s="1"/>
  <c r="G31" i="1" s="1"/>
  <c r="F25" i="1"/>
  <c r="F31" i="1" s="1"/>
  <c r="F25" i="3"/>
  <c r="F31" i="3" s="1"/>
  <c r="G17" i="3"/>
  <c r="G25" i="3" s="1"/>
  <c r="G31" i="3" s="1"/>
  <c r="G31" i="2" l="1"/>
  <c r="E17" i="5"/>
  <c r="G17" i="5" s="1"/>
  <c r="G25" i="5" s="1"/>
  <c r="F17" i="4"/>
  <c r="G14" i="4"/>
  <c r="F25" i="5"/>
  <c r="F31" i="5" s="1"/>
  <c r="G29" i="5"/>
  <c r="E25" i="5" l="1"/>
  <c r="E31" i="5" s="1"/>
  <c r="G31" i="5"/>
  <c r="F25" i="4"/>
  <c r="F31" i="4" s="1"/>
  <c r="G17" i="4"/>
  <c r="G25" i="4" s="1"/>
  <c r="G31" i="4" s="1"/>
</calcChain>
</file>

<file path=xl/sharedStrings.xml><?xml version="1.0" encoding="utf-8"?>
<sst xmlns="http://schemas.openxmlformats.org/spreadsheetml/2006/main" count="115" uniqueCount="32">
  <si>
    <t>Comparison of Other Revenue &amp; Other Income  - 2019 Actual &amp; 2020 Actual</t>
  </si>
  <si>
    <t>Particulars ($ millions)</t>
  </si>
  <si>
    <t>Actual</t>
  </si>
  <si>
    <t>2020 Actual Over/(Under) 2019 Actual</t>
  </si>
  <si>
    <t>(a)</t>
  </si>
  <si>
    <t>(b)</t>
  </si>
  <si>
    <t>(c) = (b-a)</t>
  </si>
  <si>
    <t>Other Revenue</t>
  </si>
  <si>
    <t>Late Payment Penalties</t>
  </si>
  <si>
    <t>Account Opening Charges</t>
  </si>
  <si>
    <t>Other Billing Revenue</t>
  </si>
  <si>
    <t>Customer Billing Revenue</t>
  </si>
  <si>
    <t>Direct Purchase Administration Charges and Distributor Consolidated Billing</t>
  </si>
  <si>
    <t>Open Bill Access Revenue</t>
  </si>
  <si>
    <t>Mid Market Transactions</t>
  </si>
  <si>
    <t>Other Operating Revenue</t>
  </si>
  <si>
    <t>Total</t>
  </si>
  <si>
    <t>Other Income</t>
  </si>
  <si>
    <t xml:space="preserve">Total Other Revenue &amp; Other Income </t>
  </si>
  <si>
    <t>Comparison of Other Revenue &amp; Other Income - 2020 Actual &amp; 2021 Actual</t>
  </si>
  <si>
    <t>2021 Actual Over/(Under) 2020 Actual</t>
  </si>
  <si>
    <t>Comparison of Other Revenue &amp; Other Income - 2021 Actual &amp; 2022 Estimate</t>
  </si>
  <si>
    <t>Estimate</t>
  </si>
  <si>
    <t>2022 Estimate Over/(Under) 2021 Actual</t>
  </si>
  <si>
    <t>Comparison of Other Revenue &amp; Other Income - 2022 Estimate &amp; 2023 Bridge Year</t>
  </si>
  <si>
    <t>Bridge Year</t>
  </si>
  <si>
    <t>2023 Bridge Over/(Under) 2022 Estimate</t>
  </si>
  <si>
    <t>Comparison of Other Revenue &amp; Other Income - 2023 Bridge Year &amp; 2024 Test Year</t>
  </si>
  <si>
    <t>Test Year</t>
  </si>
  <si>
    <t>2024 Test Over/(Under) 2023 Bridge</t>
  </si>
  <si>
    <t>Rental Revenue - NGV Program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</si>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</sst>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E154-CC8D-4485-8520-E9C7448F84F7}">
  <dimension ref="A1:G32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41" style="2" customWidth="1"/>
    <col min="4" max="4" width="1.28515625" style="2" customWidth="1"/>
    <col min="5" max="7" width="12.7109375" style="2" customWidth="1"/>
    <col min="8" max="16384" width="101.140625" style="2"/>
  </cols>
  <sheetData>
    <row r="1" spans="1:7" x14ac:dyDescent="0.2">
      <c r="A1" s="1"/>
    </row>
    <row r="6" spans="1:7" s="4" customFormat="1" x14ac:dyDescent="0.2">
      <c r="A6" s="3" t="s">
        <v>0</v>
      </c>
      <c r="B6" s="3"/>
      <c r="C6" s="3"/>
      <c r="D6" s="3"/>
      <c r="E6" s="3"/>
      <c r="F6" s="3"/>
      <c r="G6" s="3"/>
    </row>
    <row r="8" spans="1:7" s="5" customFormat="1" x14ac:dyDescent="0.2">
      <c r="E8" s="6">
        <v>2019</v>
      </c>
      <c r="F8" s="6">
        <v>2020</v>
      </c>
      <c r="G8" s="6"/>
    </row>
    <row r="9" spans="1:7" s="8" customFormat="1" ht="38.25" x14ac:dyDescent="0.2">
      <c r="A9" s="7" t="s">
        <v>31</v>
      </c>
      <c r="C9" s="9" t="s">
        <v>1</v>
      </c>
      <c r="E9" s="7" t="s">
        <v>2</v>
      </c>
      <c r="F9" s="7" t="s">
        <v>2</v>
      </c>
      <c r="G9" s="7" t="s">
        <v>3</v>
      </c>
    </row>
    <row r="10" spans="1:7" x14ac:dyDescent="0.2">
      <c r="E10" s="10" t="s">
        <v>4</v>
      </c>
      <c r="F10" s="10" t="s">
        <v>5</v>
      </c>
      <c r="G10" s="10" t="s">
        <v>6</v>
      </c>
    </row>
    <row r="11" spans="1:7" x14ac:dyDescent="0.2">
      <c r="A11" s="10"/>
      <c r="E11" s="11"/>
      <c r="F11" s="11"/>
      <c r="G11" s="11"/>
    </row>
    <row r="12" spans="1:7" x14ac:dyDescent="0.2">
      <c r="C12" s="5" t="s">
        <v>7</v>
      </c>
      <c r="E12" s="11"/>
      <c r="F12" s="11"/>
      <c r="G12" s="11"/>
    </row>
    <row r="13" spans="1:7" x14ac:dyDescent="0.2">
      <c r="A13" s="10"/>
      <c r="E13" s="11"/>
      <c r="F13" s="11"/>
      <c r="G13" s="11"/>
    </row>
    <row r="14" spans="1:7" x14ac:dyDescent="0.2">
      <c r="A14" s="10">
        <v>1</v>
      </c>
      <c r="C14" s="2" t="s">
        <v>8</v>
      </c>
      <c r="E14" s="12">
        <v>19.396037680000003</v>
      </c>
      <c r="F14" s="12">
        <v>20.8138825592</v>
      </c>
      <c r="G14" s="12">
        <f t="shared" ref="G14:G23" si="0">F14-E14</f>
        <v>1.4178448791999969</v>
      </c>
    </row>
    <row r="15" spans="1:7" x14ac:dyDescent="0.2">
      <c r="A15" s="10">
        <v>2</v>
      </c>
      <c r="C15" s="2" t="s">
        <v>9</v>
      </c>
      <c r="E15" s="12">
        <v>12.44481227</v>
      </c>
      <c r="F15" s="12">
        <v>9.8143566699999987</v>
      </c>
      <c r="G15" s="12">
        <f t="shared" si="0"/>
        <v>-2.6304556000000012</v>
      </c>
    </row>
    <row r="16" spans="1:7" x14ac:dyDescent="0.2">
      <c r="A16" s="10">
        <v>3</v>
      </c>
      <c r="C16" s="2" t="s">
        <v>10</v>
      </c>
      <c r="E16" s="13">
        <v>4.1286766500000001</v>
      </c>
      <c r="F16" s="13">
        <v>2.99209038</v>
      </c>
      <c r="G16" s="13">
        <f t="shared" si="0"/>
        <v>-1.13658627</v>
      </c>
    </row>
    <row r="17" spans="1:7" x14ac:dyDescent="0.2">
      <c r="A17" s="10">
        <v>4</v>
      </c>
      <c r="C17" s="2" t="s">
        <v>11</v>
      </c>
      <c r="E17" s="12">
        <f>SUM(E14:E16)</f>
        <v>35.969526600000002</v>
      </c>
      <c r="F17" s="12">
        <f>SUM(F14:F16)</f>
        <v>33.620329609199999</v>
      </c>
      <c r="G17" s="12">
        <f t="shared" si="0"/>
        <v>-2.349196990800003</v>
      </c>
    </row>
    <row r="18" spans="1:7" x14ac:dyDescent="0.2">
      <c r="E18" s="12"/>
      <c r="F18" s="12"/>
      <c r="G18" s="12"/>
    </row>
    <row r="19" spans="1:7" ht="25.5" x14ac:dyDescent="0.2">
      <c r="A19" s="10">
        <v>5</v>
      </c>
      <c r="C19" s="8" t="s">
        <v>12</v>
      </c>
      <c r="E19" s="12">
        <v>2.50487568</v>
      </c>
      <c r="F19" s="12">
        <v>2.37959765</v>
      </c>
      <c r="G19" s="12">
        <f t="shared" si="0"/>
        <v>-0.12527803000000004</v>
      </c>
    </row>
    <row r="20" spans="1:7" x14ac:dyDescent="0.2">
      <c r="A20" s="10">
        <v>6</v>
      </c>
      <c r="C20" s="8" t="s">
        <v>13</v>
      </c>
      <c r="E20" s="12">
        <v>5.3890000000000002</v>
      </c>
      <c r="F20" s="12">
        <v>5.3890000000000002</v>
      </c>
      <c r="G20" s="12">
        <f t="shared" si="0"/>
        <v>0</v>
      </c>
    </row>
    <row r="21" spans="1:7" x14ac:dyDescent="0.2">
      <c r="A21" s="10">
        <v>7</v>
      </c>
      <c r="C21" s="2" t="s">
        <v>14</v>
      </c>
      <c r="E21" s="12">
        <v>1.41068254</v>
      </c>
      <c r="F21" s="12">
        <v>1.1465265</v>
      </c>
      <c r="G21" s="12">
        <f t="shared" si="0"/>
        <v>-0.26415604000000004</v>
      </c>
    </row>
    <row r="22" spans="1:7" x14ac:dyDescent="0.2">
      <c r="A22" s="10">
        <v>8</v>
      </c>
      <c r="C22" s="2" t="s">
        <v>30</v>
      </c>
      <c r="E22" s="12">
        <v>1.6</v>
      </c>
      <c r="F22" s="12">
        <v>1.8031244099999999</v>
      </c>
      <c r="G22" s="12">
        <f t="shared" si="0"/>
        <v>0.20312440999999981</v>
      </c>
    </row>
    <row r="23" spans="1:7" x14ac:dyDescent="0.2">
      <c r="A23" s="10">
        <v>9</v>
      </c>
      <c r="C23" s="2" t="s">
        <v>15</v>
      </c>
      <c r="E23" s="12">
        <v>2.7597876499999998</v>
      </c>
      <c r="F23" s="12">
        <v>3.3550920500000001</v>
      </c>
      <c r="G23" s="12">
        <f t="shared" si="0"/>
        <v>0.59530440000000029</v>
      </c>
    </row>
    <row r="24" spans="1:7" x14ac:dyDescent="0.2">
      <c r="E24" s="12"/>
      <c r="F24" s="12"/>
      <c r="G24" s="12"/>
    </row>
    <row r="25" spans="1:7" x14ac:dyDescent="0.2">
      <c r="A25" s="10">
        <v>10</v>
      </c>
      <c r="C25" s="2" t="s">
        <v>16</v>
      </c>
      <c r="E25" s="14">
        <f>SUM(E17:E24)</f>
        <v>49.633872470000007</v>
      </c>
      <c r="F25" s="14">
        <f>SUM(F17:F24)</f>
        <v>47.693670219200008</v>
      </c>
      <c r="G25" s="14">
        <f>SUM(G17:G24)</f>
        <v>-1.9402022508000027</v>
      </c>
    </row>
    <row r="26" spans="1:7" x14ac:dyDescent="0.2">
      <c r="A26" s="10"/>
      <c r="E26" s="12"/>
      <c r="F26" s="12"/>
      <c r="G26" s="12"/>
    </row>
    <row r="27" spans="1:7" x14ac:dyDescent="0.2">
      <c r="A27" s="10"/>
      <c r="C27" s="5" t="s">
        <v>17</v>
      </c>
      <c r="E27" s="12"/>
      <c r="F27" s="12"/>
      <c r="G27" s="12"/>
    </row>
    <row r="28" spans="1:7" x14ac:dyDescent="0.2">
      <c r="A28" s="10"/>
      <c r="E28" s="12"/>
      <c r="F28" s="12"/>
      <c r="G28" s="12"/>
    </row>
    <row r="29" spans="1:7" x14ac:dyDescent="0.2">
      <c r="A29" s="10">
        <v>11</v>
      </c>
      <c r="C29" s="2" t="s">
        <v>17</v>
      </c>
      <c r="E29" s="12">
        <v>-1.8</v>
      </c>
      <c r="F29" s="12">
        <v>4.5</v>
      </c>
      <c r="G29" s="12">
        <f t="shared" ref="G29" si="1">F29-E29</f>
        <v>6.3</v>
      </c>
    </row>
    <row r="30" spans="1:7" x14ac:dyDescent="0.2">
      <c r="A30" s="10"/>
      <c r="E30" s="12"/>
      <c r="F30" s="12"/>
      <c r="G30" s="12"/>
    </row>
    <row r="31" spans="1:7" ht="13.5" thickBot="1" x14ac:dyDescent="0.25">
      <c r="A31" s="10">
        <v>12</v>
      </c>
      <c r="C31" s="2" t="s">
        <v>18</v>
      </c>
      <c r="E31" s="15">
        <f>E29+E25</f>
        <v>47.83387247000001</v>
      </c>
      <c r="F31" s="15">
        <f>F29+F25</f>
        <v>52.193670219200008</v>
      </c>
      <c r="G31" s="15">
        <f>G29+G25</f>
        <v>4.3597977491999966</v>
      </c>
    </row>
    <row r="32" spans="1:7" ht="13.5" thickTop="1" x14ac:dyDescent="0.2">
      <c r="A32" s="10"/>
      <c r="E32" s="11"/>
      <c r="F32" s="11"/>
      <c r="G32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5
Schedule 1
Attachment 1
Page 1 of 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902D-E9E0-4138-BF47-1C83860C2BB6}">
  <dimension ref="A1:G32"/>
  <sheetViews>
    <sheetView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41" style="2" customWidth="1"/>
    <col min="4" max="4" width="1.28515625" style="2" customWidth="1"/>
    <col min="5" max="7" width="12.7109375" style="2" customWidth="1"/>
    <col min="8" max="16384" width="101.140625" style="2"/>
  </cols>
  <sheetData>
    <row r="1" spans="1:7" x14ac:dyDescent="0.2">
      <c r="A1" s="1"/>
    </row>
    <row r="6" spans="1:7" s="4" customFormat="1" x14ac:dyDescent="0.2">
      <c r="A6" s="3" t="s">
        <v>19</v>
      </c>
      <c r="B6" s="3"/>
      <c r="C6" s="3"/>
      <c r="D6" s="3"/>
      <c r="E6" s="3"/>
      <c r="F6" s="3"/>
      <c r="G6" s="3"/>
    </row>
    <row r="8" spans="1:7" s="5" customFormat="1" x14ac:dyDescent="0.2">
      <c r="E8" s="6">
        <v>2020</v>
      </c>
      <c r="F8" s="6">
        <v>2021</v>
      </c>
      <c r="G8" s="6"/>
    </row>
    <row r="9" spans="1:7" s="8" customFormat="1" ht="38.25" x14ac:dyDescent="0.2">
      <c r="A9" s="7" t="s">
        <v>31</v>
      </c>
      <c r="C9" s="9" t="s">
        <v>1</v>
      </c>
      <c r="E9" s="7" t="s">
        <v>2</v>
      </c>
      <c r="F9" s="7" t="s">
        <v>2</v>
      </c>
      <c r="G9" s="7" t="s">
        <v>20</v>
      </c>
    </row>
    <row r="10" spans="1:7" x14ac:dyDescent="0.2">
      <c r="E10" s="10" t="s">
        <v>4</v>
      </c>
      <c r="F10" s="10" t="s">
        <v>5</v>
      </c>
      <c r="G10" s="10" t="s">
        <v>6</v>
      </c>
    </row>
    <row r="12" spans="1:7" x14ac:dyDescent="0.2">
      <c r="C12" s="5" t="s">
        <v>7</v>
      </c>
      <c r="E12" s="11"/>
      <c r="F12" s="11"/>
      <c r="G12" s="11"/>
    </row>
    <row r="13" spans="1:7" x14ac:dyDescent="0.2">
      <c r="A13" s="10"/>
      <c r="E13" s="11"/>
      <c r="F13" s="11"/>
      <c r="G13" s="11"/>
    </row>
    <row r="14" spans="1:7" x14ac:dyDescent="0.2">
      <c r="A14" s="10">
        <v>1</v>
      </c>
      <c r="C14" s="2" t="s">
        <v>8</v>
      </c>
      <c r="E14" s="12">
        <f>Sheet1!F14</f>
        <v>20.8138825592</v>
      </c>
      <c r="F14" s="12">
        <v>19.857061376900003</v>
      </c>
      <c r="G14" s="12">
        <f t="shared" ref="G14:G23" si="0">F14-E14</f>
        <v>-0.95682118229999702</v>
      </c>
    </row>
    <row r="15" spans="1:7" x14ac:dyDescent="0.2">
      <c r="A15" s="10">
        <v>2</v>
      </c>
      <c r="C15" s="2" t="s">
        <v>9</v>
      </c>
      <c r="E15" s="12">
        <f>Sheet1!F15</f>
        <v>9.8143566699999987</v>
      </c>
      <c r="F15" s="12">
        <v>11.056149719999999</v>
      </c>
      <c r="G15" s="12">
        <f t="shared" si="0"/>
        <v>1.2417930500000001</v>
      </c>
    </row>
    <row r="16" spans="1:7" x14ac:dyDescent="0.2">
      <c r="A16" s="10">
        <v>3</v>
      </c>
      <c r="C16" s="2" t="s">
        <v>10</v>
      </c>
      <c r="E16" s="13">
        <f>Sheet1!F16</f>
        <v>2.99209038</v>
      </c>
      <c r="F16" s="13">
        <v>3.2110817699999998</v>
      </c>
      <c r="G16" s="13">
        <f t="shared" si="0"/>
        <v>0.21899138999999979</v>
      </c>
    </row>
    <row r="17" spans="1:7" x14ac:dyDescent="0.2">
      <c r="A17" s="10">
        <v>4</v>
      </c>
      <c r="C17" s="2" t="s">
        <v>11</v>
      </c>
      <c r="E17" s="12">
        <f>SUM(E14:E16)</f>
        <v>33.620329609199999</v>
      </c>
      <c r="F17" s="12">
        <f>SUM(F14:F16)</f>
        <v>34.124292866899999</v>
      </c>
      <c r="G17" s="12">
        <f t="shared" si="0"/>
        <v>0.50396325770000061</v>
      </c>
    </row>
    <row r="18" spans="1:7" x14ac:dyDescent="0.2">
      <c r="E18" s="12"/>
      <c r="F18" s="12"/>
      <c r="G18" s="12"/>
    </row>
    <row r="19" spans="1:7" ht="25.5" x14ac:dyDescent="0.2">
      <c r="A19" s="10">
        <v>5</v>
      </c>
      <c r="C19" s="8" t="s">
        <v>12</v>
      </c>
      <c r="E19" s="12">
        <f>Sheet1!F19</f>
        <v>2.37959765</v>
      </c>
      <c r="F19" s="12">
        <v>2.32763834</v>
      </c>
      <c r="G19" s="12">
        <f t="shared" si="0"/>
        <v>-5.1959309999999981E-2</v>
      </c>
    </row>
    <row r="20" spans="1:7" x14ac:dyDescent="0.2">
      <c r="A20" s="10">
        <v>6</v>
      </c>
      <c r="C20" s="8" t="s">
        <v>13</v>
      </c>
      <c r="E20" s="12">
        <v>5.3890000000000002</v>
      </c>
      <c r="F20" s="12">
        <v>5.3890000000000002</v>
      </c>
      <c r="G20" s="12">
        <f t="shared" si="0"/>
        <v>0</v>
      </c>
    </row>
    <row r="21" spans="1:7" x14ac:dyDescent="0.2">
      <c r="A21" s="10">
        <v>7</v>
      </c>
      <c r="C21" s="2" t="s">
        <v>14</v>
      </c>
      <c r="E21" s="12">
        <f>Sheet1!F21</f>
        <v>1.1465265</v>
      </c>
      <c r="F21" s="12">
        <v>1.1743289800000001</v>
      </c>
      <c r="G21" s="12">
        <f t="shared" si="0"/>
        <v>2.7802480000000074E-2</v>
      </c>
    </row>
    <row r="22" spans="1:7" x14ac:dyDescent="0.2">
      <c r="A22" s="10">
        <v>8</v>
      </c>
      <c r="C22" s="2" t="s">
        <v>30</v>
      </c>
      <c r="E22" s="12">
        <f>Sheet1!F22</f>
        <v>1.8031244099999999</v>
      </c>
      <c r="F22" s="12">
        <v>1.8099290399999999</v>
      </c>
      <c r="G22" s="12">
        <f t="shared" si="0"/>
        <v>6.8046299999999782E-3</v>
      </c>
    </row>
    <row r="23" spans="1:7" x14ac:dyDescent="0.2">
      <c r="A23" s="10">
        <v>9</v>
      </c>
      <c r="C23" s="2" t="s">
        <v>15</v>
      </c>
      <c r="E23" s="12">
        <f>Sheet1!F23</f>
        <v>3.3550920500000001</v>
      </c>
      <c r="F23" s="12">
        <v>4.2433786600000003</v>
      </c>
      <c r="G23" s="12">
        <f t="shared" si="0"/>
        <v>0.8882866100000002</v>
      </c>
    </row>
    <row r="24" spans="1:7" x14ac:dyDescent="0.2">
      <c r="E24" s="12"/>
      <c r="F24" s="12"/>
      <c r="G24" s="12"/>
    </row>
    <row r="25" spans="1:7" x14ac:dyDescent="0.2">
      <c r="A25" s="10">
        <v>10</v>
      </c>
      <c r="C25" s="2" t="s">
        <v>16</v>
      </c>
      <c r="E25" s="14">
        <f>SUM(E17:E24)</f>
        <v>47.693670219200008</v>
      </c>
      <c r="F25" s="14">
        <f>SUM(F17:F24)</f>
        <v>49.068567886899999</v>
      </c>
      <c r="G25" s="14">
        <f>SUM(G17:G24)</f>
        <v>1.3748976677000009</v>
      </c>
    </row>
    <row r="26" spans="1:7" x14ac:dyDescent="0.2">
      <c r="A26" s="10"/>
      <c r="E26" s="12"/>
      <c r="F26" s="12"/>
      <c r="G26" s="12"/>
    </row>
    <row r="27" spans="1:7" x14ac:dyDescent="0.2">
      <c r="A27" s="10"/>
      <c r="C27" s="5" t="s">
        <v>17</v>
      </c>
      <c r="E27" s="12"/>
      <c r="F27" s="12"/>
      <c r="G27" s="12"/>
    </row>
    <row r="28" spans="1:7" x14ac:dyDescent="0.2">
      <c r="A28" s="10"/>
      <c r="E28" s="12"/>
      <c r="F28" s="12"/>
      <c r="G28" s="12"/>
    </row>
    <row r="29" spans="1:7" x14ac:dyDescent="0.2">
      <c r="A29" s="10">
        <v>11</v>
      </c>
      <c r="C29" s="2" t="s">
        <v>17</v>
      </c>
      <c r="E29" s="12">
        <f>Sheet1!F29</f>
        <v>4.5</v>
      </c>
      <c r="F29" s="12">
        <v>0.8862254900000005</v>
      </c>
      <c r="G29" s="12">
        <f t="shared" ref="G29" si="1">F29-E29</f>
        <v>-3.6137745099999994</v>
      </c>
    </row>
    <row r="30" spans="1:7" x14ac:dyDescent="0.2">
      <c r="A30" s="10"/>
      <c r="E30" s="12"/>
      <c r="F30" s="12"/>
      <c r="G30" s="12"/>
    </row>
    <row r="31" spans="1:7" ht="13.5" thickBot="1" x14ac:dyDescent="0.25">
      <c r="A31" s="10">
        <v>12</v>
      </c>
      <c r="C31" s="2" t="s">
        <v>18</v>
      </c>
      <c r="E31" s="15">
        <f>E29+E25</f>
        <v>52.193670219200008</v>
      </c>
      <c r="F31" s="15">
        <f>F29+F25</f>
        <v>49.9547933769</v>
      </c>
      <c r="G31" s="15">
        <f>G29+G25</f>
        <v>-2.2388768422999985</v>
      </c>
    </row>
    <row r="32" spans="1:7" ht="13.5" thickTop="1" x14ac:dyDescent="0.2">
      <c r="A32" s="10"/>
      <c r="E32" s="11"/>
      <c r="F32" s="11"/>
      <c r="G32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5
Schedule 1
Attachment 1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A9CF-804F-4E73-9DC7-496242A33551}">
  <dimension ref="A1:G32"/>
  <sheetViews>
    <sheetView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41" style="2" customWidth="1"/>
    <col min="4" max="4" width="1.28515625" style="2" customWidth="1"/>
    <col min="5" max="7" width="12.7109375" style="2" customWidth="1"/>
    <col min="8" max="16384" width="101.140625" style="2"/>
  </cols>
  <sheetData>
    <row r="1" spans="1:7" x14ac:dyDescent="0.2">
      <c r="A1" s="1"/>
    </row>
    <row r="6" spans="1:7" s="4" customFormat="1" x14ac:dyDescent="0.2">
      <c r="A6" s="3" t="s">
        <v>21</v>
      </c>
      <c r="B6" s="3"/>
      <c r="C6" s="3"/>
      <c r="D6" s="3"/>
      <c r="E6" s="3"/>
      <c r="F6" s="3"/>
      <c r="G6" s="3"/>
    </row>
    <row r="8" spans="1:7" s="5" customFormat="1" x14ac:dyDescent="0.2">
      <c r="E8" s="6">
        <v>2021</v>
      </c>
      <c r="F8" s="6">
        <v>2022</v>
      </c>
      <c r="G8" s="6"/>
    </row>
    <row r="9" spans="1:7" s="8" customFormat="1" ht="51" x14ac:dyDescent="0.2">
      <c r="A9" s="7" t="s">
        <v>31</v>
      </c>
      <c r="C9" s="9" t="s">
        <v>1</v>
      </c>
      <c r="E9" s="7" t="s">
        <v>2</v>
      </c>
      <c r="F9" s="7" t="s">
        <v>22</v>
      </c>
      <c r="G9" s="7" t="s">
        <v>23</v>
      </c>
    </row>
    <row r="10" spans="1:7" x14ac:dyDescent="0.2">
      <c r="E10" s="10" t="s">
        <v>4</v>
      </c>
      <c r="F10" s="10" t="s">
        <v>5</v>
      </c>
      <c r="G10" s="10" t="s">
        <v>6</v>
      </c>
    </row>
    <row r="12" spans="1:7" x14ac:dyDescent="0.2">
      <c r="C12" s="5" t="s">
        <v>7</v>
      </c>
      <c r="E12" s="11"/>
      <c r="F12" s="11"/>
      <c r="G12" s="11"/>
    </row>
    <row r="13" spans="1:7" x14ac:dyDescent="0.2">
      <c r="A13" s="10"/>
      <c r="E13" s="11"/>
      <c r="F13" s="11"/>
      <c r="G13" s="11"/>
    </row>
    <row r="14" spans="1:7" x14ac:dyDescent="0.2">
      <c r="A14" s="10">
        <v>1</v>
      </c>
      <c r="C14" s="2" t="s">
        <v>8</v>
      </c>
      <c r="E14" s="12">
        <v>19.857061376900003</v>
      </c>
      <c r="F14" s="12">
        <v>20.215198085144198</v>
      </c>
      <c r="G14" s="12">
        <f t="shared" ref="G14:G23" si="0">F14-E14</f>
        <v>0.35813670824419575</v>
      </c>
    </row>
    <row r="15" spans="1:7" x14ac:dyDescent="0.2">
      <c r="A15" s="10">
        <v>2</v>
      </c>
      <c r="C15" s="2" t="s">
        <v>9</v>
      </c>
      <c r="E15" s="12">
        <v>11.056149719999999</v>
      </c>
      <c r="F15" s="12">
        <v>15.069675394300001</v>
      </c>
      <c r="G15" s="12">
        <f t="shared" si="0"/>
        <v>4.0135256743000021</v>
      </c>
    </row>
    <row r="16" spans="1:7" x14ac:dyDescent="0.2">
      <c r="A16" s="10">
        <v>3</v>
      </c>
      <c r="C16" s="2" t="s">
        <v>10</v>
      </c>
      <c r="E16" s="13">
        <v>3.2110817699999998</v>
      </c>
      <c r="F16" s="13">
        <v>10.842809789413401</v>
      </c>
      <c r="G16" s="13">
        <f t="shared" si="0"/>
        <v>7.6317280194134014</v>
      </c>
    </row>
    <row r="17" spans="1:7" x14ac:dyDescent="0.2">
      <c r="A17" s="10">
        <v>4</v>
      </c>
      <c r="C17" s="2" t="s">
        <v>11</v>
      </c>
      <c r="E17" s="12">
        <f>SUM(E14:E16)</f>
        <v>34.124292866899999</v>
      </c>
      <c r="F17" s="12">
        <f>SUM(F14:F16)</f>
        <v>46.127683268857602</v>
      </c>
      <c r="G17" s="12">
        <f t="shared" si="0"/>
        <v>12.003390401957603</v>
      </c>
    </row>
    <row r="18" spans="1:7" x14ac:dyDescent="0.2">
      <c r="E18" s="12"/>
      <c r="F18" s="12"/>
      <c r="G18" s="12"/>
    </row>
    <row r="19" spans="1:7" ht="25.5" x14ac:dyDescent="0.2">
      <c r="A19" s="10">
        <v>5</v>
      </c>
      <c r="C19" s="8" t="s">
        <v>12</v>
      </c>
      <c r="E19" s="12">
        <v>2.32763834</v>
      </c>
      <c r="F19" s="12">
        <v>2.2735798944606</v>
      </c>
      <c r="G19" s="12">
        <f t="shared" si="0"/>
        <v>-5.405844553939998E-2</v>
      </c>
    </row>
    <row r="20" spans="1:7" x14ac:dyDescent="0.2">
      <c r="A20" s="10">
        <v>6</v>
      </c>
      <c r="C20" s="8" t="s">
        <v>13</v>
      </c>
      <c r="E20" s="12">
        <v>5.3890000000000002</v>
      </c>
      <c r="F20" s="12">
        <v>5.3890000000000002</v>
      </c>
      <c r="G20" s="12">
        <f t="shared" si="0"/>
        <v>0</v>
      </c>
    </row>
    <row r="21" spans="1:7" x14ac:dyDescent="0.2">
      <c r="A21" s="10">
        <v>7</v>
      </c>
      <c r="C21" s="2" t="s">
        <v>14</v>
      </c>
      <c r="E21" s="12">
        <v>1.1743289800000001</v>
      </c>
      <c r="F21" s="12">
        <v>1.1973859213282998</v>
      </c>
      <c r="G21" s="12">
        <f t="shared" si="0"/>
        <v>2.3056941328299718E-2</v>
      </c>
    </row>
    <row r="22" spans="1:7" x14ac:dyDescent="0.2">
      <c r="A22" s="10">
        <v>8</v>
      </c>
      <c r="C22" s="2" t="s">
        <v>30</v>
      </c>
      <c r="E22" s="12">
        <v>1.8099290399999999</v>
      </c>
      <c r="F22" s="12">
        <v>2.0312885500000002</v>
      </c>
      <c r="G22" s="12">
        <f t="shared" si="0"/>
        <v>0.22135951000000031</v>
      </c>
    </row>
    <row r="23" spans="1:7" x14ac:dyDescent="0.2">
      <c r="A23" s="10">
        <v>9</v>
      </c>
      <c r="C23" s="2" t="s">
        <v>15</v>
      </c>
      <c r="E23" s="12">
        <v>4.2433786600000003</v>
      </c>
      <c r="F23" s="12">
        <v>1.9145041140180998</v>
      </c>
      <c r="G23" s="12">
        <f t="shared" si="0"/>
        <v>-2.3288745459819005</v>
      </c>
    </row>
    <row r="24" spans="1:7" x14ac:dyDescent="0.2">
      <c r="E24" s="12"/>
      <c r="F24" s="12"/>
      <c r="G24" s="12"/>
    </row>
    <row r="25" spans="1:7" x14ac:dyDescent="0.2">
      <c r="A25" s="10">
        <v>10</v>
      </c>
      <c r="C25" s="2" t="s">
        <v>16</v>
      </c>
      <c r="E25" s="14">
        <f>SUM(E17:E24)</f>
        <v>49.068567886899999</v>
      </c>
      <c r="F25" s="14">
        <f>SUM(F17:F24)</f>
        <v>58.933441748664606</v>
      </c>
      <c r="G25" s="14">
        <f>SUM(G17:G24)</f>
        <v>9.8648738617646021</v>
      </c>
    </row>
    <row r="26" spans="1:7" x14ac:dyDescent="0.2">
      <c r="A26" s="10"/>
      <c r="E26" s="12"/>
      <c r="F26" s="12"/>
      <c r="G26" s="12"/>
    </row>
    <row r="27" spans="1:7" x14ac:dyDescent="0.2">
      <c r="A27" s="10"/>
      <c r="C27" s="5" t="s">
        <v>17</v>
      </c>
      <c r="E27" s="12"/>
      <c r="F27" s="12"/>
      <c r="G27" s="12"/>
    </row>
    <row r="28" spans="1:7" x14ac:dyDescent="0.2">
      <c r="A28" s="10"/>
      <c r="E28" s="12"/>
      <c r="F28" s="12"/>
      <c r="G28" s="12"/>
    </row>
    <row r="29" spans="1:7" x14ac:dyDescent="0.2">
      <c r="A29" s="10">
        <v>11</v>
      </c>
      <c r="C29" s="2" t="s">
        <v>17</v>
      </c>
      <c r="E29" s="12">
        <v>0.8862254900000005</v>
      </c>
      <c r="F29" s="12">
        <v>1.0269259058838993</v>
      </c>
      <c r="G29" s="12">
        <f t="shared" ref="G29" si="1">F29-E29</f>
        <v>0.14070041588389881</v>
      </c>
    </row>
    <row r="30" spans="1:7" x14ac:dyDescent="0.2">
      <c r="A30" s="10"/>
      <c r="E30" s="12"/>
      <c r="F30" s="12"/>
      <c r="G30" s="12"/>
    </row>
    <row r="31" spans="1:7" ht="13.5" thickBot="1" x14ac:dyDescent="0.25">
      <c r="A31" s="10">
        <v>12</v>
      </c>
      <c r="C31" s="2" t="s">
        <v>18</v>
      </c>
      <c r="E31" s="15">
        <f>E29+E25</f>
        <v>49.9547933769</v>
      </c>
      <c r="F31" s="15">
        <f>F29+F25</f>
        <v>59.960367654548506</v>
      </c>
      <c r="G31" s="15">
        <f>G29+G25</f>
        <v>10.005574277648501</v>
      </c>
    </row>
    <row r="32" spans="1:7" ht="13.5" thickTop="1" x14ac:dyDescent="0.2">
      <c r="A32" s="10"/>
      <c r="E32" s="11"/>
      <c r="F32" s="11"/>
      <c r="G32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5
Schedule 1
Attachment 1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C947-20C0-4D0D-8F9E-34172C05141F}">
  <dimension ref="A1:G32"/>
  <sheetViews>
    <sheetView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41" style="2" customWidth="1"/>
    <col min="4" max="4" width="1.28515625" style="2" customWidth="1"/>
    <col min="5" max="7" width="12.7109375" style="2" customWidth="1"/>
    <col min="8" max="16384" width="101.140625" style="2"/>
  </cols>
  <sheetData>
    <row r="1" spans="1:7" x14ac:dyDescent="0.2">
      <c r="A1" s="1"/>
    </row>
    <row r="6" spans="1:7" s="4" customFormat="1" x14ac:dyDescent="0.2">
      <c r="A6" s="3" t="s">
        <v>24</v>
      </c>
      <c r="B6" s="3"/>
      <c r="C6" s="3"/>
      <c r="D6" s="3"/>
      <c r="E6" s="3"/>
      <c r="F6" s="3"/>
      <c r="G6" s="3"/>
    </row>
    <row r="8" spans="1:7" s="5" customFormat="1" x14ac:dyDescent="0.2">
      <c r="E8" s="6">
        <v>2022</v>
      </c>
      <c r="F8" s="6">
        <v>2023</v>
      </c>
      <c r="G8" s="6"/>
    </row>
    <row r="9" spans="1:7" s="8" customFormat="1" ht="51" x14ac:dyDescent="0.2">
      <c r="A9" s="7" t="s">
        <v>31</v>
      </c>
      <c r="C9" s="9" t="s">
        <v>1</v>
      </c>
      <c r="E9" s="7" t="s">
        <v>22</v>
      </c>
      <c r="F9" s="7" t="s">
        <v>25</v>
      </c>
      <c r="G9" s="7" t="s">
        <v>26</v>
      </c>
    </row>
    <row r="10" spans="1:7" x14ac:dyDescent="0.2">
      <c r="E10" s="10" t="s">
        <v>4</v>
      </c>
      <c r="F10" s="10" t="s">
        <v>5</v>
      </c>
      <c r="G10" s="10" t="s">
        <v>6</v>
      </c>
    </row>
    <row r="12" spans="1:7" x14ac:dyDescent="0.2">
      <c r="C12" s="5" t="s">
        <v>7</v>
      </c>
      <c r="E12" s="11"/>
      <c r="F12" s="11"/>
      <c r="G12" s="11"/>
    </row>
    <row r="13" spans="1:7" x14ac:dyDescent="0.2">
      <c r="A13" s="10"/>
      <c r="E13" s="11"/>
      <c r="F13" s="11"/>
      <c r="G13" s="11"/>
    </row>
    <row r="14" spans="1:7" x14ac:dyDescent="0.2">
      <c r="A14" s="10">
        <v>1</v>
      </c>
      <c r="C14" s="2" t="s">
        <v>8</v>
      </c>
      <c r="E14" s="12">
        <v>20.215198085144198</v>
      </c>
      <c r="F14" s="12">
        <v>25.296656152717098</v>
      </c>
      <c r="G14" s="12">
        <f t="shared" ref="G14:G23" si="0">F14-E14</f>
        <v>5.0814580675728998</v>
      </c>
    </row>
    <row r="15" spans="1:7" x14ac:dyDescent="0.2">
      <c r="A15" s="10">
        <v>2</v>
      </c>
      <c r="C15" s="2" t="s">
        <v>9</v>
      </c>
      <c r="E15" s="12">
        <v>15.069675394300001</v>
      </c>
      <c r="F15" s="12">
        <v>13.6184928</v>
      </c>
      <c r="G15" s="12">
        <f t="shared" si="0"/>
        <v>-1.4511825943000005</v>
      </c>
    </row>
    <row r="16" spans="1:7" x14ac:dyDescent="0.2">
      <c r="A16" s="10">
        <v>3</v>
      </c>
      <c r="C16" s="2" t="s">
        <v>10</v>
      </c>
      <c r="E16" s="13">
        <v>10.842809789413401</v>
      </c>
      <c r="F16" s="13">
        <v>10.154826167017699</v>
      </c>
      <c r="G16" s="13">
        <f t="shared" si="0"/>
        <v>-0.6879836223957021</v>
      </c>
    </row>
    <row r="17" spans="1:7" x14ac:dyDescent="0.2">
      <c r="A17" s="10">
        <v>4</v>
      </c>
      <c r="C17" s="2" t="s">
        <v>11</v>
      </c>
      <c r="E17" s="12">
        <f>SUM(E14:E16)</f>
        <v>46.127683268857602</v>
      </c>
      <c r="F17" s="12">
        <f>SUM(F14:F16)</f>
        <v>49.069975119734792</v>
      </c>
      <c r="G17" s="12">
        <f t="shared" si="0"/>
        <v>2.94229185087719</v>
      </c>
    </row>
    <row r="18" spans="1:7" x14ac:dyDescent="0.2">
      <c r="E18" s="12"/>
      <c r="F18" s="12"/>
      <c r="G18" s="12"/>
    </row>
    <row r="19" spans="1:7" ht="25.5" x14ac:dyDescent="0.2">
      <c r="A19" s="10">
        <v>5</v>
      </c>
      <c r="C19" s="8" t="s">
        <v>12</v>
      </c>
      <c r="E19" s="12">
        <v>2.2735798944606</v>
      </c>
      <c r="F19" s="12">
        <v>2.1971614133333</v>
      </c>
      <c r="G19" s="12">
        <f t="shared" si="0"/>
        <v>-7.6418481127300097E-2</v>
      </c>
    </row>
    <row r="20" spans="1:7" x14ac:dyDescent="0.2">
      <c r="A20" s="10">
        <v>6</v>
      </c>
      <c r="C20" s="8" t="s">
        <v>13</v>
      </c>
      <c r="E20" s="12">
        <v>5.3890000000000002</v>
      </c>
      <c r="F20" s="12">
        <v>5.3890000000000002</v>
      </c>
      <c r="G20" s="12">
        <f t="shared" si="0"/>
        <v>0</v>
      </c>
    </row>
    <row r="21" spans="1:7" x14ac:dyDescent="0.2">
      <c r="A21" s="10">
        <v>7</v>
      </c>
      <c r="C21" s="2" t="s">
        <v>14</v>
      </c>
      <c r="E21" s="12">
        <v>1.1973859213282998</v>
      </c>
      <c r="F21" s="12">
        <v>1.1724072015542</v>
      </c>
      <c r="G21" s="12">
        <f t="shared" si="0"/>
        <v>-2.4978719774099822E-2</v>
      </c>
    </row>
    <row r="22" spans="1:7" x14ac:dyDescent="0.2">
      <c r="A22" s="10">
        <v>8</v>
      </c>
      <c r="C22" s="2" t="s">
        <v>30</v>
      </c>
      <c r="E22" s="12">
        <v>2.0312885500000002</v>
      </c>
      <c r="F22" s="12">
        <v>1.9060080000000001</v>
      </c>
      <c r="G22" s="12">
        <f t="shared" si="0"/>
        <v>-0.12528055000000005</v>
      </c>
    </row>
    <row r="23" spans="1:7" x14ac:dyDescent="0.2">
      <c r="A23" s="10">
        <v>9</v>
      </c>
      <c r="C23" s="2" t="s">
        <v>15</v>
      </c>
      <c r="E23" s="12">
        <v>1.9145041140180998</v>
      </c>
      <c r="F23" s="12">
        <v>1.6612611025000001</v>
      </c>
      <c r="G23" s="12">
        <f t="shared" si="0"/>
        <v>-0.25324301151809969</v>
      </c>
    </row>
    <row r="24" spans="1:7" x14ac:dyDescent="0.2">
      <c r="E24" s="12"/>
      <c r="F24" s="12"/>
      <c r="G24" s="12"/>
    </row>
    <row r="25" spans="1:7" x14ac:dyDescent="0.2">
      <c r="A25" s="10">
        <v>10</v>
      </c>
      <c r="C25" s="2" t="s">
        <v>16</v>
      </c>
      <c r="E25" s="14">
        <f>SUM(E17:E24)</f>
        <v>58.933441748664606</v>
      </c>
      <c r="F25" s="14">
        <f>SUM(F17:F24)</f>
        <v>61.395812837122293</v>
      </c>
      <c r="G25" s="14">
        <f>SUM(G17:G24)</f>
        <v>2.4623710884576901</v>
      </c>
    </row>
    <row r="26" spans="1:7" x14ac:dyDescent="0.2">
      <c r="A26" s="10"/>
      <c r="E26" s="12"/>
      <c r="F26" s="12"/>
      <c r="G26" s="12"/>
    </row>
    <row r="27" spans="1:7" x14ac:dyDescent="0.2">
      <c r="A27" s="10"/>
      <c r="C27" s="5" t="s">
        <v>17</v>
      </c>
      <c r="E27" s="12"/>
      <c r="F27" s="12"/>
      <c r="G27" s="12"/>
    </row>
    <row r="28" spans="1:7" x14ac:dyDescent="0.2">
      <c r="A28" s="10"/>
      <c r="E28" s="12"/>
      <c r="F28" s="12"/>
      <c r="G28" s="12"/>
    </row>
    <row r="29" spans="1:7" x14ac:dyDescent="0.2">
      <c r="A29" s="10">
        <v>11</v>
      </c>
      <c r="C29" s="2" t="s">
        <v>17</v>
      </c>
      <c r="E29" s="12">
        <v>1.0269259058838993</v>
      </c>
      <c r="F29" s="12">
        <v>1.8392423091551084</v>
      </c>
      <c r="G29" s="12">
        <f t="shared" ref="G29" si="1">F29-E29</f>
        <v>0.81231640327120913</v>
      </c>
    </row>
    <row r="30" spans="1:7" x14ac:dyDescent="0.2">
      <c r="A30" s="10"/>
      <c r="E30" s="12"/>
      <c r="F30" s="12"/>
      <c r="G30" s="12"/>
    </row>
    <row r="31" spans="1:7" ht="13.5" thickBot="1" x14ac:dyDescent="0.25">
      <c r="A31" s="10">
        <v>12</v>
      </c>
      <c r="C31" s="2" t="s">
        <v>18</v>
      </c>
      <c r="E31" s="15">
        <f>E29+E25</f>
        <v>59.960367654548506</v>
      </c>
      <c r="F31" s="15">
        <f>F29+F25</f>
        <v>63.235055146277404</v>
      </c>
      <c r="G31" s="15">
        <f>G29+G25</f>
        <v>3.2746874917288995</v>
      </c>
    </row>
    <row r="32" spans="1:7" ht="13.5" thickTop="1" x14ac:dyDescent="0.2">
      <c r="A32" s="10"/>
      <c r="E32" s="11"/>
      <c r="F32" s="11"/>
      <c r="G32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5
Schedule 1
Attachment 1
Page 4 of 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7FD4B-76FC-4C75-B81C-030231C469B0}">
  <dimension ref="A1:G32"/>
  <sheetViews>
    <sheetView view="pageLayout" zoomScaleNormal="100" workbookViewId="0"/>
  </sheetViews>
  <sheetFormatPr defaultColWidth="101.140625" defaultRowHeight="12.75" x14ac:dyDescent="0.2"/>
  <cols>
    <col min="1" max="1" width="5.7109375" style="2" bestFit="1" customWidth="1"/>
    <col min="2" max="2" width="1.28515625" style="2" customWidth="1"/>
    <col min="3" max="3" width="41" style="2" customWidth="1"/>
    <col min="4" max="4" width="1.28515625" style="2" customWidth="1"/>
    <col min="5" max="7" width="12.7109375" style="2" customWidth="1"/>
    <col min="8" max="16384" width="101.140625" style="2"/>
  </cols>
  <sheetData>
    <row r="1" spans="1:7" x14ac:dyDescent="0.2">
      <c r="A1" s="1"/>
    </row>
    <row r="6" spans="1:7" s="4" customFormat="1" x14ac:dyDescent="0.2">
      <c r="A6" s="3" t="s">
        <v>27</v>
      </c>
      <c r="B6" s="3"/>
      <c r="C6" s="3"/>
      <c r="D6" s="3"/>
      <c r="E6" s="3"/>
      <c r="F6" s="3"/>
      <c r="G6" s="3"/>
    </row>
    <row r="8" spans="1:7" s="5" customFormat="1" x14ac:dyDescent="0.2">
      <c r="E8" s="6">
        <v>2023</v>
      </c>
      <c r="F8" s="6">
        <v>2024</v>
      </c>
      <c r="G8" s="6"/>
    </row>
    <row r="9" spans="1:7" s="8" customFormat="1" ht="38.25" x14ac:dyDescent="0.2">
      <c r="A9" s="7" t="s">
        <v>31</v>
      </c>
      <c r="C9" s="9" t="s">
        <v>1</v>
      </c>
      <c r="E9" s="7" t="s">
        <v>25</v>
      </c>
      <c r="F9" s="7" t="s">
        <v>28</v>
      </c>
      <c r="G9" s="7" t="s">
        <v>29</v>
      </c>
    </row>
    <row r="10" spans="1:7" x14ac:dyDescent="0.2">
      <c r="E10" s="10" t="s">
        <v>4</v>
      </c>
      <c r="F10" s="10" t="s">
        <v>5</v>
      </c>
      <c r="G10" s="10" t="s">
        <v>6</v>
      </c>
    </row>
    <row r="12" spans="1:7" x14ac:dyDescent="0.2">
      <c r="C12" s="5" t="s">
        <v>7</v>
      </c>
      <c r="E12" s="11"/>
      <c r="F12" s="11"/>
      <c r="G12" s="11"/>
    </row>
    <row r="13" spans="1:7" x14ac:dyDescent="0.2">
      <c r="A13" s="10"/>
      <c r="E13" s="11"/>
      <c r="F13" s="11"/>
      <c r="G13" s="11"/>
    </row>
    <row r="14" spans="1:7" x14ac:dyDescent="0.2">
      <c r="A14" s="10">
        <v>1</v>
      </c>
      <c r="C14" s="2" t="s">
        <v>8</v>
      </c>
      <c r="E14" s="12">
        <v>25.296656152717098</v>
      </c>
      <c r="F14" s="12">
        <v>26.8706236172399</v>
      </c>
      <c r="G14" s="12">
        <f t="shared" ref="G14:G23" si="0">F14-E14</f>
        <v>1.5739674645228021</v>
      </c>
    </row>
    <row r="15" spans="1:7" x14ac:dyDescent="0.2">
      <c r="A15" s="10">
        <v>2</v>
      </c>
      <c r="C15" s="2" t="s">
        <v>9</v>
      </c>
      <c r="E15" s="12">
        <v>13.6184928</v>
      </c>
      <c r="F15" s="12">
        <v>13.910144799999999</v>
      </c>
      <c r="G15" s="12">
        <f t="shared" si="0"/>
        <v>0.29165199999999913</v>
      </c>
    </row>
    <row r="16" spans="1:7" x14ac:dyDescent="0.2">
      <c r="A16" s="10">
        <v>3</v>
      </c>
      <c r="C16" s="2" t="s">
        <v>10</v>
      </c>
      <c r="E16" s="13">
        <v>10.154826167017699</v>
      </c>
      <c r="F16" s="13">
        <v>11.043678840071399</v>
      </c>
      <c r="G16" s="13">
        <f t="shared" si="0"/>
        <v>0.88885267305369986</v>
      </c>
    </row>
    <row r="17" spans="1:7" x14ac:dyDescent="0.2">
      <c r="A17" s="10">
        <v>4</v>
      </c>
      <c r="C17" s="2" t="s">
        <v>11</v>
      </c>
      <c r="E17" s="12">
        <f>SUM(E14:E16)</f>
        <v>49.069975119734792</v>
      </c>
      <c r="F17" s="12">
        <f>SUM(F14:F16)</f>
        <v>51.824447257311299</v>
      </c>
      <c r="G17" s="12">
        <f t="shared" si="0"/>
        <v>2.7544721375765064</v>
      </c>
    </row>
    <row r="18" spans="1:7" x14ac:dyDescent="0.2">
      <c r="E18" s="12"/>
      <c r="F18" s="12"/>
      <c r="G18" s="12"/>
    </row>
    <row r="19" spans="1:7" ht="25.5" x14ac:dyDescent="0.2">
      <c r="A19" s="10">
        <v>5</v>
      </c>
      <c r="C19" s="8" t="s">
        <v>12</v>
      </c>
      <c r="E19" s="12">
        <v>2.1971614133333</v>
      </c>
      <c r="F19" s="12">
        <v>5.3642499551859002</v>
      </c>
      <c r="G19" s="12">
        <f t="shared" si="0"/>
        <v>3.1670885418526002</v>
      </c>
    </row>
    <row r="20" spans="1:7" x14ac:dyDescent="0.2">
      <c r="A20" s="10">
        <v>6</v>
      </c>
      <c r="C20" s="8" t="s">
        <v>13</v>
      </c>
      <c r="E20" s="12">
        <v>5.3890000000000002</v>
      </c>
      <c r="F20" s="12">
        <v>0</v>
      </c>
      <c r="G20" s="12">
        <f t="shared" si="0"/>
        <v>-5.3890000000000002</v>
      </c>
    </row>
    <row r="21" spans="1:7" x14ac:dyDescent="0.2">
      <c r="A21" s="10">
        <v>7</v>
      </c>
      <c r="C21" s="2" t="s">
        <v>14</v>
      </c>
      <c r="E21" s="12">
        <v>1.1724072015542</v>
      </c>
      <c r="F21" s="12">
        <v>1.1724072015542</v>
      </c>
      <c r="G21" s="12">
        <f t="shared" si="0"/>
        <v>0</v>
      </c>
    </row>
    <row r="22" spans="1:7" x14ac:dyDescent="0.2">
      <c r="A22" s="10">
        <v>8</v>
      </c>
      <c r="C22" s="2" t="s">
        <v>30</v>
      </c>
      <c r="E22" s="12">
        <v>1.9060080000000001</v>
      </c>
      <c r="F22" s="12">
        <v>1.9060080000000001</v>
      </c>
      <c r="G22" s="12">
        <f t="shared" si="0"/>
        <v>0</v>
      </c>
    </row>
    <row r="23" spans="1:7" x14ac:dyDescent="0.2">
      <c r="A23" s="10">
        <v>9</v>
      </c>
      <c r="C23" s="2" t="s">
        <v>15</v>
      </c>
      <c r="E23" s="12">
        <v>1.6612611025000001</v>
      </c>
      <c r="F23" s="12">
        <v>1.6612611025000001</v>
      </c>
      <c r="G23" s="12">
        <f t="shared" si="0"/>
        <v>0</v>
      </c>
    </row>
    <row r="24" spans="1:7" x14ac:dyDescent="0.2">
      <c r="E24" s="12"/>
      <c r="F24" s="12"/>
      <c r="G24" s="12"/>
    </row>
    <row r="25" spans="1:7" x14ac:dyDescent="0.2">
      <c r="A25" s="10">
        <v>10</v>
      </c>
      <c r="C25" s="2" t="s">
        <v>16</v>
      </c>
      <c r="E25" s="14">
        <f>SUM(E17:E24)</f>
        <v>61.395812837122293</v>
      </c>
      <c r="F25" s="14">
        <f>SUM(F17:F24)</f>
        <v>61.928373516551396</v>
      </c>
      <c r="G25" s="14">
        <f>SUM(G17:G24)</f>
        <v>0.53256067942910601</v>
      </c>
    </row>
    <row r="26" spans="1:7" x14ac:dyDescent="0.2">
      <c r="A26" s="10"/>
      <c r="E26" s="12"/>
      <c r="F26" s="12"/>
      <c r="G26" s="12"/>
    </row>
    <row r="27" spans="1:7" x14ac:dyDescent="0.2">
      <c r="A27" s="10"/>
      <c r="C27" s="5" t="s">
        <v>17</v>
      </c>
      <c r="E27" s="12"/>
      <c r="F27" s="12"/>
      <c r="G27" s="12"/>
    </row>
    <row r="28" spans="1:7" x14ac:dyDescent="0.2">
      <c r="A28" s="10"/>
      <c r="E28" s="12"/>
      <c r="F28" s="12"/>
      <c r="G28" s="12"/>
    </row>
    <row r="29" spans="1:7" x14ac:dyDescent="0.2">
      <c r="A29" s="10">
        <v>11</v>
      </c>
      <c r="C29" s="2" t="s">
        <v>17</v>
      </c>
      <c r="E29" s="12">
        <v>1.8392423091551084</v>
      </c>
      <c r="F29" s="12">
        <v>2.3512921841523804</v>
      </c>
      <c r="G29" s="12">
        <f t="shared" ref="G29" si="1">F29-E29</f>
        <v>0.51204987499727195</v>
      </c>
    </row>
    <row r="30" spans="1:7" x14ac:dyDescent="0.2">
      <c r="A30" s="10"/>
      <c r="E30" s="12"/>
      <c r="F30" s="12"/>
      <c r="G30" s="12"/>
    </row>
    <row r="31" spans="1:7" ht="13.5" thickBot="1" x14ac:dyDescent="0.25">
      <c r="A31" s="10">
        <v>12</v>
      </c>
      <c r="C31" s="2" t="s">
        <v>18</v>
      </c>
      <c r="E31" s="15">
        <f>E29+E25</f>
        <v>63.235055146277404</v>
      </c>
      <c r="F31" s="15">
        <f>F29+F25</f>
        <v>64.279665700703774</v>
      </c>
      <c r="G31" s="15">
        <f>G29+G25</f>
        <v>1.044610554426378</v>
      </c>
    </row>
    <row r="32" spans="1:7" ht="13.5" thickTop="1" x14ac:dyDescent="0.2">
      <c r="A32" s="10"/>
      <c r="E32" s="11"/>
      <c r="F32" s="11"/>
      <c r="G32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5
Schedule 1
Attachment 1
Page 5 of 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modified xsi:type="dcterms:W3CDTF">2022-11-01T21:32:47Z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2022-11-01T21:32:47Z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c30589ee-4c49-4afb-bd15-ab8de14a790d</vt:lpwstr>
  </property>
  <property fmtid="{D5CDD505-2E9C-101B-9397-08002B2CF9AE}" pid="8" name="MSIP_Label_67694783-de61-499c-97f7-53d7c605e6e9_ContentBits">
    <vt:lpwstr>0</vt:lpwstr>
  </property>
</Properties>
</file>