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F002E07B-6990-4C6C-8A88-99CD36FAEC80}" xr6:coauthVersionLast="47" xr6:coauthVersionMax="47" xr10:uidLastSave="{E62815C3-AAA9-4231-A33C-0EAA0775F099}"/>
  <bookViews>
    <workbookView xWindow="30" yWindow="30" windowWidth="28770" windowHeight="15570" tabRatio="944" xr2:uid="{27E9184E-BA1A-4351-8D56-DFECEBC58FD3}"/>
  </bookViews>
  <sheets>
    <sheet name="Sheet1" sheetId="28" r:id="rId1"/>
    <sheet name="Sheet2" sheetId="27" r:id="rId2"/>
    <sheet name="Sheet3" sheetId="5" r:id="rId3"/>
    <sheet name="Sheet4" sheetId="6" r:id="rId4"/>
    <sheet name="Sheet5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8" l="1"/>
  <c r="F18" i="28"/>
  <c r="E18" i="27"/>
  <c r="F18" i="27"/>
  <c r="E18" i="5"/>
  <c r="F18" i="5"/>
  <c r="E18" i="6"/>
  <c r="F18" i="6"/>
  <c r="E18" i="7"/>
  <c r="G18" i="7" s="1"/>
  <c r="F18" i="7"/>
  <c r="G18" i="27" l="1"/>
  <c r="G18" i="5"/>
  <c r="G18" i="6"/>
  <c r="C14" i="27" l="1"/>
  <c r="C14" i="5" s="1"/>
  <c r="C14" i="6" s="1"/>
  <c r="C14" i="7" s="1"/>
  <c r="C13" i="27"/>
  <c r="C13" i="5" s="1"/>
  <c r="C13" i="6" s="1"/>
  <c r="C13" i="7" s="1"/>
  <c r="C12" i="27"/>
  <c r="C12" i="5" s="1"/>
  <c r="C12" i="6" s="1"/>
  <c r="C12" i="7" s="1"/>
  <c r="G16" i="7" l="1"/>
  <c r="G16" i="6"/>
  <c r="G13" i="5"/>
  <c r="G15" i="5"/>
  <c r="G16" i="5"/>
  <c r="G12" i="5"/>
  <c r="G14" i="5"/>
  <c r="G16" i="27"/>
  <c r="G15" i="27"/>
  <c r="G13" i="27"/>
  <c r="G15" i="6" l="1"/>
  <c r="G12" i="6"/>
  <c r="G13" i="7"/>
  <c r="G14" i="6"/>
  <c r="G14" i="7"/>
  <c r="G13" i="6"/>
  <c r="G15" i="7"/>
  <c r="G14" i="27"/>
  <c r="G16" i="28"/>
  <c r="G15" i="28"/>
  <c r="G17" i="7"/>
  <c r="G12" i="7"/>
  <c r="G17" i="6"/>
  <c r="G17" i="5"/>
  <c r="G17" i="27"/>
  <c r="G12" i="27"/>
  <c r="G17" i="28"/>
  <c r="G14" i="28"/>
  <c r="G13" i="28"/>
  <c r="G12" i="28"/>
  <c r="G18" i="28" l="1"/>
</calcChain>
</file>

<file path=xl/sharedStrings.xml><?xml version="1.0" encoding="utf-8"?>
<sst xmlns="http://schemas.openxmlformats.org/spreadsheetml/2006/main" count="68" uniqueCount="26">
  <si>
    <t>Estimate</t>
  </si>
  <si>
    <t>Bridge Year</t>
  </si>
  <si>
    <t>Test Year</t>
  </si>
  <si>
    <t>Particulars ($ millions)</t>
  </si>
  <si>
    <t>Actual</t>
  </si>
  <si>
    <t>(a)</t>
  </si>
  <si>
    <t>(b)</t>
  </si>
  <si>
    <t>2020 Actual Over/(Under) 2019 Actual</t>
  </si>
  <si>
    <t>(c) = (b-a)</t>
  </si>
  <si>
    <t>2021 Actual Over/(Under) 2020 Actual</t>
  </si>
  <si>
    <t>2022 Estimate Over/(Under) 2021 Actual</t>
  </si>
  <si>
    <t>2023 Bridge Over/(Under) 2022 Estimate</t>
  </si>
  <si>
    <t>2024 Test Over/(Under) 2023 Bridge</t>
  </si>
  <si>
    <t>Other Financing</t>
  </si>
  <si>
    <t>Income Tax</t>
  </si>
  <si>
    <t>Total - Excluding Interest and Return</t>
  </si>
  <si>
    <t>Comparison of Utility Operating Cost - 2022 Estimate &amp; 2023 Bridge Year</t>
  </si>
  <si>
    <t>Comparison of Utility Operating Cost - 2020 Actual &amp; 2021 Actual</t>
  </si>
  <si>
    <t>Comparison of Utility Operating Cost - 2021 Actual &amp; 2022 Estimate</t>
  </si>
  <si>
    <t>Comparison of Utility Operating Cost - 2023 Bridge Year &amp; 2024 Test Year</t>
  </si>
  <si>
    <t>Comparison of Utility Operating Cost - 2019 Actual &amp; 2020 Actual</t>
  </si>
  <si>
    <t>Line No.</t>
  </si>
  <si>
    <t>Operating, Maintenance &amp; Administrative Costs</t>
  </si>
  <si>
    <t>Depreciation Expense</t>
  </si>
  <si>
    <t>Gas Supply, Transportation &amp; Storage Costs</t>
  </si>
  <si>
    <t>Property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</si>
</sst>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23E-F917-4529-B0DD-16A156559CB8}">
  <sheetPr codeName="Sheet4"/>
  <dimension ref="A6:G28"/>
  <sheetViews>
    <sheetView tabSelected="1" view="pageLayout" zoomScaleNormal="100" workbookViewId="0"/>
  </sheetViews>
  <sheetFormatPr defaultColWidth="101.42578125" defaultRowHeight="12.75" x14ac:dyDescent="0.2"/>
  <cols>
    <col min="1" max="1" width="5.5703125" style="3" bestFit="1" customWidth="1"/>
    <col min="2" max="2" width="1.42578125" style="3" customWidth="1"/>
    <col min="3" max="3" width="37.42578125" style="3" customWidth="1"/>
    <col min="4" max="4" width="1.42578125" style="3" customWidth="1"/>
    <col min="5" max="7" width="14" style="3" customWidth="1"/>
    <col min="8" max="16384" width="101.42578125" style="3"/>
  </cols>
  <sheetData>
    <row r="6" spans="1:7" s="2" customFormat="1" x14ac:dyDescent="0.2">
      <c r="A6" s="1" t="s">
        <v>20</v>
      </c>
      <c r="B6" s="1"/>
      <c r="C6" s="1"/>
      <c r="D6" s="1"/>
      <c r="E6" s="1"/>
      <c r="F6" s="1"/>
      <c r="G6" s="1"/>
    </row>
    <row r="7" spans="1:7" x14ac:dyDescent="0.2">
      <c r="C7" s="13"/>
    </row>
    <row r="8" spans="1:7" s="8" customFormat="1" x14ac:dyDescent="0.2">
      <c r="E8" s="10">
        <v>2019</v>
      </c>
      <c r="F8" s="10">
        <v>2020</v>
      </c>
      <c r="G8" s="10"/>
    </row>
    <row r="9" spans="1:7" s="6" customFormat="1" ht="38.25" x14ac:dyDescent="0.2">
      <c r="A9" s="7" t="s">
        <v>21</v>
      </c>
      <c r="C9" s="5" t="s">
        <v>3</v>
      </c>
      <c r="E9" s="7" t="s">
        <v>4</v>
      </c>
      <c r="F9" s="7" t="s">
        <v>4</v>
      </c>
      <c r="G9" s="7" t="s">
        <v>7</v>
      </c>
    </row>
    <row r="10" spans="1:7" x14ac:dyDescent="0.2">
      <c r="E10" s="4" t="s">
        <v>5</v>
      </c>
      <c r="F10" s="4" t="s">
        <v>6</v>
      </c>
      <c r="G10" s="4" t="s">
        <v>8</v>
      </c>
    </row>
    <row r="12" spans="1:7" x14ac:dyDescent="0.2">
      <c r="A12" s="4">
        <v>1</v>
      </c>
      <c r="C12" s="3" t="s">
        <v>24</v>
      </c>
      <c r="E12" s="11">
        <v>2265.3000000000002</v>
      </c>
      <c r="F12" s="11">
        <v>1781.3</v>
      </c>
      <c r="G12" s="11">
        <f>F12-E12</f>
        <v>-484.00000000000023</v>
      </c>
    </row>
    <row r="13" spans="1:7" x14ac:dyDescent="0.2">
      <c r="A13" s="4">
        <v>2</v>
      </c>
      <c r="C13" s="3" t="s">
        <v>22</v>
      </c>
      <c r="E13" s="11">
        <v>914.6</v>
      </c>
      <c r="F13" s="11">
        <v>948.4</v>
      </c>
      <c r="G13" s="11">
        <f t="shared" ref="G13:G14" si="0">F13-E13</f>
        <v>33.799999999999955</v>
      </c>
    </row>
    <row r="14" spans="1:7" x14ac:dyDescent="0.2">
      <c r="A14" s="4">
        <v>3</v>
      </c>
      <c r="C14" s="3" t="s">
        <v>23</v>
      </c>
      <c r="E14" s="11">
        <v>601.70000000000005</v>
      </c>
      <c r="F14" s="11">
        <v>618.20000000000005</v>
      </c>
      <c r="G14" s="11">
        <f t="shared" si="0"/>
        <v>16.5</v>
      </c>
    </row>
    <row r="15" spans="1:7" x14ac:dyDescent="0.2">
      <c r="A15" s="4">
        <v>4</v>
      </c>
      <c r="C15" s="3" t="s">
        <v>13</v>
      </c>
      <c r="E15" s="11">
        <v>4.7</v>
      </c>
      <c r="F15" s="11">
        <v>5.4</v>
      </c>
      <c r="G15" s="11">
        <f>F15-E15</f>
        <v>0.70000000000000018</v>
      </c>
    </row>
    <row r="16" spans="1:7" x14ac:dyDescent="0.2">
      <c r="A16" s="4">
        <v>5</v>
      </c>
      <c r="C16" s="3" t="s">
        <v>14</v>
      </c>
      <c r="E16" s="11">
        <v>59.9</v>
      </c>
      <c r="F16" s="11">
        <v>39.200000000000003</v>
      </c>
      <c r="G16" s="11">
        <f t="shared" ref="G16" si="1">F16-E16</f>
        <v>-20.699999999999996</v>
      </c>
    </row>
    <row r="17" spans="1:7" x14ac:dyDescent="0.2">
      <c r="A17" s="4">
        <v>6</v>
      </c>
      <c r="C17" s="3" t="s">
        <v>25</v>
      </c>
      <c r="E17" s="11">
        <v>121.4</v>
      </c>
      <c r="F17" s="11">
        <v>124.6</v>
      </c>
      <c r="G17" s="11">
        <f>F17-E17</f>
        <v>3.1999999999999886</v>
      </c>
    </row>
    <row r="18" spans="1:7" ht="13.5" thickBot="1" x14ac:dyDescent="0.25">
      <c r="A18" s="4">
        <v>7</v>
      </c>
      <c r="C18" s="3" t="s">
        <v>15</v>
      </c>
      <c r="E18" s="12">
        <f>SUM(E12:E17)</f>
        <v>3967.6000000000004</v>
      </c>
      <c r="F18" s="12">
        <f>SUM(F12:F17)</f>
        <v>3517.0999999999995</v>
      </c>
      <c r="G18" s="12">
        <f>SUM(G12:G17)</f>
        <v>-450.50000000000028</v>
      </c>
    </row>
    <row r="19" spans="1:7" ht="13.5" thickTop="1" x14ac:dyDescent="0.2"/>
    <row r="20" spans="1:7" x14ac:dyDescent="0.2">
      <c r="A20" s="8"/>
    </row>
    <row r="21" spans="1:7" x14ac:dyDescent="0.2">
      <c r="A21" s="9"/>
    </row>
    <row r="23" spans="1:7" x14ac:dyDescent="0.2">
      <c r="A23" s="9"/>
    </row>
    <row r="26" spans="1:7" x14ac:dyDescent="0.2">
      <c r="A26" s="9"/>
    </row>
    <row r="28" spans="1:7" x14ac:dyDescent="0.2">
      <c r="A28" s="9"/>
    </row>
  </sheetData>
  <pageMargins left="0.7" right="0.7" top="0.75" bottom="0.75" header="0.3" footer="0.3"/>
  <pageSetup orientation="portrait" r:id="rId1"/>
  <headerFooter>
    <oddHeader>&amp;R&amp;"Arial,Regular"&amp;10Filed: 2022-10-31
EB-2022-0200
Exhibit 4
Tab 1
Schedule 1
Attachment 1
Page 1 of 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95DF-9A4C-46DD-AF1E-5927947145EE}">
  <sheetPr codeName="Sheet5"/>
  <dimension ref="A6:G28"/>
  <sheetViews>
    <sheetView view="pageLayout" zoomScaleNormal="100" workbookViewId="0">
      <selection activeCell="A2" sqref="A2"/>
    </sheetView>
  </sheetViews>
  <sheetFormatPr defaultColWidth="101.42578125" defaultRowHeight="12.75" x14ac:dyDescent="0.2"/>
  <cols>
    <col min="1" max="1" width="5.5703125" style="3" bestFit="1" customWidth="1"/>
    <col min="2" max="2" width="1.42578125" style="3" customWidth="1"/>
    <col min="3" max="3" width="38" style="3" customWidth="1"/>
    <col min="4" max="4" width="1.42578125" style="3" customWidth="1"/>
    <col min="5" max="7" width="14" style="3" customWidth="1"/>
    <col min="8" max="16384" width="101.42578125" style="3"/>
  </cols>
  <sheetData>
    <row r="6" spans="1:7" s="2" customFormat="1" x14ac:dyDescent="0.2">
      <c r="A6" s="1" t="s">
        <v>17</v>
      </c>
      <c r="B6" s="1"/>
      <c r="C6" s="1"/>
      <c r="D6" s="1"/>
      <c r="E6" s="1"/>
      <c r="F6" s="1"/>
      <c r="G6" s="1"/>
    </row>
    <row r="8" spans="1:7" s="8" customFormat="1" x14ac:dyDescent="0.2">
      <c r="E8" s="10">
        <v>2020</v>
      </c>
      <c r="F8" s="10">
        <v>2021</v>
      </c>
      <c r="G8" s="10"/>
    </row>
    <row r="9" spans="1:7" s="6" customFormat="1" ht="38.25" x14ac:dyDescent="0.2">
      <c r="A9" s="7" t="s">
        <v>21</v>
      </c>
      <c r="C9" s="5" t="s">
        <v>3</v>
      </c>
      <c r="E9" s="7" t="s">
        <v>4</v>
      </c>
      <c r="F9" s="7" t="s">
        <v>4</v>
      </c>
      <c r="G9" s="7" t="s">
        <v>9</v>
      </c>
    </row>
    <row r="10" spans="1:7" x14ac:dyDescent="0.2">
      <c r="E10" s="4" t="s">
        <v>5</v>
      </c>
      <c r="F10" s="4" t="s">
        <v>6</v>
      </c>
      <c r="G10" s="4" t="s">
        <v>8</v>
      </c>
    </row>
    <row r="12" spans="1:7" x14ac:dyDescent="0.2">
      <c r="A12" s="4">
        <v>1</v>
      </c>
      <c r="C12" s="3" t="str">
        <f>Sheet1!C12</f>
        <v>Gas Supply, Transportation &amp; Storage Costs</v>
      </c>
      <c r="E12" s="11">
        <v>1781.3</v>
      </c>
      <c r="F12" s="11">
        <v>2110.5369433699998</v>
      </c>
      <c r="G12" s="11">
        <f>F12-E12</f>
        <v>329.23694336999984</v>
      </c>
    </row>
    <row r="13" spans="1:7" x14ac:dyDescent="0.2">
      <c r="A13" s="4">
        <v>2</v>
      </c>
      <c r="C13" s="3" t="str">
        <f>Sheet1!C13</f>
        <v>Operating, Maintenance &amp; Administrative Costs</v>
      </c>
      <c r="E13" s="11">
        <v>948.4</v>
      </c>
      <c r="F13" s="11">
        <v>920.61116397476667</v>
      </c>
      <c r="G13" s="11">
        <f t="shared" ref="G13:G14" si="0">F13-E13</f>
        <v>-27.788836025233309</v>
      </c>
    </row>
    <row r="14" spans="1:7" x14ac:dyDescent="0.2">
      <c r="A14" s="4">
        <v>3</v>
      </c>
      <c r="C14" s="3" t="str">
        <f>Sheet1!C14</f>
        <v>Depreciation Expense</v>
      </c>
      <c r="E14" s="11">
        <v>618.20000000000005</v>
      </c>
      <c r="F14" s="11">
        <v>640.14702155410964</v>
      </c>
      <c r="G14" s="11">
        <f t="shared" si="0"/>
        <v>21.947021554109597</v>
      </c>
    </row>
    <row r="15" spans="1:7" x14ac:dyDescent="0.2">
      <c r="A15" s="4">
        <v>4</v>
      </c>
      <c r="C15" s="3" t="s">
        <v>13</v>
      </c>
      <c r="E15" s="11">
        <v>5.4</v>
      </c>
      <c r="F15" s="11">
        <v>6.8</v>
      </c>
      <c r="G15" s="11">
        <f>F15-E15</f>
        <v>1.3999999999999995</v>
      </c>
    </row>
    <row r="16" spans="1:7" x14ac:dyDescent="0.2">
      <c r="A16" s="4">
        <v>5</v>
      </c>
      <c r="C16" s="3" t="s">
        <v>14</v>
      </c>
      <c r="E16" s="11">
        <v>39.200000000000003</v>
      </c>
      <c r="F16" s="11">
        <v>41.778500814847007</v>
      </c>
      <c r="G16" s="11">
        <f>F16-E16</f>
        <v>2.5785008148470041</v>
      </c>
    </row>
    <row r="17" spans="1:7" x14ac:dyDescent="0.2">
      <c r="A17" s="4">
        <v>6</v>
      </c>
      <c r="C17" s="3" t="s">
        <v>25</v>
      </c>
      <c r="E17" s="11">
        <v>124.6</v>
      </c>
      <c r="F17" s="11">
        <v>116.1590364728102</v>
      </c>
      <c r="G17" s="11">
        <f t="shared" ref="G17" si="1">F17-E17</f>
        <v>-8.440963527189794</v>
      </c>
    </row>
    <row r="18" spans="1:7" ht="13.5" thickBot="1" x14ac:dyDescent="0.25">
      <c r="A18" s="4">
        <v>7</v>
      </c>
      <c r="C18" s="3" t="s">
        <v>15</v>
      </c>
      <c r="E18" s="12">
        <f>SUM(E12:E17)</f>
        <v>3517.0999999999995</v>
      </c>
      <c r="F18" s="12">
        <f>SUM(F12:F17)</f>
        <v>3836.0326661865338</v>
      </c>
      <c r="G18" s="12">
        <f>F18-E18</f>
        <v>318.93266618653433</v>
      </c>
    </row>
    <row r="19" spans="1:7" ht="13.5" thickTop="1" x14ac:dyDescent="0.2"/>
    <row r="20" spans="1:7" x14ac:dyDescent="0.2">
      <c r="A20" s="8"/>
    </row>
    <row r="21" spans="1:7" x14ac:dyDescent="0.2">
      <c r="A21" s="9"/>
    </row>
    <row r="23" spans="1:7" x14ac:dyDescent="0.2">
      <c r="A23" s="9"/>
    </row>
    <row r="28" spans="1:7" x14ac:dyDescent="0.2">
      <c r="A28" s="9"/>
    </row>
  </sheetData>
  <pageMargins left="0.7" right="0.7" top="0.75" bottom="0.75" header="0.3" footer="0.3"/>
  <pageSetup orientation="portrait" r:id="rId1"/>
  <headerFooter>
    <oddHeader>&amp;R&amp;"Arial,Regular"&amp;10Filed: 2022-10-31
EB-2022-0200
Exhibit 4
Tab 1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5C7C-18C3-4053-99E2-7AD05FD31319}">
  <sheetPr codeName="Sheet6"/>
  <dimension ref="A6:G21"/>
  <sheetViews>
    <sheetView view="pageLayout" zoomScaleNormal="100" workbookViewId="0"/>
  </sheetViews>
  <sheetFormatPr defaultColWidth="101.42578125" defaultRowHeight="12.75" x14ac:dyDescent="0.2"/>
  <cols>
    <col min="1" max="1" width="5.5703125" style="3" bestFit="1" customWidth="1"/>
    <col min="2" max="2" width="1.42578125" style="3" customWidth="1"/>
    <col min="3" max="3" width="38.140625" style="3" customWidth="1"/>
    <col min="4" max="4" width="1.42578125" style="3" customWidth="1"/>
    <col min="5" max="7" width="14" style="3" customWidth="1"/>
    <col min="8" max="16384" width="101.42578125" style="3"/>
  </cols>
  <sheetData>
    <row r="6" spans="1:7" s="2" customFormat="1" x14ac:dyDescent="0.2">
      <c r="A6" s="1" t="s">
        <v>18</v>
      </c>
      <c r="B6" s="1"/>
      <c r="C6" s="1"/>
      <c r="D6" s="1"/>
      <c r="E6" s="1"/>
      <c r="F6" s="1"/>
      <c r="G6" s="1"/>
    </row>
    <row r="8" spans="1:7" s="8" customFormat="1" x14ac:dyDescent="0.2">
      <c r="E8" s="10">
        <v>2021</v>
      </c>
      <c r="F8" s="10">
        <v>2022</v>
      </c>
      <c r="G8" s="10"/>
    </row>
    <row r="9" spans="1:7" s="6" customFormat="1" ht="38.25" x14ac:dyDescent="0.2">
      <c r="A9" s="7" t="s">
        <v>21</v>
      </c>
      <c r="C9" s="5" t="s">
        <v>3</v>
      </c>
      <c r="E9" s="7" t="s">
        <v>4</v>
      </c>
      <c r="F9" s="7" t="s">
        <v>0</v>
      </c>
      <c r="G9" s="7" t="s">
        <v>10</v>
      </c>
    </row>
    <row r="10" spans="1:7" x14ac:dyDescent="0.2">
      <c r="E10" s="4" t="s">
        <v>5</v>
      </c>
      <c r="F10" s="4" t="s">
        <v>6</v>
      </c>
      <c r="G10" s="4" t="s">
        <v>8</v>
      </c>
    </row>
    <row r="12" spans="1:7" x14ac:dyDescent="0.2">
      <c r="A12" s="4">
        <v>1</v>
      </c>
      <c r="C12" s="3" t="str">
        <f>Sheet2!C12</f>
        <v>Gas Supply, Transportation &amp; Storage Costs</v>
      </c>
      <c r="E12" s="11">
        <v>2110.5369433699998</v>
      </c>
      <c r="F12" s="11">
        <v>2440.121137963793</v>
      </c>
      <c r="G12" s="11">
        <f>F12-E12</f>
        <v>329.5841945937932</v>
      </c>
    </row>
    <row r="13" spans="1:7" x14ac:dyDescent="0.2">
      <c r="A13" s="4">
        <v>2</v>
      </c>
      <c r="C13" s="3" t="str">
        <f>Sheet2!C13</f>
        <v>Operating, Maintenance &amp; Administrative Costs</v>
      </c>
      <c r="E13" s="11">
        <v>920.61116397476667</v>
      </c>
      <c r="F13" s="11">
        <v>963.83719855791719</v>
      </c>
      <c r="G13" s="11">
        <f t="shared" ref="G13:G14" si="0">F13-E13</f>
        <v>43.226034583150522</v>
      </c>
    </row>
    <row r="14" spans="1:7" x14ac:dyDescent="0.2">
      <c r="A14" s="4">
        <v>3</v>
      </c>
      <c r="C14" s="3" t="str">
        <f>Sheet2!C14</f>
        <v>Depreciation Expense</v>
      </c>
      <c r="E14" s="11">
        <v>640.14702155410964</v>
      </c>
      <c r="F14" s="11">
        <v>705.37224200000003</v>
      </c>
      <c r="G14" s="11">
        <f t="shared" si="0"/>
        <v>65.225220445890386</v>
      </c>
    </row>
    <row r="15" spans="1:7" x14ac:dyDescent="0.2">
      <c r="A15" s="4">
        <v>4</v>
      </c>
      <c r="C15" s="3" t="s">
        <v>13</v>
      </c>
      <c r="E15" s="11">
        <v>6.8</v>
      </c>
      <c r="F15" s="14">
        <v>3.9</v>
      </c>
      <c r="G15" s="11">
        <f>F15-E15</f>
        <v>-2.9</v>
      </c>
    </row>
    <row r="16" spans="1:7" x14ac:dyDescent="0.2">
      <c r="A16" s="4">
        <v>5</v>
      </c>
      <c r="C16" s="3" t="s">
        <v>14</v>
      </c>
      <c r="E16" s="11">
        <v>41.778500814847007</v>
      </c>
      <c r="F16" s="14">
        <v>34.1</v>
      </c>
      <c r="G16" s="11">
        <f>F16-E16</f>
        <v>-7.6785008148470055</v>
      </c>
    </row>
    <row r="17" spans="1:7" x14ac:dyDescent="0.2">
      <c r="A17" s="4">
        <v>6</v>
      </c>
      <c r="C17" s="3" t="s">
        <v>25</v>
      </c>
      <c r="E17" s="11">
        <v>116.1590364728102</v>
      </c>
      <c r="F17" s="14">
        <v>118.52407079999999</v>
      </c>
      <c r="G17" s="11">
        <f t="shared" ref="G17" si="1">F17-E17</f>
        <v>2.3650343271897896</v>
      </c>
    </row>
    <row r="18" spans="1:7" ht="13.5" thickBot="1" x14ac:dyDescent="0.25">
      <c r="A18" s="4">
        <v>7</v>
      </c>
      <c r="C18" s="3" t="s">
        <v>15</v>
      </c>
      <c r="E18" s="12">
        <f>SUM(E12:E17)</f>
        <v>3836.0326661865338</v>
      </c>
      <c r="F18" s="12">
        <f>SUM(F12:F17)</f>
        <v>4265.8546493217109</v>
      </c>
      <c r="G18" s="12">
        <f>F18-E18</f>
        <v>429.82198313517711</v>
      </c>
    </row>
    <row r="19" spans="1:7" ht="13.5" thickTop="1" x14ac:dyDescent="0.2"/>
    <row r="20" spans="1:7" x14ac:dyDescent="0.2">
      <c r="A20" s="8"/>
    </row>
    <row r="21" spans="1:7" x14ac:dyDescent="0.2">
      <c r="A21" s="9"/>
    </row>
  </sheetData>
  <pageMargins left="0.7" right="0.7" top="0.75" bottom="0.75" header="0.3" footer="0.3"/>
  <pageSetup orientation="portrait" r:id="rId1"/>
  <headerFooter>
    <oddHeader>&amp;R&amp;"Arial,Regular"&amp;10Filed: 2022-10-31
EB-2022-0200
Exhibit 4
Tab 1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A289-A638-4AE9-A6FF-B0AD78714468}">
  <sheetPr codeName="Sheet7"/>
  <dimension ref="A6:G21"/>
  <sheetViews>
    <sheetView view="pageLayout" zoomScaleNormal="100" workbookViewId="0"/>
  </sheetViews>
  <sheetFormatPr defaultColWidth="101.42578125" defaultRowHeight="12.75" x14ac:dyDescent="0.2"/>
  <cols>
    <col min="1" max="1" width="5.5703125" style="3" bestFit="1" customWidth="1"/>
    <col min="2" max="2" width="1.42578125" style="3" customWidth="1"/>
    <col min="3" max="3" width="37.85546875" style="3" customWidth="1"/>
    <col min="4" max="4" width="1.42578125" style="3" customWidth="1"/>
    <col min="5" max="7" width="14" style="3" customWidth="1"/>
    <col min="8" max="16384" width="101.42578125" style="3"/>
  </cols>
  <sheetData>
    <row r="6" spans="1:7" s="2" customFormat="1" x14ac:dyDescent="0.2">
      <c r="A6" s="1" t="s">
        <v>16</v>
      </c>
      <c r="B6" s="1"/>
      <c r="C6" s="1"/>
      <c r="D6" s="1"/>
      <c r="E6" s="1"/>
      <c r="F6" s="1"/>
      <c r="G6" s="1"/>
    </row>
    <row r="8" spans="1:7" s="8" customFormat="1" x14ac:dyDescent="0.2">
      <c r="E8" s="10">
        <v>2022</v>
      </c>
      <c r="F8" s="10">
        <v>2023</v>
      </c>
      <c r="G8" s="10"/>
    </row>
    <row r="9" spans="1:7" s="6" customFormat="1" ht="38.25" x14ac:dyDescent="0.2">
      <c r="A9" s="7" t="s">
        <v>21</v>
      </c>
      <c r="C9" s="5" t="s">
        <v>3</v>
      </c>
      <c r="E9" s="7" t="s">
        <v>0</v>
      </c>
      <c r="F9" s="7" t="s">
        <v>1</v>
      </c>
      <c r="G9" s="7" t="s">
        <v>11</v>
      </c>
    </row>
    <row r="10" spans="1:7" x14ac:dyDescent="0.2">
      <c r="E10" s="4" t="s">
        <v>5</v>
      </c>
      <c r="F10" s="4" t="s">
        <v>6</v>
      </c>
      <c r="G10" s="4" t="s">
        <v>8</v>
      </c>
    </row>
    <row r="12" spans="1:7" x14ac:dyDescent="0.2">
      <c r="A12" s="4">
        <v>1</v>
      </c>
      <c r="C12" s="3" t="str">
        <f>Sheet3!C12</f>
        <v>Gas Supply, Transportation &amp; Storage Costs</v>
      </c>
      <c r="E12" s="11">
        <v>2440.121137963793</v>
      </c>
      <c r="F12" s="11">
        <v>3047.2545932410221</v>
      </c>
      <c r="G12" s="11">
        <f>F12-E12</f>
        <v>607.13345527722913</v>
      </c>
    </row>
    <row r="13" spans="1:7" x14ac:dyDescent="0.2">
      <c r="A13" s="4">
        <v>2</v>
      </c>
      <c r="C13" s="3" t="str">
        <f>Sheet3!C13</f>
        <v>Operating, Maintenance &amp; Administrative Costs</v>
      </c>
      <c r="E13" s="11">
        <v>963.83719855791719</v>
      </c>
      <c r="F13" s="11">
        <v>969.67346075199998</v>
      </c>
      <c r="G13" s="11">
        <f t="shared" ref="G13:G14" si="0">F13-E13</f>
        <v>5.8362621940827921</v>
      </c>
    </row>
    <row r="14" spans="1:7" x14ac:dyDescent="0.2">
      <c r="A14" s="4">
        <v>3</v>
      </c>
      <c r="C14" s="3" t="str">
        <f>Sheet3!C14</f>
        <v>Depreciation Expense</v>
      </c>
      <c r="E14" s="11">
        <v>705.37224200000003</v>
      </c>
      <c r="F14" s="11">
        <v>725.43488920279435</v>
      </c>
      <c r="G14" s="11">
        <f t="shared" si="0"/>
        <v>20.062647202794324</v>
      </c>
    </row>
    <row r="15" spans="1:7" x14ac:dyDescent="0.2">
      <c r="A15" s="4">
        <v>4</v>
      </c>
      <c r="C15" s="3" t="s">
        <v>13</v>
      </c>
      <c r="E15" s="14">
        <v>3.9</v>
      </c>
      <c r="F15" s="11">
        <v>4.0434999999999999</v>
      </c>
      <c r="G15" s="11">
        <f>F15-E15</f>
        <v>0.14349999999999996</v>
      </c>
    </row>
    <row r="16" spans="1:7" x14ac:dyDescent="0.2">
      <c r="A16" s="4">
        <v>5</v>
      </c>
      <c r="C16" s="3" t="s">
        <v>14</v>
      </c>
      <c r="E16" s="14">
        <v>34.1</v>
      </c>
      <c r="F16" s="11">
        <v>48.870580072822776</v>
      </c>
      <c r="G16" s="11">
        <f>F16-E16</f>
        <v>14.770580072822774</v>
      </c>
    </row>
    <row r="17" spans="1:7" x14ac:dyDescent="0.2">
      <c r="A17" s="4">
        <v>6</v>
      </c>
      <c r="C17" s="3" t="s">
        <v>25</v>
      </c>
      <c r="E17" s="14">
        <v>118.52407079999999</v>
      </c>
      <c r="F17" s="11">
        <v>122.51910414416001</v>
      </c>
      <c r="G17" s="11">
        <f t="shared" ref="G17" si="1">F17-E17</f>
        <v>3.9950333441600208</v>
      </c>
    </row>
    <row r="18" spans="1:7" ht="13.5" thickBot="1" x14ac:dyDescent="0.25">
      <c r="A18" s="4">
        <v>7</v>
      </c>
      <c r="C18" s="3" t="s">
        <v>15</v>
      </c>
      <c r="E18" s="12">
        <f>SUM(E12:E17)</f>
        <v>4265.8546493217109</v>
      </c>
      <c r="F18" s="12">
        <f>SUM(F12:F17)</f>
        <v>4917.7961274128002</v>
      </c>
      <c r="G18" s="12">
        <f>F18-E18</f>
        <v>651.94147809108927</v>
      </c>
    </row>
    <row r="19" spans="1:7" ht="13.5" thickTop="1" x14ac:dyDescent="0.2"/>
    <row r="20" spans="1:7" x14ac:dyDescent="0.2">
      <c r="A20" s="8"/>
    </row>
    <row r="21" spans="1:7" x14ac:dyDescent="0.2">
      <c r="A21" s="9"/>
    </row>
  </sheetData>
  <pageMargins left="0.7" right="0.7" top="0.75" bottom="0.75" header="0.3" footer="0.3"/>
  <pageSetup orientation="portrait" r:id="rId1"/>
  <headerFooter>
    <oddHeader>&amp;R&amp;"Arial,Regular"&amp;10Filed: 2022-10-31
EB-2022-0200
Exhibit 4
Tab 1
Schedule 1
Attachment 1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B181-979A-4A5A-A6D4-48E4FE4AA41B}">
  <sheetPr codeName="Sheet8"/>
  <dimension ref="A6:G21"/>
  <sheetViews>
    <sheetView view="pageLayout" zoomScaleNormal="100" workbookViewId="0">
      <selection activeCell="C32" sqref="C32"/>
    </sheetView>
  </sheetViews>
  <sheetFormatPr defaultColWidth="101.42578125" defaultRowHeight="12.75" x14ac:dyDescent="0.2"/>
  <cols>
    <col min="1" max="1" width="5.5703125" style="3" bestFit="1" customWidth="1"/>
    <col min="2" max="2" width="1.42578125" style="3" customWidth="1"/>
    <col min="3" max="3" width="37.140625" style="3" customWidth="1"/>
    <col min="4" max="4" width="1.42578125" style="3" customWidth="1"/>
    <col min="5" max="7" width="14" style="3" customWidth="1"/>
    <col min="8" max="16384" width="101.42578125" style="3"/>
  </cols>
  <sheetData>
    <row r="6" spans="1:7" s="2" customFormat="1" x14ac:dyDescent="0.2">
      <c r="A6" s="1" t="s">
        <v>19</v>
      </c>
      <c r="B6" s="1"/>
      <c r="C6" s="1"/>
      <c r="D6" s="1"/>
      <c r="E6" s="1"/>
      <c r="F6" s="1"/>
      <c r="G6" s="1"/>
    </row>
    <row r="8" spans="1:7" s="8" customFormat="1" x14ac:dyDescent="0.2">
      <c r="E8" s="10">
        <v>2023</v>
      </c>
      <c r="F8" s="10">
        <v>2024</v>
      </c>
      <c r="G8" s="10"/>
    </row>
    <row r="9" spans="1:7" s="6" customFormat="1" ht="38.25" x14ac:dyDescent="0.2">
      <c r="A9" s="7" t="s">
        <v>21</v>
      </c>
      <c r="C9" s="5" t="s">
        <v>3</v>
      </c>
      <c r="E9" s="7" t="s">
        <v>1</v>
      </c>
      <c r="F9" s="7" t="s">
        <v>2</v>
      </c>
      <c r="G9" s="7" t="s">
        <v>12</v>
      </c>
    </row>
    <row r="10" spans="1:7" x14ac:dyDescent="0.2">
      <c r="E10" s="4" t="s">
        <v>5</v>
      </c>
      <c r="F10" s="4" t="s">
        <v>6</v>
      </c>
      <c r="G10" s="4" t="s">
        <v>8</v>
      </c>
    </row>
    <row r="12" spans="1:7" x14ac:dyDescent="0.2">
      <c r="A12" s="4">
        <v>1</v>
      </c>
      <c r="C12" s="3" t="str">
        <f>Sheet4!C12</f>
        <v>Gas Supply, Transportation &amp; Storage Costs</v>
      </c>
      <c r="E12" s="11">
        <v>3047.2545932410221</v>
      </c>
      <c r="F12" s="11">
        <v>3228.0306091401835</v>
      </c>
      <c r="G12" s="11">
        <f>F12-E12</f>
        <v>180.77601589916139</v>
      </c>
    </row>
    <row r="13" spans="1:7" x14ac:dyDescent="0.2">
      <c r="A13" s="4">
        <v>2</v>
      </c>
      <c r="C13" s="3" t="str">
        <f>Sheet4!C13</f>
        <v>Operating, Maintenance &amp; Administrative Costs</v>
      </c>
      <c r="E13" s="11">
        <v>969.67346075199998</v>
      </c>
      <c r="F13" s="11">
        <v>991.71413925999991</v>
      </c>
      <c r="G13" s="11">
        <f t="shared" ref="G13:G14" si="0">F13-E13</f>
        <v>22.040678507999928</v>
      </c>
    </row>
    <row r="14" spans="1:7" x14ac:dyDescent="0.2">
      <c r="A14" s="4">
        <v>3</v>
      </c>
      <c r="C14" s="3" t="str">
        <f>Sheet4!C14</f>
        <v>Depreciation Expense</v>
      </c>
      <c r="E14" s="11">
        <v>725.43488920279435</v>
      </c>
      <c r="F14" s="11">
        <v>921</v>
      </c>
      <c r="G14" s="11">
        <f t="shared" si="0"/>
        <v>195.56511079720565</v>
      </c>
    </row>
    <row r="15" spans="1:7" x14ac:dyDescent="0.2">
      <c r="A15" s="4">
        <v>4</v>
      </c>
      <c r="C15" s="3" t="s">
        <v>13</v>
      </c>
      <c r="E15" s="11">
        <v>4.0434999999999999</v>
      </c>
      <c r="F15" s="11">
        <v>4.0434999999999999</v>
      </c>
      <c r="G15" s="11">
        <f>F15-E15</f>
        <v>0</v>
      </c>
    </row>
    <row r="16" spans="1:7" x14ac:dyDescent="0.2">
      <c r="A16" s="4">
        <v>5</v>
      </c>
      <c r="C16" s="3" t="s">
        <v>14</v>
      </c>
      <c r="E16" s="11">
        <v>48.870580072822776</v>
      </c>
      <c r="F16" s="11">
        <v>50.4</v>
      </c>
      <c r="G16" s="11">
        <f>F16-E16</f>
        <v>1.5294199271772229</v>
      </c>
    </row>
    <row r="17" spans="1:7" x14ac:dyDescent="0.2">
      <c r="A17" s="4">
        <v>6</v>
      </c>
      <c r="C17" s="3" t="s">
        <v>25</v>
      </c>
      <c r="E17" s="11">
        <v>122.51910414416001</v>
      </c>
      <c r="F17" s="11">
        <v>127.2</v>
      </c>
      <c r="G17" s="11">
        <f t="shared" ref="G17" si="1">F17-E17</f>
        <v>4.6808958558399922</v>
      </c>
    </row>
    <row r="18" spans="1:7" ht="13.5" thickBot="1" x14ac:dyDescent="0.25">
      <c r="A18" s="4">
        <v>7</v>
      </c>
      <c r="C18" s="3" t="s">
        <v>15</v>
      </c>
      <c r="E18" s="12">
        <f>SUM(E12:E17)</f>
        <v>4917.7961274128002</v>
      </c>
      <c r="F18" s="12">
        <f>SUM(F12:F17)</f>
        <v>5322.3882484001824</v>
      </c>
      <c r="G18" s="12">
        <f>F18-E18</f>
        <v>404.59212098738226</v>
      </c>
    </row>
    <row r="19" spans="1:7" ht="13.5" thickTop="1" x14ac:dyDescent="0.2"/>
    <row r="20" spans="1:7" x14ac:dyDescent="0.2">
      <c r="A20" s="8"/>
    </row>
    <row r="21" spans="1:7" x14ac:dyDescent="0.2">
      <c r="A21" s="9"/>
    </row>
  </sheetData>
  <pageMargins left="0.7" right="0.7" top="0.75" bottom="0.75" header="0.3" footer="0.3"/>
  <pageSetup orientation="portrait" r:id="rId1"/>
  <headerFooter>
    <oddHeader>&amp;R&amp;"Arial,Regular"&amp;10Filed: 2022-10-31
EB-2022-0200
Exhibit 4
Tab 1
Schedule 1
Attachment 1
Page 5 of 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/>
  <cp:revision>1</cp:revision>
  <dcterms:created xsi:type="dcterms:W3CDTF">2022-11-01T21:33:49Z</dcterms:created>
  <dcterms:modified xsi:type="dcterms:W3CDTF">2022-11-01T21:34:07Z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2022-11-01T21:34:07Z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2b663b36-a4ed-495f-9fc8-43c25330dc08</vt:lpwstr>
  </property>
  <property fmtid="{D5CDD505-2E9C-101B-9397-08002B2CF9AE}" pid="8" name="MSIP_Label_67694783-de61-499c-97f7-53d7c605e6e9_ContentBits">
    <vt:lpwstr>0</vt:lpwstr>
  </property>
</Properties>
</file>