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0E150035-5486-4C61-9836-765DF9BD2689}" xr6:coauthVersionLast="47" xr6:coauthVersionMax="47" xr10:uidLastSave="{177C2311-EC25-46B8-AB29-F0B45C0F7211}"/>
  <bookViews>
    <workbookView xWindow="30" yWindow="30" windowWidth="28770" windowHeight="15570" xr2:uid="{EB225210-6D3D-4A91-8224-6EE43A0E2C5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2" l="1"/>
  <c r="M29" i="2" s="1"/>
  <c r="E27" i="2"/>
  <c r="E29" i="2" s="1"/>
  <c r="A17" i="2"/>
  <c r="A18" i="2" s="1"/>
  <c r="A19" i="2" s="1"/>
  <c r="A20" i="2" s="1"/>
  <c r="A21" i="2" s="1"/>
  <c r="A22" i="2" s="1"/>
  <c r="A23" i="2" s="1"/>
  <c r="A24" i="2" s="1"/>
  <c r="A25" i="2" s="1"/>
  <c r="A27" i="2" s="1"/>
  <c r="A29" i="2" s="1"/>
  <c r="N24" i="1"/>
  <c r="N22" i="1"/>
  <c r="I27" i="1"/>
  <c r="I29" i="1" s="1"/>
  <c r="G27" i="1"/>
  <c r="G29" i="1" s="1"/>
  <c r="N20" i="1"/>
  <c r="N19" i="1"/>
  <c r="L27" i="1"/>
  <c r="L29" i="1" s="1"/>
  <c r="F27" i="1"/>
  <c r="F29" i="1" s="1"/>
  <c r="N17" i="1"/>
  <c r="A17" i="1"/>
  <c r="A18" i="1" s="1"/>
  <c r="A19" i="1" s="1"/>
  <c r="A20" i="1" s="1"/>
  <c r="A21" i="1" s="1"/>
  <c r="A22" i="1" s="1"/>
  <c r="A23" i="1" s="1"/>
  <c r="A24" i="1" s="1"/>
  <c r="A25" i="1" s="1"/>
  <c r="A27" i="1" s="1"/>
  <c r="A29" i="1" s="1"/>
  <c r="H27" i="1" l="1"/>
  <c r="H29" i="1" s="1"/>
  <c r="N13" i="1"/>
  <c r="J27" i="1"/>
  <c r="J29" i="1" s="1"/>
  <c r="K27" i="1"/>
  <c r="K29" i="1" s="1"/>
  <c r="N23" i="1"/>
  <c r="N18" i="1"/>
  <c r="N21" i="1"/>
  <c r="G27" i="2"/>
  <c r="G29" i="2" s="1"/>
  <c r="J27" i="2"/>
  <c r="J29" i="2" s="1"/>
  <c r="H27" i="2"/>
  <c r="H29" i="2" s="1"/>
  <c r="F27" i="2"/>
  <c r="F29" i="2" s="1"/>
  <c r="I27" i="2"/>
  <c r="I29" i="2" s="1"/>
  <c r="K27" i="2"/>
  <c r="K29" i="2" s="1"/>
  <c r="L27" i="2"/>
  <c r="L29" i="2" s="1"/>
  <c r="E27" i="1"/>
  <c r="E29" i="1" s="1"/>
  <c r="M27" i="1"/>
  <c r="M29" i="1" s="1"/>
  <c r="N27" i="1" l="1"/>
  <c r="N29" i="1" s="1"/>
  <c r="N27" i="2"/>
  <c r="N29" i="2" s="1"/>
</calcChain>
</file>

<file path=xl/sharedStrings.xml><?xml version="1.0" encoding="utf-8"?>
<sst xmlns="http://schemas.openxmlformats.org/spreadsheetml/2006/main" count="186" uniqueCount="43">
  <si>
    <t>2023 Design Day Position</t>
  </si>
  <si>
    <t>Particulars (TJ/d)</t>
  </si>
  <si>
    <t>Enbridge CDA</t>
  </si>
  <si>
    <t>Enbridge EDA</t>
  </si>
  <si>
    <t>Union MDA</t>
  </si>
  <si>
    <t>Union SSMDA</t>
  </si>
  <si>
    <t>Union WDA</t>
  </si>
  <si>
    <t>Union EDA</t>
  </si>
  <si>
    <t>Union NCDA</t>
  </si>
  <si>
    <t>Union NDA</t>
  </si>
  <si>
    <t>Union South</t>
  </si>
  <si>
    <t>Total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</si>
  <si>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</si>
  <si>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</si>
  <si>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</si>
  <si>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</si>
  <si>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</si>
  <si>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</si>
  <si>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</si>
  <si>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</si>
  <si>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</si>
  <si>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</si>
  <si>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Demand</t>
  </si>
  <si>
    <t>Design Day Demand</t>
  </si>
  <si>
    <t>Supply</t>
  </si>
  <si>
    <t>Great Lakes</t>
  </si>
  <si>
    <t>Nexus</t>
  </si>
  <si>
    <t>Panhandle</t>
  </si>
  <si>
    <t>TCPL Long Haul</t>
  </si>
  <si>
    <t>TCPL Short Haul</t>
  </si>
  <si>
    <t>TCPL STS</t>
  </si>
  <si>
    <t>Vector</t>
  </si>
  <si>
    <t>Unsecured Supply</t>
  </si>
  <si>
    <t>TBD</t>
  </si>
  <si>
    <t>Total Supply</t>
  </si>
  <si>
    <t>Supply Excess / (Shortfall)</t>
  </si>
  <si>
    <t>(1)</t>
  </si>
  <si>
    <t>2024 Design Day Position</t>
  </si>
  <si>
    <t>-</t>
  </si>
  <si>
    <t>Line No.</t>
  </si>
  <si>
    <t>In-franchise Supply (1)</t>
  </si>
  <si>
    <t>Note:</t>
  </si>
  <si>
    <t>Includes supply arriving directly into the franchise area (i.e. Dawn, storage, DP deliveries, Crowland, Hagar, delivered supply, etc.).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</si>
</sst>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4DF7-519A-42C7-AB29-4418D390C4D9}">
  <dimension ref="A1:N37"/>
  <sheetViews>
    <sheetView tabSelected="1" view="pageLayout" zoomScale="90" zoomScaleNormal="100" zoomScalePageLayoutView="90" workbookViewId="0"/>
  </sheetViews>
  <sheetFormatPr defaultColWidth="101.140625" defaultRowHeight="12.75" x14ac:dyDescent="0.2"/>
  <cols>
    <col min="1" max="1" width="5.7109375" style="6" bestFit="1" customWidth="1"/>
    <col min="2" max="2" width="1.28515625" style="6" customWidth="1"/>
    <col min="3" max="3" width="22.28515625" style="6" customWidth="1"/>
    <col min="4" max="4" width="1.28515625" style="6" customWidth="1"/>
    <col min="5" max="5" width="9.5703125" style="7" customWidth="1"/>
    <col min="6" max="6" width="9.5703125" style="6" customWidth="1"/>
    <col min="7" max="7" width="8.28515625" style="6" customWidth="1"/>
    <col min="8" max="8" width="8.85546875" style="6" customWidth="1"/>
    <col min="9" max="9" width="8.28515625" style="6" customWidth="1"/>
    <col min="10" max="10" width="9.5703125" style="6" customWidth="1"/>
    <col min="11" max="11" width="8.85546875" style="6" customWidth="1"/>
    <col min="12" max="14" width="9.5703125" style="6" customWidth="1"/>
    <col min="15" max="16384" width="101.140625" style="6"/>
  </cols>
  <sheetData>
    <row r="1" spans="1:14" x14ac:dyDescent="0.2"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2"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"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"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"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s="2" customFormat="1" x14ac:dyDescent="0.2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8" spans="1:14" s="4" customFormat="1" ht="25.5" x14ac:dyDescent="0.2">
      <c r="A8" s="3" t="s">
        <v>39</v>
      </c>
      <c r="C8" s="5" t="s">
        <v>1</v>
      </c>
      <c r="E8" s="3" t="s">
        <v>2</v>
      </c>
      <c r="F8" s="3" t="s">
        <v>3</v>
      </c>
      <c r="G8" s="3" t="s">
        <v>4</v>
      </c>
      <c r="H8" s="3" t="s">
        <v>5</v>
      </c>
      <c r="I8" s="3" t="s">
        <v>6</v>
      </c>
      <c r="J8" s="3" t="s">
        <v>7</v>
      </c>
      <c r="K8" s="3" t="s">
        <v>8</v>
      </c>
      <c r="L8" s="3" t="s">
        <v>9</v>
      </c>
      <c r="M8" s="3" t="s">
        <v>10</v>
      </c>
      <c r="N8" s="3" t="s">
        <v>11</v>
      </c>
    </row>
    <row r="9" spans="1:14" x14ac:dyDescent="0.2">
      <c r="E9" s="7" t="s">
        <v>12</v>
      </c>
      <c r="F9" s="7" t="s">
        <v>13</v>
      </c>
      <c r="G9" s="7" t="s">
        <v>14</v>
      </c>
      <c r="H9" s="7" t="s">
        <v>15</v>
      </c>
      <c r="I9" s="7" t="s">
        <v>16</v>
      </c>
      <c r="J9" s="7" t="s">
        <v>17</v>
      </c>
      <c r="K9" s="7" t="s">
        <v>18</v>
      </c>
      <c r="L9" s="7" t="s">
        <v>19</v>
      </c>
      <c r="M9" s="7" t="s">
        <v>20</v>
      </c>
      <c r="N9" s="7" t="s">
        <v>21</v>
      </c>
    </row>
    <row r="10" spans="1:14" x14ac:dyDescent="0.2">
      <c r="F10" s="7"/>
      <c r="G10" s="7"/>
      <c r="H10" s="7"/>
      <c r="I10" s="7"/>
      <c r="J10" s="7"/>
      <c r="K10" s="7"/>
      <c r="L10" s="7"/>
      <c r="M10" s="7"/>
      <c r="N10" s="7"/>
    </row>
    <row r="11" spans="1:14" x14ac:dyDescent="0.2">
      <c r="C11" s="8" t="s">
        <v>22</v>
      </c>
      <c r="F11" s="7"/>
      <c r="G11" s="7"/>
      <c r="H11" s="7"/>
      <c r="I11" s="7"/>
      <c r="J11" s="7"/>
      <c r="K11" s="7"/>
      <c r="L11" s="7"/>
      <c r="M11" s="7"/>
      <c r="N11" s="7"/>
    </row>
    <row r="12" spans="1:14" x14ac:dyDescent="0.2">
      <c r="A12" s="7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">
      <c r="A13" s="7">
        <v>1</v>
      </c>
      <c r="C13" s="6" t="s">
        <v>23</v>
      </c>
      <c r="E13" s="9">
        <v>3360.37</v>
      </c>
      <c r="F13" s="9">
        <v>709.51080000000002</v>
      </c>
      <c r="G13" s="9">
        <v>5.5165271113098413</v>
      </c>
      <c r="H13" s="9">
        <v>41.433230291170887</v>
      </c>
      <c r="I13" s="9">
        <v>86.223221643126095</v>
      </c>
      <c r="J13" s="9">
        <v>193.26979216062426</v>
      </c>
      <c r="K13" s="9">
        <v>43.379124707156706</v>
      </c>
      <c r="L13" s="9">
        <v>192.79311355228103</v>
      </c>
      <c r="M13" s="9">
        <v>3312.1114540770768</v>
      </c>
      <c r="N13" s="9">
        <f>SUM(E13:M13)</f>
        <v>7944.6072635427454</v>
      </c>
    </row>
    <row r="14" spans="1:14" x14ac:dyDescent="0.2">
      <c r="A14" s="7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">
      <c r="A15" s="7"/>
      <c r="C15" s="8" t="s">
        <v>24</v>
      </c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">
      <c r="A16" s="7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">
      <c r="A17" s="7">
        <f>A13+1</f>
        <v>2</v>
      </c>
      <c r="C17" s="2" t="s">
        <v>25</v>
      </c>
      <c r="E17" s="9" t="s">
        <v>38</v>
      </c>
      <c r="F17" s="9" t="s">
        <v>38</v>
      </c>
      <c r="G17" s="9" t="s">
        <v>38</v>
      </c>
      <c r="H17" s="9" t="s">
        <v>38</v>
      </c>
      <c r="I17" s="9" t="s">
        <v>38</v>
      </c>
      <c r="J17" s="9" t="s">
        <v>38</v>
      </c>
      <c r="K17" s="9" t="s">
        <v>38</v>
      </c>
      <c r="L17" s="9" t="s">
        <v>38</v>
      </c>
      <c r="M17" s="9">
        <v>21.100999999999999</v>
      </c>
      <c r="N17" s="9">
        <f t="shared" ref="N17:N24" si="0">SUM(E17:M17)</f>
        <v>21.100999999999999</v>
      </c>
    </row>
    <row r="18" spans="1:14" x14ac:dyDescent="0.2">
      <c r="A18" s="7">
        <f t="shared" ref="A18:A25" si="1">A17+1</f>
        <v>3</v>
      </c>
      <c r="C18" s="2" t="s">
        <v>40</v>
      </c>
      <c r="E18" s="9">
        <v>2263.5238999999997</v>
      </c>
      <c r="F18" s="9" t="s">
        <v>38</v>
      </c>
      <c r="G18" s="9" t="s">
        <v>38</v>
      </c>
      <c r="H18" s="9" t="s">
        <v>38</v>
      </c>
      <c r="I18" s="9" t="s">
        <v>38</v>
      </c>
      <c r="J18" s="9" t="s">
        <v>38</v>
      </c>
      <c r="K18" s="9" t="s">
        <v>38</v>
      </c>
      <c r="L18" s="9">
        <v>18.064</v>
      </c>
      <c r="M18" s="9">
        <v>2995.7606620770766</v>
      </c>
      <c r="N18" s="9">
        <f t="shared" si="0"/>
        <v>5277.3485620770762</v>
      </c>
    </row>
    <row r="19" spans="1:14" x14ac:dyDescent="0.2">
      <c r="A19" s="7">
        <f t="shared" si="1"/>
        <v>4</v>
      </c>
      <c r="C19" s="2" t="s">
        <v>26</v>
      </c>
      <c r="E19" s="9" t="s">
        <v>38</v>
      </c>
      <c r="F19" s="9" t="s">
        <v>38</v>
      </c>
      <c r="G19" s="9" t="s">
        <v>38</v>
      </c>
      <c r="H19" s="9" t="s">
        <v>38</v>
      </c>
      <c r="I19" s="9" t="s">
        <v>38</v>
      </c>
      <c r="J19" s="9" t="s">
        <v>38</v>
      </c>
      <c r="K19" s="9" t="s">
        <v>38</v>
      </c>
      <c r="L19" s="9" t="s">
        <v>38</v>
      </c>
      <c r="M19" s="9">
        <v>105.50559999999999</v>
      </c>
      <c r="N19" s="9">
        <f t="shared" si="0"/>
        <v>105.50559999999999</v>
      </c>
    </row>
    <row r="20" spans="1:14" x14ac:dyDescent="0.2">
      <c r="A20" s="7">
        <f t="shared" si="1"/>
        <v>5</v>
      </c>
      <c r="C20" s="2" t="s">
        <v>27</v>
      </c>
      <c r="E20" s="9" t="s">
        <v>38</v>
      </c>
      <c r="F20" s="9" t="s">
        <v>38</v>
      </c>
      <c r="G20" s="9" t="s">
        <v>38</v>
      </c>
      <c r="H20" s="9" t="s">
        <v>38</v>
      </c>
      <c r="I20" s="9" t="s">
        <v>38</v>
      </c>
      <c r="J20" s="9" t="s">
        <v>38</v>
      </c>
      <c r="K20" s="9" t="s">
        <v>38</v>
      </c>
      <c r="L20" s="9" t="s">
        <v>38</v>
      </c>
      <c r="M20" s="9">
        <v>60.138191999999997</v>
      </c>
      <c r="N20" s="9">
        <f t="shared" si="0"/>
        <v>60.138191999999997</v>
      </c>
    </row>
    <row r="21" spans="1:14" x14ac:dyDescent="0.2">
      <c r="A21" s="7">
        <f t="shared" si="1"/>
        <v>6</v>
      </c>
      <c r="C21" s="6" t="s">
        <v>28</v>
      </c>
      <c r="E21" s="9">
        <v>5</v>
      </c>
      <c r="F21" s="9">
        <v>260</v>
      </c>
      <c r="G21" s="9">
        <v>5.5650000000000004</v>
      </c>
      <c r="H21" s="9">
        <v>20.943000000000001</v>
      </c>
      <c r="I21" s="9">
        <v>51.406999999999996</v>
      </c>
      <c r="J21" s="9">
        <v>5</v>
      </c>
      <c r="K21" s="9">
        <v>1</v>
      </c>
      <c r="L21" s="9">
        <v>2.085</v>
      </c>
      <c r="M21" s="9">
        <v>3</v>
      </c>
      <c r="N21" s="9">
        <f t="shared" si="0"/>
        <v>353.99999999999994</v>
      </c>
    </row>
    <row r="22" spans="1:14" x14ac:dyDescent="0.2">
      <c r="A22" s="7">
        <f t="shared" si="1"/>
        <v>7</v>
      </c>
      <c r="C22" s="6" t="s">
        <v>29</v>
      </c>
      <c r="E22" s="9">
        <v>768.34199999999998</v>
      </c>
      <c r="F22" s="9">
        <v>368.11399999999998</v>
      </c>
      <c r="G22" s="9" t="s">
        <v>38</v>
      </c>
      <c r="H22" s="9" t="s">
        <v>38</v>
      </c>
      <c r="I22" s="9" t="s">
        <v>38</v>
      </c>
      <c r="J22" s="9">
        <v>158.41399999999999</v>
      </c>
      <c r="K22" s="9">
        <v>11.782999999999999</v>
      </c>
      <c r="L22" s="9">
        <v>126.629</v>
      </c>
      <c r="M22" s="9">
        <v>21.100999999999999</v>
      </c>
      <c r="N22" s="9">
        <f t="shared" si="0"/>
        <v>1454.3829999999998</v>
      </c>
    </row>
    <row r="23" spans="1:14" x14ac:dyDescent="0.2">
      <c r="A23" s="7">
        <f t="shared" si="1"/>
        <v>8</v>
      </c>
      <c r="C23" s="6" t="s">
        <v>30</v>
      </c>
      <c r="E23" s="9">
        <v>283.892</v>
      </c>
      <c r="F23" s="9">
        <v>80.611000000000004</v>
      </c>
      <c r="G23" s="9" t="s">
        <v>38</v>
      </c>
      <c r="H23" s="9">
        <v>20.490230291170882</v>
      </c>
      <c r="I23" s="9">
        <v>31.42</v>
      </c>
      <c r="J23" s="9">
        <v>26.350999999999999</v>
      </c>
      <c r="K23" s="9">
        <v>30.596124707156704</v>
      </c>
      <c r="L23" s="9">
        <v>46.015113552281022</v>
      </c>
      <c r="M23" s="9" t="s">
        <v>38</v>
      </c>
      <c r="N23" s="9">
        <f t="shared" si="0"/>
        <v>519.37546855060862</v>
      </c>
    </row>
    <row r="24" spans="1:14" x14ac:dyDescent="0.2">
      <c r="A24" s="7">
        <f t="shared" si="1"/>
        <v>9</v>
      </c>
      <c r="C24" s="2" t="s">
        <v>31</v>
      </c>
      <c r="E24" s="9" t="s">
        <v>38</v>
      </c>
      <c r="F24" s="9" t="s">
        <v>38</v>
      </c>
      <c r="G24" s="9" t="s">
        <v>38</v>
      </c>
      <c r="H24" s="9" t="s">
        <v>38</v>
      </c>
      <c r="I24" s="9" t="s">
        <v>38</v>
      </c>
      <c r="J24" s="9" t="s">
        <v>38</v>
      </c>
      <c r="K24" s="9" t="s">
        <v>38</v>
      </c>
      <c r="L24" s="9" t="s">
        <v>38</v>
      </c>
      <c r="M24" s="9">
        <v>105.505</v>
      </c>
      <c r="N24" s="9">
        <f t="shared" si="0"/>
        <v>105.505</v>
      </c>
    </row>
    <row r="25" spans="1:14" x14ac:dyDescent="0.2">
      <c r="A25" s="7">
        <f t="shared" si="1"/>
        <v>10</v>
      </c>
      <c r="C25" s="2" t="s">
        <v>32</v>
      </c>
      <c r="E25" s="9" t="s">
        <v>33</v>
      </c>
      <c r="F25" s="9" t="s">
        <v>33</v>
      </c>
      <c r="G25" s="9" t="s">
        <v>33</v>
      </c>
      <c r="H25" s="9" t="s">
        <v>33</v>
      </c>
      <c r="I25" s="9" t="s">
        <v>33</v>
      </c>
      <c r="J25" s="9" t="s">
        <v>33</v>
      </c>
      <c r="K25" s="9" t="s">
        <v>33</v>
      </c>
      <c r="L25" s="9" t="s">
        <v>33</v>
      </c>
      <c r="M25" s="9" t="s">
        <v>33</v>
      </c>
      <c r="N25" s="9" t="s">
        <v>33</v>
      </c>
    </row>
    <row r="26" spans="1:14" x14ac:dyDescent="0.2">
      <c r="A26" s="7"/>
      <c r="C26" s="2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ht="13.5" thickBot="1" x14ac:dyDescent="0.25">
      <c r="A27" s="7">
        <f>A25+1</f>
        <v>11</v>
      </c>
      <c r="C27" s="6" t="s">
        <v>34</v>
      </c>
      <c r="E27" s="10">
        <f t="shared" ref="E27:N27" si="2">SUM(E17:E25)</f>
        <v>3320.7578999999996</v>
      </c>
      <c r="F27" s="10">
        <f t="shared" si="2"/>
        <v>708.72500000000002</v>
      </c>
      <c r="G27" s="10">
        <f t="shared" si="2"/>
        <v>5.5650000000000004</v>
      </c>
      <c r="H27" s="10">
        <f t="shared" si="2"/>
        <v>41.433230291170887</v>
      </c>
      <c r="I27" s="10">
        <f t="shared" si="2"/>
        <v>82.826999999999998</v>
      </c>
      <c r="J27" s="10">
        <f t="shared" si="2"/>
        <v>189.76499999999999</v>
      </c>
      <c r="K27" s="10">
        <f t="shared" si="2"/>
        <v>43.379124707156706</v>
      </c>
      <c r="L27" s="10">
        <f t="shared" si="2"/>
        <v>192.79311355228106</v>
      </c>
      <c r="M27" s="10">
        <f t="shared" si="2"/>
        <v>3312.1114540770768</v>
      </c>
      <c r="N27" s="10">
        <f t="shared" si="2"/>
        <v>7897.3568226276848</v>
      </c>
    </row>
    <row r="28" spans="1:14" ht="13.5" thickTop="1" x14ac:dyDescent="0.2">
      <c r="A28" s="7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">
      <c r="A29" s="7">
        <f>A27+1</f>
        <v>12</v>
      </c>
      <c r="C29" s="6" t="s">
        <v>35</v>
      </c>
      <c r="E29" s="9">
        <f t="shared" ref="E29:N29" si="3">E27-E13</f>
        <v>-39.612100000000282</v>
      </c>
      <c r="F29" s="9">
        <f t="shared" si="3"/>
        <v>-0.78579999999999472</v>
      </c>
      <c r="G29" s="9">
        <f t="shared" si="3"/>
        <v>4.8472888690159088E-2</v>
      </c>
      <c r="H29" s="9">
        <f t="shared" si="3"/>
        <v>0</v>
      </c>
      <c r="I29" s="9">
        <f t="shared" si="3"/>
        <v>-3.396221643126097</v>
      </c>
      <c r="J29" s="9">
        <f t="shared" si="3"/>
        <v>-3.5047921606242767</v>
      </c>
      <c r="K29" s="9">
        <f t="shared" si="3"/>
        <v>0</v>
      </c>
      <c r="L29" s="9">
        <f t="shared" si="3"/>
        <v>0</v>
      </c>
      <c r="M29" s="9">
        <f t="shared" si="3"/>
        <v>0</v>
      </c>
      <c r="N29" s="9">
        <f t="shared" si="3"/>
        <v>-47.250440915060608</v>
      </c>
    </row>
    <row r="30" spans="1:14" x14ac:dyDescent="0.2"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">
      <c r="A31" s="8" t="s">
        <v>41</v>
      </c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s="2" customFormat="1" x14ac:dyDescent="0.2">
      <c r="A32" s="11" t="s">
        <v>36</v>
      </c>
      <c r="B32" s="6"/>
      <c r="C32" s="6" t="s">
        <v>42</v>
      </c>
      <c r="D32" s="6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5:14" x14ac:dyDescent="0.2">
      <c r="E33" s="9"/>
      <c r="F33" s="9"/>
      <c r="G33" s="9"/>
      <c r="H33" s="9"/>
      <c r="I33" s="9"/>
      <c r="J33" s="9"/>
      <c r="K33" s="9"/>
      <c r="L33" s="9"/>
      <c r="M33" s="9"/>
      <c r="N33" s="9"/>
    </row>
    <row r="37" spans="5:14" x14ac:dyDescent="0.2">
      <c r="F37" s="12"/>
    </row>
  </sheetData>
  <pageMargins left="0.7" right="0.7" top="0.75" bottom="0.75" header="0.3" footer="0.3"/>
  <pageSetup orientation="landscape" r:id="rId1"/>
  <headerFooter>
    <oddHeader>&amp;R&amp;"Arial,Regular"&amp;10Filed: 2022-10-31
EB-2022-0200
Exhibit 4
Tab 2
Schedule 1
Attachment 4
Page &amp;P of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C542-07F3-4648-8B1B-6757339D9B67}">
  <dimension ref="A1:N37"/>
  <sheetViews>
    <sheetView view="pageLayout" zoomScale="90" zoomScaleNormal="100" zoomScalePageLayoutView="90" workbookViewId="0">
      <selection activeCell="C18" sqref="C18"/>
    </sheetView>
  </sheetViews>
  <sheetFormatPr defaultColWidth="100" defaultRowHeight="12.75" x14ac:dyDescent="0.2"/>
  <cols>
    <col min="1" max="1" width="5.42578125" style="6" customWidth="1"/>
    <col min="2" max="2" width="1.28515625" style="6" customWidth="1"/>
    <col min="3" max="3" width="22.28515625" style="6" customWidth="1"/>
    <col min="4" max="4" width="1.28515625" style="6" customWidth="1"/>
    <col min="5" max="5" width="9.5703125" style="7" customWidth="1"/>
    <col min="6" max="6" width="9.5703125" style="6" customWidth="1"/>
    <col min="7" max="7" width="8.28515625" style="6" customWidth="1"/>
    <col min="8" max="8" width="8.85546875" style="6" customWidth="1"/>
    <col min="9" max="9" width="8.28515625" style="6" customWidth="1"/>
    <col min="10" max="10" width="9.5703125" style="6" customWidth="1"/>
    <col min="11" max="11" width="8.85546875" style="6" customWidth="1"/>
    <col min="12" max="14" width="9.5703125" style="6" customWidth="1"/>
    <col min="15" max="16384" width="100" style="6"/>
  </cols>
  <sheetData>
    <row r="1" spans="1:14" x14ac:dyDescent="0.2"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2"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"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"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"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s="2" customFormat="1" x14ac:dyDescent="0.2">
      <c r="A6" s="1" t="s">
        <v>37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8" spans="1:14" s="4" customFormat="1" ht="25.5" x14ac:dyDescent="0.2">
      <c r="A8" s="3" t="s">
        <v>39</v>
      </c>
      <c r="C8" s="5" t="s">
        <v>1</v>
      </c>
      <c r="E8" s="3" t="s">
        <v>2</v>
      </c>
      <c r="F8" s="3" t="s">
        <v>3</v>
      </c>
      <c r="G8" s="3" t="s">
        <v>4</v>
      </c>
      <c r="H8" s="3" t="s">
        <v>5</v>
      </c>
      <c r="I8" s="3" t="s">
        <v>6</v>
      </c>
      <c r="J8" s="3" t="s">
        <v>7</v>
      </c>
      <c r="K8" s="3" t="s">
        <v>8</v>
      </c>
      <c r="L8" s="3" t="s">
        <v>9</v>
      </c>
      <c r="M8" s="3" t="s">
        <v>10</v>
      </c>
      <c r="N8" s="3" t="s">
        <v>11</v>
      </c>
    </row>
    <row r="9" spans="1:14" x14ac:dyDescent="0.2">
      <c r="E9" s="7" t="s">
        <v>12</v>
      </c>
      <c r="F9" s="7" t="s">
        <v>13</v>
      </c>
      <c r="G9" s="7" t="s">
        <v>14</v>
      </c>
      <c r="H9" s="7" t="s">
        <v>15</v>
      </c>
      <c r="I9" s="7" t="s">
        <v>16</v>
      </c>
      <c r="J9" s="7" t="s">
        <v>17</v>
      </c>
      <c r="K9" s="7" t="s">
        <v>18</v>
      </c>
      <c r="L9" s="7" t="s">
        <v>19</v>
      </c>
      <c r="M9" s="7" t="s">
        <v>20</v>
      </c>
      <c r="N9" s="7" t="s">
        <v>21</v>
      </c>
    </row>
    <row r="10" spans="1:14" x14ac:dyDescent="0.2">
      <c r="F10" s="7"/>
      <c r="G10" s="7"/>
      <c r="H10" s="7"/>
      <c r="I10" s="7"/>
      <c r="J10" s="7"/>
      <c r="K10" s="7"/>
      <c r="L10" s="7"/>
      <c r="M10" s="7"/>
      <c r="N10" s="7"/>
    </row>
    <row r="11" spans="1:14" x14ac:dyDescent="0.2">
      <c r="C11" s="8" t="s">
        <v>22</v>
      </c>
      <c r="F11" s="7"/>
      <c r="G11" s="7"/>
      <c r="H11" s="7"/>
      <c r="I11" s="7"/>
      <c r="J11" s="7"/>
      <c r="K11" s="7"/>
      <c r="L11" s="7"/>
      <c r="M11" s="7"/>
      <c r="N11" s="7"/>
    </row>
    <row r="12" spans="1:14" x14ac:dyDescent="0.2">
      <c r="A12" s="7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">
      <c r="A13" s="7">
        <v>1</v>
      </c>
      <c r="C13" s="6" t="s">
        <v>23</v>
      </c>
      <c r="E13" s="9">
        <v>3485.0504000000001</v>
      </c>
      <c r="F13" s="9">
        <v>697.59180000000003</v>
      </c>
      <c r="G13" s="9">
        <v>5.58019</v>
      </c>
      <c r="H13" s="9">
        <v>41.922080000000001</v>
      </c>
      <c r="I13" s="9">
        <v>88.430409999999995</v>
      </c>
      <c r="J13" s="9">
        <v>186.7929</v>
      </c>
      <c r="K13" s="9">
        <v>46.699730000000002</v>
      </c>
      <c r="L13" s="9">
        <v>182.71340000000004</v>
      </c>
      <c r="M13" s="9">
        <v>3327.3347962840621</v>
      </c>
      <c r="N13" s="9">
        <v>8062.115706284063</v>
      </c>
    </row>
    <row r="14" spans="1:14" x14ac:dyDescent="0.2">
      <c r="A14" s="7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">
      <c r="A15" s="7"/>
      <c r="C15" s="8" t="s">
        <v>24</v>
      </c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">
      <c r="A16" s="7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">
      <c r="A17" s="7">
        <f>A13+1</f>
        <v>2</v>
      </c>
      <c r="C17" s="2" t="s">
        <v>25</v>
      </c>
      <c r="E17" s="9" t="s">
        <v>38</v>
      </c>
      <c r="F17" s="9" t="s">
        <v>38</v>
      </c>
      <c r="G17" s="9" t="s">
        <v>38</v>
      </c>
      <c r="H17" s="9" t="s">
        <v>38</v>
      </c>
      <c r="I17" s="9" t="s">
        <v>38</v>
      </c>
      <c r="J17" s="9" t="s">
        <v>38</v>
      </c>
      <c r="K17" s="9" t="s">
        <v>38</v>
      </c>
      <c r="L17" s="9" t="s">
        <v>38</v>
      </c>
      <c r="M17" s="9">
        <v>21.100999999999999</v>
      </c>
      <c r="N17" s="9">
        <v>21.100999999999999</v>
      </c>
    </row>
    <row r="18" spans="1:14" x14ac:dyDescent="0.2">
      <c r="A18" s="7">
        <f t="shared" ref="A18:A25" si="0">A17+1</f>
        <v>3</v>
      </c>
      <c r="C18" s="2" t="s">
        <v>40</v>
      </c>
      <c r="E18" s="9">
        <v>2270.2315199999998</v>
      </c>
      <c r="F18" s="9" t="s">
        <v>38</v>
      </c>
      <c r="G18" s="9" t="s">
        <v>38</v>
      </c>
      <c r="H18" s="9" t="s">
        <v>38</v>
      </c>
      <c r="I18" s="9" t="s">
        <v>38</v>
      </c>
      <c r="J18" s="9" t="s">
        <v>38</v>
      </c>
      <c r="K18" s="9" t="s">
        <v>38</v>
      </c>
      <c r="L18" s="9">
        <v>8.8219999999999992</v>
      </c>
      <c r="M18" s="9">
        <v>2752.4957962840613</v>
      </c>
      <c r="N18" s="9">
        <v>5031.5493162840612</v>
      </c>
    </row>
    <row r="19" spans="1:14" x14ac:dyDescent="0.2">
      <c r="A19" s="7">
        <f t="shared" si="0"/>
        <v>4</v>
      </c>
      <c r="C19" s="2" t="s">
        <v>26</v>
      </c>
      <c r="E19" s="9" t="s">
        <v>38</v>
      </c>
      <c r="F19" s="9" t="s">
        <v>38</v>
      </c>
      <c r="G19" s="9" t="s">
        <v>38</v>
      </c>
      <c r="H19" s="9" t="s">
        <v>38</v>
      </c>
      <c r="I19" s="9" t="s">
        <v>38</v>
      </c>
      <c r="J19" s="9" t="s">
        <v>38</v>
      </c>
      <c r="K19" s="9" t="s">
        <v>38</v>
      </c>
      <c r="L19" s="9" t="s">
        <v>38</v>
      </c>
      <c r="M19" s="9">
        <v>158.25800000000001</v>
      </c>
      <c r="N19" s="9">
        <v>158.25800000000001</v>
      </c>
    </row>
    <row r="20" spans="1:14" x14ac:dyDescent="0.2">
      <c r="A20" s="7">
        <f t="shared" si="0"/>
        <v>5</v>
      </c>
      <c r="C20" s="2" t="s">
        <v>27</v>
      </c>
      <c r="E20" s="9" t="s">
        <v>38</v>
      </c>
      <c r="F20" s="9" t="s">
        <v>38</v>
      </c>
      <c r="G20" s="9" t="s">
        <v>38</v>
      </c>
      <c r="H20" s="9" t="s">
        <v>38</v>
      </c>
      <c r="I20" s="9" t="s">
        <v>38</v>
      </c>
      <c r="J20" s="9" t="s">
        <v>38</v>
      </c>
      <c r="K20" s="9" t="s">
        <v>38</v>
      </c>
      <c r="L20" s="9" t="s">
        <v>38</v>
      </c>
      <c r="M20" s="9">
        <v>60.137999999999998</v>
      </c>
      <c r="N20" s="9">
        <v>60.137999999999998</v>
      </c>
    </row>
    <row r="21" spans="1:14" x14ac:dyDescent="0.2">
      <c r="A21" s="7">
        <f t="shared" si="0"/>
        <v>6</v>
      </c>
      <c r="C21" s="6" t="s">
        <v>28</v>
      </c>
      <c r="E21" s="9">
        <v>5</v>
      </c>
      <c r="F21" s="9">
        <v>260</v>
      </c>
      <c r="G21" s="9">
        <v>5.5650000000000004</v>
      </c>
      <c r="H21" s="9">
        <v>20.943000000000001</v>
      </c>
      <c r="I21" s="9">
        <v>55.241999999999997</v>
      </c>
      <c r="J21" s="9">
        <v>5</v>
      </c>
      <c r="K21" s="9">
        <v>1</v>
      </c>
      <c r="L21" s="9">
        <v>2.085</v>
      </c>
      <c r="M21" s="9">
        <v>3</v>
      </c>
      <c r="N21" s="9">
        <v>357.83499999999998</v>
      </c>
    </row>
    <row r="22" spans="1:14" x14ac:dyDescent="0.2">
      <c r="A22" s="7">
        <f t="shared" si="0"/>
        <v>7</v>
      </c>
      <c r="C22" s="6" t="s">
        <v>29</v>
      </c>
      <c r="E22" s="9">
        <v>768.34199999999998</v>
      </c>
      <c r="F22" s="9">
        <v>368.11399999999998</v>
      </c>
      <c r="G22" s="9" t="s">
        <v>38</v>
      </c>
      <c r="H22" s="9" t="s">
        <v>38</v>
      </c>
      <c r="I22" s="9" t="s">
        <v>38</v>
      </c>
      <c r="J22" s="9">
        <v>158.41399999999999</v>
      </c>
      <c r="K22" s="9">
        <v>11.782999999999999</v>
      </c>
      <c r="L22" s="9">
        <v>126.629</v>
      </c>
      <c r="M22" s="9">
        <v>21.100999999999999</v>
      </c>
      <c r="N22" s="9">
        <v>1454.3829999999998</v>
      </c>
    </row>
    <row r="23" spans="1:14" x14ac:dyDescent="0.2">
      <c r="A23" s="7">
        <f t="shared" si="0"/>
        <v>8</v>
      </c>
      <c r="C23" s="6" t="s">
        <v>30</v>
      </c>
      <c r="E23" s="9">
        <v>283.892</v>
      </c>
      <c r="F23" s="9">
        <v>80.611000000000004</v>
      </c>
      <c r="G23" s="9" t="s">
        <v>38</v>
      </c>
      <c r="H23" s="9">
        <v>20.979080000000003</v>
      </c>
      <c r="I23" s="9">
        <v>31.42</v>
      </c>
      <c r="J23" s="9">
        <v>23.378889999999998</v>
      </c>
      <c r="K23" s="9">
        <v>33.916729999999994</v>
      </c>
      <c r="L23" s="9">
        <v>45.17736</v>
      </c>
      <c r="M23" s="9" t="s">
        <v>38</v>
      </c>
      <c r="N23" s="9">
        <v>519.37505999999996</v>
      </c>
    </row>
    <row r="24" spans="1:14" x14ac:dyDescent="0.2">
      <c r="A24" s="7">
        <f t="shared" si="0"/>
        <v>9</v>
      </c>
      <c r="C24" s="2" t="s">
        <v>31</v>
      </c>
      <c r="E24" s="9" t="s">
        <v>38</v>
      </c>
      <c r="F24" s="9" t="s">
        <v>38</v>
      </c>
      <c r="G24" s="9" t="s">
        <v>38</v>
      </c>
      <c r="H24" s="9" t="s">
        <v>38</v>
      </c>
      <c r="I24" s="9" t="s">
        <v>38</v>
      </c>
      <c r="J24" s="9" t="s">
        <v>38</v>
      </c>
      <c r="K24" s="9" t="s">
        <v>38</v>
      </c>
      <c r="L24" s="9" t="s">
        <v>38</v>
      </c>
      <c r="M24" s="9">
        <v>311.24099999999999</v>
      </c>
      <c r="N24" s="9">
        <v>311.24099999999999</v>
      </c>
    </row>
    <row r="25" spans="1:14" x14ac:dyDescent="0.2">
      <c r="A25" s="7">
        <f t="shared" si="0"/>
        <v>10</v>
      </c>
      <c r="C25" s="2" t="s">
        <v>32</v>
      </c>
      <c r="E25" s="9" t="s">
        <v>33</v>
      </c>
      <c r="F25" s="9" t="s">
        <v>33</v>
      </c>
      <c r="G25" s="9" t="s">
        <v>33</v>
      </c>
      <c r="H25" s="9" t="s">
        <v>33</v>
      </c>
      <c r="I25" s="9" t="s">
        <v>33</v>
      </c>
      <c r="J25" s="9" t="s">
        <v>33</v>
      </c>
      <c r="K25" s="9" t="s">
        <v>33</v>
      </c>
      <c r="L25" s="9" t="s">
        <v>33</v>
      </c>
      <c r="M25" s="9" t="s">
        <v>33</v>
      </c>
      <c r="N25" s="9" t="s">
        <v>33</v>
      </c>
    </row>
    <row r="26" spans="1:14" x14ac:dyDescent="0.2">
      <c r="A26" s="7"/>
      <c r="C26" s="2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ht="13.5" thickBot="1" x14ac:dyDescent="0.25">
      <c r="A27" s="7">
        <f>A25+1</f>
        <v>11</v>
      </c>
      <c r="C27" s="6" t="s">
        <v>34</v>
      </c>
      <c r="E27" s="10">
        <f t="shared" ref="E27:N27" si="1">SUM(E17:E25)</f>
        <v>3327.4655199999997</v>
      </c>
      <c r="F27" s="10">
        <f t="shared" si="1"/>
        <v>708.72500000000002</v>
      </c>
      <c r="G27" s="10">
        <f t="shared" si="1"/>
        <v>5.5650000000000004</v>
      </c>
      <c r="H27" s="10">
        <f t="shared" si="1"/>
        <v>41.922080000000008</v>
      </c>
      <c r="I27" s="10">
        <f t="shared" si="1"/>
        <v>86.662000000000006</v>
      </c>
      <c r="J27" s="10">
        <f t="shared" si="1"/>
        <v>186.79289</v>
      </c>
      <c r="K27" s="10">
        <f t="shared" si="1"/>
        <v>46.699729999999995</v>
      </c>
      <c r="L27" s="10">
        <f t="shared" si="1"/>
        <v>182.71335999999999</v>
      </c>
      <c r="M27" s="10">
        <f t="shared" si="1"/>
        <v>3327.3347962840612</v>
      </c>
      <c r="N27" s="10">
        <f t="shared" si="1"/>
        <v>7913.8803762840607</v>
      </c>
    </row>
    <row r="28" spans="1:14" ht="13.5" thickTop="1" x14ac:dyDescent="0.2">
      <c r="A28" s="7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">
      <c r="A29" s="7">
        <f>A27+1</f>
        <v>12</v>
      </c>
      <c r="C29" s="6" t="s">
        <v>35</v>
      </c>
      <c r="E29" s="9">
        <f t="shared" ref="E29:N29" si="2">E27-E13</f>
        <v>-157.58488000000034</v>
      </c>
      <c r="F29" s="9">
        <f t="shared" si="2"/>
        <v>11.133199999999988</v>
      </c>
      <c r="G29" s="9">
        <f t="shared" si="2"/>
        <v>-1.5189999999999593E-2</v>
      </c>
      <c r="H29" s="9">
        <f t="shared" si="2"/>
        <v>0</v>
      </c>
      <c r="I29" s="9">
        <f t="shared" si="2"/>
        <v>-1.7684099999999887</v>
      </c>
      <c r="J29" s="9">
        <f t="shared" si="2"/>
        <v>-1.0000000003174137E-5</v>
      </c>
      <c r="K29" s="9">
        <f t="shared" si="2"/>
        <v>0</v>
      </c>
      <c r="L29" s="9">
        <f t="shared" si="2"/>
        <v>-4.0000000041118255E-5</v>
      </c>
      <c r="M29" s="9">
        <f t="shared" si="2"/>
        <v>0</v>
      </c>
      <c r="N29" s="9">
        <f t="shared" si="2"/>
        <v>-148.23533000000225</v>
      </c>
    </row>
    <row r="30" spans="1:14" x14ac:dyDescent="0.2"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">
      <c r="A31" s="8" t="s">
        <v>41</v>
      </c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">
      <c r="A32" s="11" t="s">
        <v>36</v>
      </c>
      <c r="C32" s="6" t="s">
        <v>42</v>
      </c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">
      <c r="A33" s="11"/>
      <c r="E33" s="9"/>
      <c r="F33" s="9"/>
      <c r="G33" s="9"/>
      <c r="H33" s="9"/>
      <c r="I33" s="9"/>
      <c r="J33" s="9"/>
      <c r="K33" s="9"/>
      <c r="L33" s="9"/>
      <c r="M33" s="9"/>
      <c r="N33" s="9"/>
    </row>
    <row r="37" spans="1:14" x14ac:dyDescent="0.2">
      <c r="F37" s="12"/>
    </row>
  </sheetData>
  <pageMargins left="0.7" right="0.7" top="0.75" bottom="0.75" header="0.3" footer="0.3"/>
  <pageSetup firstPageNumber="2" orientation="landscape" useFirstPageNumber="1" r:id="rId1"/>
  <headerFooter>
    <oddHeader xml:space="preserve">&amp;R&amp;"Arial,Regular"&amp;10Filed: 2022-10-31
EB-2022-0200
Exhibit 4
Tab 2
Schedule 1
Attachment 4
Page &amp;P of 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2022-11-01T21:36:33Z</dcterms:created>
  <dcterms:modified xsi:type="dcterms:W3CDTF">2022-11-01T21:36:40Z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2022-11-01T21:36:40Z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ce7f3761-df1a-453e-9e68-83ad0637fa3e</vt:lpwstr>
  </property>
  <property fmtid="{D5CDD505-2E9C-101B-9397-08002B2CF9AE}" pid="8" name="MSIP_Label_67694783-de61-499c-97f7-53d7c605e6e9_ContentBits">
    <vt:lpwstr>0</vt:lpwstr>
  </property>
</Properties>
</file>