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2" documentId="6_{A8B3095A-46F7-4A55-987F-529010B19610}" xr6:coauthVersionLast="47" xr6:coauthVersionMax="47" xr10:uidLastSave="{58CDF39C-E6CE-489D-8799-1220EEAB8E20}"/>
  <bookViews>
    <workbookView xWindow="-28920" yWindow="0" windowWidth="29040" windowHeight="15840" tabRatio="937" xr2:uid="{7E56EBB9-CEAD-492D-98AF-F90E32624E4C}"/>
  </bookViews>
  <sheets>
    <sheet name="Sheet1" sheetId="15" r:id="rId1"/>
    <sheet name="Sheet2" sheetId="16" r:id="rId2"/>
    <sheet name="Sheet3" sheetId="17" r:id="rId3"/>
    <sheet name="Sheet4" sheetId="18" r:id="rId4"/>
    <sheet name="Sheet5" sheetId="19" r:id="rId5"/>
    <sheet name="Sheet6" sheetId="11" r:id="rId6"/>
    <sheet name="Sheet7" sheetId="10" r:id="rId7"/>
    <sheet name="Sheet8" sheetId="3" r:id="rId8"/>
    <sheet name="Sheet9" sheetId="12" r:id="rId9"/>
    <sheet name="Sheet10" sheetId="13" r:id="rId10"/>
    <sheet name="Sheet11" sheetId="22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7" i="19" l="1"/>
  <c r="A68" i="19" s="1"/>
  <c r="A71" i="19" s="1"/>
  <c r="A72" i="19" s="1"/>
  <c r="A73" i="19" s="1"/>
  <c r="A75" i="19" s="1"/>
  <c r="A76" i="19" s="1"/>
  <c r="A77" i="19" s="1"/>
  <c r="A78" i="19" s="1"/>
  <c r="A79" i="19" s="1"/>
  <c r="A80" i="19" s="1"/>
  <c r="A83" i="19" s="1"/>
  <c r="A84" i="19" s="1"/>
  <c r="A85" i="19" s="1"/>
  <c r="A87" i="19" s="1"/>
  <c r="A88" i="19" s="1"/>
  <c r="A89" i="19" s="1"/>
  <c r="A92" i="19" s="1"/>
  <c r="A93" i="19" s="1"/>
  <c r="A94" i="19" s="1"/>
  <c r="A96" i="19" s="1"/>
  <c r="A97" i="19" s="1"/>
  <c r="A99" i="19" s="1"/>
  <c r="A101" i="19" s="1"/>
  <c r="A67" i="18"/>
  <c r="A68" i="18" s="1"/>
  <c r="A71" i="18" s="1"/>
  <c r="A72" i="18" s="1"/>
  <c r="A73" i="18" s="1"/>
  <c r="A75" i="18" s="1"/>
  <c r="A76" i="18" s="1"/>
  <c r="A77" i="18" s="1"/>
  <c r="A78" i="18" s="1"/>
  <c r="A79" i="18" s="1"/>
  <c r="A80" i="18" s="1"/>
  <c r="A83" i="18" s="1"/>
  <c r="A84" i="18" s="1"/>
  <c r="A85" i="18" s="1"/>
  <c r="A87" i="18" s="1"/>
  <c r="A88" i="18" s="1"/>
  <c r="A89" i="18" s="1"/>
  <c r="A92" i="18" s="1"/>
  <c r="A93" i="18" s="1"/>
  <c r="A94" i="18" s="1"/>
  <c r="A96" i="18" s="1"/>
  <c r="A97" i="18" s="1"/>
  <c r="A99" i="18" s="1"/>
  <c r="A101" i="18" s="1"/>
  <c r="A70" i="17"/>
  <c r="A71" i="17" s="1"/>
  <c r="A72" i="17" s="1"/>
  <c r="A74" i="17" s="1"/>
  <c r="A75" i="17" s="1"/>
  <c r="A76" i="17" s="1"/>
  <c r="A77" i="17" s="1"/>
  <c r="A78" i="17" s="1"/>
  <c r="A79" i="17" s="1"/>
  <c r="A82" i="17" s="1"/>
  <c r="A83" i="17" s="1"/>
  <c r="A84" i="17" s="1"/>
  <c r="A86" i="17" s="1"/>
  <c r="A87" i="17" s="1"/>
  <c r="A88" i="17" s="1"/>
  <c r="A91" i="17" s="1"/>
  <c r="A92" i="17" s="1"/>
  <c r="A93" i="17" s="1"/>
  <c r="A95" i="17" s="1"/>
  <c r="A96" i="17" s="1"/>
  <c r="A98" i="17" s="1"/>
  <c r="A100" i="17" s="1"/>
  <c r="A71" i="16"/>
  <c r="E54" i="15"/>
  <c r="G92" i="13" l="1"/>
  <c r="E92" i="13"/>
  <c r="G92" i="12"/>
  <c r="E92" i="12"/>
  <c r="A88" i="22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16" i="22" s="1"/>
  <c r="A117" i="22" s="1"/>
  <c r="A118" i="22" s="1"/>
  <c r="A119" i="22" s="1"/>
  <c r="A120" i="22" s="1"/>
  <c r="A121" i="22" s="1"/>
  <c r="A122" i="22" s="1"/>
  <c r="A123" i="22" s="1"/>
  <c r="A120" i="13"/>
  <c r="A120" i="12"/>
  <c r="A121" i="3"/>
  <c r="A82" i="3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121" i="10"/>
  <c r="A82" i="10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82" i="1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120" i="11" s="1"/>
  <c r="A121" i="11" s="1"/>
  <c r="A72" i="16"/>
  <c r="A73" i="16" s="1"/>
  <c r="A75" i="16" s="1"/>
  <c r="A76" i="16" s="1"/>
  <c r="A77" i="16" s="1"/>
  <c r="A78" i="16" s="1"/>
  <c r="A79" i="16" s="1"/>
  <c r="A80" i="16" s="1"/>
  <c r="A68" i="15"/>
  <c r="A123" i="13" l="1"/>
  <c r="A124" i="13" s="1"/>
  <c r="A125" i="13" s="1"/>
  <c r="A127" i="13" s="1"/>
  <c r="A128" i="13" s="1"/>
  <c r="A129" i="13" s="1"/>
  <c r="A130" i="13" s="1"/>
  <c r="A131" i="13" s="1"/>
  <c r="A132" i="13" s="1"/>
  <c r="A133" i="13" s="1"/>
  <c r="A135" i="13" s="1"/>
  <c r="A123" i="12"/>
  <c r="A124" i="12" s="1"/>
  <c r="A125" i="12" s="1"/>
  <c r="A127" i="12" s="1"/>
  <c r="A128" i="12" s="1"/>
  <c r="A129" i="12" s="1"/>
  <c r="A130" i="12" s="1"/>
  <c r="A131" i="12" s="1"/>
  <c r="A132" i="12" s="1"/>
  <c r="A133" i="12" s="1"/>
  <c r="A135" i="12" s="1"/>
  <c r="A124" i="3"/>
  <c r="A125" i="3" s="1"/>
  <c r="A126" i="3" s="1"/>
  <c r="A128" i="3" s="1"/>
  <c r="A129" i="3" s="1"/>
  <c r="A130" i="3" s="1"/>
  <c r="A131" i="3" s="1"/>
  <c r="A132" i="3" s="1"/>
  <c r="A133" i="3" s="1"/>
  <c r="A134" i="3" s="1"/>
  <c r="A136" i="3" s="1"/>
  <c r="A83" i="16"/>
  <c r="A84" i="16" s="1"/>
  <c r="A85" i="16" s="1"/>
  <c r="A87" i="16" s="1"/>
  <c r="A88" i="16" s="1"/>
  <c r="A89" i="16" s="1"/>
  <c r="A124" i="10"/>
  <c r="A125" i="10" s="1"/>
  <c r="A126" i="10" s="1"/>
  <c r="A128" i="10" s="1"/>
  <c r="A129" i="10" s="1"/>
  <c r="A130" i="10" s="1"/>
  <c r="A131" i="10" s="1"/>
  <c r="A132" i="10" s="1"/>
  <c r="A133" i="10" s="1"/>
  <c r="A134" i="10" s="1"/>
  <c r="A136" i="10" s="1"/>
  <c r="A124" i="11"/>
  <c r="A125" i="11" s="1"/>
  <c r="A126" i="11" s="1"/>
  <c r="A128" i="11" s="1"/>
  <c r="A129" i="11" s="1"/>
  <c r="A130" i="11" s="1"/>
  <c r="A131" i="11" s="1"/>
  <c r="A132" i="11" s="1"/>
  <c r="A133" i="11" s="1"/>
  <c r="A134" i="11" s="1"/>
  <c r="A136" i="11" s="1"/>
  <c r="A71" i="15"/>
  <c r="A72" i="15" s="1"/>
  <c r="A73" i="15" s="1"/>
  <c r="A75" i="15" s="1"/>
  <c r="A76" i="15" s="1"/>
  <c r="A77" i="15" s="1"/>
  <c r="A78" i="15" s="1"/>
  <c r="A79" i="15" s="1"/>
  <c r="A80" i="15" s="1"/>
  <c r="A92" i="16" l="1"/>
  <c r="A93" i="16" s="1"/>
  <c r="A94" i="16" s="1"/>
  <c r="A96" i="16" s="1"/>
  <c r="A97" i="16" s="1"/>
  <c r="A99" i="16" s="1"/>
  <c r="A101" i="16" s="1"/>
  <c r="A83" i="15"/>
  <c r="A84" i="15" s="1"/>
  <c r="A85" i="15" s="1"/>
  <c r="A87" i="15" s="1"/>
  <c r="A88" i="15" s="1"/>
  <c r="A89" i="15" s="1"/>
  <c r="A92" i="15" l="1"/>
  <c r="A93" i="15" s="1"/>
  <c r="A94" i="15" s="1"/>
  <c r="A96" i="15" s="1"/>
  <c r="A97" i="15" s="1"/>
  <c r="A99" i="15" s="1"/>
  <c r="A101" i="15" s="1"/>
  <c r="G97" i="19" l="1"/>
  <c r="E97" i="19"/>
  <c r="E34" i="12" l="1"/>
  <c r="G97" i="18"/>
  <c r="E97" i="18"/>
  <c r="G77" i="13" l="1"/>
  <c r="E77" i="13"/>
  <c r="E54" i="19"/>
  <c r="E54" i="18"/>
  <c r="E134" i="10" l="1"/>
  <c r="E98" i="17" l="1"/>
  <c r="E19" i="17"/>
  <c r="E97" i="15" l="1"/>
  <c r="E83" i="22" l="1"/>
  <c r="E123" i="22" l="1"/>
  <c r="E44" i="22" l="1"/>
  <c r="E33" i="22"/>
  <c r="E22" i="22"/>
  <c r="G15" i="22"/>
  <c r="E15" i="22"/>
  <c r="G123" i="22" l="1"/>
  <c r="E127" i="22"/>
  <c r="G83" i="22"/>
  <c r="G44" i="22"/>
  <c r="G22" i="22"/>
  <c r="G33" i="22"/>
  <c r="G127" i="22" l="1"/>
  <c r="F127" i="22" s="1"/>
  <c r="E19" i="19" l="1"/>
  <c r="E19" i="18"/>
  <c r="E101" i="19" l="1"/>
  <c r="G54" i="19"/>
  <c r="G19" i="19"/>
  <c r="G54" i="18"/>
  <c r="E101" i="18"/>
  <c r="G19" i="18"/>
  <c r="G101" i="19" l="1"/>
  <c r="F101" i="19" s="1"/>
  <c r="G101" i="18"/>
  <c r="F101" i="18" s="1"/>
  <c r="E96" i="17" l="1"/>
  <c r="E54" i="17"/>
  <c r="G96" i="17" l="1"/>
  <c r="G54" i="17"/>
  <c r="E100" i="17"/>
  <c r="G19" i="17"/>
  <c r="G100" i="17" l="1"/>
  <c r="F100" i="17" s="1"/>
  <c r="E97" i="16" l="1"/>
  <c r="E54" i="16"/>
  <c r="E19" i="16"/>
  <c r="G97" i="16" l="1"/>
  <c r="E101" i="16"/>
  <c r="G54" i="16"/>
  <c r="G19" i="16"/>
  <c r="G101" i="16" l="1"/>
  <c r="F101" i="16" s="1"/>
  <c r="E19" i="15" l="1"/>
  <c r="E101" i="15" s="1"/>
  <c r="G54" i="15" l="1"/>
  <c r="G19" i="15"/>
  <c r="G97" i="15"/>
  <c r="E133" i="13"/>
  <c r="E44" i="13"/>
  <c r="E34" i="13"/>
  <c r="E23" i="13"/>
  <c r="G15" i="13"/>
  <c r="E15" i="13"/>
  <c r="E133" i="12"/>
  <c r="E77" i="12"/>
  <c r="E44" i="12"/>
  <c r="E23" i="12"/>
  <c r="G15" i="12"/>
  <c r="E15" i="12"/>
  <c r="E134" i="11"/>
  <c r="E92" i="11"/>
  <c r="E77" i="11"/>
  <c r="E44" i="11"/>
  <c r="E34" i="11"/>
  <c r="E23" i="11"/>
  <c r="G15" i="11"/>
  <c r="E15" i="11"/>
  <c r="E135" i="13" l="1"/>
  <c r="E135" i="12"/>
  <c r="G77" i="12"/>
  <c r="G34" i="13"/>
  <c r="G133" i="13"/>
  <c r="G23" i="13"/>
  <c r="G44" i="13"/>
  <c r="G23" i="12"/>
  <c r="G34" i="12"/>
  <c r="G133" i="12"/>
  <c r="G44" i="12"/>
  <c r="G101" i="15"/>
  <c r="F101" i="15" s="1"/>
  <c r="G134" i="11"/>
  <c r="G92" i="11"/>
  <c r="G44" i="11"/>
  <c r="G34" i="11"/>
  <c r="G77" i="11"/>
  <c r="E136" i="11"/>
  <c r="G23" i="11"/>
  <c r="G135" i="13" l="1"/>
  <c r="F135" i="13" s="1"/>
  <c r="G135" i="12"/>
  <c r="F135" i="12" s="1"/>
  <c r="G136" i="11"/>
  <c r="F136" i="11" s="1"/>
  <c r="E92" i="10" l="1"/>
  <c r="E77" i="10"/>
  <c r="E44" i="10"/>
  <c r="E34" i="10"/>
  <c r="E23" i="10"/>
  <c r="G15" i="10"/>
  <c r="E15" i="10"/>
  <c r="E15" i="3"/>
  <c r="G15" i="3"/>
  <c r="G134" i="10" l="1"/>
  <c r="G92" i="10"/>
  <c r="G77" i="10"/>
  <c r="G44" i="10"/>
  <c r="G34" i="10"/>
  <c r="G23" i="10"/>
  <c r="E136" i="10"/>
  <c r="G136" i="10" l="1"/>
  <c r="F136" i="10" s="1"/>
  <c r="E92" i="3" l="1"/>
  <c r="E77" i="3"/>
  <c r="E44" i="3"/>
  <c r="E34" i="3"/>
  <c r="E23" i="3"/>
  <c r="E136" i="3" l="1"/>
  <c r="G92" i="3"/>
  <c r="G77" i="3"/>
  <c r="G44" i="3"/>
  <c r="G34" i="3"/>
  <c r="G23" i="3"/>
  <c r="G136" i="3" l="1"/>
  <c r="F136" i="3" s="1"/>
</calcChain>
</file>

<file path=xl/sharedStrings.xml><?xml version="1.0" encoding="utf-8"?>
<sst xmlns="http://schemas.openxmlformats.org/spreadsheetml/2006/main" count="1066" uniqueCount="176">
  <si>
    <t>Particulars ($ millions)</t>
  </si>
  <si>
    <t>(a)</t>
  </si>
  <si>
    <t>(b)</t>
  </si>
  <si>
    <t>Local Storage Plant</t>
  </si>
  <si>
    <t>Storage</t>
  </si>
  <si>
    <t>Transmission</t>
  </si>
  <si>
    <t>General</t>
  </si>
  <si>
    <t>Total</t>
  </si>
  <si>
    <t>Intangible Plant</t>
  </si>
  <si>
    <t>Notes:</t>
  </si>
  <si>
    <t>(1)</t>
  </si>
  <si>
    <t>Rate</t>
  </si>
  <si>
    <t>Provision</t>
  </si>
  <si>
    <t>2024 Test Year Depreciation Expense - EGI</t>
  </si>
  <si>
    <t>Franchises and consents</t>
  </si>
  <si>
    <t>Intangible plant - Other</t>
  </si>
  <si>
    <t>2021 Actual Utility Depreciation Expense - UGL</t>
  </si>
  <si>
    <t>Structures and improvements</t>
  </si>
  <si>
    <t>Gas holders - storage</t>
  </si>
  <si>
    <t>Gas holders - equipment</t>
  </si>
  <si>
    <t>Regulatory Overheads</t>
  </si>
  <si>
    <t>Land rights</t>
  </si>
  <si>
    <t>Compressor equipment</t>
  </si>
  <si>
    <t>Measuring &amp; regulating equipment</t>
  </si>
  <si>
    <t>Mains</t>
  </si>
  <si>
    <t>Services - metallic</t>
  </si>
  <si>
    <t>Services - plastic</t>
  </si>
  <si>
    <t>Regulators</t>
  </si>
  <si>
    <t>Regulator and meter installations</t>
  </si>
  <si>
    <t>Mains - metallic</t>
  </si>
  <si>
    <t>Mains - plastic</t>
  </si>
  <si>
    <t>Meters</t>
  </si>
  <si>
    <t>Distribution - Southern Operations</t>
  </si>
  <si>
    <t>Distribution - Northern &amp; Eastern Operations</t>
  </si>
  <si>
    <t>Office furniture and equipment</t>
  </si>
  <si>
    <t>Office equipment - computers</t>
  </si>
  <si>
    <t>Transporation equipment</t>
  </si>
  <si>
    <t>Heavy work equipment</t>
  </si>
  <si>
    <t>Tools and other equipment</t>
  </si>
  <si>
    <t>Communications equipment</t>
  </si>
  <si>
    <t>NGV Fuel Equipment</t>
  </si>
  <si>
    <t>2020 Actual Utility Depreciation Expense - UGL</t>
  </si>
  <si>
    <t>2019 Actual Utility Depreciation Expense - UGL</t>
  </si>
  <si>
    <t>2022 Estimate Utility Depreciation Expense - UGL</t>
  </si>
  <si>
    <t>2023 Bridge Year Utility Depreciation Expense - UGL</t>
  </si>
  <si>
    <t>Underground Storage Plant</t>
  </si>
  <si>
    <t>Wells</t>
  </si>
  <si>
    <t>Well Equipment</t>
  </si>
  <si>
    <t>Compressor Equipment</t>
  </si>
  <si>
    <t>Measurement and Regulating</t>
  </si>
  <si>
    <t>Distribution Plant</t>
  </si>
  <si>
    <t>Services &amp; Meter installations</t>
  </si>
  <si>
    <t>Company NGV Compressor Stations</t>
  </si>
  <si>
    <t>Field Lines</t>
  </si>
  <si>
    <t>General Plant</t>
  </si>
  <si>
    <t>Leasehold improvements</t>
  </si>
  <si>
    <t>NGV Conversion Kits</t>
  </si>
  <si>
    <t>NGV Cylinders</t>
  </si>
  <si>
    <t>Tools and work equipment</t>
  </si>
  <si>
    <t>NGV rental refueling appliances</t>
  </si>
  <si>
    <t>NGV refueling stations</t>
  </si>
  <si>
    <t>Computer hardware</t>
  </si>
  <si>
    <t>CIS acquired software</t>
  </si>
  <si>
    <t>WAMS</t>
  </si>
  <si>
    <t>2020 Actual Utility Depreciation Expense - EGD</t>
  </si>
  <si>
    <t>Plant held for future use</t>
  </si>
  <si>
    <t>Transmission Plant</t>
  </si>
  <si>
    <t>2022 Estimate Utility Depreciation Expense - EGD</t>
  </si>
  <si>
    <t>2021 Actual Utility Depreciation Expense - EGD</t>
  </si>
  <si>
    <t>2023 Bridge Year Utility Depreciation Expense - EGD</t>
  </si>
  <si>
    <t xml:space="preserve">Wells </t>
  </si>
  <si>
    <t>Wells Equipment</t>
  </si>
  <si>
    <t>Compressor Structures and improvements</t>
  </si>
  <si>
    <t>Measuring and Regulating Structures and Improvements</t>
  </si>
  <si>
    <t>Equipment</t>
  </si>
  <si>
    <t>Structures and improvements - Other</t>
  </si>
  <si>
    <t>Structures and improvements - Stoney Creek</t>
  </si>
  <si>
    <t>Structures and improvements - Win-Rhodes</t>
  </si>
  <si>
    <t>Structures and improvements - London Admin</t>
  </si>
  <si>
    <t>Structures and improvements - Kingston Office</t>
  </si>
  <si>
    <t>Structures and improvements - Mainway</t>
  </si>
  <si>
    <t>Mains - Envision</t>
  </si>
  <si>
    <t>Mains - coated and wraped</t>
  </si>
  <si>
    <t>Structures and improvements - VPC</t>
  </si>
  <si>
    <t>Structures and improvements - Thorold</t>
  </si>
  <si>
    <t>Structures and improvements - Markham</t>
  </si>
  <si>
    <t>Rental - Refuel Appl</t>
  </si>
  <si>
    <t>Rental - NGV Stations</t>
  </si>
  <si>
    <t>Communications structures and equipment</t>
  </si>
  <si>
    <t>Computer Equipment</t>
  </si>
  <si>
    <t>Computer Equipment - post 2023</t>
  </si>
  <si>
    <t>Software Acquired Intangibles</t>
  </si>
  <si>
    <t>Software Developed Intangibles</t>
  </si>
  <si>
    <t>CIS Acquired Software</t>
  </si>
  <si>
    <t>TIS/IT Software</t>
  </si>
  <si>
    <t>Software Acquired Intangibles - post 2023</t>
  </si>
  <si>
    <t>Software Developed Intangibles - post 2023</t>
  </si>
  <si>
    <t>Structures and improvements - Keil</t>
  </si>
  <si>
    <t xml:space="preserve">     Structures &amp; improvements</t>
  </si>
  <si>
    <t xml:space="preserve">     VPC</t>
  </si>
  <si>
    <t xml:space="preserve">     Kennedy Road</t>
  </si>
  <si>
    <t xml:space="preserve">     Ottawa</t>
  </si>
  <si>
    <t xml:space="preserve">     Thorold </t>
  </si>
  <si>
    <t xml:space="preserve">     Tech Training (Markham)</t>
  </si>
  <si>
    <t xml:space="preserve">     Brockville</t>
  </si>
  <si>
    <t xml:space="preserve">     Arnprior</t>
  </si>
  <si>
    <t xml:space="preserve">     Eastern Ave</t>
  </si>
  <si>
    <t xml:space="preserve">     Kelfield</t>
  </si>
  <si>
    <t xml:space="preserve">     Ottawa Depot</t>
  </si>
  <si>
    <t xml:space="preserve">     Other</t>
  </si>
  <si>
    <t xml:space="preserve">     Colony Court, Brampton</t>
  </si>
  <si>
    <t xml:space="preserve">     Peterborough</t>
  </si>
  <si>
    <t xml:space="preserve">     Oshawa</t>
  </si>
  <si>
    <t xml:space="preserve">     Mains - envision</t>
  </si>
  <si>
    <t xml:space="preserve">     Mains - coated &amp; wrapped steel</t>
  </si>
  <si>
    <t xml:space="preserve">     Mains - plastic</t>
  </si>
  <si>
    <t>Subtotal: Structures and improvements</t>
  </si>
  <si>
    <t>Subtotal: Mains</t>
  </si>
  <si>
    <t xml:space="preserve">(c) </t>
  </si>
  <si>
    <t xml:space="preserve">     Office furniture</t>
  </si>
  <si>
    <t xml:space="preserve">     Office equipment  </t>
  </si>
  <si>
    <t>Subtotal: Office furniture and equipment</t>
  </si>
  <si>
    <t xml:space="preserve">     CO Fleet NGV Cylinders</t>
  </si>
  <si>
    <t>Subtotal: NGV Cylinders</t>
  </si>
  <si>
    <t xml:space="preserve">     NGV Cylinders</t>
  </si>
  <si>
    <t xml:space="preserve">Software  </t>
  </si>
  <si>
    <t xml:space="preserve">     Software acquired</t>
  </si>
  <si>
    <t xml:space="preserve">     Sofware developed</t>
  </si>
  <si>
    <t>Subtotal: Software</t>
  </si>
  <si>
    <t xml:space="preserve">     Mains - other</t>
  </si>
  <si>
    <t xml:space="preserve">     Office equipment - computers</t>
  </si>
  <si>
    <t>Subtotal: Office equipment - computers</t>
  </si>
  <si>
    <t>Well equipment</t>
  </si>
  <si>
    <t>Measuring and regulating equipment</t>
  </si>
  <si>
    <t>Transportation equipment</t>
  </si>
  <si>
    <t>Computer equipment</t>
  </si>
  <si>
    <t>Investment in leased assets</t>
  </si>
  <si>
    <t>NGV conversion kits</t>
  </si>
  <si>
    <t>Rental equipment</t>
  </si>
  <si>
    <t>NGV rental compressors</t>
  </si>
  <si>
    <t>Communication structures &amp; equip.</t>
  </si>
  <si>
    <t>Lease improvements</t>
  </si>
  <si>
    <t>CIS</t>
  </si>
  <si>
    <t>Land and gas storage rights</t>
  </si>
  <si>
    <t>Land rights intangibles</t>
  </si>
  <si>
    <t>Services, house reg &amp; meter install.</t>
  </si>
  <si>
    <t>NGV station compressors</t>
  </si>
  <si>
    <t>Measuring and regulating equip.</t>
  </si>
  <si>
    <t>Customer M&amp;R Equipment</t>
  </si>
  <si>
    <t>Structures and improvements - Bloomfield</t>
  </si>
  <si>
    <t>(2)</t>
  </si>
  <si>
    <t xml:space="preserve">Total </t>
  </si>
  <si>
    <t>30 years</t>
  </si>
  <si>
    <t>35 years</t>
  </si>
  <si>
    <t>40 years</t>
  </si>
  <si>
    <t>10 years</t>
  </si>
  <si>
    <t>2019 Actual Utility Depreciation Expense - EGD (Continued)</t>
  </si>
  <si>
    <t xml:space="preserve">2019 Actual Utility Depreciation Expense - EGD </t>
  </si>
  <si>
    <t>2020 Actual Utility Depreciation Expense - EGD (Continued)</t>
  </si>
  <si>
    <t>2021 Actual Utility Depreciation Expense - EGD (Continued)</t>
  </si>
  <si>
    <t>Line No.</t>
  </si>
  <si>
    <t>2023 Bridge Year Utility Depreciation Expense - EGD (Continued)</t>
  </si>
  <si>
    <t>2022 Estimate Utility Depreciation Expense - EGD (Continued)</t>
  </si>
  <si>
    <t>2019 Actual Utility Depreciation Expense - UGL (Continued)</t>
  </si>
  <si>
    <t>2020 Actual Utility Depreciation Expense - UGL (Continued)</t>
  </si>
  <si>
    <t>2021 Actual Utility Depreciation Expense - UGL (Continued)</t>
  </si>
  <si>
    <t>2022 Estimate Utility Depreciation Expense - UGL (Continued)</t>
  </si>
  <si>
    <t>2023 Bridge Year Utility Depreciation Expense - UGL (Continued)</t>
  </si>
  <si>
    <t>2024 Test Year Depreciation Expense - EGI (Continued)</t>
  </si>
  <si>
    <t>Various</t>
  </si>
  <si>
    <t>3.63%
2.73%</t>
  </si>
  <si>
    <r>
      <t xml:space="preserve">Plant </t>
    </r>
    <r>
      <rPr>
        <sz val="11"/>
        <color theme="1"/>
        <rFont val="Arial"/>
        <family val="2"/>
      </rPr>
      <t>(1)</t>
    </r>
    <r>
      <rPr>
        <sz val="10"/>
        <color theme="1"/>
        <rFont val="Arial"/>
        <family val="2"/>
      </rPr>
      <t xml:space="preserve"> Average Balance</t>
    </r>
  </si>
  <si>
    <t>Note:</t>
  </si>
  <si>
    <t>Renewable Natural Gas (2)</t>
  </si>
  <si>
    <t>Represents forecasted RNG projects in total using a blended rate of assets.</t>
  </si>
  <si>
    <t>Average of the opening and closing plant balances.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</si>
</sst>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"/>
  </numFmts>
  <fonts count="6" x14ac:knownFonts="1">
    <font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0" fontId="2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left" indent="3"/>
    </xf>
    <xf numFmtId="10" fontId="2" fillId="0" borderId="2" xfId="0" applyNumberFormat="1" applyFont="1" applyBorder="1" applyAlignment="1">
      <alignment horizontal="center"/>
    </xf>
    <xf numFmtId="1" fontId="2" fillId="0" borderId="0" xfId="1" applyNumberFormat="1" applyFont="1" applyAlignment="1">
      <alignment horizontal="center"/>
    </xf>
    <xf numFmtId="10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/>
    <xf numFmtId="164" fontId="2" fillId="0" borderId="0" xfId="0" applyNumberFormat="1" applyFont="1"/>
    <xf numFmtId="0" fontId="1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4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164" fontId="2" fillId="0" borderId="3" xfId="0" applyNumberFormat="1" applyFont="1" applyFill="1" applyBorder="1" applyAlignment="1">
      <alignment horizontal="center"/>
    </xf>
    <xf numFmtId="39" fontId="2" fillId="0" borderId="0" xfId="0" applyNumberFormat="1" applyFont="1" applyAlignment="1">
      <alignment horizontal="center"/>
    </xf>
    <xf numFmtId="10" fontId="2" fillId="0" borderId="3" xfId="0" applyNumberFormat="1" applyFont="1" applyFill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0" fontId="2" fillId="0" borderId="0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Border="1"/>
    <xf numFmtId="10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6D135-B08D-405B-9B89-E5471B2BB90C}">
  <dimension ref="A6:G104"/>
  <sheetViews>
    <sheetView tabSelected="1" view="pageLayout" zoomScale="90" zoomScaleNormal="100" zoomScalePageLayoutView="90" workbookViewId="0"/>
  </sheetViews>
  <sheetFormatPr defaultColWidth="101.140625" defaultRowHeight="12.75" x14ac:dyDescent="0.2"/>
  <cols>
    <col min="1" max="1" width="5.7109375" style="7" bestFit="1" customWidth="1"/>
    <col min="2" max="2" width="1.28515625" style="7" customWidth="1"/>
    <col min="3" max="3" width="34.5703125" style="7" customWidth="1"/>
    <col min="4" max="4" width="1.28515625" style="7" customWidth="1"/>
    <col min="5" max="5" width="16.28515625" style="8" customWidth="1"/>
    <col min="6" max="7" width="15.5703125" style="7" customWidth="1"/>
    <col min="8" max="16384" width="101.140625" style="7"/>
  </cols>
  <sheetData>
    <row r="6" spans="1:7" s="2" customFormat="1" x14ac:dyDescent="0.2">
      <c r="A6" s="1" t="s">
        <v>157</v>
      </c>
      <c r="B6" s="1"/>
      <c r="C6" s="1"/>
      <c r="D6" s="1"/>
      <c r="E6" s="1"/>
      <c r="F6" s="1"/>
      <c r="G6" s="1"/>
    </row>
    <row r="8" spans="1:7" s="6" customFormat="1" ht="27" x14ac:dyDescent="0.2">
      <c r="A8" s="5" t="s">
        <v>160</v>
      </c>
      <c r="C8" s="26" t="s">
        <v>0</v>
      </c>
      <c r="E8" s="47" t="s">
        <v>171</v>
      </c>
      <c r="F8" s="5" t="s">
        <v>11</v>
      </c>
      <c r="G8" s="5" t="s">
        <v>12</v>
      </c>
    </row>
    <row r="9" spans="1:7" x14ac:dyDescent="0.2">
      <c r="E9" s="8" t="s">
        <v>1</v>
      </c>
      <c r="F9" s="8" t="s">
        <v>2</v>
      </c>
      <c r="G9" s="42" t="s">
        <v>118</v>
      </c>
    </row>
    <row r="10" spans="1:7" x14ac:dyDescent="0.2">
      <c r="C10" s="3" t="s">
        <v>45</v>
      </c>
      <c r="F10" s="8"/>
      <c r="G10" s="8"/>
    </row>
    <row r="11" spans="1:7" x14ac:dyDescent="0.2">
      <c r="A11" s="8"/>
      <c r="E11" s="9"/>
      <c r="F11" s="19"/>
      <c r="G11" s="9"/>
    </row>
    <row r="12" spans="1:7" x14ac:dyDescent="0.2">
      <c r="A12" s="8">
        <v>1</v>
      </c>
      <c r="C12" s="7" t="s">
        <v>21</v>
      </c>
      <c r="E12" s="19">
        <v>42.77</v>
      </c>
      <c r="F12" s="18">
        <v>1.1599999999999999E-2</v>
      </c>
      <c r="G12" s="11">
        <v>0.49621656000000003</v>
      </c>
    </row>
    <row r="13" spans="1:7" x14ac:dyDescent="0.2">
      <c r="A13" s="8">
        <v>2</v>
      </c>
      <c r="C13" s="7" t="s">
        <v>17</v>
      </c>
      <c r="E13" s="19">
        <v>31.359162165000001</v>
      </c>
      <c r="F13" s="18">
        <v>1.84E-2</v>
      </c>
      <c r="G13" s="11">
        <v>0.57700854000000001</v>
      </c>
    </row>
    <row r="14" spans="1:7" x14ac:dyDescent="0.2">
      <c r="A14" s="8">
        <v>3</v>
      </c>
      <c r="C14" s="7" t="s">
        <v>46</v>
      </c>
      <c r="E14" s="19">
        <v>59.15242739</v>
      </c>
      <c r="F14" s="18">
        <v>1.52E-2</v>
      </c>
      <c r="G14" s="11">
        <v>0.92312061000000001</v>
      </c>
    </row>
    <row r="15" spans="1:7" x14ac:dyDescent="0.2">
      <c r="A15" s="8">
        <v>4</v>
      </c>
      <c r="C15" s="7" t="s">
        <v>47</v>
      </c>
      <c r="E15" s="19">
        <v>11.474839810000001</v>
      </c>
      <c r="F15" s="18">
        <v>5.5599999999999997E-2</v>
      </c>
      <c r="G15" s="11">
        <v>0.62869478999999995</v>
      </c>
    </row>
    <row r="16" spans="1:7" x14ac:dyDescent="0.2">
      <c r="A16" s="8">
        <v>5</v>
      </c>
      <c r="C16" s="7" t="s">
        <v>53</v>
      </c>
      <c r="E16" s="19">
        <v>104.35428833500001</v>
      </c>
      <c r="F16" s="18">
        <v>1.49E-2</v>
      </c>
      <c r="G16" s="11">
        <v>1.5830055599999999</v>
      </c>
    </row>
    <row r="17" spans="1:7" x14ac:dyDescent="0.2">
      <c r="A17" s="8">
        <v>6</v>
      </c>
      <c r="C17" s="7" t="s">
        <v>48</v>
      </c>
      <c r="E17" s="19">
        <v>137.07889208</v>
      </c>
      <c r="F17" s="18">
        <v>2.5999999999999999E-2</v>
      </c>
      <c r="G17" s="11">
        <v>3.5853935899999998</v>
      </c>
    </row>
    <row r="18" spans="1:7" x14ac:dyDescent="0.2">
      <c r="A18" s="8">
        <v>7</v>
      </c>
      <c r="C18" s="7" t="s">
        <v>49</v>
      </c>
      <c r="E18" s="19">
        <v>11.23360166</v>
      </c>
      <c r="F18" s="18">
        <v>2.9899999999999999E-2</v>
      </c>
      <c r="G18" s="11">
        <v>0.33588473999999996</v>
      </c>
    </row>
    <row r="19" spans="1:7" x14ac:dyDescent="0.2">
      <c r="A19" s="8">
        <v>8</v>
      </c>
      <c r="C19" s="7" t="s">
        <v>7</v>
      </c>
      <c r="E19" s="13">
        <f>SUM(E11:E18)</f>
        <v>397.42321143999993</v>
      </c>
      <c r="F19" s="14"/>
      <c r="G19" s="13">
        <f>SUM(G11:G18)</f>
        <v>8.129324389999999</v>
      </c>
    </row>
    <row r="20" spans="1:7" x14ac:dyDescent="0.2">
      <c r="A20" s="8"/>
      <c r="C20" s="2"/>
      <c r="E20" s="9"/>
      <c r="F20" s="11"/>
      <c r="G20" s="9"/>
    </row>
    <row r="21" spans="1:7" x14ac:dyDescent="0.2">
      <c r="A21" s="8"/>
      <c r="C21" s="3" t="s">
        <v>50</v>
      </c>
      <c r="E21" s="9"/>
      <c r="F21" s="11"/>
      <c r="G21" s="9"/>
    </row>
    <row r="22" spans="1:7" x14ac:dyDescent="0.2">
      <c r="A22" s="8"/>
      <c r="E22" s="9"/>
      <c r="F22" s="11"/>
      <c r="G22" s="9"/>
    </row>
    <row r="23" spans="1:7" s="2" customFormat="1" x14ac:dyDescent="0.2">
      <c r="A23" s="8">
        <v>9</v>
      </c>
      <c r="B23" s="7"/>
      <c r="C23" s="7" t="s">
        <v>21</v>
      </c>
      <c r="D23" s="7"/>
      <c r="E23" s="11">
        <v>63.76</v>
      </c>
      <c r="F23" s="12">
        <v>1.18E-2</v>
      </c>
      <c r="G23" s="22">
        <v>0.75</v>
      </c>
    </row>
    <row r="24" spans="1:7" s="48" customFormat="1" x14ac:dyDescent="0.2">
      <c r="A24" s="42"/>
      <c r="B24" s="38"/>
      <c r="C24" s="38"/>
      <c r="D24" s="38"/>
      <c r="E24" s="41"/>
      <c r="F24" s="12"/>
      <c r="G24" s="41"/>
    </row>
    <row r="25" spans="1:7" s="2" customFormat="1" x14ac:dyDescent="0.2">
      <c r="A25" s="8"/>
      <c r="B25" s="7"/>
      <c r="C25" s="59" t="s">
        <v>17</v>
      </c>
      <c r="D25" s="7"/>
      <c r="E25" s="11"/>
      <c r="F25" s="12"/>
      <c r="G25" s="22"/>
    </row>
    <row r="26" spans="1:7" s="2" customFormat="1" x14ac:dyDescent="0.2">
      <c r="A26" s="8">
        <v>10</v>
      </c>
      <c r="B26" s="7"/>
      <c r="C26" s="7" t="s">
        <v>98</v>
      </c>
      <c r="D26" s="7"/>
      <c r="E26" s="11"/>
      <c r="F26" s="12">
        <v>2.7E-2</v>
      </c>
      <c r="G26" s="22"/>
    </row>
    <row r="27" spans="1:7" s="2" customFormat="1" x14ac:dyDescent="0.2">
      <c r="A27" s="8">
        <v>11</v>
      </c>
      <c r="B27" s="7"/>
      <c r="C27" s="7" t="s">
        <v>99</v>
      </c>
      <c r="D27" s="7"/>
      <c r="E27" s="11"/>
      <c r="F27" s="12">
        <v>9.9299999999999999E-2</v>
      </c>
      <c r="G27" s="22"/>
    </row>
    <row r="28" spans="1:7" s="2" customFormat="1" x14ac:dyDescent="0.2">
      <c r="A28" s="42">
        <v>12</v>
      </c>
      <c r="B28" s="7"/>
      <c r="C28" s="7" t="s">
        <v>100</v>
      </c>
      <c r="D28" s="7"/>
      <c r="E28" s="11"/>
      <c r="F28" s="12">
        <v>0.23530000000000001</v>
      </c>
      <c r="G28" s="22"/>
    </row>
    <row r="29" spans="1:7" s="2" customFormat="1" x14ac:dyDescent="0.2">
      <c r="A29" s="42">
        <v>13</v>
      </c>
      <c r="B29" s="7"/>
      <c r="C29" s="7" t="s">
        <v>101</v>
      </c>
      <c r="D29" s="7"/>
      <c r="E29" s="11"/>
      <c r="F29" s="12">
        <v>4.8099999999999997E-2</v>
      </c>
      <c r="G29" s="22"/>
    </row>
    <row r="30" spans="1:7" s="2" customFormat="1" x14ac:dyDescent="0.2">
      <c r="A30" s="42">
        <v>14</v>
      </c>
      <c r="B30" s="7"/>
      <c r="C30" s="7" t="s">
        <v>102</v>
      </c>
      <c r="D30" s="7"/>
      <c r="E30" s="11"/>
      <c r="F30" s="12">
        <v>3.61E-2</v>
      </c>
      <c r="G30" s="22"/>
    </row>
    <row r="31" spans="1:7" s="2" customFormat="1" x14ac:dyDescent="0.2">
      <c r="A31" s="42">
        <v>15</v>
      </c>
      <c r="B31" s="7"/>
      <c r="C31" s="7" t="s">
        <v>103</v>
      </c>
      <c r="D31" s="7"/>
      <c r="E31" s="11"/>
      <c r="F31" s="12">
        <v>2.18E-2</v>
      </c>
      <c r="G31" s="22"/>
    </row>
    <row r="32" spans="1:7" s="2" customFormat="1" x14ac:dyDescent="0.2">
      <c r="A32" s="42">
        <v>16</v>
      </c>
      <c r="B32" s="7"/>
      <c r="C32" s="7" t="s">
        <v>104</v>
      </c>
      <c r="D32" s="7"/>
      <c r="E32" s="11"/>
      <c r="F32" s="12">
        <v>4.8899999999999999E-2</v>
      </c>
      <c r="G32" s="22"/>
    </row>
    <row r="33" spans="1:7" s="2" customFormat="1" x14ac:dyDescent="0.2">
      <c r="A33" s="42">
        <v>17</v>
      </c>
      <c r="B33" s="7"/>
      <c r="C33" s="7" t="s">
        <v>105</v>
      </c>
      <c r="D33" s="7"/>
      <c r="E33" s="11"/>
      <c r="F33" s="12">
        <v>4.4200000000000003E-2</v>
      </c>
      <c r="G33" s="22"/>
    </row>
    <row r="34" spans="1:7" s="2" customFormat="1" x14ac:dyDescent="0.2">
      <c r="A34" s="42">
        <v>18</v>
      </c>
      <c r="B34" s="7"/>
      <c r="C34" s="7" t="s">
        <v>106</v>
      </c>
      <c r="D34" s="7"/>
      <c r="E34" s="11"/>
      <c r="F34" s="12">
        <v>6.8599999999999994E-2</v>
      </c>
      <c r="G34" s="22"/>
    </row>
    <row r="35" spans="1:7" s="2" customFormat="1" x14ac:dyDescent="0.2">
      <c r="A35" s="42">
        <v>19</v>
      </c>
      <c r="B35" s="7"/>
      <c r="C35" s="7" t="s">
        <v>107</v>
      </c>
      <c r="D35" s="7"/>
      <c r="E35" s="11"/>
      <c r="F35" s="12">
        <v>7.5399999999999995E-2</v>
      </c>
      <c r="G35" s="22"/>
    </row>
    <row r="36" spans="1:7" s="2" customFormat="1" x14ac:dyDescent="0.2">
      <c r="A36" s="42">
        <v>20</v>
      </c>
      <c r="B36" s="7"/>
      <c r="C36" s="7" t="s">
        <v>108</v>
      </c>
      <c r="D36" s="7"/>
      <c r="E36" s="11"/>
      <c r="F36" s="12">
        <v>7.0800000000000002E-2</v>
      </c>
      <c r="G36" s="22"/>
    </row>
    <row r="37" spans="1:7" s="2" customFormat="1" x14ac:dyDescent="0.2">
      <c r="A37" s="42">
        <v>21</v>
      </c>
      <c r="B37" s="7"/>
      <c r="C37" s="7" t="s">
        <v>109</v>
      </c>
      <c r="D37" s="7"/>
      <c r="E37" s="11"/>
      <c r="F37" s="12">
        <v>2.98E-2</v>
      </c>
      <c r="G37" s="22"/>
    </row>
    <row r="38" spans="1:7" s="2" customFormat="1" x14ac:dyDescent="0.2">
      <c r="A38" s="42">
        <v>22</v>
      </c>
      <c r="B38" s="7"/>
      <c r="C38" s="7" t="s">
        <v>110</v>
      </c>
      <c r="D38" s="7"/>
      <c r="E38" s="11"/>
      <c r="F38" s="12">
        <v>4.24E-2</v>
      </c>
      <c r="G38" s="22"/>
    </row>
    <row r="39" spans="1:7" s="2" customFormat="1" x14ac:dyDescent="0.2">
      <c r="A39" s="42">
        <v>23</v>
      </c>
      <c r="B39" s="7"/>
      <c r="C39" s="7" t="s">
        <v>111</v>
      </c>
      <c r="D39" s="7"/>
      <c r="E39" s="11"/>
      <c r="F39" s="12">
        <v>4.24E-2</v>
      </c>
      <c r="G39" s="22"/>
    </row>
    <row r="40" spans="1:7" s="2" customFormat="1" x14ac:dyDescent="0.2">
      <c r="A40" s="42">
        <v>24</v>
      </c>
      <c r="B40" s="7"/>
      <c r="C40" s="7" t="s">
        <v>112</v>
      </c>
      <c r="D40" s="7"/>
      <c r="E40" s="11"/>
      <c r="F40" s="12">
        <v>4.24E-2</v>
      </c>
      <c r="G40" s="22"/>
    </row>
    <row r="41" spans="1:7" s="2" customFormat="1" x14ac:dyDescent="0.2">
      <c r="A41" s="42">
        <v>25</v>
      </c>
      <c r="B41" s="7"/>
      <c r="C41" s="38" t="s">
        <v>116</v>
      </c>
      <c r="D41" s="7"/>
      <c r="E41" s="13">
        <v>144.88499999999999</v>
      </c>
      <c r="F41" s="14"/>
      <c r="G41" s="13">
        <v>9.0500000000000007</v>
      </c>
    </row>
    <row r="42" spans="1:7" s="48" customFormat="1" x14ac:dyDescent="0.2">
      <c r="A42" s="42"/>
      <c r="B42" s="38"/>
      <c r="C42" s="38"/>
      <c r="D42" s="38"/>
      <c r="E42" s="53"/>
      <c r="F42" s="54"/>
      <c r="G42" s="53"/>
    </row>
    <row r="43" spans="1:7" x14ac:dyDescent="0.2">
      <c r="A43" s="8">
        <v>26</v>
      </c>
      <c r="C43" s="7" t="s">
        <v>51</v>
      </c>
      <c r="E43" s="11">
        <v>3023.05</v>
      </c>
      <c r="F43" s="18">
        <v>2.2700000000000001E-2</v>
      </c>
      <c r="G43" s="22">
        <v>68.930000000000007</v>
      </c>
    </row>
    <row r="44" spans="1:7" s="38" customFormat="1" x14ac:dyDescent="0.2">
      <c r="A44" s="42"/>
      <c r="E44" s="41"/>
      <c r="F44" s="18"/>
      <c r="G44" s="41"/>
    </row>
    <row r="45" spans="1:7" s="21" customFormat="1" x14ac:dyDescent="0.2">
      <c r="A45" s="23"/>
      <c r="C45" s="40" t="s">
        <v>24</v>
      </c>
      <c r="E45" s="22"/>
      <c r="F45" s="18"/>
      <c r="G45" s="22"/>
    </row>
    <row r="46" spans="1:7" s="6" customFormat="1" x14ac:dyDescent="0.2">
      <c r="A46" s="23">
        <v>27</v>
      </c>
      <c r="B46" s="7"/>
      <c r="C46" s="7" t="s">
        <v>113</v>
      </c>
      <c r="D46" s="7"/>
      <c r="E46" s="11"/>
      <c r="F46" s="18">
        <v>4.0300000000000002E-2</v>
      </c>
      <c r="G46" s="22"/>
    </row>
    <row r="47" spans="1:7" s="6" customFormat="1" x14ac:dyDescent="0.2">
      <c r="A47" s="23">
        <v>28</v>
      </c>
      <c r="B47" s="7"/>
      <c r="C47" s="7" t="s">
        <v>114</v>
      </c>
      <c r="D47" s="7"/>
      <c r="E47" s="11"/>
      <c r="F47" s="18">
        <v>2.4400000000000002E-2</v>
      </c>
      <c r="G47" s="22"/>
    </row>
    <row r="48" spans="1:7" s="6" customFormat="1" x14ac:dyDescent="0.2">
      <c r="A48" s="42">
        <v>29</v>
      </c>
      <c r="B48" s="7"/>
      <c r="C48" s="7" t="s">
        <v>115</v>
      </c>
      <c r="D48" s="7"/>
      <c r="E48" s="11"/>
      <c r="F48" s="18">
        <v>1.8499999999999999E-2</v>
      </c>
      <c r="G48" s="22"/>
    </row>
    <row r="49" spans="1:7" s="25" customFormat="1" x14ac:dyDescent="0.2">
      <c r="A49" s="42">
        <v>30</v>
      </c>
      <c r="B49" s="21"/>
      <c r="C49" s="38" t="s">
        <v>117</v>
      </c>
      <c r="D49" s="21"/>
      <c r="E49" s="13">
        <v>4611.4449999999997</v>
      </c>
      <c r="F49" s="52"/>
      <c r="G49" s="13">
        <v>102.07</v>
      </c>
    </row>
    <row r="50" spans="1:7" s="45" customFormat="1" x14ac:dyDescent="0.2">
      <c r="A50" s="42"/>
      <c r="B50" s="38"/>
      <c r="C50" s="38"/>
      <c r="D50" s="38"/>
      <c r="E50" s="53"/>
      <c r="F50" s="60"/>
      <c r="G50" s="53"/>
    </row>
    <row r="51" spans="1:7" s="6" customFormat="1" x14ac:dyDescent="0.2">
      <c r="A51" s="23">
        <v>31</v>
      </c>
      <c r="B51" s="7"/>
      <c r="C51" s="7" t="s">
        <v>52</v>
      </c>
      <c r="D51" s="7"/>
      <c r="E51" s="11">
        <v>4.1050000000000004</v>
      </c>
      <c r="F51" s="18">
        <v>5.9700000000000003E-2</v>
      </c>
      <c r="G51" s="22">
        <v>0.28999999999999998</v>
      </c>
    </row>
    <row r="52" spans="1:7" s="6" customFormat="1" x14ac:dyDescent="0.2">
      <c r="A52" s="23">
        <v>32</v>
      </c>
      <c r="B52" s="7"/>
      <c r="C52" s="7" t="s">
        <v>23</v>
      </c>
      <c r="D52" s="7"/>
      <c r="E52" s="11">
        <v>618.99</v>
      </c>
      <c r="F52" s="18">
        <v>2.0500000000000001E-2</v>
      </c>
      <c r="G52" s="22">
        <v>12.81</v>
      </c>
    </row>
    <row r="53" spans="1:7" s="6" customFormat="1" x14ac:dyDescent="0.2">
      <c r="A53" s="42">
        <v>33</v>
      </c>
      <c r="B53" s="7"/>
      <c r="C53" s="7" t="s">
        <v>31</v>
      </c>
      <c r="D53" s="7"/>
      <c r="E53" s="11">
        <v>463.46</v>
      </c>
      <c r="F53" s="18">
        <v>9.2200000000000004E-2</v>
      </c>
      <c r="G53" s="22">
        <v>41.03</v>
      </c>
    </row>
    <row r="54" spans="1:7" x14ac:dyDescent="0.2">
      <c r="A54" s="42">
        <v>34</v>
      </c>
      <c r="C54" s="7" t="s">
        <v>7</v>
      </c>
      <c r="E54" s="13">
        <f>SUM(E23:E53)</f>
        <v>8929.6949999999979</v>
      </c>
      <c r="F54" s="14"/>
      <c r="G54" s="13">
        <f>SUM(G23:G53)</f>
        <v>234.93</v>
      </c>
    </row>
    <row r="55" spans="1:7" s="38" customFormat="1" x14ac:dyDescent="0.2">
      <c r="A55" s="42"/>
      <c r="E55" s="53"/>
      <c r="F55" s="54"/>
      <c r="G55" s="53"/>
    </row>
    <row r="56" spans="1:7" s="38" customFormat="1" x14ac:dyDescent="0.2">
      <c r="A56" s="42"/>
      <c r="E56" s="53"/>
      <c r="F56" s="54"/>
      <c r="G56" s="53"/>
    </row>
    <row r="57" spans="1:7" s="38" customFormat="1" x14ac:dyDescent="0.2">
      <c r="A57" s="42"/>
      <c r="E57" s="53"/>
      <c r="F57" s="54"/>
      <c r="G57" s="53"/>
    </row>
    <row r="58" spans="1:7" s="38" customFormat="1" x14ac:dyDescent="0.2">
      <c r="A58" s="42"/>
      <c r="E58" s="53"/>
      <c r="F58" s="54"/>
      <c r="G58" s="53"/>
    </row>
    <row r="59" spans="1:7" s="38" customFormat="1" x14ac:dyDescent="0.2">
      <c r="A59" s="42"/>
      <c r="E59" s="53"/>
      <c r="F59" s="54"/>
      <c r="G59" s="53"/>
    </row>
    <row r="60" spans="1:7" s="38" customFormat="1" x14ac:dyDescent="0.2">
      <c r="A60" s="42"/>
      <c r="E60" s="53"/>
      <c r="F60" s="54"/>
      <c r="G60" s="53"/>
    </row>
    <row r="61" spans="1:7" s="38" customFormat="1" x14ac:dyDescent="0.2">
      <c r="A61" s="49" t="s">
        <v>156</v>
      </c>
      <c r="B61" s="49"/>
      <c r="C61" s="49"/>
      <c r="D61" s="49"/>
      <c r="E61" s="49"/>
      <c r="F61" s="49"/>
      <c r="G61" s="49"/>
    </row>
    <row r="62" spans="1:7" s="38" customFormat="1" x14ac:dyDescent="0.2">
      <c r="E62" s="42"/>
    </row>
    <row r="63" spans="1:7" s="38" customFormat="1" ht="27" x14ac:dyDescent="0.2">
      <c r="A63" s="47" t="s">
        <v>160</v>
      </c>
      <c r="B63" s="45"/>
      <c r="C63" s="46" t="s">
        <v>0</v>
      </c>
      <c r="D63" s="45"/>
      <c r="E63" s="47" t="s">
        <v>171</v>
      </c>
      <c r="F63" s="47" t="s">
        <v>11</v>
      </c>
      <c r="G63" s="47" t="s">
        <v>12</v>
      </c>
    </row>
    <row r="64" spans="1:7" x14ac:dyDescent="0.2">
      <c r="A64" s="38"/>
      <c r="B64" s="38"/>
      <c r="C64" s="38"/>
      <c r="D64" s="38"/>
      <c r="E64" s="42" t="s">
        <v>1</v>
      </c>
      <c r="F64" s="42" t="s">
        <v>2</v>
      </c>
      <c r="G64" s="42" t="s">
        <v>118</v>
      </c>
    </row>
    <row r="65" spans="1:7" s="38" customFormat="1" x14ac:dyDescent="0.2">
      <c r="E65" s="42"/>
      <c r="F65" s="42"/>
      <c r="G65" s="42"/>
    </row>
    <row r="66" spans="1:7" x14ac:dyDescent="0.2">
      <c r="A66" s="8"/>
      <c r="C66" s="3" t="s">
        <v>54</v>
      </c>
      <c r="E66" s="11"/>
      <c r="F66" s="11"/>
      <c r="G66" s="9"/>
    </row>
    <row r="67" spans="1:7" x14ac:dyDescent="0.2">
      <c r="A67" s="8"/>
      <c r="E67" s="22"/>
      <c r="F67" s="11"/>
      <c r="G67" s="9"/>
    </row>
    <row r="68" spans="1:7" x14ac:dyDescent="0.2">
      <c r="A68" s="8">
        <f>A54+1</f>
        <v>35</v>
      </c>
      <c r="C68" s="7" t="s">
        <v>55</v>
      </c>
      <c r="E68" s="22">
        <v>9.7472979999999987E-2</v>
      </c>
      <c r="F68" s="17">
        <v>60</v>
      </c>
      <c r="G68" s="22">
        <v>1.9494589999999999E-2</v>
      </c>
    </row>
    <row r="69" spans="1:7" s="38" customFormat="1" x14ac:dyDescent="0.2">
      <c r="A69" s="42"/>
      <c r="E69" s="41"/>
      <c r="F69" s="17"/>
      <c r="G69" s="41"/>
    </row>
    <row r="70" spans="1:7" s="31" customFormat="1" x14ac:dyDescent="0.2">
      <c r="A70" s="42"/>
      <c r="C70" s="40" t="s">
        <v>34</v>
      </c>
      <c r="E70" s="33"/>
      <c r="F70" s="17"/>
      <c r="G70" s="33"/>
    </row>
    <row r="71" spans="1:7" x14ac:dyDescent="0.2">
      <c r="A71" s="42">
        <f>A68+1</f>
        <v>36</v>
      </c>
      <c r="C71" s="7" t="s">
        <v>119</v>
      </c>
      <c r="E71" s="22"/>
      <c r="F71" s="12">
        <v>0.1074</v>
      </c>
      <c r="G71" s="22"/>
    </row>
    <row r="72" spans="1:7" x14ac:dyDescent="0.2">
      <c r="A72" s="42">
        <f t="shared" ref="A72:A97" si="0">A71+1</f>
        <v>37</v>
      </c>
      <c r="C72" s="7" t="s">
        <v>120</v>
      </c>
      <c r="E72" s="22"/>
      <c r="F72" s="12">
        <v>1.5E-3</v>
      </c>
      <c r="G72" s="22"/>
    </row>
    <row r="73" spans="1:7" s="31" customFormat="1" x14ac:dyDescent="0.2">
      <c r="A73" s="42">
        <f t="shared" si="0"/>
        <v>38</v>
      </c>
      <c r="C73" s="38" t="s">
        <v>121</v>
      </c>
      <c r="E73" s="13">
        <v>20.702800960000001</v>
      </c>
      <c r="F73" s="14"/>
      <c r="G73" s="13">
        <v>2.2090436199999997</v>
      </c>
    </row>
    <row r="74" spans="1:7" s="38" customFormat="1" x14ac:dyDescent="0.2">
      <c r="A74" s="42"/>
      <c r="E74" s="53"/>
      <c r="F74" s="54"/>
      <c r="G74" s="53"/>
    </row>
    <row r="75" spans="1:7" x14ac:dyDescent="0.2">
      <c r="A75" s="42">
        <f>A73+1</f>
        <v>39</v>
      </c>
      <c r="C75" s="7" t="s">
        <v>36</v>
      </c>
      <c r="E75" s="22">
        <v>57.313487680000001</v>
      </c>
      <c r="F75" s="12">
        <v>0.1056</v>
      </c>
      <c r="G75" s="22">
        <v>5.351631995516116</v>
      </c>
    </row>
    <row r="76" spans="1:7" x14ac:dyDescent="0.2">
      <c r="A76" s="42">
        <f t="shared" si="0"/>
        <v>40</v>
      </c>
      <c r="C76" s="7" t="s">
        <v>56</v>
      </c>
      <c r="E76" s="22">
        <v>2.3143931549999999</v>
      </c>
      <c r="F76" s="12">
        <v>0.09</v>
      </c>
      <c r="G76" s="22">
        <v>0.2183416</v>
      </c>
    </row>
    <row r="77" spans="1:7" x14ac:dyDescent="0.2">
      <c r="A77" s="42">
        <f t="shared" si="0"/>
        <v>41</v>
      </c>
      <c r="C77" s="7" t="s">
        <v>37</v>
      </c>
      <c r="E77" s="22">
        <v>17.594736490000003</v>
      </c>
      <c r="F77" s="12">
        <v>3.5799999999999998E-2</v>
      </c>
      <c r="G77" s="22">
        <v>0.62592914999999993</v>
      </c>
    </row>
    <row r="78" spans="1:7" x14ac:dyDescent="0.2">
      <c r="A78" s="42">
        <f t="shared" si="0"/>
        <v>42</v>
      </c>
      <c r="C78" s="7" t="s">
        <v>58</v>
      </c>
      <c r="E78" s="22">
        <v>50.801139630000009</v>
      </c>
      <c r="F78" s="12">
        <v>4.0800000000000003E-2</v>
      </c>
      <c r="G78" s="22">
        <v>2.07644144</v>
      </c>
    </row>
    <row r="79" spans="1:7" x14ac:dyDescent="0.2">
      <c r="A79" s="42">
        <f t="shared" si="0"/>
        <v>43</v>
      </c>
      <c r="C79" s="7" t="s">
        <v>59</v>
      </c>
      <c r="E79" s="22">
        <v>1.6866890000000001</v>
      </c>
      <c r="F79" s="12">
        <v>7.4000000000000003E-3</v>
      </c>
      <c r="G79" s="22">
        <v>1.33948E-2</v>
      </c>
    </row>
    <row r="80" spans="1:7" x14ac:dyDescent="0.2">
      <c r="A80" s="42">
        <f t="shared" si="0"/>
        <v>44</v>
      </c>
      <c r="C80" s="7" t="s">
        <v>60</v>
      </c>
      <c r="E80" s="22">
        <v>7.2557476799999998</v>
      </c>
      <c r="F80" s="12">
        <v>8.0100000000000005E-2</v>
      </c>
      <c r="G80" s="22">
        <v>0.61047851999999991</v>
      </c>
    </row>
    <row r="81" spans="1:7" s="38" customFormat="1" x14ac:dyDescent="0.2">
      <c r="A81" s="42"/>
      <c r="E81" s="41"/>
      <c r="F81" s="12"/>
      <c r="G81" s="41"/>
    </row>
    <row r="82" spans="1:7" s="31" customFormat="1" x14ac:dyDescent="0.2">
      <c r="A82" s="42"/>
      <c r="C82" s="40" t="s">
        <v>57</v>
      </c>
      <c r="E82" s="33"/>
      <c r="F82" s="12"/>
      <c r="G82" s="33"/>
    </row>
    <row r="83" spans="1:7" s="31" customFormat="1" x14ac:dyDescent="0.2">
      <c r="A83" s="42">
        <f>A80+1</f>
        <v>45</v>
      </c>
      <c r="C83" s="31" t="s">
        <v>122</v>
      </c>
      <c r="E83" s="33"/>
      <c r="F83" s="12">
        <v>2.1000000000000001E-2</v>
      </c>
      <c r="G83" s="33"/>
    </row>
    <row r="84" spans="1:7" x14ac:dyDescent="0.2">
      <c r="A84" s="42">
        <f t="shared" si="0"/>
        <v>46</v>
      </c>
      <c r="C84" s="7" t="s">
        <v>124</v>
      </c>
      <c r="E84" s="22"/>
      <c r="F84" s="12">
        <v>0.1893</v>
      </c>
      <c r="G84" s="22"/>
    </row>
    <row r="85" spans="1:7" s="31" customFormat="1" x14ac:dyDescent="0.2">
      <c r="A85" s="42">
        <f t="shared" si="0"/>
        <v>47</v>
      </c>
      <c r="C85" s="38" t="s">
        <v>123</v>
      </c>
      <c r="E85" s="13">
        <v>0.64345088000000006</v>
      </c>
      <c r="F85" s="14"/>
      <c r="G85" s="13">
        <v>2.7716400000000002E-2</v>
      </c>
    </row>
    <row r="86" spans="1:7" s="38" customFormat="1" x14ac:dyDescent="0.2">
      <c r="A86" s="42"/>
      <c r="E86" s="53"/>
      <c r="F86" s="54"/>
      <c r="G86" s="53"/>
    </row>
    <row r="87" spans="1:7" x14ac:dyDescent="0.2">
      <c r="A87" s="42">
        <f>A85+1</f>
        <v>48</v>
      </c>
      <c r="C87" s="7" t="s">
        <v>39</v>
      </c>
      <c r="E87" s="22">
        <v>3.8818210349999998</v>
      </c>
      <c r="F87" s="12">
        <v>9.7100000000000006E-2</v>
      </c>
      <c r="G87" s="22">
        <v>0.39471294000000001</v>
      </c>
    </row>
    <row r="88" spans="1:7" x14ac:dyDescent="0.2">
      <c r="A88" s="42">
        <f t="shared" si="0"/>
        <v>49</v>
      </c>
      <c r="C88" s="7" t="s">
        <v>61</v>
      </c>
      <c r="E88" s="22">
        <v>28.229091175000001</v>
      </c>
      <c r="F88" s="12">
        <v>0.36630000000000001</v>
      </c>
      <c r="G88" s="22">
        <v>3.8765900500000003</v>
      </c>
    </row>
    <row r="89" spans="1:7" x14ac:dyDescent="0.2">
      <c r="A89" s="42">
        <f t="shared" si="0"/>
        <v>50</v>
      </c>
      <c r="C89" s="7" t="s">
        <v>62</v>
      </c>
      <c r="E89" s="22">
        <v>127.09883026999999</v>
      </c>
      <c r="F89" s="12">
        <v>0.1</v>
      </c>
      <c r="G89" s="22">
        <v>9.5324120899999993</v>
      </c>
    </row>
    <row r="90" spans="1:7" s="38" customFormat="1" x14ac:dyDescent="0.2">
      <c r="A90" s="42"/>
      <c r="E90" s="41"/>
      <c r="F90" s="12"/>
      <c r="G90" s="41"/>
    </row>
    <row r="91" spans="1:7" s="31" customFormat="1" x14ac:dyDescent="0.2">
      <c r="A91" s="42"/>
      <c r="C91" s="40" t="s">
        <v>125</v>
      </c>
      <c r="E91" s="33"/>
      <c r="F91" s="12"/>
      <c r="G91" s="33"/>
    </row>
    <row r="92" spans="1:7" x14ac:dyDescent="0.2">
      <c r="A92" s="42">
        <f>A89+1</f>
        <v>51</v>
      </c>
      <c r="C92" s="7" t="s">
        <v>126</v>
      </c>
      <c r="E92" s="22"/>
      <c r="F92" s="12">
        <v>0.26319999999999999</v>
      </c>
      <c r="G92" s="22"/>
    </row>
    <row r="93" spans="1:7" x14ac:dyDescent="0.2">
      <c r="A93" s="42">
        <f t="shared" si="0"/>
        <v>52</v>
      </c>
      <c r="C93" s="7" t="s">
        <v>127</v>
      </c>
      <c r="E93" s="22"/>
      <c r="F93" s="12">
        <v>0.21240000000000001</v>
      </c>
      <c r="G93" s="22"/>
    </row>
    <row r="94" spans="1:7" s="31" customFormat="1" x14ac:dyDescent="0.2">
      <c r="A94" s="42">
        <f>A93+1</f>
        <v>53</v>
      </c>
      <c r="C94" s="38" t="s">
        <v>128</v>
      </c>
      <c r="E94" s="13">
        <v>225.10865267499997</v>
      </c>
      <c r="F94" s="14"/>
      <c r="G94" s="13">
        <v>36.902648310000004</v>
      </c>
    </row>
    <row r="95" spans="1:7" s="38" customFormat="1" x14ac:dyDescent="0.2">
      <c r="A95" s="42"/>
      <c r="E95" s="53"/>
      <c r="F95" s="54"/>
      <c r="G95" s="53"/>
    </row>
    <row r="96" spans="1:7" x14ac:dyDescent="0.2">
      <c r="A96" s="42">
        <f>A94+1</f>
        <v>54</v>
      </c>
      <c r="C96" s="7" t="s">
        <v>63</v>
      </c>
      <c r="E96" s="22">
        <v>92.144999999999996</v>
      </c>
      <c r="F96" s="12">
        <v>0.1</v>
      </c>
      <c r="G96" s="22">
        <v>9.1999999999999993</v>
      </c>
    </row>
    <row r="97" spans="1:7" x14ac:dyDescent="0.2">
      <c r="A97" s="42">
        <f t="shared" si="0"/>
        <v>55</v>
      </c>
      <c r="C97" s="7" t="s">
        <v>7</v>
      </c>
      <c r="E97" s="13">
        <f>SUM(E68:E96)</f>
        <v>634.87331360999997</v>
      </c>
      <c r="F97" s="14"/>
      <c r="G97" s="13">
        <f>SUM(G68:G96)</f>
        <v>71.058835505516114</v>
      </c>
    </row>
    <row r="98" spans="1:7" x14ac:dyDescent="0.2">
      <c r="A98" s="34"/>
      <c r="C98" s="15"/>
      <c r="E98" s="9"/>
      <c r="F98" s="11"/>
      <c r="G98" s="9"/>
    </row>
    <row r="99" spans="1:7" x14ac:dyDescent="0.2">
      <c r="A99" s="34">
        <f>A97+1</f>
        <v>56</v>
      </c>
      <c r="C99" s="7" t="s">
        <v>65</v>
      </c>
      <c r="E99" s="22">
        <v>1.6708610000000002</v>
      </c>
      <c r="F99" s="12">
        <v>2.2700000000000001E-2</v>
      </c>
      <c r="G99" s="22">
        <v>3.792852E-2</v>
      </c>
    </row>
    <row r="100" spans="1:7" x14ac:dyDescent="0.2">
      <c r="A100" s="34"/>
    </row>
    <row r="101" spans="1:7" ht="13.5" thickBot="1" x14ac:dyDescent="0.25">
      <c r="A101" s="34">
        <f>A99+1</f>
        <v>57</v>
      </c>
      <c r="C101" s="7" t="s">
        <v>151</v>
      </c>
      <c r="E101" s="24">
        <f>E19+E54+E97+E99</f>
        <v>9963.6623860499985</v>
      </c>
      <c r="F101" s="16">
        <f>G101/E101</f>
        <v>3.1530181999679371E-2</v>
      </c>
      <c r="G101" s="24">
        <f>G19+G54+G97+G99</f>
        <v>314.15608841551608</v>
      </c>
    </row>
    <row r="102" spans="1:7" ht="13.5" thickTop="1" x14ac:dyDescent="0.2"/>
    <row r="103" spans="1:7" x14ac:dyDescent="0.2">
      <c r="A103" s="4" t="s">
        <v>172</v>
      </c>
    </row>
    <row r="104" spans="1:7" x14ac:dyDescent="0.2">
      <c r="A104" s="10" t="s">
        <v>10</v>
      </c>
      <c r="C104" s="21" t="s">
        <v>175</v>
      </c>
    </row>
  </sheetData>
  <pageMargins left="0.7" right="0.7" top="0.75" bottom="0.75" header="0.3" footer="0.3"/>
  <pageSetup scale="97" orientation="portrait" useFirstPageNumber="1" r:id="rId1"/>
  <headerFooter>
    <oddHeader xml:space="preserve">&amp;R&amp;"Arial,Regular"&amp;10Filed: 2022-10-31
EB-2022-0200
Exhibit 4
Tab 5
Schedule 1
Attachment 3
Page &amp;P of 28
</oddHeader>
  </headerFooter>
  <rowBreaks count="1" manualBreakCount="1">
    <brk id="5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8EAC9-A48A-4B7E-8AD2-6961BFD986EA}">
  <dimension ref="A5:G138"/>
  <sheetViews>
    <sheetView view="pageLayout" zoomScale="90" zoomScaleNormal="100" zoomScalePageLayoutView="90" workbookViewId="0"/>
  </sheetViews>
  <sheetFormatPr defaultColWidth="101.140625" defaultRowHeight="12.75" x14ac:dyDescent="0.2"/>
  <cols>
    <col min="1" max="1" width="5.7109375" style="7" bestFit="1" customWidth="1"/>
    <col min="2" max="2" width="1.28515625" style="7" customWidth="1"/>
    <col min="3" max="3" width="33.140625" style="7" customWidth="1"/>
    <col min="4" max="4" width="1.28515625" style="7" customWidth="1"/>
    <col min="5" max="5" width="16" style="8" customWidth="1"/>
    <col min="6" max="7" width="16" style="7" customWidth="1"/>
    <col min="8" max="16384" width="101.140625" style="7"/>
  </cols>
  <sheetData>
    <row r="5" spans="1:7" s="2" customFormat="1" x14ac:dyDescent="0.2">
      <c r="A5" s="1"/>
      <c r="B5" s="1"/>
      <c r="C5" s="1"/>
      <c r="D5" s="1"/>
      <c r="E5" s="1"/>
      <c r="F5" s="1"/>
      <c r="G5" s="1"/>
    </row>
    <row r="6" spans="1:7" s="2" customFormat="1" x14ac:dyDescent="0.2">
      <c r="A6" s="1" t="s">
        <v>44</v>
      </c>
      <c r="B6" s="1"/>
      <c r="C6" s="1"/>
      <c r="D6" s="1"/>
      <c r="E6" s="1"/>
      <c r="F6" s="1"/>
      <c r="G6" s="1"/>
    </row>
    <row r="8" spans="1:7" s="6" customFormat="1" ht="27" x14ac:dyDescent="0.2">
      <c r="A8" s="47" t="s">
        <v>160</v>
      </c>
      <c r="C8" s="46" t="s">
        <v>0</v>
      </c>
      <c r="E8" s="47" t="s">
        <v>171</v>
      </c>
      <c r="F8" s="47" t="s">
        <v>11</v>
      </c>
      <c r="G8" s="47" t="s">
        <v>12</v>
      </c>
    </row>
    <row r="9" spans="1:7" x14ac:dyDescent="0.2">
      <c r="E9" s="8" t="s">
        <v>1</v>
      </c>
      <c r="F9" s="8" t="s">
        <v>2</v>
      </c>
      <c r="G9" s="42" t="s">
        <v>118</v>
      </c>
    </row>
    <row r="10" spans="1:7" x14ac:dyDescent="0.2">
      <c r="F10" s="8"/>
      <c r="G10" s="8"/>
    </row>
    <row r="11" spans="1:7" x14ac:dyDescent="0.2">
      <c r="C11" s="3" t="s">
        <v>8</v>
      </c>
      <c r="F11" s="8"/>
      <c r="G11" s="8"/>
    </row>
    <row r="12" spans="1:7" x14ac:dyDescent="0.2">
      <c r="A12" s="8"/>
      <c r="E12" s="11"/>
      <c r="F12" s="11"/>
      <c r="G12" s="9"/>
    </row>
    <row r="13" spans="1:7" x14ac:dyDescent="0.2">
      <c r="A13" s="8">
        <v>1</v>
      </c>
      <c r="C13" s="7" t="s">
        <v>14</v>
      </c>
      <c r="E13" s="41">
        <v>1.1680347933333333</v>
      </c>
      <c r="F13" s="12"/>
      <c r="G13" s="41">
        <v>0</v>
      </c>
    </row>
    <row r="14" spans="1:7" x14ac:dyDescent="0.2">
      <c r="A14" s="8">
        <v>2</v>
      </c>
      <c r="C14" s="7" t="s">
        <v>15</v>
      </c>
      <c r="E14" s="41">
        <v>0.49476059000000006</v>
      </c>
      <c r="F14" s="12"/>
      <c r="G14" s="41">
        <v>0</v>
      </c>
    </row>
    <row r="15" spans="1:7" x14ac:dyDescent="0.2">
      <c r="A15" s="8">
        <v>3</v>
      </c>
      <c r="C15" s="7" t="s">
        <v>7</v>
      </c>
      <c r="E15" s="13">
        <f>SUM(E12:E14)</f>
        <v>1.6627953833333333</v>
      </c>
      <c r="F15" s="14"/>
      <c r="G15" s="13">
        <f>SUM(G12:G14)</f>
        <v>0</v>
      </c>
    </row>
    <row r="16" spans="1:7" x14ac:dyDescent="0.2">
      <c r="A16" s="8"/>
      <c r="E16" s="41"/>
      <c r="F16" s="11"/>
      <c r="G16" s="41"/>
    </row>
    <row r="17" spans="1:7" x14ac:dyDescent="0.2">
      <c r="A17" s="8"/>
      <c r="C17" s="3" t="s">
        <v>3</v>
      </c>
      <c r="E17" s="41"/>
      <c r="F17" s="11"/>
      <c r="G17" s="41"/>
    </row>
    <row r="18" spans="1:7" x14ac:dyDescent="0.2">
      <c r="A18" s="8"/>
      <c r="E18" s="41"/>
      <c r="F18" s="11"/>
      <c r="G18" s="41"/>
    </row>
    <row r="19" spans="1:7" x14ac:dyDescent="0.2">
      <c r="A19" s="8">
        <v>4</v>
      </c>
      <c r="C19" s="7" t="s">
        <v>17</v>
      </c>
      <c r="E19" s="41">
        <v>6.5245222518299997</v>
      </c>
      <c r="F19" s="12">
        <v>2.8500000000000001E-2</v>
      </c>
      <c r="G19" s="41">
        <v>0.18273471658486368</v>
      </c>
    </row>
    <row r="20" spans="1:7" x14ac:dyDescent="0.2">
      <c r="A20" s="8">
        <v>5</v>
      </c>
      <c r="C20" s="7" t="s">
        <v>18</v>
      </c>
      <c r="E20" s="41">
        <v>5.9077470173721593</v>
      </c>
      <c r="F20" s="12">
        <v>2.5399999999999999E-2</v>
      </c>
      <c r="G20" s="41">
        <v>0.1497439712258925</v>
      </c>
    </row>
    <row r="21" spans="1:7" x14ac:dyDescent="0.2">
      <c r="A21" s="8">
        <v>6</v>
      </c>
      <c r="C21" s="7" t="s">
        <v>19</v>
      </c>
      <c r="E21" s="41">
        <v>20.243859790000002</v>
      </c>
      <c r="F21" s="12">
        <v>3.5400000000000001E-2</v>
      </c>
      <c r="G21" s="41">
        <v>0.71663263656600018</v>
      </c>
    </row>
    <row r="22" spans="1:7" x14ac:dyDescent="0.2">
      <c r="A22" s="8">
        <v>7</v>
      </c>
      <c r="C22" s="7" t="s">
        <v>20</v>
      </c>
      <c r="E22" s="41">
        <v>5.8337697257078327</v>
      </c>
      <c r="F22" s="17" t="s">
        <v>152</v>
      </c>
      <c r="G22" s="41">
        <v>0.15038983474416875</v>
      </c>
    </row>
    <row r="23" spans="1:7" x14ac:dyDescent="0.2">
      <c r="A23" s="8">
        <v>8</v>
      </c>
      <c r="C23" s="7" t="s">
        <v>7</v>
      </c>
      <c r="E23" s="13">
        <f>SUM(E18:E22)</f>
        <v>38.509898784909993</v>
      </c>
      <c r="F23" s="14"/>
      <c r="G23" s="13">
        <f>SUM(G18:G22)</f>
        <v>1.1995011591209253</v>
      </c>
    </row>
    <row r="24" spans="1:7" x14ac:dyDescent="0.2">
      <c r="A24" s="8"/>
      <c r="C24" s="15"/>
      <c r="E24" s="41"/>
      <c r="F24" s="11"/>
      <c r="G24" s="41"/>
    </row>
    <row r="25" spans="1:7" x14ac:dyDescent="0.2">
      <c r="A25" s="8"/>
      <c r="C25" s="3" t="s">
        <v>4</v>
      </c>
      <c r="E25" s="41"/>
      <c r="F25" s="11"/>
      <c r="G25" s="41"/>
    </row>
    <row r="26" spans="1:7" x14ac:dyDescent="0.2">
      <c r="A26" s="8"/>
      <c r="E26" s="41"/>
      <c r="F26" s="11"/>
      <c r="G26" s="41"/>
    </row>
    <row r="27" spans="1:7" x14ac:dyDescent="0.2">
      <c r="A27" s="42">
        <v>9</v>
      </c>
      <c r="B27" s="38"/>
      <c r="C27" s="38" t="s">
        <v>21</v>
      </c>
      <c r="E27" s="41">
        <v>33.741757310000004</v>
      </c>
      <c r="F27" s="12">
        <v>2.1000000000000001E-2</v>
      </c>
      <c r="G27" s="41">
        <v>0.70857690351000013</v>
      </c>
    </row>
    <row r="28" spans="1:7" x14ac:dyDescent="0.2">
      <c r="A28" s="42">
        <v>10</v>
      </c>
      <c r="B28" s="38"/>
      <c r="C28" s="38" t="s">
        <v>17</v>
      </c>
      <c r="E28" s="41">
        <v>75.52268505692895</v>
      </c>
      <c r="F28" s="12">
        <v>2.5000000000000001E-2</v>
      </c>
      <c r="G28" s="41">
        <v>1.8621235276535089</v>
      </c>
    </row>
    <row r="29" spans="1:7" x14ac:dyDescent="0.2">
      <c r="A29" s="42">
        <v>11</v>
      </c>
      <c r="B29" s="38"/>
      <c r="C29" s="38" t="s">
        <v>46</v>
      </c>
      <c r="E29" s="41">
        <v>61.668425646424382</v>
      </c>
      <c r="F29" s="12">
        <v>2.4799999999999999E-2</v>
      </c>
      <c r="G29" s="41">
        <v>1.4354723589186886</v>
      </c>
    </row>
    <row r="30" spans="1:7" s="38" customFormat="1" x14ac:dyDescent="0.2">
      <c r="A30" s="42">
        <v>12</v>
      </c>
      <c r="C30" s="38" t="s">
        <v>53</v>
      </c>
      <c r="E30" s="41">
        <v>63.551324116355374</v>
      </c>
      <c r="F30" s="12">
        <v>2.4799999999999999E-2</v>
      </c>
      <c r="G30" s="41">
        <v>1.4697110544191649</v>
      </c>
    </row>
    <row r="31" spans="1:7" x14ac:dyDescent="0.2">
      <c r="A31" s="42">
        <v>13</v>
      </c>
      <c r="B31" s="38"/>
      <c r="C31" s="38" t="s">
        <v>22</v>
      </c>
      <c r="E31" s="41">
        <v>472.84145062012794</v>
      </c>
      <c r="F31" s="12">
        <v>2.6800000000000001E-2</v>
      </c>
      <c r="G31" s="41">
        <v>12.658016381779975</v>
      </c>
    </row>
    <row r="32" spans="1:7" x14ac:dyDescent="0.2">
      <c r="A32" s="42">
        <v>14</v>
      </c>
      <c r="B32" s="38"/>
      <c r="C32" s="38" t="s">
        <v>133</v>
      </c>
      <c r="E32" s="41">
        <v>79.902795941626707</v>
      </c>
      <c r="F32" s="12">
        <v>3.1099999999999999E-2</v>
      </c>
      <c r="G32" s="41">
        <v>2.396646831732212</v>
      </c>
    </row>
    <row r="33" spans="1:7" x14ac:dyDescent="0.2">
      <c r="A33" s="42">
        <v>15</v>
      </c>
      <c r="B33" s="38"/>
      <c r="C33" s="38" t="s">
        <v>20</v>
      </c>
      <c r="E33" s="41">
        <v>25.260907367802851</v>
      </c>
      <c r="F33" s="17" t="s">
        <v>153</v>
      </c>
      <c r="G33" s="41">
        <v>0.70372151620767687</v>
      </c>
    </row>
    <row r="34" spans="1:7" x14ac:dyDescent="0.2">
      <c r="A34" s="42">
        <v>16</v>
      </c>
      <c r="B34" s="38"/>
      <c r="C34" s="38" t="s">
        <v>7</v>
      </c>
      <c r="E34" s="13">
        <f>SUM(E26:E33)</f>
        <v>812.48934605926615</v>
      </c>
      <c r="F34" s="14"/>
      <c r="G34" s="13">
        <f>SUM(G26:G33)</f>
        <v>21.234268574221225</v>
      </c>
    </row>
    <row r="35" spans="1:7" x14ac:dyDescent="0.2">
      <c r="A35" s="8"/>
      <c r="C35" s="2"/>
      <c r="E35" s="41"/>
      <c r="F35" s="11"/>
      <c r="G35" s="41"/>
    </row>
    <row r="36" spans="1:7" x14ac:dyDescent="0.2">
      <c r="A36" s="8"/>
      <c r="C36" s="3" t="s">
        <v>5</v>
      </c>
      <c r="E36" s="41"/>
      <c r="F36" s="11"/>
      <c r="G36" s="41"/>
    </row>
    <row r="37" spans="1:7" x14ac:dyDescent="0.2">
      <c r="A37" s="8"/>
      <c r="E37" s="41"/>
      <c r="F37" s="11"/>
      <c r="G37" s="41"/>
    </row>
    <row r="38" spans="1:7" x14ac:dyDescent="0.2">
      <c r="A38" s="42">
        <v>17</v>
      </c>
      <c r="C38" s="7" t="s">
        <v>21</v>
      </c>
      <c r="E38" s="19">
        <v>69.816731820932006</v>
      </c>
      <c r="F38" s="12">
        <v>1.7600000000000001E-2</v>
      </c>
      <c r="G38" s="41">
        <v>1.2202327765854681</v>
      </c>
    </row>
    <row r="39" spans="1:7" x14ac:dyDescent="0.2">
      <c r="A39" s="42">
        <v>18</v>
      </c>
      <c r="C39" s="7" t="s">
        <v>17</v>
      </c>
      <c r="E39" s="41">
        <v>167.90265999471094</v>
      </c>
      <c r="F39" s="12">
        <v>2.0299999999999999E-2</v>
      </c>
      <c r="G39" s="41">
        <v>3.4073094806770059</v>
      </c>
    </row>
    <row r="40" spans="1:7" x14ac:dyDescent="0.2">
      <c r="A40" s="42">
        <v>19</v>
      </c>
      <c r="C40" s="7" t="s">
        <v>24</v>
      </c>
      <c r="E40" s="41">
        <v>2143.8088041589126</v>
      </c>
      <c r="F40" s="12">
        <v>1.9800000000000002E-2</v>
      </c>
      <c r="G40" s="41">
        <v>41.837441355266918</v>
      </c>
    </row>
    <row r="41" spans="1:7" x14ac:dyDescent="0.2">
      <c r="A41" s="42">
        <v>20</v>
      </c>
      <c r="C41" s="7" t="s">
        <v>22</v>
      </c>
      <c r="E41" s="41">
        <v>952.20835586221267</v>
      </c>
      <c r="F41" s="12">
        <v>3.2300000000000002E-2</v>
      </c>
      <c r="G41" s="41">
        <v>30.737559792837185</v>
      </c>
    </row>
    <row r="42" spans="1:7" x14ac:dyDescent="0.2">
      <c r="A42" s="42">
        <v>21</v>
      </c>
      <c r="C42" s="7" t="s">
        <v>23</v>
      </c>
      <c r="E42" s="19">
        <v>440.59289645654519</v>
      </c>
      <c r="F42" s="12">
        <v>2.5999999999999999E-2</v>
      </c>
      <c r="G42" s="41">
        <v>11.244207053900741</v>
      </c>
    </row>
    <row r="43" spans="1:7" x14ac:dyDescent="0.2">
      <c r="A43" s="42">
        <v>22</v>
      </c>
      <c r="C43" s="7" t="s">
        <v>20</v>
      </c>
      <c r="E43" s="19">
        <v>301.06303894674841</v>
      </c>
      <c r="F43" s="17" t="s">
        <v>154</v>
      </c>
      <c r="G43" s="41">
        <v>7.2745822729860503</v>
      </c>
    </row>
    <row r="44" spans="1:7" x14ac:dyDescent="0.2">
      <c r="A44" s="42">
        <v>23</v>
      </c>
      <c r="C44" s="7" t="s">
        <v>7</v>
      </c>
      <c r="E44" s="13">
        <f>SUM(E37:E43)</f>
        <v>4075.3924872400617</v>
      </c>
      <c r="F44" s="14"/>
      <c r="G44" s="13">
        <f>SUM(G37:G43)</f>
        <v>95.721332732253373</v>
      </c>
    </row>
    <row r="45" spans="1:7" x14ac:dyDescent="0.2">
      <c r="A45" s="42"/>
      <c r="C45" s="2"/>
      <c r="E45" s="41"/>
      <c r="F45" s="11"/>
      <c r="G45" s="41"/>
    </row>
    <row r="46" spans="1:7" s="38" customFormat="1" x14ac:dyDescent="0.2">
      <c r="E46" s="42"/>
    </row>
    <row r="47" spans="1:7" s="38" customFormat="1" x14ac:dyDescent="0.2">
      <c r="E47" s="42"/>
    </row>
    <row r="48" spans="1:7" s="38" customFormat="1" x14ac:dyDescent="0.2">
      <c r="E48" s="42"/>
    </row>
    <row r="49" spans="1:7" s="38" customFormat="1" x14ac:dyDescent="0.2">
      <c r="E49" s="42"/>
    </row>
    <row r="50" spans="1:7" s="38" customFormat="1" x14ac:dyDescent="0.2">
      <c r="E50" s="42"/>
    </row>
    <row r="51" spans="1:7" s="48" customFormat="1" x14ac:dyDescent="0.2">
      <c r="A51" s="49"/>
      <c r="B51" s="49"/>
      <c r="C51" s="49"/>
      <c r="D51" s="49"/>
      <c r="E51" s="49"/>
      <c r="F51" s="49"/>
      <c r="G51" s="49"/>
    </row>
    <row r="52" spans="1:7" s="48" customFormat="1" x14ac:dyDescent="0.2">
      <c r="A52" s="49"/>
      <c r="B52" s="49"/>
      <c r="C52" s="49"/>
      <c r="D52" s="49"/>
      <c r="E52" s="49"/>
      <c r="F52" s="49"/>
      <c r="G52" s="49"/>
    </row>
    <row r="53" spans="1:7" s="48" customFormat="1" x14ac:dyDescent="0.2">
      <c r="A53" s="49"/>
      <c r="B53" s="49"/>
      <c r="C53" s="49"/>
      <c r="D53" s="49"/>
      <c r="E53" s="49"/>
      <c r="F53" s="49"/>
      <c r="G53" s="49"/>
    </row>
    <row r="54" spans="1:7" s="48" customFormat="1" x14ac:dyDescent="0.2">
      <c r="A54" s="49"/>
      <c r="B54" s="49"/>
      <c r="C54" s="49"/>
      <c r="D54" s="49"/>
      <c r="E54" s="49"/>
      <c r="F54" s="49"/>
      <c r="G54" s="49"/>
    </row>
    <row r="55" spans="1:7" s="48" customFormat="1" x14ac:dyDescent="0.2">
      <c r="A55" s="49"/>
      <c r="B55" s="49"/>
      <c r="C55" s="49"/>
      <c r="D55" s="49"/>
      <c r="E55" s="49"/>
      <c r="F55" s="49"/>
      <c r="G55" s="49"/>
    </row>
    <row r="56" spans="1:7" s="48" customFormat="1" x14ac:dyDescent="0.2">
      <c r="A56" s="49"/>
      <c r="B56" s="49"/>
      <c r="C56" s="49"/>
      <c r="D56" s="49"/>
      <c r="E56" s="49"/>
      <c r="F56" s="49"/>
      <c r="G56" s="49"/>
    </row>
    <row r="57" spans="1:7" s="48" customFormat="1" x14ac:dyDescent="0.2">
      <c r="A57" s="49"/>
      <c r="B57" s="49"/>
      <c r="C57" s="49"/>
      <c r="D57" s="49"/>
      <c r="E57" s="49"/>
      <c r="F57" s="49"/>
      <c r="G57" s="49"/>
    </row>
    <row r="58" spans="1:7" s="48" customFormat="1" x14ac:dyDescent="0.2">
      <c r="A58" s="49"/>
      <c r="B58" s="49"/>
      <c r="C58" s="49"/>
      <c r="D58" s="49"/>
      <c r="E58" s="49"/>
      <c r="F58" s="49"/>
      <c r="G58" s="49"/>
    </row>
    <row r="59" spans="1:7" s="48" customFormat="1" x14ac:dyDescent="0.2">
      <c r="A59" s="49" t="s">
        <v>167</v>
      </c>
      <c r="B59" s="49"/>
      <c r="C59" s="49"/>
      <c r="D59" s="49"/>
      <c r="E59" s="49"/>
      <c r="F59" s="49"/>
      <c r="G59" s="49"/>
    </row>
    <row r="60" spans="1:7" s="38" customFormat="1" x14ac:dyDescent="0.2">
      <c r="E60" s="42"/>
    </row>
    <row r="61" spans="1:7" s="45" customFormat="1" ht="27" x14ac:dyDescent="0.2">
      <c r="A61" s="47" t="s">
        <v>160</v>
      </c>
      <c r="C61" s="46" t="s">
        <v>0</v>
      </c>
      <c r="E61" s="47" t="s">
        <v>171</v>
      </c>
      <c r="F61" s="47" t="s">
        <v>11</v>
      </c>
      <c r="G61" s="47" t="s">
        <v>12</v>
      </c>
    </row>
    <row r="62" spans="1:7" s="38" customFormat="1" x14ac:dyDescent="0.2">
      <c r="E62" s="42" t="s">
        <v>1</v>
      </c>
      <c r="F62" s="42" t="s">
        <v>2</v>
      </c>
      <c r="G62" s="42" t="s">
        <v>118</v>
      </c>
    </row>
    <row r="63" spans="1:7" s="38" customFormat="1" x14ac:dyDescent="0.2">
      <c r="E63" s="42"/>
      <c r="F63" s="42"/>
      <c r="G63" s="42"/>
    </row>
    <row r="64" spans="1:7" x14ac:dyDescent="0.2">
      <c r="A64" s="42"/>
      <c r="B64" s="38"/>
      <c r="C64" s="40" t="s">
        <v>32</v>
      </c>
      <c r="D64" s="38"/>
      <c r="E64" s="41"/>
      <c r="F64" s="41"/>
      <c r="G64" s="41"/>
    </row>
    <row r="65" spans="1:7" x14ac:dyDescent="0.2">
      <c r="A65" s="42"/>
      <c r="B65" s="38"/>
      <c r="C65" s="38"/>
      <c r="D65" s="38"/>
      <c r="E65" s="41"/>
      <c r="F65" s="41"/>
      <c r="G65" s="41"/>
    </row>
    <row r="66" spans="1:7" s="2" customFormat="1" x14ac:dyDescent="0.2">
      <c r="A66" s="42">
        <v>24</v>
      </c>
      <c r="B66" s="38"/>
      <c r="C66" s="38" t="s">
        <v>21</v>
      </c>
      <c r="D66" s="38"/>
      <c r="E66" s="41">
        <v>9.5177385786809872</v>
      </c>
      <c r="F66" s="12">
        <v>1.6500000000000001E-2</v>
      </c>
      <c r="G66" s="41">
        <v>0.15569547046330404</v>
      </c>
    </row>
    <row r="67" spans="1:7" s="2" customFormat="1" x14ac:dyDescent="0.2">
      <c r="A67" s="42">
        <v>25</v>
      </c>
      <c r="B67" s="38"/>
      <c r="C67" s="38" t="s">
        <v>17</v>
      </c>
      <c r="D67" s="38"/>
      <c r="E67" s="41">
        <v>156.98829801497232</v>
      </c>
      <c r="F67" s="12">
        <v>2.2200000000000001E-2</v>
      </c>
      <c r="G67" s="41">
        <v>3.5286054326097069</v>
      </c>
    </row>
    <row r="68" spans="1:7" x14ac:dyDescent="0.2">
      <c r="A68" s="42">
        <v>26</v>
      </c>
      <c r="B68" s="38"/>
      <c r="C68" s="38" t="s">
        <v>25</v>
      </c>
      <c r="D68" s="38"/>
      <c r="E68" s="41">
        <v>134.81037713906582</v>
      </c>
      <c r="F68" s="12">
        <v>2.81E-2</v>
      </c>
      <c r="G68" s="41">
        <v>3.790508109739291</v>
      </c>
    </row>
    <row r="69" spans="1:7" s="6" customFormat="1" x14ac:dyDescent="0.2">
      <c r="A69" s="42">
        <v>27</v>
      </c>
      <c r="B69" s="38"/>
      <c r="C69" s="38" t="s">
        <v>26</v>
      </c>
      <c r="D69" s="38"/>
      <c r="E69" s="41">
        <v>1049.3328641561504</v>
      </c>
      <c r="F69" s="12">
        <v>2.5100000000000001E-2</v>
      </c>
      <c r="G69" s="41">
        <v>26.298974202399023</v>
      </c>
    </row>
    <row r="70" spans="1:7" s="6" customFormat="1" x14ac:dyDescent="0.2">
      <c r="A70" s="42">
        <v>28</v>
      </c>
      <c r="B70" s="38"/>
      <c r="C70" s="38" t="s">
        <v>27</v>
      </c>
      <c r="D70" s="38"/>
      <c r="E70" s="41">
        <v>116.92025049827788</v>
      </c>
      <c r="F70" s="12">
        <v>0.05</v>
      </c>
      <c r="G70" s="41">
        <v>5.6966316815243179</v>
      </c>
    </row>
    <row r="71" spans="1:7" s="6" customFormat="1" x14ac:dyDescent="0.2">
      <c r="A71" s="42">
        <v>29</v>
      </c>
      <c r="B71" s="38"/>
      <c r="C71" s="38" t="s">
        <v>28</v>
      </c>
      <c r="D71" s="38"/>
      <c r="E71" s="41">
        <v>94.096451911741354</v>
      </c>
      <c r="F71" s="12">
        <v>2.8000000000000001E-2</v>
      </c>
      <c r="G71" s="41">
        <v>2.5993479786763936</v>
      </c>
    </row>
    <row r="72" spans="1:7" s="6" customFormat="1" x14ac:dyDescent="0.2">
      <c r="A72" s="42">
        <v>30</v>
      </c>
      <c r="B72" s="38"/>
      <c r="C72" s="38" t="s">
        <v>29</v>
      </c>
      <c r="D72" s="38"/>
      <c r="E72" s="41">
        <v>749.977961177515</v>
      </c>
      <c r="F72" s="12">
        <v>2.8299999999999999E-2</v>
      </c>
      <c r="G72" s="41">
        <v>20.114046061077605</v>
      </c>
    </row>
    <row r="73" spans="1:7" s="6" customFormat="1" x14ac:dyDescent="0.2">
      <c r="A73" s="42">
        <v>31</v>
      </c>
      <c r="B73" s="38"/>
      <c r="C73" s="38" t="s">
        <v>30</v>
      </c>
      <c r="D73" s="38"/>
      <c r="E73" s="41">
        <v>820.37700746866881</v>
      </c>
      <c r="F73" s="12">
        <v>2.3099999999999999E-2</v>
      </c>
      <c r="G73" s="41">
        <v>18.820151605159072</v>
      </c>
    </row>
    <row r="74" spans="1:7" s="6" customFormat="1" x14ac:dyDescent="0.2">
      <c r="A74" s="42">
        <v>32</v>
      </c>
      <c r="B74" s="38"/>
      <c r="C74" s="38" t="s">
        <v>23</v>
      </c>
      <c r="D74" s="38"/>
      <c r="E74" s="41">
        <v>82.432713438086537</v>
      </c>
      <c r="F74" s="12">
        <v>3.6600000000000001E-2</v>
      </c>
      <c r="G74" s="41">
        <v>2.691123178144295</v>
      </c>
    </row>
    <row r="75" spans="1:7" s="6" customFormat="1" x14ac:dyDescent="0.2">
      <c r="A75" s="42">
        <v>33</v>
      </c>
      <c r="B75" s="38"/>
      <c r="C75" s="38" t="s">
        <v>31</v>
      </c>
      <c r="D75" s="38"/>
      <c r="E75" s="41">
        <v>435.24254066376295</v>
      </c>
      <c r="F75" s="12">
        <v>3.8199999999999998E-2</v>
      </c>
      <c r="G75" s="41">
        <v>16.837846903850764</v>
      </c>
    </row>
    <row r="76" spans="1:7" s="6" customFormat="1" x14ac:dyDescent="0.2">
      <c r="A76" s="42">
        <v>34</v>
      </c>
      <c r="B76" s="38"/>
      <c r="C76" s="38" t="s">
        <v>20</v>
      </c>
      <c r="D76" s="38"/>
      <c r="E76" s="41">
        <v>419.61069051160791</v>
      </c>
      <c r="F76" s="17">
        <v>35</v>
      </c>
      <c r="G76" s="41">
        <v>4.93952978506882</v>
      </c>
    </row>
    <row r="77" spans="1:7" x14ac:dyDescent="0.2">
      <c r="A77" s="42">
        <v>35</v>
      </c>
      <c r="B77" s="38"/>
      <c r="C77" s="38" t="s">
        <v>7</v>
      </c>
      <c r="D77" s="38"/>
      <c r="E77" s="13">
        <f>SUM(E65:E76)</f>
        <v>4069.3068935585302</v>
      </c>
      <c r="F77" s="14"/>
      <c r="G77" s="13">
        <f>SUM(G65:G76)</f>
        <v>105.47246040871258</v>
      </c>
    </row>
    <row r="78" spans="1:7" x14ac:dyDescent="0.2">
      <c r="A78" s="8"/>
      <c r="C78" s="15"/>
      <c r="E78" s="9"/>
      <c r="F78" s="11"/>
      <c r="G78" s="9"/>
    </row>
    <row r="79" spans="1:7" s="38" customFormat="1" x14ac:dyDescent="0.2">
      <c r="A79" s="42"/>
      <c r="C79" s="40" t="s">
        <v>33</v>
      </c>
      <c r="E79" s="9"/>
      <c r="F79" s="41"/>
      <c r="G79" s="9"/>
    </row>
    <row r="80" spans="1:7" s="38" customFormat="1" x14ac:dyDescent="0.2">
      <c r="A80" s="42"/>
      <c r="E80" s="9"/>
      <c r="F80" s="41"/>
      <c r="G80" s="9"/>
    </row>
    <row r="81" spans="1:7" s="38" customFormat="1" x14ac:dyDescent="0.2">
      <c r="A81" s="42">
        <v>36</v>
      </c>
      <c r="C81" s="38" t="s">
        <v>21</v>
      </c>
      <c r="E81" s="41">
        <v>11.441319441936418</v>
      </c>
      <c r="F81" s="12">
        <v>1.7100000000000001E-2</v>
      </c>
      <c r="G81" s="41">
        <v>0.19256609831275034</v>
      </c>
    </row>
    <row r="82" spans="1:7" s="38" customFormat="1" x14ac:dyDescent="0.2">
      <c r="A82" s="42">
        <v>37</v>
      </c>
      <c r="C82" s="38" t="s">
        <v>17</v>
      </c>
      <c r="E82" s="41">
        <v>77.176411718265399</v>
      </c>
      <c r="F82" s="12">
        <v>2.41E-2</v>
      </c>
      <c r="G82" s="41">
        <v>1.8701135223847742</v>
      </c>
    </row>
    <row r="83" spans="1:7" s="38" customFormat="1" x14ac:dyDescent="0.2">
      <c r="A83" s="42">
        <v>38</v>
      </c>
      <c r="C83" s="38" t="s">
        <v>25</v>
      </c>
      <c r="E83" s="41">
        <v>114.91950973813584</v>
      </c>
      <c r="F83" s="12">
        <v>3.2199999999999999E-2</v>
      </c>
      <c r="G83" s="41">
        <v>3.7100856741682406</v>
      </c>
    </row>
    <row r="84" spans="1:7" s="38" customFormat="1" x14ac:dyDescent="0.2">
      <c r="A84" s="42">
        <v>39</v>
      </c>
      <c r="C84" s="38" t="s">
        <v>26</v>
      </c>
      <c r="E84" s="41">
        <v>531.62165635077326</v>
      </c>
      <c r="F84" s="12">
        <v>2.5999999999999999E-2</v>
      </c>
      <c r="G84" s="41">
        <v>13.831773656166311</v>
      </c>
    </row>
    <row r="85" spans="1:7" s="38" customFormat="1" x14ac:dyDescent="0.2">
      <c r="A85" s="42">
        <v>40</v>
      </c>
      <c r="C85" s="38" t="s">
        <v>27</v>
      </c>
      <c r="E85" s="41">
        <v>42.007781593460933</v>
      </c>
      <c r="F85" s="12">
        <v>0.05</v>
      </c>
      <c r="G85" s="41">
        <v>2.1218926019284425</v>
      </c>
    </row>
    <row r="86" spans="1:7" s="38" customFormat="1" x14ac:dyDescent="0.2">
      <c r="A86" s="42">
        <v>41</v>
      </c>
      <c r="C86" s="38" t="s">
        <v>28</v>
      </c>
      <c r="E86" s="41">
        <v>45.397312091438607</v>
      </c>
      <c r="F86" s="12">
        <v>2.92E-2</v>
      </c>
      <c r="G86" s="41">
        <v>1.345785311766887</v>
      </c>
    </row>
    <row r="87" spans="1:7" s="38" customFormat="1" x14ac:dyDescent="0.2">
      <c r="A87" s="42">
        <v>42</v>
      </c>
      <c r="C87" s="38" t="s">
        <v>29</v>
      </c>
      <c r="E87" s="41">
        <v>785.23743218028653</v>
      </c>
      <c r="F87" s="12">
        <v>3.0200000000000001E-2</v>
      </c>
      <c r="G87" s="41">
        <v>24.293447743739716</v>
      </c>
    </row>
    <row r="88" spans="1:7" s="38" customFormat="1" x14ac:dyDescent="0.2">
      <c r="A88" s="42">
        <v>43</v>
      </c>
      <c r="C88" s="38" t="s">
        <v>30</v>
      </c>
      <c r="E88" s="41">
        <v>269.99760565309816</v>
      </c>
      <c r="F88" s="12">
        <v>2.3800000000000002E-2</v>
      </c>
      <c r="G88" s="41">
        <v>6.4252152830727178</v>
      </c>
    </row>
    <row r="89" spans="1:7" s="38" customFormat="1" x14ac:dyDescent="0.2">
      <c r="A89" s="42">
        <v>44</v>
      </c>
      <c r="C89" s="38" t="s">
        <v>23</v>
      </c>
      <c r="E89" s="41">
        <v>175.49976126226068</v>
      </c>
      <c r="F89" s="12">
        <v>3.7699999999999997E-2</v>
      </c>
      <c r="G89" s="41">
        <v>6.6927916263769305</v>
      </c>
    </row>
    <row r="90" spans="1:7" s="38" customFormat="1" x14ac:dyDescent="0.2">
      <c r="A90" s="42">
        <v>45</v>
      </c>
      <c r="C90" s="38" t="s">
        <v>31</v>
      </c>
      <c r="E90" s="41">
        <v>113.60454805434128</v>
      </c>
      <c r="F90" s="12">
        <v>4.0300000000000002E-2</v>
      </c>
      <c r="G90" s="41">
        <v>4.4587191503413326</v>
      </c>
    </row>
    <row r="91" spans="1:7" s="38" customFormat="1" x14ac:dyDescent="0.2">
      <c r="A91" s="42">
        <v>46</v>
      </c>
      <c r="C91" s="38" t="s">
        <v>20</v>
      </c>
      <c r="E91" s="41">
        <v>242.61337366911926</v>
      </c>
      <c r="F91" s="17">
        <v>35</v>
      </c>
      <c r="G91" s="41">
        <v>13.564027985191684</v>
      </c>
    </row>
    <row r="92" spans="1:7" s="38" customFormat="1" x14ac:dyDescent="0.2">
      <c r="A92" s="42">
        <v>47</v>
      </c>
      <c r="C92" s="38" t="s">
        <v>7</v>
      </c>
      <c r="E92" s="13">
        <f>SUM(E80:E91)</f>
        <v>2409.5167117531164</v>
      </c>
      <c r="F92" s="14"/>
      <c r="G92" s="13">
        <f>SUM(G80:G91)</f>
        <v>78.506418653449785</v>
      </c>
    </row>
    <row r="93" spans="1:7" s="38" customFormat="1" x14ac:dyDescent="0.2">
      <c r="A93" s="42"/>
      <c r="C93" s="15"/>
      <c r="E93" s="9"/>
      <c r="F93" s="41"/>
      <c r="G93" s="9"/>
    </row>
    <row r="94" spans="1:7" s="38" customFormat="1" x14ac:dyDescent="0.2">
      <c r="A94" s="42"/>
      <c r="C94" s="15"/>
      <c r="E94" s="9"/>
      <c r="F94" s="41"/>
      <c r="G94" s="9"/>
    </row>
    <row r="95" spans="1:7" s="38" customFormat="1" x14ac:dyDescent="0.2">
      <c r="A95" s="42"/>
      <c r="C95" s="15"/>
      <c r="E95" s="9"/>
      <c r="F95" s="41"/>
      <c r="G95" s="9"/>
    </row>
    <row r="96" spans="1:7" s="38" customFormat="1" x14ac:dyDescent="0.2">
      <c r="A96" s="42"/>
      <c r="C96" s="15"/>
      <c r="E96" s="9"/>
      <c r="F96" s="41"/>
      <c r="G96" s="9"/>
    </row>
    <row r="97" spans="1:7" s="38" customFormat="1" x14ac:dyDescent="0.2">
      <c r="A97" s="42"/>
      <c r="C97" s="15"/>
      <c r="E97" s="9"/>
      <c r="F97" s="41"/>
      <c r="G97" s="9"/>
    </row>
    <row r="98" spans="1:7" s="38" customFormat="1" x14ac:dyDescent="0.2">
      <c r="A98" s="42"/>
      <c r="C98" s="15"/>
      <c r="E98" s="9"/>
      <c r="F98" s="41"/>
      <c r="G98" s="9"/>
    </row>
    <row r="99" spans="1:7" s="38" customFormat="1" x14ac:dyDescent="0.2">
      <c r="A99" s="42"/>
      <c r="C99" s="15"/>
      <c r="E99" s="9"/>
      <c r="F99" s="41"/>
      <c r="G99" s="9"/>
    </row>
    <row r="100" spans="1:7" s="38" customFormat="1" x14ac:dyDescent="0.2">
      <c r="A100" s="42"/>
      <c r="C100" s="15"/>
      <c r="E100" s="9"/>
      <c r="F100" s="41"/>
      <c r="G100" s="9"/>
    </row>
    <row r="101" spans="1:7" s="38" customFormat="1" x14ac:dyDescent="0.2">
      <c r="A101" s="42"/>
      <c r="C101" s="15"/>
      <c r="E101" s="9"/>
      <c r="F101" s="41"/>
      <c r="G101" s="9"/>
    </row>
    <row r="102" spans="1:7" s="38" customFormat="1" x14ac:dyDescent="0.2">
      <c r="A102" s="42"/>
      <c r="C102" s="15"/>
      <c r="E102" s="9"/>
      <c r="F102" s="41"/>
      <c r="G102" s="9"/>
    </row>
    <row r="103" spans="1:7" s="38" customFormat="1" x14ac:dyDescent="0.2">
      <c r="A103" s="42"/>
      <c r="C103" s="15"/>
      <c r="E103" s="9"/>
      <c r="F103" s="41"/>
      <c r="G103" s="9"/>
    </row>
    <row r="104" spans="1:7" s="38" customFormat="1" x14ac:dyDescent="0.2">
      <c r="A104" s="42"/>
      <c r="C104" s="15"/>
      <c r="E104" s="9"/>
      <c r="F104" s="41"/>
      <c r="G104" s="9"/>
    </row>
    <row r="105" spans="1:7" s="38" customFormat="1" x14ac:dyDescent="0.2">
      <c r="A105" s="42"/>
      <c r="C105" s="15"/>
      <c r="E105" s="9"/>
      <c r="F105" s="41"/>
      <c r="G105" s="9"/>
    </row>
    <row r="106" spans="1:7" s="38" customFormat="1" x14ac:dyDescent="0.2">
      <c r="A106" s="49"/>
      <c r="B106" s="49"/>
      <c r="C106" s="49"/>
      <c r="D106" s="49"/>
      <c r="E106" s="49"/>
      <c r="F106" s="49"/>
      <c r="G106" s="49"/>
    </row>
    <row r="107" spans="1:7" s="38" customFormat="1" x14ac:dyDescent="0.2">
      <c r="A107" s="49"/>
      <c r="B107" s="49"/>
      <c r="C107" s="49"/>
      <c r="D107" s="49"/>
      <c r="E107" s="49"/>
      <c r="F107" s="49"/>
      <c r="G107" s="49"/>
    </row>
    <row r="108" spans="1:7" s="38" customFormat="1" x14ac:dyDescent="0.2">
      <c r="A108" s="49"/>
      <c r="B108" s="49"/>
      <c r="C108" s="49"/>
      <c r="D108" s="49"/>
      <c r="E108" s="49"/>
      <c r="F108" s="49"/>
      <c r="G108" s="49"/>
    </row>
    <row r="109" spans="1:7" s="38" customFormat="1" x14ac:dyDescent="0.2">
      <c r="A109" s="49"/>
      <c r="B109" s="49"/>
      <c r="C109" s="49"/>
      <c r="D109" s="49"/>
      <c r="E109" s="49"/>
      <c r="F109" s="49"/>
      <c r="G109" s="49"/>
    </row>
    <row r="110" spans="1:7" s="38" customFormat="1" x14ac:dyDescent="0.2">
      <c r="A110" s="49"/>
      <c r="B110" s="49"/>
      <c r="C110" s="49"/>
      <c r="D110" s="49"/>
      <c r="E110" s="49"/>
      <c r="F110" s="49"/>
      <c r="G110" s="49"/>
    </row>
    <row r="111" spans="1:7" s="38" customFormat="1" x14ac:dyDescent="0.2">
      <c r="A111" s="49"/>
      <c r="B111" s="49"/>
      <c r="C111" s="49"/>
      <c r="D111" s="49"/>
      <c r="E111" s="49"/>
      <c r="F111" s="49"/>
      <c r="G111" s="49"/>
    </row>
    <row r="112" spans="1:7" s="38" customFormat="1" x14ac:dyDescent="0.2">
      <c r="A112" s="49" t="s">
        <v>167</v>
      </c>
      <c r="B112" s="49"/>
      <c r="C112" s="49"/>
      <c r="D112" s="49"/>
      <c r="E112" s="49"/>
      <c r="F112" s="49"/>
      <c r="G112" s="49"/>
    </row>
    <row r="113" spans="1:7" s="38" customFormat="1" x14ac:dyDescent="0.2">
      <c r="E113" s="42"/>
    </row>
    <row r="114" spans="1:7" s="38" customFormat="1" ht="27" x14ac:dyDescent="0.2">
      <c r="A114" s="47" t="s">
        <v>160</v>
      </c>
      <c r="B114" s="45"/>
      <c r="C114" s="46" t="s">
        <v>0</v>
      </c>
      <c r="D114" s="45"/>
      <c r="E114" s="47" t="s">
        <v>171</v>
      </c>
      <c r="F114" s="47" t="s">
        <v>11</v>
      </c>
      <c r="G114" s="47" t="s">
        <v>12</v>
      </c>
    </row>
    <row r="115" spans="1:7" s="38" customFormat="1" x14ac:dyDescent="0.2">
      <c r="E115" s="42" t="s">
        <v>1</v>
      </c>
      <c r="F115" s="42" t="s">
        <v>2</v>
      </c>
      <c r="G115" s="42" t="s">
        <v>118</v>
      </c>
    </row>
    <row r="116" spans="1:7" s="38" customFormat="1" x14ac:dyDescent="0.2">
      <c r="E116" s="42"/>
      <c r="F116" s="42"/>
      <c r="G116" s="42"/>
    </row>
    <row r="117" spans="1:7" x14ac:dyDescent="0.2">
      <c r="A117" s="8"/>
      <c r="C117" s="3" t="s">
        <v>6</v>
      </c>
      <c r="E117" s="11"/>
      <c r="F117" s="11"/>
      <c r="G117" s="9"/>
    </row>
    <row r="118" spans="1:7" x14ac:dyDescent="0.2">
      <c r="A118" s="8"/>
      <c r="E118" s="9"/>
      <c r="F118" s="11"/>
      <c r="G118" s="9"/>
    </row>
    <row r="119" spans="1:7" x14ac:dyDescent="0.2">
      <c r="A119" s="42">
        <v>48</v>
      </c>
      <c r="B119" s="38"/>
      <c r="C119" s="38" t="s">
        <v>17</v>
      </c>
      <c r="E119" s="41">
        <v>107.00340915708699</v>
      </c>
      <c r="F119" s="12">
        <v>1.9199999999999998E-2</v>
      </c>
      <c r="G119" s="41">
        <v>1.9560298472586852</v>
      </c>
    </row>
    <row r="120" spans="1:7" x14ac:dyDescent="0.2">
      <c r="A120" s="42">
        <f>A119+1</f>
        <v>49</v>
      </c>
      <c r="B120" s="38"/>
      <c r="C120" s="38" t="s">
        <v>34</v>
      </c>
      <c r="E120" s="41">
        <v>9.5013702883861129</v>
      </c>
      <c r="F120" s="12">
        <v>6.6699999999999995E-2</v>
      </c>
      <c r="G120" s="41">
        <v>0.63351346409502818</v>
      </c>
    </row>
    <row r="121" spans="1:7" s="38" customFormat="1" x14ac:dyDescent="0.2">
      <c r="A121" s="42"/>
      <c r="E121" s="41"/>
      <c r="F121" s="12"/>
      <c r="G121" s="41"/>
    </row>
    <row r="122" spans="1:7" s="38" customFormat="1" x14ac:dyDescent="0.2">
      <c r="A122" s="42"/>
      <c r="C122" s="40" t="s">
        <v>35</v>
      </c>
      <c r="E122" s="41"/>
      <c r="F122" s="12"/>
      <c r="G122" s="41"/>
    </row>
    <row r="123" spans="1:7" x14ac:dyDescent="0.2">
      <c r="A123" s="42">
        <f>A120+1</f>
        <v>50</v>
      </c>
      <c r="B123" s="38"/>
      <c r="C123" s="38" t="s">
        <v>130</v>
      </c>
      <c r="E123" s="41"/>
      <c r="F123" s="12">
        <v>0.25</v>
      </c>
      <c r="G123" s="41"/>
    </row>
    <row r="124" spans="1:7" x14ac:dyDescent="0.2">
      <c r="A124" s="42">
        <f t="shared" ref="A124:A133" si="0">A123+1</f>
        <v>51</v>
      </c>
      <c r="B124" s="38"/>
      <c r="C124" s="38" t="s">
        <v>130</v>
      </c>
      <c r="E124" s="41"/>
      <c r="F124" s="12">
        <v>0.1</v>
      </c>
      <c r="G124" s="41"/>
    </row>
    <row r="125" spans="1:7" s="38" customFormat="1" x14ac:dyDescent="0.2">
      <c r="A125" s="42">
        <f t="shared" si="0"/>
        <v>52</v>
      </c>
      <c r="C125" s="38" t="s">
        <v>131</v>
      </c>
      <c r="E125" s="13">
        <v>119.76707664320719</v>
      </c>
      <c r="F125" s="14"/>
      <c r="G125" s="13">
        <v>16.726134983562154</v>
      </c>
    </row>
    <row r="126" spans="1:7" s="38" customFormat="1" x14ac:dyDescent="0.2">
      <c r="A126" s="42"/>
      <c r="C126" s="44"/>
      <c r="E126" s="53"/>
      <c r="F126" s="54"/>
      <c r="G126" s="53"/>
    </row>
    <row r="127" spans="1:7" x14ac:dyDescent="0.2">
      <c r="A127" s="42">
        <f>A125+1</f>
        <v>53</v>
      </c>
      <c r="B127" s="38"/>
      <c r="C127" s="38" t="s">
        <v>36</v>
      </c>
      <c r="E127" s="41">
        <v>70.59902382745949</v>
      </c>
      <c r="F127" s="12">
        <v>0.13270000000000001</v>
      </c>
      <c r="G127" s="41">
        <v>9.3210055016437252</v>
      </c>
    </row>
    <row r="128" spans="1:7" x14ac:dyDescent="0.2">
      <c r="A128" s="42">
        <f t="shared" si="0"/>
        <v>54</v>
      </c>
      <c r="B128" s="38"/>
      <c r="C128" s="38" t="s">
        <v>37</v>
      </c>
      <c r="E128" s="41">
        <v>21.950859872498143</v>
      </c>
      <c r="F128" s="12">
        <v>6.9199999999999998E-2</v>
      </c>
      <c r="G128" s="41">
        <v>1.50969824018183</v>
      </c>
    </row>
    <row r="129" spans="1:7" x14ac:dyDescent="0.2">
      <c r="A129" s="42">
        <f t="shared" si="0"/>
        <v>55</v>
      </c>
      <c r="B129" s="38"/>
      <c r="C129" s="38" t="s">
        <v>38</v>
      </c>
      <c r="E129" s="41">
        <v>38.188611141493574</v>
      </c>
      <c r="F129" s="12">
        <v>6.6699999999999995E-2</v>
      </c>
      <c r="G129" s="41">
        <v>2.5411185740883635</v>
      </c>
    </row>
    <row r="130" spans="1:7" x14ac:dyDescent="0.2">
      <c r="A130" s="42">
        <f t="shared" si="0"/>
        <v>56</v>
      </c>
      <c r="B130" s="38"/>
      <c r="C130" s="38" t="s">
        <v>40</v>
      </c>
      <c r="E130" s="41">
        <v>5.3907561415933118</v>
      </c>
      <c r="F130" s="12">
        <v>0.04</v>
      </c>
      <c r="G130" s="41">
        <v>0.21342618993432311</v>
      </c>
    </row>
    <row r="131" spans="1:7" x14ac:dyDescent="0.2">
      <c r="A131" s="42">
        <f t="shared" si="0"/>
        <v>57</v>
      </c>
      <c r="B131" s="38"/>
      <c r="C131" s="38" t="s">
        <v>39</v>
      </c>
      <c r="E131" s="41">
        <v>9.0158010904166517</v>
      </c>
      <c r="F131" s="12">
        <v>6.6699999999999995E-2</v>
      </c>
      <c r="G131" s="41">
        <v>0.61604378627601064</v>
      </c>
    </row>
    <row r="132" spans="1:7" x14ac:dyDescent="0.2">
      <c r="A132" s="42">
        <f t="shared" si="0"/>
        <v>58</v>
      </c>
      <c r="B132" s="38"/>
      <c r="C132" s="38" t="s">
        <v>20</v>
      </c>
      <c r="E132" s="41">
        <v>89.483400353072881</v>
      </c>
      <c r="F132" s="17" t="s">
        <v>155</v>
      </c>
      <c r="G132" s="41">
        <v>8.707930067172347</v>
      </c>
    </row>
    <row r="133" spans="1:7" x14ac:dyDescent="0.2">
      <c r="A133" s="42">
        <f t="shared" si="0"/>
        <v>59</v>
      </c>
      <c r="B133" s="38"/>
      <c r="C133" s="38" t="s">
        <v>7</v>
      </c>
      <c r="E133" s="13">
        <f>SUM(E119:E132)</f>
        <v>470.90030851521431</v>
      </c>
      <c r="F133" s="14"/>
      <c r="G133" s="13">
        <f>SUM(G119:G132)</f>
        <v>42.224900654212469</v>
      </c>
    </row>
    <row r="134" spans="1:7" x14ac:dyDescent="0.2">
      <c r="A134" s="42"/>
      <c r="B134" s="38"/>
      <c r="C134" s="38"/>
      <c r="E134" s="41"/>
      <c r="F134" s="12"/>
      <c r="G134" s="41"/>
    </row>
    <row r="135" spans="1:7" ht="13.5" thickBot="1" x14ac:dyDescent="0.25">
      <c r="A135" s="42">
        <f>A133+1</f>
        <v>60</v>
      </c>
      <c r="B135" s="38"/>
      <c r="C135" s="38" t="s">
        <v>151</v>
      </c>
      <c r="E135" s="43">
        <f>E15+E23+E34+E44+E77+E92+E133</f>
        <v>11877.778441294433</v>
      </c>
      <c r="F135" s="16">
        <f>G135/E135</f>
        <v>2.8991859368648263E-2</v>
      </c>
      <c r="G135" s="43">
        <f>G15+G23+G34+G44+G77+G92+G133</f>
        <v>344.35888218197039</v>
      </c>
    </row>
    <row r="136" spans="1:7" ht="13.5" thickTop="1" x14ac:dyDescent="0.2"/>
    <row r="137" spans="1:7" x14ac:dyDescent="0.2">
      <c r="A137" s="3" t="s">
        <v>172</v>
      </c>
    </row>
    <row r="138" spans="1:7" x14ac:dyDescent="0.2">
      <c r="A138" s="10" t="s">
        <v>10</v>
      </c>
      <c r="C138" s="38" t="s">
        <v>175</v>
      </c>
    </row>
  </sheetData>
  <pageMargins left="0.7" right="0.7" top="0.75" bottom="0.75" header="0.3" footer="0.3"/>
  <pageSetup firstPageNumber="23" orientation="portrait" useFirstPageNumber="1" r:id="rId1"/>
  <headerFooter>
    <oddHeader xml:space="preserve">&amp;R&amp;"Arial,Regular"&amp;10Filed: 2022-10-31
EB-2022-0200
Exhibit 4
Tab 5
Schedule 1
Attachment 3
Page &amp;P of 28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3B22F-6DC3-4168-9D0A-1E869477031E}">
  <dimension ref="A6:G131"/>
  <sheetViews>
    <sheetView view="pageLayout" zoomScale="90" zoomScaleNormal="100" zoomScalePageLayoutView="90" workbookViewId="0"/>
  </sheetViews>
  <sheetFormatPr defaultColWidth="101.140625" defaultRowHeight="12.75" x14ac:dyDescent="0.2"/>
  <cols>
    <col min="1" max="1" width="5.7109375" style="7" bestFit="1" customWidth="1"/>
    <col min="2" max="2" width="1.28515625" style="7" customWidth="1"/>
    <col min="3" max="3" width="39.140625" style="7" customWidth="1"/>
    <col min="4" max="4" width="1.28515625" style="7" customWidth="1"/>
    <col min="5" max="5" width="16" style="8" customWidth="1"/>
    <col min="6" max="6" width="11.5703125" style="7" customWidth="1"/>
    <col min="7" max="7" width="14.42578125" style="7" customWidth="1"/>
    <col min="8" max="16384" width="101.140625" style="7"/>
  </cols>
  <sheetData>
    <row r="6" spans="1:7" s="2" customFormat="1" x14ac:dyDescent="0.2">
      <c r="A6" s="1" t="s">
        <v>13</v>
      </c>
      <c r="B6" s="1"/>
      <c r="C6" s="1"/>
      <c r="D6" s="1"/>
      <c r="E6" s="1"/>
      <c r="F6" s="1"/>
      <c r="G6" s="1"/>
    </row>
    <row r="8" spans="1:7" s="6" customFormat="1" ht="27" x14ac:dyDescent="0.2">
      <c r="A8" s="47" t="s">
        <v>160</v>
      </c>
      <c r="C8" s="46" t="s">
        <v>0</v>
      </c>
      <c r="E8" s="47" t="s">
        <v>171</v>
      </c>
      <c r="F8" s="47" t="s">
        <v>11</v>
      </c>
      <c r="G8" s="47" t="s">
        <v>12</v>
      </c>
    </row>
    <row r="9" spans="1:7" x14ac:dyDescent="0.2">
      <c r="E9" s="8" t="s">
        <v>1</v>
      </c>
      <c r="F9" s="8" t="s">
        <v>2</v>
      </c>
      <c r="G9" s="42" t="s">
        <v>118</v>
      </c>
    </row>
    <row r="10" spans="1:7" x14ac:dyDescent="0.2">
      <c r="F10" s="8"/>
      <c r="G10" s="8"/>
    </row>
    <row r="11" spans="1:7" x14ac:dyDescent="0.2">
      <c r="C11" s="3" t="s">
        <v>8</v>
      </c>
      <c r="F11" s="8"/>
      <c r="G11" s="8"/>
    </row>
    <row r="12" spans="1:7" x14ac:dyDescent="0.2">
      <c r="A12" s="8"/>
      <c r="E12" s="41"/>
      <c r="F12" s="11"/>
      <c r="G12" s="9"/>
    </row>
    <row r="13" spans="1:7" x14ac:dyDescent="0.2">
      <c r="A13" s="8">
        <v>1</v>
      </c>
      <c r="C13" s="7" t="s">
        <v>14</v>
      </c>
      <c r="E13" s="41">
        <v>1.1680347933333333</v>
      </c>
      <c r="F13" s="12"/>
      <c r="G13" s="41">
        <v>0</v>
      </c>
    </row>
    <row r="14" spans="1:7" x14ac:dyDescent="0.2">
      <c r="A14" s="8">
        <v>2</v>
      </c>
      <c r="C14" s="7" t="s">
        <v>15</v>
      </c>
      <c r="E14" s="41">
        <v>0.49476059000000006</v>
      </c>
      <c r="F14" s="12"/>
      <c r="G14" s="41">
        <v>0</v>
      </c>
    </row>
    <row r="15" spans="1:7" x14ac:dyDescent="0.2">
      <c r="A15" s="8">
        <v>3</v>
      </c>
      <c r="C15" s="7" t="s">
        <v>7</v>
      </c>
      <c r="E15" s="13">
        <f>SUM(E12:E14)</f>
        <v>1.6627953833333333</v>
      </c>
      <c r="F15" s="14"/>
      <c r="G15" s="13">
        <f>SUM(G12:G14)</f>
        <v>0</v>
      </c>
    </row>
    <row r="16" spans="1:7" x14ac:dyDescent="0.2">
      <c r="A16" s="8"/>
      <c r="E16" s="41"/>
      <c r="F16" s="11"/>
      <c r="G16" s="41"/>
    </row>
    <row r="17" spans="1:7" x14ac:dyDescent="0.2">
      <c r="A17" s="8"/>
      <c r="C17" s="3" t="s">
        <v>3</v>
      </c>
      <c r="E17" s="41"/>
      <c r="F17" s="11"/>
      <c r="G17" s="41"/>
    </row>
    <row r="18" spans="1:7" x14ac:dyDescent="0.2">
      <c r="A18" s="8"/>
      <c r="E18" s="41"/>
      <c r="F18" s="11"/>
      <c r="G18" s="41"/>
    </row>
    <row r="19" spans="1:7" x14ac:dyDescent="0.2">
      <c r="A19" s="8">
        <v>4</v>
      </c>
      <c r="C19" s="7" t="s">
        <v>17</v>
      </c>
      <c r="E19" s="41">
        <v>8.5129042335570517</v>
      </c>
      <c r="F19" s="12">
        <v>1.6899999999999998E-2</v>
      </c>
      <c r="G19" s="41">
        <v>0.14249809132622743</v>
      </c>
    </row>
    <row r="20" spans="1:7" x14ac:dyDescent="0.2">
      <c r="A20" s="8">
        <v>5</v>
      </c>
      <c r="C20" s="7" t="s">
        <v>18</v>
      </c>
      <c r="E20" s="41">
        <v>7.2651291758757193</v>
      </c>
      <c r="F20" s="12">
        <v>9.5999999999999992E-3</v>
      </c>
      <c r="G20" s="41">
        <v>6.9583390005230727E-2</v>
      </c>
    </row>
    <row r="21" spans="1:7" x14ac:dyDescent="0.2">
      <c r="A21" s="42">
        <v>6</v>
      </c>
      <c r="C21" s="7" t="s">
        <v>19</v>
      </c>
      <c r="E21" s="41">
        <v>24.756065783854407</v>
      </c>
      <c r="F21" s="12">
        <v>1.06E-2</v>
      </c>
      <c r="G21" s="41">
        <v>0.26322409019169202</v>
      </c>
    </row>
    <row r="22" spans="1:7" x14ac:dyDescent="0.2">
      <c r="A22" s="42">
        <v>7</v>
      </c>
      <c r="C22" s="7" t="s">
        <v>7</v>
      </c>
      <c r="E22" s="13">
        <f>SUM(E18:E21)</f>
        <v>40.534099193287176</v>
      </c>
      <c r="F22" s="14"/>
      <c r="G22" s="13">
        <f>SUM(G18:G21)</f>
        <v>0.47530557152315017</v>
      </c>
    </row>
    <row r="23" spans="1:7" x14ac:dyDescent="0.2">
      <c r="A23" s="8"/>
      <c r="C23" s="15"/>
      <c r="E23" s="41"/>
      <c r="F23" s="11"/>
      <c r="G23" s="41"/>
    </row>
    <row r="24" spans="1:7" x14ac:dyDescent="0.2">
      <c r="A24" s="8"/>
      <c r="C24" s="40" t="s">
        <v>45</v>
      </c>
      <c r="E24" s="41"/>
      <c r="F24" s="11"/>
      <c r="G24" s="41"/>
    </row>
    <row r="25" spans="1:7" x14ac:dyDescent="0.2">
      <c r="A25" s="8"/>
      <c r="E25" s="41"/>
      <c r="F25" s="11"/>
      <c r="G25" s="41"/>
    </row>
    <row r="26" spans="1:7" x14ac:dyDescent="0.2">
      <c r="A26" s="8">
        <v>8</v>
      </c>
      <c r="C26" s="7" t="s">
        <v>21</v>
      </c>
      <c r="E26" s="41">
        <v>76.519049629999998</v>
      </c>
      <c r="F26" s="12">
        <v>1.4800000000000001E-2</v>
      </c>
      <c r="G26" s="41">
        <v>1.136576746100169</v>
      </c>
    </row>
    <row r="27" spans="1:7" x14ac:dyDescent="0.2">
      <c r="A27" s="8">
        <v>9</v>
      </c>
      <c r="C27" s="7" t="s">
        <v>17</v>
      </c>
      <c r="E27" s="41">
        <v>115.7920004749285</v>
      </c>
      <c r="F27" s="12">
        <v>3.9399999999999998E-2</v>
      </c>
      <c r="G27" s="41">
        <v>4.5286082835992518</v>
      </c>
    </row>
    <row r="28" spans="1:7" x14ac:dyDescent="0.2">
      <c r="A28" s="42">
        <v>10</v>
      </c>
      <c r="C28" s="7" t="s">
        <v>70</v>
      </c>
      <c r="E28" s="41">
        <v>193.90548579702303</v>
      </c>
      <c r="F28" s="12">
        <v>3.85E-2</v>
      </c>
      <c r="G28" s="41">
        <v>7.2644721538797947</v>
      </c>
    </row>
    <row r="29" spans="1:7" x14ac:dyDescent="0.2">
      <c r="A29" s="42">
        <v>11</v>
      </c>
      <c r="C29" s="7" t="s">
        <v>71</v>
      </c>
      <c r="E29" s="41">
        <v>17.307872895134899</v>
      </c>
      <c r="F29" s="12">
        <v>1.32E-2</v>
      </c>
      <c r="G29" s="41">
        <v>0.22350829593482638</v>
      </c>
    </row>
    <row r="30" spans="1:7" x14ac:dyDescent="0.2">
      <c r="A30" s="42">
        <v>12</v>
      </c>
      <c r="C30" s="7" t="s">
        <v>53</v>
      </c>
      <c r="E30" s="41">
        <v>258.99095208761906</v>
      </c>
      <c r="F30" s="12">
        <v>2.5399999999999999E-2</v>
      </c>
      <c r="G30" s="41">
        <v>6.4413199896957227</v>
      </c>
    </row>
    <row r="31" spans="1:7" x14ac:dyDescent="0.2">
      <c r="A31" s="42">
        <v>13</v>
      </c>
      <c r="C31" s="7" t="s">
        <v>22</v>
      </c>
      <c r="E31" s="41">
        <v>725.80938657889988</v>
      </c>
      <c r="F31" s="12">
        <v>2.8799999999999999E-2</v>
      </c>
      <c r="G31" s="41">
        <v>20.854888418238659</v>
      </c>
    </row>
    <row r="32" spans="1:7" x14ac:dyDescent="0.2">
      <c r="A32" s="42">
        <v>14</v>
      </c>
      <c r="C32" s="7" t="s">
        <v>23</v>
      </c>
      <c r="E32" s="41">
        <v>108.89923413100432</v>
      </c>
      <c r="F32" s="12">
        <v>2.5999999999999999E-2</v>
      </c>
      <c r="G32" s="41">
        <v>2.7622958652284302</v>
      </c>
    </row>
    <row r="33" spans="1:7" x14ac:dyDescent="0.2">
      <c r="A33" s="42">
        <v>15</v>
      </c>
      <c r="C33" s="7" t="s">
        <v>7</v>
      </c>
      <c r="E33" s="13">
        <f>SUM(E25:E32)</f>
        <v>1497.2239815946095</v>
      </c>
      <c r="F33" s="14"/>
      <c r="G33" s="13">
        <f>SUM(G25:G32)</f>
        <v>43.211669752676855</v>
      </c>
    </row>
    <row r="34" spans="1:7" x14ac:dyDescent="0.2">
      <c r="A34" s="8"/>
      <c r="C34" s="2"/>
      <c r="E34" s="41"/>
      <c r="F34" s="11"/>
      <c r="G34" s="41"/>
    </row>
    <row r="35" spans="1:7" x14ac:dyDescent="0.2">
      <c r="A35" s="8"/>
      <c r="C35" s="3" t="s">
        <v>66</v>
      </c>
      <c r="E35" s="41"/>
      <c r="F35" s="11"/>
      <c r="G35" s="41"/>
    </row>
    <row r="36" spans="1:7" x14ac:dyDescent="0.2">
      <c r="A36" s="8"/>
      <c r="E36" s="41"/>
      <c r="F36" s="11"/>
      <c r="G36" s="41"/>
    </row>
    <row r="37" spans="1:7" x14ac:dyDescent="0.2">
      <c r="A37" s="8">
        <v>16</v>
      </c>
      <c r="C37" s="7" t="s">
        <v>21</v>
      </c>
      <c r="E37" s="41">
        <v>91.795722414253788</v>
      </c>
      <c r="F37" s="12">
        <v>1.7100000000000001E-2</v>
      </c>
      <c r="G37" s="41">
        <v>1.5643195577304261</v>
      </c>
    </row>
    <row r="38" spans="1:7" x14ac:dyDescent="0.2">
      <c r="A38" s="8">
        <v>17</v>
      </c>
      <c r="C38" s="7" t="s">
        <v>72</v>
      </c>
      <c r="E38" s="41">
        <v>167.54694880452809</v>
      </c>
      <c r="F38" s="12">
        <v>2.07E-2</v>
      </c>
      <c r="G38" s="41">
        <v>3.4646062888944966</v>
      </c>
    </row>
    <row r="39" spans="1:7" ht="25.5" x14ac:dyDescent="0.2">
      <c r="A39" s="42">
        <v>18</v>
      </c>
      <c r="C39" s="45" t="s">
        <v>73</v>
      </c>
      <c r="E39" s="41">
        <v>11.488634547052621</v>
      </c>
      <c r="F39" s="12">
        <v>1.4E-2</v>
      </c>
      <c r="G39" s="41">
        <v>0.16089990858300371</v>
      </c>
    </row>
    <row r="40" spans="1:7" x14ac:dyDescent="0.2">
      <c r="A40" s="42">
        <v>19</v>
      </c>
      <c r="C40" s="7" t="s">
        <v>74</v>
      </c>
      <c r="E40" s="41">
        <v>2.9717747257279763</v>
      </c>
      <c r="F40" s="12">
        <v>2.23E-2</v>
      </c>
      <c r="G40" s="41">
        <v>6.6335857351867353E-2</v>
      </c>
    </row>
    <row r="41" spans="1:7" x14ac:dyDescent="0.2">
      <c r="A41" s="42">
        <v>20</v>
      </c>
      <c r="C41" s="7" t="s">
        <v>24</v>
      </c>
      <c r="E41" s="41">
        <v>3128.5614273811002</v>
      </c>
      <c r="F41" s="12">
        <v>1.77E-2</v>
      </c>
      <c r="G41" s="41">
        <v>54.859385912415235</v>
      </c>
    </row>
    <row r="42" spans="1:7" x14ac:dyDescent="0.2">
      <c r="A42" s="42">
        <v>21</v>
      </c>
      <c r="C42" s="7" t="s">
        <v>22</v>
      </c>
      <c r="E42" s="41">
        <v>1031.7823483312955</v>
      </c>
      <c r="F42" s="12">
        <v>3.7199999999999997E-2</v>
      </c>
      <c r="G42" s="41">
        <v>38.401287511968036</v>
      </c>
    </row>
    <row r="43" spans="1:7" x14ac:dyDescent="0.2">
      <c r="A43" s="42">
        <v>22</v>
      </c>
      <c r="C43" s="7" t="s">
        <v>23</v>
      </c>
      <c r="E43" s="41">
        <v>526.36826287786903</v>
      </c>
      <c r="F43" s="12">
        <v>3.0599999999999999E-2</v>
      </c>
      <c r="G43" s="41">
        <v>15.841584296611799</v>
      </c>
    </row>
    <row r="44" spans="1:7" x14ac:dyDescent="0.2">
      <c r="A44" s="42">
        <v>23</v>
      </c>
      <c r="C44" s="7" t="s">
        <v>7</v>
      </c>
      <c r="E44" s="13">
        <f>SUM(E36:E43)</f>
        <v>4960.5151190818269</v>
      </c>
      <c r="F44" s="14"/>
      <c r="G44" s="13">
        <f>SUM(G36:G43)</f>
        <v>114.35841933355486</v>
      </c>
    </row>
    <row r="45" spans="1:7" x14ac:dyDescent="0.2">
      <c r="A45" s="8"/>
      <c r="C45" s="2"/>
      <c r="E45" s="41"/>
      <c r="F45" s="11"/>
      <c r="G45" s="41"/>
    </row>
    <row r="46" spans="1:7" s="38" customFormat="1" x14ac:dyDescent="0.2">
      <c r="E46" s="42"/>
    </row>
    <row r="47" spans="1:7" s="38" customFormat="1" x14ac:dyDescent="0.2">
      <c r="E47" s="42"/>
    </row>
    <row r="48" spans="1:7" s="38" customFormat="1" x14ac:dyDescent="0.2">
      <c r="E48" s="42"/>
    </row>
    <row r="49" spans="1:7" s="38" customFormat="1" x14ac:dyDescent="0.2">
      <c r="E49" s="42"/>
    </row>
    <row r="50" spans="1:7" s="38" customFormat="1" x14ac:dyDescent="0.2">
      <c r="E50" s="42"/>
    </row>
    <row r="51" spans="1:7" s="48" customFormat="1" x14ac:dyDescent="0.2">
      <c r="A51" s="49"/>
      <c r="B51" s="49"/>
      <c r="C51" s="49"/>
      <c r="D51" s="49"/>
      <c r="E51" s="49"/>
      <c r="F51" s="49"/>
      <c r="G51" s="49"/>
    </row>
    <row r="52" spans="1:7" s="48" customFormat="1" x14ac:dyDescent="0.2">
      <c r="A52" s="49"/>
      <c r="B52" s="49"/>
      <c r="C52" s="49"/>
      <c r="D52" s="49"/>
      <c r="E52" s="49"/>
      <c r="F52" s="49"/>
      <c r="G52" s="49"/>
    </row>
    <row r="53" spans="1:7" s="48" customFormat="1" x14ac:dyDescent="0.2">
      <c r="A53" s="49"/>
      <c r="B53" s="49"/>
      <c r="C53" s="49"/>
      <c r="D53" s="49"/>
      <c r="E53" s="49"/>
      <c r="F53" s="49"/>
      <c r="G53" s="49"/>
    </row>
    <row r="54" spans="1:7" s="48" customFormat="1" x14ac:dyDescent="0.2">
      <c r="A54" s="49"/>
      <c r="B54" s="49"/>
      <c r="C54" s="49"/>
      <c r="D54" s="49"/>
      <c r="E54" s="49"/>
      <c r="F54" s="49"/>
      <c r="G54" s="49"/>
    </row>
    <row r="55" spans="1:7" s="48" customFormat="1" x14ac:dyDescent="0.2">
      <c r="A55" s="49"/>
      <c r="B55" s="49"/>
      <c r="C55" s="49"/>
      <c r="D55" s="49"/>
      <c r="E55" s="49"/>
      <c r="F55" s="49"/>
      <c r="G55" s="49"/>
    </row>
    <row r="56" spans="1:7" s="48" customFormat="1" x14ac:dyDescent="0.2">
      <c r="A56" s="49"/>
      <c r="B56" s="49"/>
      <c r="C56" s="49"/>
      <c r="D56" s="49"/>
      <c r="E56" s="49"/>
      <c r="F56" s="49"/>
      <c r="G56" s="49"/>
    </row>
    <row r="57" spans="1:7" s="48" customFormat="1" x14ac:dyDescent="0.2">
      <c r="A57" s="49"/>
      <c r="B57" s="49"/>
      <c r="C57" s="49"/>
      <c r="D57" s="49"/>
      <c r="E57" s="49"/>
      <c r="F57" s="49"/>
      <c r="G57" s="49"/>
    </row>
    <row r="58" spans="1:7" s="48" customFormat="1" x14ac:dyDescent="0.2">
      <c r="A58" s="49" t="s">
        <v>168</v>
      </c>
      <c r="B58" s="49"/>
      <c r="C58" s="49"/>
      <c r="D58" s="49"/>
      <c r="E58" s="49"/>
      <c r="F58" s="49"/>
      <c r="G58" s="49"/>
    </row>
    <row r="59" spans="1:7" s="38" customFormat="1" x14ac:dyDescent="0.2">
      <c r="E59" s="42"/>
    </row>
    <row r="60" spans="1:7" s="45" customFormat="1" ht="27" x14ac:dyDescent="0.2">
      <c r="A60" s="47" t="s">
        <v>160</v>
      </c>
      <c r="C60" s="46" t="s">
        <v>0</v>
      </c>
      <c r="E60" s="47" t="s">
        <v>171</v>
      </c>
      <c r="F60" s="47" t="s">
        <v>11</v>
      </c>
      <c r="G60" s="47" t="s">
        <v>12</v>
      </c>
    </row>
    <row r="61" spans="1:7" s="38" customFormat="1" x14ac:dyDescent="0.2">
      <c r="E61" s="42" t="s">
        <v>1</v>
      </c>
      <c r="F61" s="42" t="s">
        <v>2</v>
      </c>
      <c r="G61" s="42" t="s">
        <v>118</v>
      </c>
    </row>
    <row r="62" spans="1:7" s="38" customFormat="1" x14ac:dyDescent="0.2">
      <c r="E62" s="42"/>
      <c r="F62" s="42"/>
      <c r="G62" s="42"/>
    </row>
    <row r="63" spans="1:7" x14ac:dyDescent="0.2">
      <c r="A63" s="8"/>
      <c r="C63" s="3" t="s">
        <v>50</v>
      </c>
      <c r="E63" s="41"/>
      <c r="F63" s="11"/>
      <c r="G63" s="41"/>
    </row>
    <row r="64" spans="1:7" x14ac:dyDescent="0.2">
      <c r="A64" s="8"/>
      <c r="E64" s="41"/>
      <c r="F64" s="11"/>
      <c r="G64" s="41"/>
    </row>
    <row r="65" spans="1:7" s="38" customFormat="1" x14ac:dyDescent="0.2">
      <c r="A65" s="42">
        <v>24</v>
      </c>
      <c r="C65" s="38" t="s">
        <v>173</v>
      </c>
      <c r="E65" s="41">
        <v>31.430492056696586</v>
      </c>
      <c r="F65" s="12" t="s">
        <v>169</v>
      </c>
      <c r="G65" s="41">
        <v>1.1903253808611836</v>
      </c>
    </row>
    <row r="66" spans="1:7" s="2" customFormat="1" x14ac:dyDescent="0.2">
      <c r="A66" s="8">
        <v>25</v>
      </c>
      <c r="B66" s="7"/>
      <c r="C66" s="38" t="s">
        <v>21</v>
      </c>
      <c r="D66" s="7"/>
      <c r="E66" s="19">
        <v>67.980330108541779</v>
      </c>
      <c r="F66" s="12">
        <v>1.7999999999999999E-2</v>
      </c>
      <c r="G66" s="41">
        <v>1.2196449415803023</v>
      </c>
    </row>
    <row r="67" spans="1:7" s="2" customFormat="1" x14ac:dyDescent="0.2">
      <c r="A67" s="42">
        <v>26</v>
      </c>
      <c r="B67" s="7"/>
      <c r="C67" s="7" t="s">
        <v>75</v>
      </c>
      <c r="D67" s="7"/>
      <c r="E67" s="19">
        <v>258.81300605076603</v>
      </c>
      <c r="F67" s="12">
        <v>3.1699999999999999E-2</v>
      </c>
      <c r="G67" s="41">
        <v>7.0039061761238894</v>
      </c>
    </row>
    <row r="68" spans="1:7" s="2" customFormat="1" x14ac:dyDescent="0.2">
      <c r="A68" s="42">
        <v>27</v>
      </c>
      <c r="B68" s="7"/>
      <c r="C68" s="7" t="s">
        <v>76</v>
      </c>
      <c r="D68" s="7"/>
      <c r="E68" s="19">
        <v>33.507153659730186</v>
      </c>
      <c r="F68" s="12">
        <v>4.4684204362702998E-2</v>
      </c>
      <c r="G68" s="41">
        <v>1.4970000000000001</v>
      </c>
    </row>
    <row r="69" spans="1:7" s="2" customFormat="1" x14ac:dyDescent="0.2">
      <c r="A69" s="42">
        <v>28</v>
      </c>
      <c r="B69" s="7"/>
      <c r="C69" s="7" t="s">
        <v>77</v>
      </c>
      <c r="D69" s="7"/>
      <c r="E69" s="19">
        <v>26.226058972622702</v>
      </c>
      <c r="F69" s="12">
        <v>4.2716733254076801E-2</v>
      </c>
      <c r="G69" s="41">
        <v>1.1200000000000001</v>
      </c>
    </row>
    <row r="70" spans="1:7" s="2" customFormat="1" x14ac:dyDescent="0.2">
      <c r="A70" s="42">
        <v>29</v>
      </c>
      <c r="B70" s="7"/>
      <c r="C70" s="7" t="s">
        <v>78</v>
      </c>
      <c r="D70" s="7"/>
      <c r="E70" s="19">
        <v>22.355226281496815</v>
      </c>
      <c r="F70" s="12">
        <v>0.119525250565616</v>
      </c>
      <c r="G70" s="41">
        <v>2.67</v>
      </c>
    </row>
    <row r="71" spans="1:7" s="2" customFormat="1" x14ac:dyDescent="0.2">
      <c r="A71" s="42">
        <v>30</v>
      </c>
      <c r="B71" s="7"/>
      <c r="C71" s="7" t="s">
        <v>79</v>
      </c>
      <c r="D71" s="7"/>
      <c r="E71" s="19">
        <v>18.907233447123676</v>
      </c>
      <c r="F71" s="12">
        <v>4.21006603408422E-2</v>
      </c>
      <c r="G71" s="41">
        <v>0.79600000000000004</v>
      </c>
    </row>
    <row r="72" spans="1:7" s="2" customFormat="1" x14ac:dyDescent="0.2">
      <c r="A72" s="42">
        <v>31</v>
      </c>
      <c r="B72" s="7"/>
      <c r="C72" s="7" t="s">
        <v>80</v>
      </c>
      <c r="D72" s="7"/>
      <c r="E72" s="19">
        <v>9.0023843070983887</v>
      </c>
      <c r="F72" s="12">
        <v>0.50484967349195897</v>
      </c>
      <c r="G72" s="41">
        <v>9.0749999999999993</v>
      </c>
    </row>
    <row r="73" spans="1:7" x14ac:dyDescent="0.2">
      <c r="A73" s="42">
        <v>32</v>
      </c>
      <c r="C73" s="7" t="s">
        <v>25</v>
      </c>
      <c r="E73" s="41">
        <v>3791.6128925794742</v>
      </c>
      <c r="F73" s="12">
        <v>3.6299999999999999E-2</v>
      </c>
      <c r="G73" s="41">
        <v>136.39618769958179</v>
      </c>
    </row>
    <row r="74" spans="1:7" s="6" customFormat="1" x14ac:dyDescent="0.2">
      <c r="A74" s="42">
        <v>33</v>
      </c>
      <c r="B74" s="7"/>
      <c r="C74" s="7" t="s">
        <v>26</v>
      </c>
      <c r="D74" s="7"/>
      <c r="E74" s="41">
        <v>1858.8607176628352</v>
      </c>
      <c r="F74" s="12">
        <v>2.7300000000000001E-2</v>
      </c>
      <c r="G74" s="41">
        <v>50.309796046653744</v>
      </c>
    </row>
    <row r="75" spans="1:7" s="6" customFormat="1" x14ac:dyDescent="0.2">
      <c r="A75" s="42">
        <v>34</v>
      </c>
      <c r="B75" s="7"/>
      <c r="C75" s="7" t="s">
        <v>27</v>
      </c>
      <c r="D75" s="7"/>
      <c r="E75" s="41">
        <v>508.31203297776</v>
      </c>
      <c r="F75" s="12">
        <v>8.8599999999999998E-2</v>
      </c>
      <c r="G75" s="41">
        <v>44.651969618349199</v>
      </c>
    </row>
    <row r="76" spans="1:7" s="6" customFormat="1" x14ac:dyDescent="0.2">
      <c r="A76" s="42">
        <v>35</v>
      </c>
      <c r="B76" s="7"/>
      <c r="C76" s="7" t="s">
        <v>81</v>
      </c>
      <c r="D76" s="7"/>
      <c r="E76" s="41">
        <v>222.23399572753846</v>
      </c>
      <c r="F76" s="12">
        <v>5.7799999999999997E-2</v>
      </c>
      <c r="G76" s="41">
        <v>12.631701820500869</v>
      </c>
    </row>
    <row r="77" spans="1:7" s="6" customFormat="1" x14ac:dyDescent="0.2">
      <c r="A77" s="42">
        <v>36</v>
      </c>
      <c r="B77" s="7"/>
      <c r="C77" s="7" t="s">
        <v>82</v>
      </c>
      <c r="D77" s="7"/>
      <c r="E77" s="41">
        <v>4008.7890697675421</v>
      </c>
      <c r="F77" s="12">
        <v>3.3799999999999997E-2</v>
      </c>
      <c r="G77" s="41">
        <v>134.65671102114297</v>
      </c>
    </row>
    <row r="78" spans="1:7" s="6" customFormat="1" x14ac:dyDescent="0.2">
      <c r="A78" s="42">
        <v>37</v>
      </c>
      <c r="B78" s="7"/>
      <c r="C78" s="7" t="s">
        <v>30</v>
      </c>
      <c r="D78" s="7"/>
      <c r="E78" s="41">
        <v>3854.4291022643083</v>
      </c>
      <c r="F78" s="12">
        <v>2.7199999999999998E-2</v>
      </c>
      <c r="G78" s="41">
        <v>103.88899278183538</v>
      </c>
    </row>
    <row r="79" spans="1:7" s="6" customFormat="1" x14ac:dyDescent="0.2">
      <c r="A79" s="42">
        <v>38</v>
      </c>
      <c r="B79" s="7"/>
      <c r="C79" s="7" t="s">
        <v>52</v>
      </c>
      <c r="D79" s="7"/>
      <c r="E79" s="41">
        <v>12.436280479455132</v>
      </c>
      <c r="F79" s="12">
        <v>3.6999999999999998E-2</v>
      </c>
      <c r="G79" s="41">
        <v>0.45459141531129799</v>
      </c>
    </row>
    <row r="80" spans="1:7" s="6" customFormat="1" x14ac:dyDescent="0.2">
      <c r="A80" s="42">
        <v>39</v>
      </c>
      <c r="B80" s="7"/>
      <c r="C80" s="7" t="s">
        <v>23</v>
      </c>
      <c r="D80" s="7"/>
      <c r="E80" s="41">
        <v>1132.551015935022</v>
      </c>
      <c r="F80" s="12">
        <v>2.8899999999999999E-2</v>
      </c>
      <c r="G80" s="41">
        <v>32.398848037802104</v>
      </c>
    </row>
    <row r="81" spans="1:7" s="45" customFormat="1" x14ac:dyDescent="0.2">
      <c r="A81" s="42">
        <v>40</v>
      </c>
      <c r="B81" s="38"/>
      <c r="C81" s="38" t="s">
        <v>148</v>
      </c>
      <c r="D81" s="38"/>
      <c r="E81" s="41">
        <v>174.37409889140326</v>
      </c>
      <c r="F81" s="12">
        <v>3.3399999999999999E-2</v>
      </c>
      <c r="G81" s="41">
        <v>5.6994060085048233</v>
      </c>
    </row>
    <row r="82" spans="1:7" s="6" customFormat="1" x14ac:dyDescent="0.2">
      <c r="A82" s="42">
        <v>41</v>
      </c>
      <c r="B82" s="7"/>
      <c r="C82" s="7" t="s">
        <v>31</v>
      </c>
      <c r="D82" s="7"/>
      <c r="E82" s="41">
        <v>1166.211124185269</v>
      </c>
      <c r="F82" s="12">
        <v>0.10249999999999999</v>
      </c>
      <c r="G82" s="41">
        <v>118.62869464368509</v>
      </c>
    </row>
    <row r="83" spans="1:7" x14ac:dyDescent="0.2">
      <c r="A83" s="42">
        <v>42</v>
      </c>
      <c r="C83" s="7" t="s">
        <v>7</v>
      </c>
      <c r="E83" s="13">
        <f>SUM(E64:E82)</f>
        <v>17198.03221535468</v>
      </c>
      <c r="F83" s="14"/>
      <c r="G83" s="13">
        <f>SUM(G64:G82)</f>
        <v>664.28877559193268</v>
      </c>
    </row>
    <row r="84" spans="1:7" x14ac:dyDescent="0.2">
      <c r="A84" s="8"/>
      <c r="C84" s="15"/>
      <c r="E84" s="51"/>
      <c r="F84" s="11"/>
      <c r="G84" s="9"/>
    </row>
    <row r="85" spans="1:7" x14ac:dyDescent="0.2">
      <c r="A85" s="8"/>
      <c r="C85" s="3" t="s">
        <v>6</v>
      </c>
      <c r="E85" s="41"/>
      <c r="F85" s="11"/>
      <c r="G85" s="41"/>
    </row>
    <row r="86" spans="1:7" s="38" customFormat="1" x14ac:dyDescent="0.2">
      <c r="A86" s="42"/>
      <c r="E86" s="41"/>
      <c r="F86" s="41"/>
      <c r="G86" s="41"/>
    </row>
    <row r="87" spans="1:7" s="38" customFormat="1" x14ac:dyDescent="0.2">
      <c r="A87" s="42">
        <v>43</v>
      </c>
      <c r="C87" s="38" t="s">
        <v>136</v>
      </c>
      <c r="E87" s="41">
        <v>37.703391130712284</v>
      </c>
      <c r="F87" s="41"/>
      <c r="G87" s="41">
        <v>1.52</v>
      </c>
    </row>
    <row r="88" spans="1:7" x14ac:dyDescent="0.2">
      <c r="A88" s="42">
        <f>A87+1</f>
        <v>44</v>
      </c>
      <c r="C88" s="7" t="s">
        <v>75</v>
      </c>
      <c r="E88" s="41">
        <v>37.949188249018107</v>
      </c>
      <c r="F88" s="12">
        <v>1.44E-2</v>
      </c>
      <c r="G88" s="41">
        <v>0.47299999999999998</v>
      </c>
    </row>
    <row r="89" spans="1:7" x14ac:dyDescent="0.2">
      <c r="A89" s="42">
        <f t="shared" ref="A89:A123" si="0">A88+1</f>
        <v>45</v>
      </c>
      <c r="C89" s="7" t="s">
        <v>83</v>
      </c>
      <c r="E89" s="41">
        <v>119.401494538598</v>
      </c>
      <c r="F89" s="12">
        <v>6.3600000000000004E-2</v>
      </c>
      <c r="G89" s="41">
        <v>7.59</v>
      </c>
    </row>
    <row r="90" spans="1:7" x14ac:dyDescent="0.2">
      <c r="A90" s="42">
        <f t="shared" si="0"/>
        <v>46</v>
      </c>
      <c r="C90" s="7" t="s">
        <v>84</v>
      </c>
      <c r="E90" s="41">
        <v>0</v>
      </c>
      <c r="F90" s="12">
        <v>0.59230000000000005</v>
      </c>
      <c r="G90" s="41">
        <v>0</v>
      </c>
    </row>
    <row r="91" spans="1:7" x14ac:dyDescent="0.2">
      <c r="A91" s="42">
        <f t="shared" si="0"/>
        <v>47</v>
      </c>
      <c r="C91" s="7" t="s">
        <v>85</v>
      </c>
      <c r="E91" s="41">
        <v>37.118785905919303</v>
      </c>
      <c r="F91" s="12">
        <v>4.2099999999999999E-2</v>
      </c>
      <c r="G91" s="41">
        <v>1.5640000000000001</v>
      </c>
    </row>
    <row r="92" spans="1:7" x14ac:dyDescent="0.2">
      <c r="A92" s="42">
        <f t="shared" si="0"/>
        <v>48</v>
      </c>
      <c r="C92" s="7" t="s">
        <v>97</v>
      </c>
      <c r="E92" s="41">
        <v>78.18340804642736</v>
      </c>
      <c r="F92" s="12">
        <v>5.62E-2</v>
      </c>
      <c r="G92" s="41">
        <v>4.391</v>
      </c>
    </row>
    <row r="93" spans="1:7" x14ac:dyDescent="0.2">
      <c r="A93" s="42">
        <f t="shared" si="0"/>
        <v>49</v>
      </c>
      <c r="C93" s="7" t="s">
        <v>149</v>
      </c>
      <c r="E93" s="41">
        <v>21.623015981217709</v>
      </c>
      <c r="F93" s="12">
        <v>0.14630000000000001</v>
      </c>
      <c r="G93" s="41">
        <v>3.16</v>
      </c>
    </row>
    <row r="94" spans="1:7" x14ac:dyDescent="0.2">
      <c r="A94" s="42">
        <f t="shared" si="0"/>
        <v>50</v>
      </c>
      <c r="C94" s="7" t="s">
        <v>34</v>
      </c>
      <c r="E94" s="41">
        <v>37.983862342663663</v>
      </c>
      <c r="F94" s="12">
        <v>4.0300000000000002E-2</v>
      </c>
      <c r="G94" s="41">
        <v>1.4792050822923459</v>
      </c>
    </row>
    <row r="95" spans="1:7" x14ac:dyDescent="0.2">
      <c r="A95" s="42">
        <f t="shared" si="0"/>
        <v>51</v>
      </c>
      <c r="C95" s="7" t="s">
        <v>36</v>
      </c>
      <c r="E95" s="41">
        <v>156.12045242813971</v>
      </c>
      <c r="F95" s="12">
        <v>4.65E-2</v>
      </c>
      <c r="G95" s="41">
        <v>7.1780695242232708</v>
      </c>
    </row>
    <row r="96" spans="1:7" x14ac:dyDescent="0.2">
      <c r="A96" s="42">
        <f t="shared" si="0"/>
        <v>52</v>
      </c>
      <c r="C96" s="7" t="s">
        <v>37</v>
      </c>
      <c r="E96" s="41">
        <v>52.424592968154187</v>
      </c>
      <c r="F96" s="12">
        <v>8.2900000000000001E-2</v>
      </c>
      <c r="G96" s="41">
        <v>4.2996569817799495</v>
      </c>
    </row>
    <row r="97" spans="1:7" x14ac:dyDescent="0.2">
      <c r="A97" s="42">
        <f t="shared" si="0"/>
        <v>53</v>
      </c>
      <c r="C97" s="7" t="s">
        <v>38</v>
      </c>
      <c r="E97" s="41">
        <v>91.894830420105649</v>
      </c>
      <c r="F97" s="12">
        <v>0.1192</v>
      </c>
      <c r="G97" s="41">
        <v>10.879849207666721</v>
      </c>
    </row>
    <row r="98" spans="1:7" x14ac:dyDescent="0.2">
      <c r="A98" s="42">
        <f t="shared" si="0"/>
        <v>54</v>
      </c>
      <c r="C98" s="7" t="s">
        <v>86</v>
      </c>
      <c r="E98" s="41">
        <v>0.77721610909377137</v>
      </c>
      <c r="F98" s="12">
        <v>0.10050000000000001</v>
      </c>
      <c r="G98" s="41">
        <v>7.8427787623426656E-2</v>
      </c>
    </row>
    <row r="99" spans="1:7" x14ac:dyDescent="0.2">
      <c r="A99" s="42">
        <f t="shared" si="0"/>
        <v>55</v>
      </c>
      <c r="C99" s="7" t="s">
        <v>87</v>
      </c>
      <c r="E99" s="41">
        <v>8.0595231689899673</v>
      </c>
      <c r="F99" s="12">
        <v>3.7100000000000001E-2</v>
      </c>
      <c r="G99" s="41">
        <v>0.30551698321147275</v>
      </c>
    </row>
    <row r="100" spans="1:7" x14ac:dyDescent="0.2">
      <c r="A100" s="42">
        <f t="shared" si="0"/>
        <v>56</v>
      </c>
      <c r="C100" s="7" t="s">
        <v>88</v>
      </c>
      <c r="E100" s="41">
        <v>9.5525986948006825</v>
      </c>
      <c r="F100" s="12">
        <v>0.26250000000000001</v>
      </c>
      <c r="G100" s="41">
        <v>2.5716307029833385</v>
      </c>
    </row>
    <row r="101" spans="1:7" x14ac:dyDescent="0.2">
      <c r="A101" s="42">
        <f t="shared" si="0"/>
        <v>57</v>
      </c>
      <c r="C101" s="7" t="s">
        <v>89</v>
      </c>
      <c r="E101" s="41">
        <v>35.996913196361646</v>
      </c>
      <c r="F101" s="12">
        <v>0.13339999999999999</v>
      </c>
      <c r="G101" s="41">
        <v>4.1596753097626653</v>
      </c>
    </row>
    <row r="102" spans="1:7" x14ac:dyDescent="0.2">
      <c r="A102" s="42">
        <f t="shared" si="0"/>
        <v>58</v>
      </c>
      <c r="C102" s="7" t="s">
        <v>90</v>
      </c>
      <c r="E102" s="41">
        <v>12.114813168118099</v>
      </c>
      <c r="F102" s="12">
        <v>0.25</v>
      </c>
      <c r="G102" s="41">
        <v>3.3284750803934102</v>
      </c>
    </row>
    <row r="103" spans="1:7" s="38" customFormat="1" x14ac:dyDescent="0.2">
      <c r="A103" s="42"/>
      <c r="E103" s="41"/>
      <c r="F103" s="12"/>
      <c r="G103" s="41"/>
    </row>
    <row r="104" spans="1:7" s="38" customFormat="1" x14ac:dyDescent="0.2">
      <c r="A104" s="42"/>
      <c r="E104" s="41"/>
      <c r="F104" s="12"/>
      <c r="G104" s="41"/>
    </row>
    <row r="105" spans="1:7" s="38" customFormat="1" x14ac:dyDescent="0.2">
      <c r="A105" s="42"/>
      <c r="E105" s="41"/>
      <c r="F105" s="12"/>
      <c r="G105" s="41"/>
    </row>
    <row r="106" spans="1:7" s="38" customFormat="1" x14ac:dyDescent="0.2">
      <c r="A106" s="42"/>
      <c r="E106" s="41"/>
      <c r="F106" s="12"/>
      <c r="G106" s="41"/>
    </row>
    <row r="107" spans="1:7" s="38" customFormat="1" x14ac:dyDescent="0.2">
      <c r="A107" s="42"/>
      <c r="E107" s="41"/>
      <c r="F107" s="12"/>
      <c r="G107" s="41"/>
    </row>
    <row r="108" spans="1:7" s="38" customFormat="1" x14ac:dyDescent="0.2">
      <c r="A108" s="42"/>
      <c r="E108" s="41"/>
      <c r="F108" s="12"/>
      <c r="G108" s="41"/>
    </row>
    <row r="109" spans="1:7" s="38" customFormat="1" x14ac:dyDescent="0.2">
      <c r="A109" s="42"/>
      <c r="E109" s="41"/>
      <c r="F109" s="12"/>
      <c r="G109" s="41"/>
    </row>
    <row r="110" spans="1:7" s="38" customFormat="1" x14ac:dyDescent="0.2">
      <c r="A110" s="42"/>
      <c r="E110" s="41"/>
      <c r="F110" s="12"/>
      <c r="G110" s="41"/>
    </row>
    <row r="111" spans="1:7" s="48" customFormat="1" x14ac:dyDescent="0.2">
      <c r="A111" s="49" t="s">
        <v>168</v>
      </c>
      <c r="B111" s="49"/>
      <c r="C111" s="49"/>
      <c r="D111" s="49"/>
      <c r="E111" s="49"/>
      <c r="F111" s="49"/>
      <c r="G111" s="49"/>
    </row>
    <row r="112" spans="1:7" s="38" customFormat="1" x14ac:dyDescent="0.2">
      <c r="E112" s="42"/>
    </row>
    <row r="113" spans="1:7" s="45" customFormat="1" ht="27" x14ac:dyDescent="0.2">
      <c r="A113" s="47" t="s">
        <v>160</v>
      </c>
      <c r="C113" s="46" t="s">
        <v>0</v>
      </c>
      <c r="E113" s="47" t="s">
        <v>171</v>
      </c>
      <c r="F113" s="47" t="s">
        <v>11</v>
      </c>
      <c r="G113" s="47" t="s">
        <v>12</v>
      </c>
    </row>
    <row r="114" spans="1:7" s="38" customFormat="1" x14ac:dyDescent="0.2">
      <c r="E114" s="42" t="s">
        <v>1</v>
      </c>
      <c r="F114" s="42" t="s">
        <v>2</v>
      </c>
      <c r="G114" s="42" t="s">
        <v>118</v>
      </c>
    </row>
    <row r="115" spans="1:7" s="38" customFormat="1" x14ac:dyDescent="0.2">
      <c r="A115" s="42"/>
      <c r="E115" s="41"/>
      <c r="F115" s="12"/>
      <c r="G115" s="41"/>
    </row>
    <row r="116" spans="1:7" x14ac:dyDescent="0.2">
      <c r="A116" s="42">
        <f>A102+1</f>
        <v>59</v>
      </c>
      <c r="C116" s="7" t="s">
        <v>91</v>
      </c>
      <c r="E116" s="41">
        <v>150.89544279906147</v>
      </c>
      <c r="F116" s="12">
        <v>8.77E-2</v>
      </c>
      <c r="G116" s="41">
        <v>15.519194599494572</v>
      </c>
    </row>
    <row r="117" spans="1:7" x14ac:dyDescent="0.2">
      <c r="A117" s="42">
        <f t="shared" si="0"/>
        <v>60</v>
      </c>
      <c r="C117" s="7" t="s">
        <v>95</v>
      </c>
      <c r="E117" s="41">
        <v>14.311370028502999</v>
      </c>
      <c r="F117" s="12">
        <v>0.25</v>
      </c>
      <c r="G117" s="41">
        <v>2.5347362500155248</v>
      </c>
    </row>
    <row r="118" spans="1:7" x14ac:dyDescent="0.2">
      <c r="A118" s="42">
        <f t="shared" si="0"/>
        <v>61</v>
      </c>
      <c r="C118" s="7" t="s">
        <v>92</v>
      </c>
      <c r="E118" s="41">
        <v>60.21536828983588</v>
      </c>
      <c r="F118" s="12">
        <v>0.1004</v>
      </c>
      <c r="G118" s="41">
        <v>6.5139495866348902</v>
      </c>
    </row>
    <row r="119" spans="1:7" x14ac:dyDescent="0.2">
      <c r="A119" s="42">
        <f t="shared" si="0"/>
        <v>62</v>
      </c>
      <c r="C119" s="7" t="s">
        <v>96</v>
      </c>
      <c r="E119" s="41">
        <v>14.364244482283478</v>
      </c>
      <c r="F119" s="12">
        <v>0.25</v>
      </c>
      <c r="G119" s="41">
        <v>2.6972722998877288</v>
      </c>
    </row>
    <row r="120" spans="1:7" x14ac:dyDescent="0.2">
      <c r="A120" s="42">
        <f t="shared" si="0"/>
        <v>63</v>
      </c>
      <c r="C120" s="7" t="s">
        <v>93</v>
      </c>
      <c r="E120" s="41">
        <v>111.02921655233578</v>
      </c>
      <c r="F120" s="12">
        <v>8.2400000000000001E-2</v>
      </c>
      <c r="G120" s="41">
        <v>9.1454066099008422</v>
      </c>
    </row>
    <row r="121" spans="1:7" x14ac:dyDescent="0.2">
      <c r="A121" s="42">
        <f t="shared" si="0"/>
        <v>64</v>
      </c>
      <c r="C121" s="7" t="s">
        <v>94</v>
      </c>
      <c r="E121" s="41">
        <v>0</v>
      </c>
      <c r="F121" s="12">
        <v>0.1</v>
      </c>
      <c r="G121" s="41">
        <v>0</v>
      </c>
    </row>
    <row r="122" spans="1:7" x14ac:dyDescent="0.2">
      <c r="A122" s="42">
        <f t="shared" si="0"/>
        <v>65</v>
      </c>
      <c r="C122" s="7" t="s">
        <v>63</v>
      </c>
      <c r="E122" s="41">
        <v>89.902804491817022</v>
      </c>
      <c r="F122" s="12">
        <v>0.1074</v>
      </c>
      <c r="G122" s="41">
        <v>9.676227247282533</v>
      </c>
    </row>
    <row r="123" spans="1:7" x14ac:dyDescent="0.2">
      <c r="A123" s="42">
        <f t="shared" si="0"/>
        <v>66</v>
      </c>
      <c r="C123" s="7" t="s">
        <v>7</v>
      </c>
      <c r="E123" s="13">
        <f>SUM(E87:E122)</f>
        <v>1177.6225329921567</v>
      </c>
      <c r="F123" s="14"/>
      <c r="G123" s="50">
        <f>SUM(G87:G122)</f>
        <v>99.065293253152703</v>
      </c>
    </row>
    <row r="124" spans="1:7" x14ac:dyDescent="0.2">
      <c r="A124" s="8"/>
      <c r="E124" s="51"/>
      <c r="F124" s="12"/>
      <c r="G124" s="9"/>
    </row>
    <row r="125" spans="1:7" ht="25.5" x14ac:dyDescent="0.2">
      <c r="A125" s="56">
        <v>67</v>
      </c>
      <c r="B125" s="58"/>
      <c r="C125" s="58" t="s">
        <v>65</v>
      </c>
      <c r="E125" s="55">
        <v>1.6708610000000002</v>
      </c>
      <c r="F125" s="57" t="s">
        <v>170</v>
      </c>
      <c r="G125" s="55">
        <v>3.7928544700000004E-2</v>
      </c>
    </row>
    <row r="126" spans="1:7" x14ac:dyDescent="0.2">
      <c r="A126" s="8"/>
      <c r="E126" s="41"/>
      <c r="F126" s="12"/>
      <c r="G126" s="41"/>
    </row>
    <row r="127" spans="1:7" ht="13.5" thickBot="1" x14ac:dyDescent="0.25">
      <c r="A127" s="8">
        <v>68</v>
      </c>
      <c r="C127" s="38" t="s">
        <v>151</v>
      </c>
      <c r="E127" s="43">
        <f>E15+E22+E33+E44+E83+E123+E125</f>
        <v>24877.261604599895</v>
      </c>
      <c r="F127" s="16">
        <f>G127/E127</f>
        <v>3.7038135735854814E-2</v>
      </c>
      <c r="G127" s="20">
        <f>G15+G22+G33+G44+G83+G123+G125-0.03</f>
        <v>921.40739204754027</v>
      </c>
    </row>
    <row r="128" spans="1:7" ht="13.5" thickTop="1" x14ac:dyDescent="0.2">
      <c r="E128" s="41"/>
      <c r="G128" s="39"/>
    </row>
    <row r="129" spans="1:3" x14ac:dyDescent="0.2">
      <c r="A129" s="3" t="s">
        <v>9</v>
      </c>
    </row>
    <row r="130" spans="1:3" x14ac:dyDescent="0.2">
      <c r="A130" s="10" t="s">
        <v>10</v>
      </c>
      <c r="C130" s="7" t="s">
        <v>175</v>
      </c>
    </row>
    <row r="131" spans="1:3" x14ac:dyDescent="0.2">
      <c r="A131" s="10" t="s">
        <v>150</v>
      </c>
      <c r="B131" s="38"/>
      <c r="C131" s="38" t="s">
        <v>174</v>
      </c>
    </row>
  </sheetData>
  <pageMargins left="0.7" right="0.7" top="0.75" bottom="0.75" header="0.3" footer="0.3"/>
  <pageSetup firstPageNumber="26" orientation="portrait" useFirstPageNumber="1" r:id="rId1"/>
  <headerFooter>
    <oddHeader xml:space="preserve">&amp;R&amp;"Arial,Regular"&amp;10Filed: 2022-10-31
EB-2022-0200
Exhibit 4
Tab 5
Schedule 1
Attachment 3
Page &amp;P of 28
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7B9FE-2EE1-4679-B721-11A45371618B}">
  <dimension ref="A6:G104"/>
  <sheetViews>
    <sheetView view="pageLayout" zoomScale="90" zoomScaleNormal="100" zoomScalePageLayoutView="90" workbookViewId="0">
      <selection activeCell="A2" sqref="A2"/>
    </sheetView>
  </sheetViews>
  <sheetFormatPr defaultColWidth="101.140625" defaultRowHeight="12.75" x14ac:dyDescent="0.2"/>
  <cols>
    <col min="1" max="1" width="5.7109375" style="7" bestFit="1" customWidth="1"/>
    <col min="2" max="2" width="1.28515625" style="7" customWidth="1"/>
    <col min="3" max="3" width="34.140625" style="7" customWidth="1"/>
    <col min="4" max="4" width="1.28515625" style="7" customWidth="1"/>
    <col min="5" max="5" width="16" style="8" customWidth="1"/>
    <col min="6" max="7" width="16" style="7" customWidth="1"/>
    <col min="8" max="16384" width="101.140625" style="7"/>
  </cols>
  <sheetData>
    <row r="6" spans="1:7" s="2" customFormat="1" x14ac:dyDescent="0.2">
      <c r="A6" s="1" t="s">
        <v>64</v>
      </c>
      <c r="B6" s="1"/>
      <c r="C6" s="1"/>
      <c r="D6" s="1"/>
      <c r="E6" s="1"/>
      <c r="F6" s="1"/>
      <c r="G6" s="1"/>
    </row>
    <row r="8" spans="1:7" s="6" customFormat="1" ht="27" x14ac:dyDescent="0.2">
      <c r="A8" s="5" t="s">
        <v>160</v>
      </c>
      <c r="C8" s="27" t="s">
        <v>0</v>
      </c>
      <c r="E8" s="47" t="s">
        <v>171</v>
      </c>
      <c r="F8" s="47" t="s">
        <v>11</v>
      </c>
      <c r="G8" s="47" t="s">
        <v>12</v>
      </c>
    </row>
    <row r="9" spans="1:7" x14ac:dyDescent="0.2">
      <c r="E9" s="8" t="s">
        <v>1</v>
      </c>
      <c r="F9" s="8" t="s">
        <v>2</v>
      </c>
      <c r="G9" s="42" t="s">
        <v>118</v>
      </c>
    </row>
    <row r="10" spans="1:7" x14ac:dyDescent="0.2">
      <c r="C10" s="3" t="s">
        <v>45</v>
      </c>
      <c r="F10" s="8"/>
      <c r="G10" s="8"/>
    </row>
    <row r="11" spans="1:7" x14ac:dyDescent="0.2">
      <c r="A11" s="8"/>
      <c r="E11" s="9"/>
      <c r="F11" s="19"/>
      <c r="G11" s="9"/>
    </row>
    <row r="12" spans="1:7" x14ac:dyDescent="0.2">
      <c r="A12" s="42">
        <v>1</v>
      </c>
      <c r="C12" s="7" t="s">
        <v>21</v>
      </c>
      <c r="E12" s="19">
        <v>42.777292319999994</v>
      </c>
      <c r="F12" s="18">
        <v>1.1599999999999999E-2</v>
      </c>
      <c r="G12" s="33">
        <v>0.49621655999999997</v>
      </c>
    </row>
    <row r="13" spans="1:7" x14ac:dyDescent="0.2">
      <c r="A13" s="42">
        <v>2</v>
      </c>
      <c r="C13" s="7" t="s">
        <v>17</v>
      </c>
      <c r="E13" s="19">
        <v>31.384145330000003</v>
      </c>
      <c r="F13" s="18">
        <v>1.84E-2</v>
      </c>
      <c r="G13" s="33">
        <v>0.55637710000000007</v>
      </c>
    </row>
    <row r="14" spans="1:7" x14ac:dyDescent="0.2">
      <c r="A14" s="42">
        <v>3</v>
      </c>
      <c r="C14" s="7" t="s">
        <v>46</v>
      </c>
      <c r="E14" s="19">
        <v>64.992856924999998</v>
      </c>
      <c r="F14" s="18">
        <v>1.52E-2</v>
      </c>
      <c r="G14" s="33">
        <v>1.0040154999999999</v>
      </c>
    </row>
    <row r="15" spans="1:7" x14ac:dyDescent="0.2">
      <c r="A15" s="42">
        <v>4</v>
      </c>
      <c r="C15" s="7" t="s">
        <v>47</v>
      </c>
      <c r="E15" s="19">
        <v>11.829462750000001</v>
      </c>
      <c r="F15" s="18">
        <v>5.5599999999999997E-2</v>
      </c>
      <c r="G15" s="33">
        <v>0.60554509000000001</v>
      </c>
    </row>
    <row r="16" spans="1:7" x14ac:dyDescent="0.2">
      <c r="A16" s="42">
        <v>5</v>
      </c>
      <c r="C16" s="7" t="s">
        <v>53</v>
      </c>
      <c r="E16" s="19">
        <v>110.82961245</v>
      </c>
      <c r="F16" s="18">
        <v>1.49E-2</v>
      </c>
      <c r="G16" s="33">
        <v>1.6133564200000001</v>
      </c>
    </row>
    <row r="17" spans="1:7" x14ac:dyDescent="0.2">
      <c r="A17" s="42">
        <v>6</v>
      </c>
      <c r="C17" s="7" t="s">
        <v>48</v>
      </c>
      <c r="E17" s="19">
        <v>148.286794695</v>
      </c>
      <c r="F17" s="18">
        <v>2.5999999999999999E-2</v>
      </c>
      <c r="G17" s="33">
        <v>4.3387325000000008</v>
      </c>
    </row>
    <row r="18" spans="1:7" x14ac:dyDescent="0.2">
      <c r="A18" s="42">
        <v>7</v>
      </c>
      <c r="C18" s="7" t="s">
        <v>49</v>
      </c>
      <c r="E18" s="19">
        <v>11.20611435</v>
      </c>
      <c r="F18" s="18">
        <v>2.9899999999999999E-2</v>
      </c>
      <c r="G18" s="33">
        <v>0.32396159999999996</v>
      </c>
    </row>
    <row r="19" spans="1:7" x14ac:dyDescent="0.2">
      <c r="A19" s="42">
        <v>8</v>
      </c>
      <c r="C19" s="7" t="s">
        <v>7</v>
      </c>
      <c r="E19" s="13">
        <f>SUM(E11:E18)</f>
        <v>421.30627881999999</v>
      </c>
      <c r="F19" s="14"/>
      <c r="G19" s="13">
        <f>SUM(G11:G18)</f>
        <v>8.9382047700000022</v>
      </c>
    </row>
    <row r="20" spans="1:7" x14ac:dyDescent="0.2">
      <c r="A20" s="42"/>
      <c r="C20" s="2"/>
      <c r="E20" s="9"/>
      <c r="F20" s="11"/>
      <c r="G20" s="9"/>
    </row>
    <row r="21" spans="1:7" x14ac:dyDescent="0.2">
      <c r="A21" s="42"/>
      <c r="C21" s="3" t="s">
        <v>50</v>
      </c>
      <c r="E21" s="9"/>
      <c r="F21" s="11"/>
      <c r="G21" s="9"/>
    </row>
    <row r="22" spans="1:7" x14ac:dyDescent="0.2">
      <c r="A22" s="42"/>
      <c r="E22" s="9"/>
      <c r="F22" s="11"/>
      <c r="G22" s="9"/>
    </row>
    <row r="23" spans="1:7" s="2" customFormat="1" x14ac:dyDescent="0.2">
      <c r="A23" s="42">
        <v>9</v>
      </c>
      <c r="B23" s="7"/>
      <c r="C23" s="7" t="s">
        <v>21</v>
      </c>
      <c r="D23" s="7"/>
      <c r="E23" s="33">
        <v>63.76</v>
      </c>
      <c r="F23" s="12">
        <v>1.18E-2</v>
      </c>
      <c r="G23" s="33">
        <v>0.75238572000000004</v>
      </c>
    </row>
    <row r="24" spans="1:7" s="37" customFormat="1" x14ac:dyDescent="0.2">
      <c r="A24" s="42"/>
      <c r="B24" s="31"/>
      <c r="C24" s="40" t="s">
        <v>17</v>
      </c>
      <c r="D24" s="31"/>
      <c r="E24" s="33"/>
      <c r="F24" s="12"/>
      <c r="G24" s="33"/>
    </row>
    <row r="25" spans="1:7" s="2" customFormat="1" x14ac:dyDescent="0.2">
      <c r="A25" s="42">
        <v>10</v>
      </c>
      <c r="B25" s="7"/>
      <c r="C25" s="31" t="s">
        <v>98</v>
      </c>
      <c r="D25" s="7"/>
      <c r="E25" s="33"/>
      <c r="F25" s="12">
        <v>2.7E-2</v>
      </c>
      <c r="G25" s="33"/>
    </row>
    <row r="26" spans="1:7" s="2" customFormat="1" x14ac:dyDescent="0.2">
      <c r="A26" s="42">
        <v>11</v>
      </c>
      <c r="B26" s="7"/>
      <c r="C26" s="31" t="s">
        <v>99</v>
      </c>
      <c r="D26" s="7"/>
      <c r="E26" s="33"/>
      <c r="F26" s="12">
        <v>9.9299999999999999E-2</v>
      </c>
      <c r="G26" s="33"/>
    </row>
    <row r="27" spans="1:7" s="2" customFormat="1" x14ac:dyDescent="0.2">
      <c r="A27" s="42">
        <v>12</v>
      </c>
      <c r="B27" s="7"/>
      <c r="C27" s="31" t="s">
        <v>100</v>
      </c>
      <c r="D27" s="7"/>
      <c r="E27" s="33"/>
      <c r="F27" s="12">
        <v>0.23530000000000001</v>
      </c>
      <c r="G27" s="33"/>
    </row>
    <row r="28" spans="1:7" s="2" customFormat="1" x14ac:dyDescent="0.2">
      <c r="A28" s="42">
        <v>13</v>
      </c>
      <c r="B28" s="7"/>
      <c r="C28" s="31" t="s">
        <v>101</v>
      </c>
      <c r="D28" s="7"/>
      <c r="E28" s="33"/>
      <c r="F28" s="12">
        <v>4.8099999999999997E-2</v>
      </c>
      <c r="G28" s="33"/>
    </row>
    <row r="29" spans="1:7" s="2" customFormat="1" x14ac:dyDescent="0.2">
      <c r="A29" s="42">
        <v>14</v>
      </c>
      <c r="B29" s="7"/>
      <c r="C29" s="31" t="s">
        <v>102</v>
      </c>
      <c r="D29" s="7"/>
      <c r="E29" s="33"/>
      <c r="F29" s="12">
        <v>3.61E-2</v>
      </c>
      <c r="G29" s="33"/>
    </row>
    <row r="30" spans="1:7" s="2" customFormat="1" x14ac:dyDescent="0.2">
      <c r="A30" s="42">
        <v>15</v>
      </c>
      <c r="B30" s="7"/>
      <c r="C30" s="31" t="s">
        <v>103</v>
      </c>
      <c r="D30" s="7"/>
      <c r="E30" s="33"/>
      <c r="F30" s="12">
        <v>2.18E-2</v>
      </c>
      <c r="G30" s="33"/>
    </row>
    <row r="31" spans="1:7" s="2" customFormat="1" x14ac:dyDescent="0.2">
      <c r="A31" s="42">
        <v>16</v>
      </c>
      <c r="B31" s="7"/>
      <c r="C31" s="31" t="s">
        <v>104</v>
      </c>
      <c r="D31" s="7"/>
      <c r="E31" s="33"/>
      <c r="F31" s="12">
        <v>4.8899999999999999E-2</v>
      </c>
      <c r="G31" s="33"/>
    </row>
    <row r="32" spans="1:7" s="2" customFormat="1" x14ac:dyDescent="0.2">
      <c r="A32" s="42">
        <v>17</v>
      </c>
      <c r="B32" s="7"/>
      <c r="C32" s="31" t="s">
        <v>105</v>
      </c>
      <c r="D32" s="7"/>
      <c r="E32" s="33"/>
      <c r="F32" s="12">
        <v>4.4200000000000003E-2</v>
      </c>
      <c r="G32" s="33"/>
    </row>
    <row r="33" spans="1:7" s="2" customFormat="1" x14ac:dyDescent="0.2">
      <c r="A33" s="42">
        <v>18</v>
      </c>
      <c r="B33" s="7"/>
      <c r="C33" s="31" t="s">
        <v>106</v>
      </c>
      <c r="D33" s="7"/>
      <c r="E33" s="33"/>
      <c r="F33" s="12">
        <v>6.8599999999999994E-2</v>
      </c>
      <c r="G33" s="33"/>
    </row>
    <row r="34" spans="1:7" s="2" customFormat="1" x14ac:dyDescent="0.2">
      <c r="A34" s="42">
        <v>19</v>
      </c>
      <c r="B34" s="7"/>
      <c r="C34" s="31" t="s">
        <v>107</v>
      </c>
      <c r="D34" s="7"/>
      <c r="E34" s="33"/>
      <c r="F34" s="12">
        <v>7.5399999999999995E-2</v>
      </c>
      <c r="G34" s="33"/>
    </row>
    <row r="35" spans="1:7" s="2" customFormat="1" x14ac:dyDescent="0.2">
      <c r="A35" s="42">
        <v>20</v>
      </c>
      <c r="B35" s="7"/>
      <c r="C35" s="31" t="s">
        <v>108</v>
      </c>
      <c r="D35" s="7"/>
      <c r="E35" s="33"/>
      <c r="F35" s="12">
        <v>7.0800000000000002E-2</v>
      </c>
      <c r="G35" s="33"/>
    </row>
    <row r="36" spans="1:7" s="2" customFormat="1" x14ac:dyDescent="0.2">
      <c r="A36" s="42">
        <v>21</v>
      </c>
      <c r="B36" s="7"/>
      <c r="C36" s="31" t="s">
        <v>109</v>
      </c>
      <c r="D36" s="7"/>
      <c r="E36" s="33"/>
      <c r="F36" s="12">
        <v>2.98E-2</v>
      </c>
      <c r="G36" s="33"/>
    </row>
    <row r="37" spans="1:7" s="2" customFormat="1" x14ac:dyDescent="0.2">
      <c r="A37" s="42">
        <v>22</v>
      </c>
      <c r="B37" s="7"/>
      <c r="C37" s="31" t="s">
        <v>110</v>
      </c>
      <c r="D37" s="7"/>
      <c r="E37" s="33"/>
      <c r="F37" s="12">
        <v>4.24E-2</v>
      </c>
      <c r="G37" s="33"/>
    </row>
    <row r="38" spans="1:7" s="2" customFormat="1" x14ac:dyDescent="0.2">
      <c r="A38" s="42">
        <v>23</v>
      </c>
      <c r="B38" s="7"/>
      <c r="C38" s="31" t="s">
        <v>111</v>
      </c>
      <c r="D38" s="7"/>
      <c r="E38" s="33"/>
      <c r="F38" s="12">
        <v>4.24E-2</v>
      </c>
      <c r="G38" s="33"/>
    </row>
    <row r="39" spans="1:7" s="2" customFormat="1" x14ac:dyDescent="0.2">
      <c r="A39" s="42">
        <v>24</v>
      </c>
      <c r="B39" s="7"/>
      <c r="C39" s="31" t="s">
        <v>112</v>
      </c>
      <c r="D39" s="7"/>
      <c r="E39" s="33"/>
      <c r="F39" s="12">
        <v>4.24E-2</v>
      </c>
      <c r="G39" s="33"/>
    </row>
    <row r="40" spans="1:7" s="37" customFormat="1" x14ac:dyDescent="0.2">
      <c r="A40" s="42">
        <v>25</v>
      </c>
      <c r="B40" s="31"/>
      <c r="C40" s="38" t="s">
        <v>116</v>
      </c>
      <c r="D40" s="31"/>
      <c r="E40" s="13">
        <v>148.54120964000001</v>
      </c>
      <c r="F40" s="14"/>
      <c r="G40" s="13">
        <v>8.9676252400000003</v>
      </c>
    </row>
    <row r="41" spans="1:7" s="48" customFormat="1" x14ac:dyDescent="0.2">
      <c r="A41" s="42"/>
      <c r="B41" s="38"/>
      <c r="C41" s="38"/>
      <c r="D41" s="38"/>
      <c r="E41" s="53"/>
      <c r="F41" s="54"/>
      <c r="G41" s="53"/>
    </row>
    <row r="42" spans="1:7" x14ac:dyDescent="0.2">
      <c r="A42" s="42">
        <v>26</v>
      </c>
      <c r="C42" s="7" t="s">
        <v>51</v>
      </c>
      <c r="E42" s="33">
        <v>3198.5823793384207</v>
      </c>
      <c r="F42" s="18">
        <v>2.2700000000000001E-2</v>
      </c>
      <c r="G42" s="33">
        <v>73.374407666969972</v>
      </c>
    </row>
    <row r="43" spans="1:7" s="38" customFormat="1" x14ac:dyDescent="0.2">
      <c r="A43" s="42"/>
      <c r="E43" s="41"/>
      <c r="F43" s="18"/>
      <c r="G43" s="41"/>
    </row>
    <row r="44" spans="1:7" s="31" customFormat="1" x14ac:dyDescent="0.2">
      <c r="A44" s="42"/>
      <c r="C44" s="40" t="s">
        <v>24</v>
      </c>
      <c r="E44" s="33"/>
      <c r="F44" s="18"/>
      <c r="G44" s="33"/>
    </row>
    <row r="45" spans="1:7" s="6" customFormat="1" x14ac:dyDescent="0.2">
      <c r="A45" s="42">
        <v>27</v>
      </c>
      <c r="B45" s="7"/>
      <c r="C45" s="31" t="s">
        <v>113</v>
      </c>
      <c r="D45" s="7"/>
      <c r="E45" s="33"/>
      <c r="F45" s="18">
        <v>4.0300000000000002E-2</v>
      </c>
      <c r="G45" s="33"/>
    </row>
    <row r="46" spans="1:7" s="6" customFormat="1" x14ac:dyDescent="0.2">
      <c r="A46" s="42">
        <v>28</v>
      </c>
      <c r="B46" s="7"/>
      <c r="C46" s="7" t="s">
        <v>129</v>
      </c>
      <c r="D46" s="7"/>
      <c r="E46" s="33"/>
      <c r="F46" s="18">
        <v>0.23269999999999999</v>
      </c>
      <c r="G46" s="33"/>
    </row>
    <row r="47" spans="1:7" s="6" customFormat="1" x14ac:dyDescent="0.2">
      <c r="A47" s="42">
        <v>29</v>
      </c>
      <c r="B47" s="7"/>
      <c r="C47" s="31" t="s">
        <v>114</v>
      </c>
      <c r="D47" s="7"/>
      <c r="E47" s="33"/>
      <c r="F47" s="18">
        <v>2.4400000000000002E-2</v>
      </c>
      <c r="G47" s="33"/>
    </row>
    <row r="48" spans="1:7" s="6" customFormat="1" x14ac:dyDescent="0.2">
      <c r="A48" s="42">
        <v>30</v>
      </c>
      <c r="B48" s="7"/>
      <c r="C48" s="31" t="s">
        <v>115</v>
      </c>
      <c r="D48" s="7"/>
      <c r="E48" s="33"/>
      <c r="F48" s="18">
        <v>1.8499999999999999E-2</v>
      </c>
      <c r="G48" s="33"/>
    </row>
    <row r="49" spans="1:7" s="36" customFormat="1" x14ac:dyDescent="0.2">
      <c r="A49" s="42">
        <v>31</v>
      </c>
      <c r="B49" s="31"/>
      <c r="C49" s="38" t="s">
        <v>117</v>
      </c>
      <c r="D49" s="31"/>
      <c r="E49" s="13">
        <v>4709.6757938394094</v>
      </c>
      <c r="F49" s="52"/>
      <c r="G49" s="13">
        <v>100.83476815834025</v>
      </c>
    </row>
    <row r="50" spans="1:7" s="45" customFormat="1" x14ac:dyDescent="0.2">
      <c r="A50" s="42"/>
      <c r="B50" s="38"/>
      <c r="C50" s="38"/>
      <c r="D50" s="38"/>
      <c r="E50" s="53"/>
      <c r="F50" s="60"/>
      <c r="G50" s="53"/>
    </row>
    <row r="51" spans="1:7" s="6" customFormat="1" x14ac:dyDescent="0.2">
      <c r="A51" s="42">
        <v>32</v>
      </c>
      <c r="B51" s="7"/>
      <c r="C51" s="7" t="s">
        <v>52</v>
      </c>
      <c r="D51" s="7"/>
      <c r="E51" s="33">
        <v>4.9778949099999998</v>
      </c>
      <c r="F51" s="18">
        <v>5.9700000000000003E-2</v>
      </c>
      <c r="G51" s="33">
        <v>0.29441070000000003</v>
      </c>
    </row>
    <row r="52" spans="1:7" s="6" customFormat="1" x14ac:dyDescent="0.2">
      <c r="A52" s="42">
        <v>33</v>
      </c>
      <c r="B52" s="7"/>
      <c r="C52" s="7" t="s">
        <v>23</v>
      </c>
      <c r="D52" s="7"/>
      <c r="E52" s="33">
        <v>657.25966746308586</v>
      </c>
      <c r="F52" s="18">
        <v>2.0500000000000001E-2</v>
      </c>
      <c r="G52" s="33">
        <v>12.953866922650658</v>
      </c>
    </row>
    <row r="53" spans="1:7" s="6" customFormat="1" x14ac:dyDescent="0.2">
      <c r="A53" s="42">
        <v>34</v>
      </c>
      <c r="B53" s="7"/>
      <c r="C53" s="7" t="s">
        <v>31</v>
      </c>
      <c r="D53" s="7"/>
      <c r="E53" s="33">
        <v>508.58783470408412</v>
      </c>
      <c r="F53" s="18">
        <v>9.2200000000000004E-2</v>
      </c>
      <c r="G53" s="33">
        <v>41.309034694685565</v>
      </c>
    </row>
    <row r="54" spans="1:7" x14ac:dyDescent="0.2">
      <c r="A54" s="42">
        <v>35</v>
      </c>
      <c r="C54" s="7" t="s">
        <v>7</v>
      </c>
      <c r="E54" s="13">
        <f>SUM(E23:E53)</f>
        <v>9291.3847798949992</v>
      </c>
      <c r="F54" s="14"/>
      <c r="G54" s="13">
        <f>SUM(G23:G53)</f>
        <v>238.48649910264641</v>
      </c>
    </row>
    <row r="55" spans="1:7" x14ac:dyDescent="0.2">
      <c r="A55" s="8"/>
      <c r="C55" s="15"/>
      <c r="E55" s="9"/>
      <c r="F55" s="11"/>
      <c r="G55" s="9"/>
    </row>
    <row r="56" spans="1:7" x14ac:dyDescent="0.2">
      <c r="A56" s="38"/>
      <c r="B56" s="38"/>
      <c r="C56" s="38"/>
      <c r="D56" s="38"/>
      <c r="E56" s="42"/>
      <c r="F56" s="38"/>
      <c r="G56" s="38"/>
    </row>
    <row r="57" spans="1:7" x14ac:dyDescent="0.2">
      <c r="A57" s="38"/>
      <c r="B57" s="38"/>
      <c r="C57" s="38"/>
      <c r="D57" s="38"/>
      <c r="E57" s="42"/>
      <c r="F57" s="38"/>
      <c r="G57" s="38"/>
    </row>
    <row r="58" spans="1:7" s="31" customFormat="1" x14ac:dyDescent="0.2">
      <c r="A58" s="38"/>
      <c r="B58" s="38"/>
      <c r="C58" s="38"/>
      <c r="D58" s="38"/>
      <c r="E58" s="42"/>
      <c r="F58" s="38"/>
      <c r="G58" s="38"/>
    </row>
    <row r="59" spans="1:7" x14ac:dyDescent="0.2">
      <c r="A59" s="38"/>
      <c r="B59" s="38"/>
      <c r="C59" s="38"/>
      <c r="D59" s="38"/>
      <c r="E59" s="42"/>
      <c r="F59" s="38"/>
      <c r="G59" s="38"/>
    </row>
    <row r="60" spans="1:7" s="38" customFormat="1" x14ac:dyDescent="0.2">
      <c r="E60" s="42"/>
    </row>
    <row r="61" spans="1:7" x14ac:dyDescent="0.2">
      <c r="A61" s="49" t="s">
        <v>158</v>
      </c>
      <c r="B61" s="49"/>
      <c r="C61" s="49"/>
      <c r="D61" s="49"/>
      <c r="E61" s="49"/>
      <c r="F61" s="49"/>
      <c r="G61" s="49"/>
    </row>
    <row r="62" spans="1:7" s="31" customFormat="1" x14ac:dyDescent="0.2">
      <c r="A62" s="38"/>
      <c r="B62" s="38"/>
      <c r="C62" s="38"/>
      <c r="D62" s="38"/>
      <c r="E62" s="42"/>
      <c r="F62" s="38"/>
      <c r="G62" s="38"/>
    </row>
    <row r="63" spans="1:7" ht="27" x14ac:dyDescent="0.2">
      <c r="A63" s="47" t="s">
        <v>160</v>
      </c>
      <c r="B63" s="45"/>
      <c r="C63" s="46" t="s">
        <v>0</v>
      </c>
      <c r="D63" s="45"/>
      <c r="E63" s="47" t="s">
        <v>171</v>
      </c>
      <c r="F63" s="47" t="s">
        <v>11</v>
      </c>
      <c r="G63" s="47" t="s">
        <v>12</v>
      </c>
    </row>
    <row r="64" spans="1:7" x14ac:dyDescent="0.2">
      <c r="A64" s="38"/>
      <c r="B64" s="38"/>
      <c r="C64" s="38"/>
      <c r="D64" s="38"/>
      <c r="E64" s="42" t="s">
        <v>1</v>
      </c>
      <c r="F64" s="42" t="s">
        <v>2</v>
      </c>
      <c r="G64" s="42" t="s">
        <v>118</v>
      </c>
    </row>
    <row r="65" spans="1:7" x14ac:dyDescent="0.2">
      <c r="A65" s="38"/>
      <c r="B65" s="38"/>
      <c r="C65" s="38"/>
      <c r="D65" s="38"/>
      <c r="E65" s="42"/>
      <c r="F65" s="42"/>
      <c r="G65" s="42"/>
    </row>
    <row r="66" spans="1:7" x14ac:dyDescent="0.2">
      <c r="A66" s="8"/>
      <c r="C66" s="3" t="s">
        <v>54</v>
      </c>
      <c r="E66" s="11"/>
      <c r="F66" s="11"/>
      <c r="G66" s="9"/>
    </row>
    <row r="67" spans="1:7" x14ac:dyDescent="0.2">
      <c r="A67" s="8"/>
      <c r="E67" s="9"/>
      <c r="F67" s="11"/>
      <c r="G67" s="9"/>
    </row>
    <row r="68" spans="1:7" s="31" customFormat="1" x14ac:dyDescent="0.2">
      <c r="A68" s="34">
        <v>36</v>
      </c>
      <c r="B68" s="7"/>
      <c r="C68" s="31" t="s">
        <v>55</v>
      </c>
      <c r="D68" s="7"/>
      <c r="E68" s="33">
        <v>0.1</v>
      </c>
      <c r="F68" s="17">
        <v>60</v>
      </c>
      <c r="G68" s="33">
        <v>1.9494589999999999E-2</v>
      </c>
    </row>
    <row r="69" spans="1:7" s="38" customFormat="1" x14ac:dyDescent="0.2">
      <c r="A69" s="42"/>
      <c r="E69" s="41"/>
      <c r="F69" s="17"/>
      <c r="G69" s="41"/>
    </row>
    <row r="70" spans="1:7" s="31" customFormat="1" x14ac:dyDescent="0.2">
      <c r="A70" s="34"/>
      <c r="C70" s="40" t="s">
        <v>34</v>
      </c>
      <c r="E70" s="33"/>
      <c r="F70" s="17"/>
      <c r="G70" s="33"/>
    </row>
    <row r="71" spans="1:7" x14ac:dyDescent="0.2">
      <c r="A71" s="42">
        <f>A68+1</f>
        <v>37</v>
      </c>
      <c r="C71" s="31" t="s">
        <v>119</v>
      </c>
      <c r="E71" s="33"/>
      <c r="F71" s="12">
        <v>0.1074</v>
      </c>
      <c r="G71" s="33"/>
    </row>
    <row r="72" spans="1:7" s="31" customFormat="1" x14ac:dyDescent="0.2">
      <c r="A72" s="42">
        <f t="shared" ref="A72:A97" si="0">A71+1</f>
        <v>38</v>
      </c>
      <c r="B72" s="7"/>
      <c r="C72" s="31" t="s">
        <v>120</v>
      </c>
      <c r="D72" s="7"/>
      <c r="E72" s="33"/>
      <c r="F72" s="12">
        <v>1.5E-3</v>
      </c>
      <c r="G72" s="33"/>
    </row>
    <row r="73" spans="1:7" x14ac:dyDescent="0.2">
      <c r="A73" s="42">
        <f t="shared" si="0"/>
        <v>39</v>
      </c>
      <c r="B73" s="31"/>
      <c r="C73" s="38" t="s">
        <v>121</v>
      </c>
      <c r="D73" s="31"/>
      <c r="E73" s="13">
        <v>20.964518910000002</v>
      </c>
      <c r="F73" s="14"/>
      <c r="G73" s="13">
        <v>2.2037179800000004</v>
      </c>
    </row>
    <row r="74" spans="1:7" s="38" customFormat="1" x14ac:dyDescent="0.2">
      <c r="A74" s="42"/>
      <c r="E74" s="53"/>
      <c r="F74" s="54"/>
      <c r="G74" s="53"/>
    </row>
    <row r="75" spans="1:7" x14ac:dyDescent="0.2">
      <c r="A75" s="42">
        <f>A73+1</f>
        <v>40</v>
      </c>
      <c r="C75" s="31" t="s">
        <v>36</v>
      </c>
      <c r="E75" s="33">
        <v>62.452022964999998</v>
      </c>
      <c r="F75" s="12">
        <v>0.1056</v>
      </c>
      <c r="G75" s="33">
        <v>6.4723059544838799</v>
      </c>
    </row>
    <row r="76" spans="1:7" x14ac:dyDescent="0.2">
      <c r="A76" s="42">
        <f t="shared" si="0"/>
        <v>41</v>
      </c>
      <c r="C76" s="31" t="s">
        <v>56</v>
      </c>
      <c r="E76" s="33">
        <v>2.68134622</v>
      </c>
      <c r="F76" s="12">
        <v>0.09</v>
      </c>
      <c r="G76" s="33">
        <v>0.27181082000000001</v>
      </c>
    </row>
    <row r="77" spans="1:7" s="31" customFormat="1" x14ac:dyDescent="0.2">
      <c r="A77" s="42">
        <f t="shared" si="0"/>
        <v>42</v>
      </c>
      <c r="B77" s="7"/>
      <c r="C77" s="31" t="s">
        <v>37</v>
      </c>
      <c r="D77" s="7"/>
      <c r="E77" s="33">
        <v>18.754215460000001</v>
      </c>
      <c r="F77" s="12">
        <v>3.5799999999999998E-2</v>
      </c>
      <c r="G77" s="33">
        <v>0.70060635999999998</v>
      </c>
    </row>
    <row r="78" spans="1:7" x14ac:dyDescent="0.2">
      <c r="A78" s="42">
        <f t="shared" si="0"/>
        <v>43</v>
      </c>
      <c r="C78" s="31" t="s">
        <v>58</v>
      </c>
      <c r="E78" s="33">
        <v>55.069308300000003</v>
      </c>
      <c r="F78" s="12">
        <v>4.0800000000000003E-2</v>
      </c>
      <c r="G78" s="33">
        <v>2.3751669900000003</v>
      </c>
    </row>
    <row r="79" spans="1:7" x14ac:dyDescent="0.2">
      <c r="A79" s="42">
        <f t="shared" si="0"/>
        <v>44</v>
      </c>
      <c r="C79" s="31" t="s">
        <v>59</v>
      </c>
      <c r="E79" s="33">
        <v>1.7973029300000001</v>
      </c>
      <c r="F79" s="12">
        <v>7.4000000000000003E-3</v>
      </c>
      <c r="G79" s="33">
        <v>1.3318379999999999E-2</v>
      </c>
    </row>
    <row r="80" spans="1:7" s="31" customFormat="1" x14ac:dyDescent="0.2">
      <c r="A80" s="42">
        <f t="shared" si="0"/>
        <v>45</v>
      </c>
      <c r="B80" s="7"/>
      <c r="C80" s="31" t="s">
        <v>60</v>
      </c>
      <c r="D80" s="7"/>
      <c r="E80" s="33">
        <v>13.77249398</v>
      </c>
      <c r="F80" s="12">
        <v>8.0100000000000005E-2</v>
      </c>
      <c r="G80" s="33">
        <v>1.4092678199999999</v>
      </c>
    </row>
    <row r="81" spans="1:7" s="38" customFormat="1" x14ac:dyDescent="0.2">
      <c r="A81" s="42"/>
      <c r="E81" s="41"/>
      <c r="F81" s="12"/>
      <c r="G81" s="41"/>
    </row>
    <row r="82" spans="1:7" x14ac:dyDescent="0.2">
      <c r="A82" s="42"/>
      <c r="B82" s="31"/>
      <c r="C82" s="40" t="s">
        <v>57</v>
      </c>
      <c r="D82" s="31"/>
      <c r="E82" s="33"/>
      <c r="F82" s="12"/>
      <c r="G82" s="33"/>
    </row>
    <row r="83" spans="1:7" x14ac:dyDescent="0.2">
      <c r="A83" s="42">
        <f>A80+1</f>
        <v>46</v>
      </c>
      <c r="B83" s="31"/>
      <c r="C83" s="31" t="s">
        <v>122</v>
      </c>
      <c r="D83" s="31"/>
      <c r="E83" s="33"/>
      <c r="F83" s="12">
        <v>2.1000000000000001E-2</v>
      </c>
      <c r="G83" s="33"/>
    </row>
    <row r="84" spans="1:7" x14ac:dyDescent="0.2">
      <c r="A84" s="42">
        <f t="shared" si="0"/>
        <v>47</v>
      </c>
      <c r="C84" s="31" t="s">
        <v>124</v>
      </c>
      <c r="E84" s="33"/>
      <c r="F84" s="12">
        <v>0.1893</v>
      </c>
      <c r="G84" s="33"/>
    </row>
    <row r="85" spans="1:7" x14ac:dyDescent="0.2">
      <c r="A85" s="42">
        <f t="shared" si="0"/>
        <v>48</v>
      </c>
      <c r="B85" s="31"/>
      <c r="C85" s="38" t="s">
        <v>123</v>
      </c>
      <c r="D85" s="31"/>
      <c r="E85" s="13">
        <v>0.81053733500000003</v>
      </c>
      <c r="F85" s="14"/>
      <c r="G85" s="13">
        <v>-2.3209779999999999E-2</v>
      </c>
    </row>
    <row r="86" spans="1:7" s="38" customFormat="1" x14ac:dyDescent="0.2">
      <c r="A86" s="42"/>
      <c r="E86" s="53"/>
      <c r="F86" s="54"/>
      <c r="G86" s="53"/>
    </row>
    <row r="87" spans="1:7" x14ac:dyDescent="0.2">
      <c r="A87" s="42">
        <f>A85+1</f>
        <v>49</v>
      </c>
      <c r="C87" s="31" t="s">
        <v>39</v>
      </c>
      <c r="E87" s="33">
        <v>3.6598116450000004</v>
      </c>
      <c r="F87" s="12">
        <v>9.7100000000000006E-2</v>
      </c>
      <c r="G87" s="33">
        <v>0.35531404999999994</v>
      </c>
    </row>
    <row r="88" spans="1:7" x14ac:dyDescent="0.2">
      <c r="A88" s="42">
        <f t="shared" si="0"/>
        <v>50</v>
      </c>
      <c r="C88" s="31" t="s">
        <v>61</v>
      </c>
      <c r="E88" s="33">
        <v>31.040257015000002</v>
      </c>
      <c r="F88" s="12">
        <v>0.36630000000000001</v>
      </c>
      <c r="G88" s="33">
        <v>5.8237600800000004</v>
      </c>
    </row>
    <row r="89" spans="1:7" x14ac:dyDescent="0.2">
      <c r="A89" s="42">
        <f t="shared" si="0"/>
        <v>51</v>
      </c>
      <c r="C89" s="31" t="s">
        <v>62</v>
      </c>
      <c r="E89" s="33">
        <v>127.1</v>
      </c>
      <c r="F89" s="12">
        <v>0.1</v>
      </c>
      <c r="G89" s="33">
        <v>0</v>
      </c>
    </row>
    <row r="90" spans="1:7" s="38" customFormat="1" x14ac:dyDescent="0.2">
      <c r="A90" s="42"/>
      <c r="E90" s="41"/>
      <c r="F90" s="12"/>
      <c r="G90" s="41"/>
    </row>
    <row r="91" spans="1:7" x14ac:dyDescent="0.2">
      <c r="A91" s="42"/>
      <c r="B91" s="31"/>
      <c r="C91" s="40" t="s">
        <v>125</v>
      </c>
      <c r="D91" s="31"/>
      <c r="E91" s="33"/>
      <c r="F91" s="12"/>
      <c r="G91" s="33"/>
    </row>
    <row r="92" spans="1:7" x14ac:dyDescent="0.2">
      <c r="A92" s="42">
        <f>A89+1</f>
        <v>52</v>
      </c>
      <c r="C92" s="31" t="s">
        <v>126</v>
      </c>
      <c r="E92" s="33"/>
      <c r="F92" s="12">
        <v>0.26319999999999999</v>
      </c>
      <c r="G92" s="33"/>
    </row>
    <row r="93" spans="1:7" x14ac:dyDescent="0.2">
      <c r="A93" s="42">
        <f t="shared" si="0"/>
        <v>53</v>
      </c>
      <c r="C93" s="31" t="s">
        <v>127</v>
      </c>
      <c r="E93" s="33"/>
      <c r="F93" s="12">
        <v>0.21240000000000001</v>
      </c>
      <c r="G93" s="33"/>
    </row>
    <row r="94" spans="1:7" x14ac:dyDescent="0.2">
      <c r="A94" s="42">
        <f t="shared" si="0"/>
        <v>54</v>
      </c>
      <c r="B94" s="31"/>
      <c r="C94" s="38" t="s">
        <v>128</v>
      </c>
      <c r="D94" s="31"/>
      <c r="E94" s="13">
        <v>244.66550457</v>
      </c>
      <c r="F94" s="14"/>
      <c r="G94" s="13">
        <v>33.192351350000003</v>
      </c>
    </row>
    <row r="95" spans="1:7" s="38" customFormat="1" x14ac:dyDescent="0.2">
      <c r="A95" s="42"/>
      <c r="E95" s="53"/>
      <c r="F95" s="54"/>
      <c r="G95" s="53"/>
    </row>
    <row r="96" spans="1:7" x14ac:dyDescent="0.2">
      <c r="A96" s="42">
        <f>A94+1</f>
        <v>55</v>
      </c>
      <c r="C96" s="31" t="s">
        <v>63</v>
      </c>
      <c r="E96" s="33">
        <v>92.175444399999989</v>
      </c>
      <c r="F96" s="12">
        <v>0.1</v>
      </c>
      <c r="G96" s="33">
        <v>9.2047511999999987</v>
      </c>
    </row>
    <row r="97" spans="1:7" x14ac:dyDescent="0.2">
      <c r="A97" s="42">
        <f t="shared" si="0"/>
        <v>56</v>
      </c>
      <c r="C97" s="31" t="s">
        <v>7</v>
      </c>
      <c r="E97" s="13">
        <f>SUM(E68:E96)</f>
        <v>675.04276372999993</v>
      </c>
      <c r="F97" s="14"/>
      <c r="G97" s="13">
        <f>SUM(G68:G96)</f>
        <v>62.018655794483884</v>
      </c>
    </row>
    <row r="98" spans="1:7" x14ac:dyDescent="0.2">
      <c r="A98" s="34"/>
      <c r="C98" s="15"/>
      <c r="E98" s="33"/>
      <c r="F98" s="11"/>
      <c r="G98" s="33"/>
    </row>
    <row r="99" spans="1:7" x14ac:dyDescent="0.2">
      <c r="A99" s="42">
        <f>A97+1</f>
        <v>57</v>
      </c>
      <c r="C99" s="7" t="s">
        <v>65</v>
      </c>
      <c r="E99" s="33">
        <v>1.6708610000000002</v>
      </c>
      <c r="F99" s="12">
        <v>2.2700000000000001E-2</v>
      </c>
      <c r="G99" s="33">
        <v>3.792852E-2</v>
      </c>
    </row>
    <row r="100" spans="1:7" x14ac:dyDescent="0.2">
      <c r="A100" s="34"/>
      <c r="E100" s="33"/>
      <c r="G100" s="32"/>
    </row>
    <row r="101" spans="1:7" ht="13.5" thickBot="1" x14ac:dyDescent="0.25">
      <c r="A101" s="42">
        <f>A99+1</f>
        <v>58</v>
      </c>
      <c r="C101" s="38" t="s">
        <v>151</v>
      </c>
      <c r="E101" s="35">
        <f>E19+E54+E97+E99</f>
        <v>10389.404683445</v>
      </c>
      <c r="F101" s="16">
        <f>G101/E101</f>
        <v>2.9788163770372068E-2</v>
      </c>
      <c r="G101" s="35">
        <f>G19+G54+G97+G99</f>
        <v>309.48128818713025</v>
      </c>
    </row>
    <row r="102" spans="1:7" ht="13.5" thickTop="1" x14ac:dyDescent="0.2"/>
    <row r="103" spans="1:7" x14ac:dyDescent="0.2">
      <c r="A103" s="4" t="s">
        <v>172</v>
      </c>
    </row>
    <row r="104" spans="1:7" x14ac:dyDescent="0.2">
      <c r="A104" s="10" t="s">
        <v>10</v>
      </c>
      <c r="C104" s="21" t="s">
        <v>175</v>
      </c>
      <c r="G104" s="39"/>
    </row>
  </sheetData>
  <pageMargins left="0.7" right="0.7" top="0.75" bottom="0.75" header="0.3" footer="0.3"/>
  <pageSetup scale="97" firstPageNumber="3" orientation="portrait" useFirstPageNumber="1" r:id="rId1"/>
  <headerFooter>
    <oddHeader xml:space="preserve">&amp;R&amp;"Arial,Regular"&amp;10Filed: 2022-10-31
EB-2022-0200
Exhibit 4
Tab 5
Schedule 1
Attachment 3
Page &amp;P of 28
</oddHeader>
  </headerFooter>
  <rowBreaks count="1" manualBreakCount="1">
    <brk id="5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4DBC2-67F1-4C4E-8AE0-AEB060EC4BA5}">
  <dimension ref="A6:G109"/>
  <sheetViews>
    <sheetView view="pageLayout" zoomScale="90" zoomScaleNormal="100" zoomScalePageLayoutView="90" workbookViewId="0"/>
  </sheetViews>
  <sheetFormatPr defaultColWidth="101.140625" defaultRowHeight="12.75" x14ac:dyDescent="0.2"/>
  <cols>
    <col min="1" max="1" width="5.7109375" style="7" bestFit="1" customWidth="1"/>
    <col min="2" max="2" width="1.28515625" style="7" customWidth="1"/>
    <col min="3" max="3" width="33.85546875" style="7" customWidth="1"/>
    <col min="4" max="4" width="1.28515625" style="7" customWidth="1"/>
    <col min="5" max="5" width="15.7109375" style="8" customWidth="1"/>
    <col min="6" max="7" width="15.7109375" style="7" customWidth="1"/>
    <col min="8" max="16384" width="101.140625" style="7"/>
  </cols>
  <sheetData>
    <row r="6" spans="1:7" s="2" customFormat="1" x14ac:dyDescent="0.2">
      <c r="A6" s="1" t="s">
        <v>68</v>
      </c>
      <c r="B6" s="1"/>
      <c r="C6" s="1"/>
      <c r="D6" s="1"/>
      <c r="E6" s="1"/>
      <c r="F6" s="1"/>
      <c r="G6" s="1"/>
    </row>
    <row r="8" spans="1:7" s="6" customFormat="1" ht="27" x14ac:dyDescent="0.2">
      <c r="A8" s="47" t="s">
        <v>160</v>
      </c>
      <c r="C8" s="28" t="s">
        <v>0</v>
      </c>
      <c r="E8" s="47" t="s">
        <v>171</v>
      </c>
      <c r="F8" s="47" t="s">
        <v>11</v>
      </c>
      <c r="G8" s="47" t="s">
        <v>12</v>
      </c>
    </row>
    <row r="9" spans="1:7" x14ac:dyDescent="0.2">
      <c r="E9" s="8" t="s">
        <v>1</v>
      </c>
      <c r="F9" s="8" t="s">
        <v>2</v>
      </c>
      <c r="G9" s="42" t="s">
        <v>118</v>
      </c>
    </row>
    <row r="10" spans="1:7" x14ac:dyDescent="0.2">
      <c r="C10" s="40" t="s">
        <v>45</v>
      </c>
      <c r="F10" s="8"/>
      <c r="G10" s="8"/>
    </row>
    <row r="11" spans="1:7" x14ac:dyDescent="0.2">
      <c r="A11" s="8"/>
      <c r="C11" s="38"/>
      <c r="E11" s="9"/>
      <c r="F11" s="19"/>
      <c r="G11" s="9"/>
    </row>
    <row r="12" spans="1:7" x14ac:dyDescent="0.2">
      <c r="A12" s="42">
        <v>1</v>
      </c>
      <c r="C12" s="38" t="s">
        <v>143</v>
      </c>
      <c r="E12" s="33">
        <v>48.255733549999988</v>
      </c>
      <c r="F12" s="18">
        <v>1.1599999999999999E-2</v>
      </c>
      <c r="G12" s="33">
        <v>0.49621656000000003</v>
      </c>
    </row>
    <row r="13" spans="1:7" x14ac:dyDescent="0.2">
      <c r="A13" s="42">
        <v>2</v>
      </c>
      <c r="C13" s="38" t="s">
        <v>17</v>
      </c>
      <c r="E13" s="33">
        <v>31.795832855</v>
      </c>
      <c r="F13" s="18">
        <v>1.84E-2</v>
      </c>
      <c r="G13" s="33">
        <v>0.58935772000000008</v>
      </c>
    </row>
    <row r="14" spans="1:7" x14ac:dyDescent="0.2">
      <c r="A14" s="42">
        <v>3</v>
      </c>
      <c r="C14" s="38" t="s">
        <v>46</v>
      </c>
      <c r="E14" s="33">
        <v>81.200159468545081</v>
      </c>
      <c r="F14" s="18">
        <v>1.52E-2</v>
      </c>
      <c r="G14" s="33">
        <v>1.2495823499999998</v>
      </c>
    </row>
    <row r="15" spans="1:7" x14ac:dyDescent="0.2">
      <c r="A15" s="42">
        <v>4</v>
      </c>
      <c r="C15" s="38" t="s">
        <v>47</v>
      </c>
      <c r="E15" s="33">
        <v>13.003480530000001</v>
      </c>
      <c r="F15" s="18">
        <v>5.5599999999999997E-2</v>
      </c>
      <c r="G15" s="33">
        <v>0.82229222999999996</v>
      </c>
    </row>
    <row r="16" spans="1:7" x14ac:dyDescent="0.2">
      <c r="A16" s="42">
        <v>5</v>
      </c>
      <c r="C16" s="38" t="s">
        <v>53</v>
      </c>
      <c r="E16" s="33">
        <v>121.55634784374672</v>
      </c>
      <c r="F16" s="18">
        <v>1.49E-2</v>
      </c>
      <c r="G16" s="33">
        <v>1.75091844</v>
      </c>
    </row>
    <row r="17" spans="1:7" x14ac:dyDescent="0.2">
      <c r="A17" s="42">
        <v>6</v>
      </c>
      <c r="C17" s="38" t="s">
        <v>48</v>
      </c>
      <c r="E17" s="33">
        <v>177.94882574713677</v>
      </c>
      <c r="F17" s="18">
        <v>2.5999999999999999E-2</v>
      </c>
      <c r="G17" s="33">
        <v>4.4944955000000002</v>
      </c>
    </row>
    <row r="18" spans="1:7" x14ac:dyDescent="0.2">
      <c r="A18" s="42">
        <v>7</v>
      </c>
      <c r="C18" s="38" t="s">
        <v>49</v>
      </c>
      <c r="E18" s="33">
        <v>11.20611435</v>
      </c>
      <c r="F18" s="18">
        <v>2.9899999999999999E-2</v>
      </c>
      <c r="G18" s="33">
        <v>0.33337644</v>
      </c>
    </row>
    <row r="19" spans="1:7" x14ac:dyDescent="0.2">
      <c r="A19" s="42">
        <v>8</v>
      </c>
      <c r="C19" s="38" t="s">
        <v>7</v>
      </c>
      <c r="E19" s="13">
        <f>SUM(E11:E18)</f>
        <v>484.96649434442855</v>
      </c>
      <c r="F19" s="14"/>
      <c r="G19" s="13">
        <f>SUM(G11:G18)</f>
        <v>9.7362392400000015</v>
      </c>
    </row>
    <row r="20" spans="1:7" x14ac:dyDescent="0.2">
      <c r="A20" s="42"/>
      <c r="C20" s="48"/>
      <c r="E20" s="9"/>
      <c r="F20" s="11"/>
      <c r="G20" s="9"/>
    </row>
    <row r="21" spans="1:7" x14ac:dyDescent="0.2">
      <c r="A21" s="42"/>
      <c r="C21" s="40" t="s">
        <v>50</v>
      </c>
      <c r="E21" s="9"/>
      <c r="F21" s="11"/>
      <c r="G21" s="9"/>
    </row>
    <row r="22" spans="1:7" x14ac:dyDescent="0.2">
      <c r="A22" s="42"/>
      <c r="C22" s="38"/>
      <c r="E22" s="9"/>
      <c r="F22" s="11"/>
      <c r="G22" s="9"/>
    </row>
    <row r="23" spans="1:7" s="2" customFormat="1" x14ac:dyDescent="0.2">
      <c r="A23" s="42">
        <v>9</v>
      </c>
      <c r="B23" s="7"/>
      <c r="C23" s="38" t="s">
        <v>21</v>
      </c>
      <c r="D23" s="7"/>
      <c r="E23" s="33">
        <v>63.761497849999998</v>
      </c>
      <c r="F23" s="12">
        <v>1.18E-2</v>
      </c>
      <c r="G23" s="33">
        <v>0.75</v>
      </c>
    </row>
    <row r="24" spans="1:7" s="37" customFormat="1" x14ac:dyDescent="0.2">
      <c r="A24" s="42"/>
      <c r="B24" s="31"/>
      <c r="C24" s="40" t="s">
        <v>17</v>
      </c>
      <c r="D24" s="31"/>
      <c r="E24" s="33"/>
      <c r="F24" s="12"/>
      <c r="G24" s="33"/>
    </row>
    <row r="25" spans="1:7" s="2" customFormat="1" x14ac:dyDescent="0.2">
      <c r="A25" s="42">
        <v>10</v>
      </c>
      <c r="B25" s="7"/>
      <c r="C25" s="38" t="s">
        <v>98</v>
      </c>
      <c r="D25" s="7"/>
      <c r="E25" s="33"/>
      <c r="F25" s="12">
        <v>2.7E-2</v>
      </c>
      <c r="G25" s="19"/>
    </row>
    <row r="26" spans="1:7" s="2" customFormat="1" x14ac:dyDescent="0.2">
      <c r="A26" s="42">
        <v>11</v>
      </c>
      <c r="B26" s="7"/>
      <c r="C26" s="38" t="s">
        <v>99</v>
      </c>
      <c r="D26" s="7"/>
      <c r="E26" s="33"/>
      <c r="F26" s="12">
        <v>9.9299999999999999E-2</v>
      </c>
      <c r="G26" s="19"/>
    </row>
    <row r="27" spans="1:7" s="2" customFormat="1" x14ac:dyDescent="0.2">
      <c r="A27" s="42">
        <v>12</v>
      </c>
      <c r="B27" s="7"/>
      <c r="C27" s="38" t="s">
        <v>100</v>
      </c>
      <c r="D27" s="7"/>
      <c r="E27" s="33"/>
      <c r="F27" s="12">
        <v>0.23530000000000001</v>
      </c>
      <c r="G27" s="19"/>
    </row>
    <row r="28" spans="1:7" s="2" customFormat="1" x14ac:dyDescent="0.2">
      <c r="A28" s="42">
        <v>13</v>
      </c>
      <c r="B28" s="7"/>
      <c r="C28" s="38" t="s">
        <v>101</v>
      </c>
      <c r="D28" s="7"/>
      <c r="E28" s="33"/>
      <c r="F28" s="12">
        <v>4.8099999999999997E-2</v>
      </c>
      <c r="G28" s="19"/>
    </row>
    <row r="29" spans="1:7" s="2" customFormat="1" x14ac:dyDescent="0.2">
      <c r="A29" s="42">
        <v>14</v>
      </c>
      <c r="B29" s="7"/>
      <c r="C29" s="38" t="s">
        <v>102</v>
      </c>
      <c r="D29" s="7"/>
      <c r="E29" s="33"/>
      <c r="F29" s="12">
        <v>3.61E-2</v>
      </c>
      <c r="G29" s="19"/>
    </row>
    <row r="30" spans="1:7" s="2" customFormat="1" x14ac:dyDescent="0.2">
      <c r="A30" s="42">
        <v>15</v>
      </c>
      <c r="B30" s="7"/>
      <c r="C30" s="38" t="s">
        <v>103</v>
      </c>
      <c r="D30" s="7"/>
      <c r="E30" s="33"/>
      <c r="F30" s="12">
        <v>2.18E-2</v>
      </c>
      <c r="G30" s="19"/>
    </row>
    <row r="31" spans="1:7" s="2" customFormat="1" x14ac:dyDescent="0.2">
      <c r="A31" s="42">
        <v>16</v>
      </c>
      <c r="B31" s="7"/>
      <c r="C31" s="38" t="s">
        <v>104</v>
      </c>
      <c r="D31" s="7"/>
      <c r="E31" s="33"/>
      <c r="F31" s="12">
        <v>4.8899999999999999E-2</v>
      </c>
      <c r="G31" s="19"/>
    </row>
    <row r="32" spans="1:7" s="2" customFormat="1" x14ac:dyDescent="0.2">
      <c r="A32" s="42">
        <v>17</v>
      </c>
      <c r="B32" s="7"/>
      <c r="C32" s="38" t="s">
        <v>105</v>
      </c>
      <c r="D32" s="7"/>
      <c r="E32" s="33"/>
      <c r="F32" s="12">
        <v>4.4200000000000003E-2</v>
      </c>
      <c r="G32" s="19"/>
    </row>
    <row r="33" spans="1:7" s="2" customFormat="1" x14ac:dyDescent="0.2">
      <c r="A33" s="42">
        <v>18</v>
      </c>
      <c r="B33" s="7"/>
      <c r="C33" s="38" t="s">
        <v>106</v>
      </c>
      <c r="D33" s="7"/>
      <c r="E33" s="33"/>
      <c r="F33" s="12">
        <v>6.8599999999999994E-2</v>
      </c>
      <c r="G33" s="19"/>
    </row>
    <row r="34" spans="1:7" s="2" customFormat="1" x14ac:dyDescent="0.2">
      <c r="A34" s="42">
        <v>19</v>
      </c>
      <c r="B34" s="7"/>
      <c r="C34" s="38" t="s">
        <v>107</v>
      </c>
      <c r="D34" s="7"/>
      <c r="E34" s="33"/>
      <c r="F34" s="12">
        <v>7.5399999999999995E-2</v>
      </c>
      <c r="G34" s="19"/>
    </row>
    <row r="35" spans="1:7" s="2" customFormat="1" x14ac:dyDescent="0.2">
      <c r="A35" s="42">
        <v>20</v>
      </c>
      <c r="B35" s="7"/>
      <c r="C35" s="38" t="s">
        <v>108</v>
      </c>
      <c r="D35" s="7"/>
      <c r="E35" s="33"/>
      <c r="F35" s="12">
        <v>7.0800000000000002E-2</v>
      </c>
      <c r="G35" s="19"/>
    </row>
    <row r="36" spans="1:7" s="2" customFormat="1" x14ac:dyDescent="0.2">
      <c r="A36" s="42">
        <v>21</v>
      </c>
      <c r="B36" s="7"/>
      <c r="C36" s="38" t="s">
        <v>109</v>
      </c>
      <c r="D36" s="7"/>
      <c r="E36" s="33"/>
      <c r="F36" s="12">
        <v>2.98E-2</v>
      </c>
      <c r="G36" s="19"/>
    </row>
    <row r="37" spans="1:7" s="2" customFormat="1" x14ac:dyDescent="0.2">
      <c r="A37" s="42">
        <v>22</v>
      </c>
      <c r="B37" s="7"/>
      <c r="C37" s="38" t="s">
        <v>110</v>
      </c>
      <c r="D37" s="7"/>
      <c r="E37" s="33"/>
      <c r="F37" s="12">
        <v>4.24E-2</v>
      </c>
      <c r="G37" s="19"/>
    </row>
    <row r="38" spans="1:7" s="2" customFormat="1" x14ac:dyDescent="0.2">
      <c r="A38" s="42">
        <v>23</v>
      </c>
      <c r="B38" s="7"/>
      <c r="C38" s="38" t="s">
        <v>111</v>
      </c>
      <c r="D38" s="7"/>
      <c r="E38" s="33"/>
      <c r="F38" s="12">
        <v>4.24E-2</v>
      </c>
      <c r="G38" s="19"/>
    </row>
    <row r="39" spans="1:7" s="2" customFormat="1" x14ac:dyDescent="0.2">
      <c r="A39" s="42">
        <v>24</v>
      </c>
      <c r="B39" s="7"/>
      <c r="C39" s="38" t="s">
        <v>112</v>
      </c>
      <c r="D39" s="7"/>
      <c r="E39" s="33"/>
      <c r="F39" s="12">
        <v>4.24E-2</v>
      </c>
      <c r="G39" s="19"/>
    </row>
    <row r="40" spans="1:7" s="37" customFormat="1" x14ac:dyDescent="0.2">
      <c r="A40" s="42">
        <v>25</v>
      </c>
      <c r="B40" s="31"/>
      <c r="C40" s="38" t="s">
        <v>116</v>
      </c>
      <c r="D40" s="31"/>
      <c r="E40" s="13">
        <v>173.49663462499996</v>
      </c>
      <c r="F40" s="14"/>
      <c r="G40" s="50">
        <v>11.065164270000002</v>
      </c>
    </row>
    <row r="41" spans="1:7" s="48" customFormat="1" x14ac:dyDescent="0.2">
      <c r="A41" s="42"/>
      <c r="B41" s="38"/>
      <c r="C41" s="38"/>
      <c r="D41" s="38"/>
      <c r="E41" s="53"/>
      <c r="F41" s="54"/>
      <c r="G41" s="61"/>
    </row>
    <row r="42" spans="1:7" x14ac:dyDescent="0.2">
      <c r="A42" s="42">
        <v>26</v>
      </c>
      <c r="C42" s="38" t="s">
        <v>51</v>
      </c>
      <c r="E42" s="33">
        <v>3403.5111511600007</v>
      </c>
      <c r="F42" s="18">
        <v>2.2700000000000001E-2</v>
      </c>
      <c r="G42" s="19">
        <v>76.38213610999999</v>
      </c>
    </row>
    <row r="43" spans="1:7" s="38" customFormat="1" x14ac:dyDescent="0.2">
      <c r="A43" s="42"/>
      <c r="E43" s="41"/>
      <c r="F43" s="18"/>
      <c r="G43" s="19"/>
    </row>
    <row r="44" spans="1:7" s="31" customFormat="1" x14ac:dyDescent="0.2">
      <c r="A44" s="42"/>
      <c r="C44" s="40" t="s">
        <v>24</v>
      </c>
      <c r="E44" s="33"/>
      <c r="F44" s="18"/>
      <c r="G44" s="19"/>
    </row>
    <row r="45" spans="1:7" s="6" customFormat="1" x14ac:dyDescent="0.2">
      <c r="A45" s="42">
        <v>27</v>
      </c>
      <c r="B45" s="7"/>
      <c r="C45" s="38" t="s">
        <v>113</v>
      </c>
      <c r="D45" s="7"/>
      <c r="E45" s="33"/>
      <c r="F45" s="18">
        <v>4.0300000000000002E-2</v>
      </c>
      <c r="G45" s="19"/>
    </row>
    <row r="46" spans="1:7" s="6" customFormat="1" x14ac:dyDescent="0.2">
      <c r="A46" s="42">
        <v>28</v>
      </c>
      <c r="B46" s="7"/>
      <c r="C46" s="38" t="s">
        <v>129</v>
      </c>
      <c r="D46" s="7"/>
      <c r="E46" s="33"/>
      <c r="F46" s="18">
        <v>0.23269999999999999</v>
      </c>
      <c r="G46" s="19"/>
    </row>
    <row r="47" spans="1:7" s="6" customFormat="1" x14ac:dyDescent="0.2">
      <c r="A47" s="42">
        <v>29</v>
      </c>
      <c r="B47" s="7"/>
      <c r="C47" s="38" t="s">
        <v>114</v>
      </c>
      <c r="D47" s="7"/>
      <c r="E47" s="33"/>
      <c r="F47" s="18">
        <v>2.4400000000000002E-2</v>
      </c>
      <c r="G47" s="33"/>
    </row>
    <row r="48" spans="1:7" s="6" customFormat="1" x14ac:dyDescent="0.2">
      <c r="A48" s="42">
        <v>30</v>
      </c>
      <c r="B48" s="7"/>
      <c r="C48" s="38" t="s">
        <v>115</v>
      </c>
      <c r="D48" s="7"/>
      <c r="E48" s="33"/>
      <c r="F48" s="18">
        <v>1.8499999999999999E-2</v>
      </c>
      <c r="G48" s="33"/>
    </row>
    <row r="49" spans="1:7" s="36" customFormat="1" x14ac:dyDescent="0.2">
      <c r="A49" s="42">
        <v>31</v>
      </c>
      <c r="B49" s="31"/>
      <c r="C49" s="38" t="s">
        <v>117</v>
      </c>
      <c r="D49" s="31"/>
      <c r="E49" s="13">
        <v>4843.1039999249988</v>
      </c>
      <c r="F49" s="52"/>
      <c r="G49" s="13">
        <v>109.43044204186533</v>
      </c>
    </row>
    <row r="50" spans="1:7" s="45" customFormat="1" x14ac:dyDescent="0.2">
      <c r="A50" s="42"/>
      <c r="B50" s="38"/>
      <c r="C50" s="38"/>
      <c r="D50" s="38"/>
      <c r="E50" s="53"/>
      <c r="F50" s="60"/>
      <c r="G50" s="53"/>
    </row>
    <row r="51" spans="1:7" s="6" customFormat="1" x14ac:dyDescent="0.2">
      <c r="A51" s="42">
        <v>32</v>
      </c>
      <c r="B51" s="7"/>
      <c r="C51" s="38" t="s">
        <v>52</v>
      </c>
      <c r="D51" s="7"/>
      <c r="E51" s="33">
        <v>5.3516153950000005</v>
      </c>
      <c r="F51" s="18">
        <v>5.9700000000000003E-2</v>
      </c>
      <c r="G51" s="33">
        <v>0.31062888</v>
      </c>
    </row>
    <row r="52" spans="1:7" s="6" customFormat="1" x14ac:dyDescent="0.2">
      <c r="A52" s="42">
        <v>33</v>
      </c>
      <c r="B52" s="7"/>
      <c r="C52" s="38" t="s">
        <v>23</v>
      </c>
      <c r="D52" s="7"/>
      <c r="E52" s="33">
        <v>691.61495332499965</v>
      </c>
      <c r="F52" s="18">
        <v>2.0500000000000001E-2</v>
      </c>
      <c r="G52" s="33">
        <v>15.05277459</v>
      </c>
    </row>
    <row r="53" spans="1:7" s="6" customFormat="1" x14ac:dyDescent="0.2">
      <c r="A53" s="42">
        <v>34</v>
      </c>
      <c r="B53" s="7"/>
      <c r="C53" s="38" t="s">
        <v>31</v>
      </c>
      <c r="D53" s="7"/>
      <c r="E53" s="33">
        <v>523.47152985499997</v>
      </c>
      <c r="F53" s="18">
        <v>9.2200000000000004E-2</v>
      </c>
      <c r="G53" s="33">
        <v>40.996912770000002</v>
      </c>
    </row>
    <row r="54" spans="1:7" x14ac:dyDescent="0.2">
      <c r="A54" s="42">
        <v>35</v>
      </c>
      <c r="C54" s="38" t="s">
        <v>7</v>
      </c>
      <c r="E54" s="13">
        <f>SUM(E23:E53)</f>
        <v>9704.311382134998</v>
      </c>
      <c r="F54" s="14"/>
      <c r="G54" s="13">
        <f>SUM(G23:G53)</f>
        <v>253.98805866186532</v>
      </c>
    </row>
    <row r="55" spans="1:7" x14ac:dyDescent="0.2">
      <c r="A55" s="8"/>
      <c r="C55" s="15"/>
      <c r="E55" s="9"/>
      <c r="F55" s="11"/>
      <c r="G55" s="9"/>
    </row>
    <row r="56" spans="1:7" x14ac:dyDescent="0.2">
      <c r="A56" s="38"/>
      <c r="B56" s="38"/>
      <c r="C56" s="38"/>
      <c r="D56" s="38"/>
      <c r="E56" s="42"/>
      <c r="F56" s="38"/>
      <c r="G56" s="38"/>
    </row>
    <row r="57" spans="1:7" x14ac:dyDescent="0.2">
      <c r="A57" s="38"/>
      <c r="B57" s="38"/>
      <c r="C57" s="38"/>
      <c r="D57" s="38"/>
      <c r="E57" s="42"/>
      <c r="F57" s="38"/>
      <c r="G57" s="38"/>
    </row>
    <row r="58" spans="1:7" x14ac:dyDescent="0.2">
      <c r="A58" s="38"/>
      <c r="B58" s="38"/>
      <c r="C58" s="38"/>
      <c r="D58" s="38"/>
      <c r="E58" s="42"/>
      <c r="F58" s="38"/>
      <c r="G58" s="38"/>
    </row>
    <row r="59" spans="1:7" s="31" customFormat="1" x14ac:dyDescent="0.2">
      <c r="A59" s="38"/>
      <c r="B59" s="38"/>
      <c r="C59" s="38"/>
      <c r="D59" s="38"/>
      <c r="E59" s="42"/>
      <c r="F59" s="38"/>
      <c r="G59" s="38"/>
    </row>
    <row r="60" spans="1:7" x14ac:dyDescent="0.2">
      <c r="A60" s="49" t="s">
        <v>159</v>
      </c>
      <c r="B60" s="49"/>
      <c r="C60" s="49"/>
      <c r="D60" s="49"/>
      <c r="E60" s="49"/>
      <c r="F60" s="49"/>
      <c r="G60" s="49"/>
    </row>
    <row r="61" spans="1:7" s="31" customFormat="1" x14ac:dyDescent="0.2">
      <c r="A61" s="38"/>
      <c r="B61" s="38"/>
      <c r="C61" s="38"/>
      <c r="D61" s="38"/>
      <c r="E61" s="42"/>
      <c r="F61" s="38"/>
      <c r="G61" s="38"/>
    </row>
    <row r="62" spans="1:7" ht="27" x14ac:dyDescent="0.2">
      <c r="A62" s="47" t="s">
        <v>160</v>
      </c>
      <c r="B62" s="45"/>
      <c r="C62" s="46" t="s">
        <v>0</v>
      </c>
      <c r="D62" s="45"/>
      <c r="E62" s="47" t="s">
        <v>171</v>
      </c>
      <c r="F62" s="47" t="s">
        <v>11</v>
      </c>
      <c r="G62" s="47" t="s">
        <v>12</v>
      </c>
    </row>
    <row r="63" spans="1:7" x14ac:dyDescent="0.2">
      <c r="A63" s="38"/>
      <c r="B63" s="38"/>
      <c r="C63" s="38"/>
      <c r="D63" s="38"/>
      <c r="E63" s="42" t="s">
        <v>1</v>
      </c>
      <c r="F63" s="42" t="s">
        <v>2</v>
      </c>
      <c r="G63" s="42" t="s">
        <v>118</v>
      </c>
    </row>
    <row r="64" spans="1:7" x14ac:dyDescent="0.2">
      <c r="A64" s="38"/>
      <c r="B64" s="38"/>
      <c r="C64" s="38"/>
      <c r="D64" s="38"/>
      <c r="E64" s="42"/>
      <c r="F64" s="42"/>
      <c r="G64" s="42"/>
    </row>
    <row r="65" spans="1:7" x14ac:dyDescent="0.2">
      <c r="A65" s="8"/>
      <c r="C65" s="3" t="s">
        <v>54</v>
      </c>
      <c r="E65" s="11"/>
      <c r="F65" s="11"/>
      <c r="G65" s="9"/>
    </row>
    <row r="66" spans="1:7" x14ac:dyDescent="0.2">
      <c r="A66" s="8"/>
      <c r="E66" s="9"/>
      <c r="F66" s="11"/>
      <c r="G66" s="9"/>
    </row>
    <row r="67" spans="1:7" s="31" customFormat="1" x14ac:dyDescent="0.2">
      <c r="A67" s="42">
        <v>36</v>
      </c>
      <c r="C67" s="38" t="s">
        <v>55</v>
      </c>
      <c r="D67" s="7"/>
      <c r="E67" s="33">
        <v>0.1</v>
      </c>
      <c r="F67" s="17">
        <v>60</v>
      </c>
      <c r="G67" s="33">
        <v>0</v>
      </c>
    </row>
    <row r="68" spans="1:7" s="38" customFormat="1" x14ac:dyDescent="0.2">
      <c r="A68" s="42"/>
      <c r="E68" s="41"/>
      <c r="F68" s="17"/>
      <c r="G68" s="41"/>
    </row>
    <row r="69" spans="1:7" s="31" customFormat="1" x14ac:dyDescent="0.2">
      <c r="A69" s="42"/>
      <c r="C69" s="40" t="s">
        <v>34</v>
      </c>
      <c r="E69" s="33"/>
      <c r="F69" s="17"/>
      <c r="G69" s="33"/>
    </row>
    <row r="70" spans="1:7" x14ac:dyDescent="0.2">
      <c r="A70" s="42">
        <f>A67+1</f>
        <v>37</v>
      </c>
      <c r="B70" s="31"/>
      <c r="C70" s="38" t="s">
        <v>119</v>
      </c>
      <c r="E70" s="33"/>
      <c r="F70" s="12">
        <v>0.1074</v>
      </c>
      <c r="G70" s="33"/>
    </row>
    <row r="71" spans="1:7" s="31" customFormat="1" x14ac:dyDescent="0.2">
      <c r="A71" s="42">
        <f t="shared" ref="A71:A96" si="0">A70+1</f>
        <v>38</v>
      </c>
      <c r="C71" s="38" t="s">
        <v>120</v>
      </c>
      <c r="D71" s="7"/>
      <c r="E71" s="33"/>
      <c r="F71" s="12">
        <v>1.5E-3</v>
      </c>
      <c r="G71" s="33"/>
    </row>
    <row r="72" spans="1:7" x14ac:dyDescent="0.2">
      <c r="A72" s="42">
        <f t="shared" si="0"/>
        <v>39</v>
      </c>
      <c r="B72" s="31"/>
      <c r="C72" s="38" t="s">
        <v>121</v>
      </c>
      <c r="D72" s="31"/>
      <c r="E72" s="13">
        <v>21.115996639999999</v>
      </c>
      <c r="F72" s="14"/>
      <c r="G72" s="13">
        <v>2.2274555199999999</v>
      </c>
    </row>
    <row r="73" spans="1:7" s="38" customFormat="1" x14ac:dyDescent="0.2">
      <c r="A73" s="42"/>
      <c r="E73" s="53"/>
      <c r="F73" s="54"/>
      <c r="G73" s="53"/>
    </row>
    <row r="74" spans="1:7" x14ac:dyDescent="0.2">
      <c r="A74" s="42">
        <f>A72+1</f>
        <v>40</v>
      </c>
      <c r="B74" s="31"/>
      <c r="C74" s="38" t="s">
        <v>36</v>
      </c>
      <c r="E74" s="33">
        <v>64.366626530000005</v>
      </c>
      <c r="F74" s="12">
        <v>0.1056</v>
      </c>
      <c r="G74" s="33">
        <v>6.2449244799999999</v>
      </c>
    </row>
    <row r="75" spans="1:7" x14ac:dyDescent="0.2">
      <c r="A75" s="42">
        <f t="shared" si="0"/>
        <v>41</v>
      </c>
      <c r="B75" s="31"/>
      <c r="C75" s="38" t="s">
        <v>56</v>
      </c>
      <c r="E75" s="33">
        <v>2.9209257249197362</v>
      </c>
      <c r="F75" s="12">
        <v>0.09</v>
      </c>
      <c r="G75" s="33">
        <v>0.26295301999999998</v>
      </c>
    </row>
    <row r="76" spans="1:7" s="31" customFormat="1" x14ac:dyDescent="0.2">
      <c r="A76" s="42">
        <f t="shared" si="0"/>
        <v>42</v>
      </c>
      <c r="C76" s="38" t="s">
        <v>37</v>
      </c>
      <c r="D76" s="7"/>
      <c r="E76" s="33">
        <v>21.915583915000006</v>
      </c>
      <c r="F76" s="12">
        <v>3.5799999999999998E-2</v>
      </c>
      <c r="G76" s="33">
        <v>0.74166264999999998</v>
      </c>
    </row>
    <row r="77" spans="1:7" x14ac:dyDescent="0.2">
      <c r="A77" s="42">
        <f t="shared" si="0"/>
        <v>43</v>
      </c>
      <c r="B77" s="31"/>
      <c r="C77" s="38" t="s">
        <v>58</v>
      </c>
      <c r="E77" s="33">
        <v>60.259684616921781</v>
      </c>
      <c r="F77" s="12">
        <v>4.0800000000000003E-2</v>
      </c>
      <c r="G77" s="33">
        <v>2.4400887800000004</v>
      </c>
    </row>
    <row r="78" spans="1:7" x14ac:dyDescent="0.2">
      <c r="A78" s="42">
        <f t="shared" si="0"/>
        <v>44</v>
      </c>
      <c r="B78" s="31"/>
      <c r="C78" s="38" t="s">
        <v>59</v>
      </c>
      <c r="E78" s="33">
        <v>1.808679535</v>
      </c>
      <c r="F78" s="12">
        <v>7.4000000000000003E-3</v>
      </c>
      <c r="G78" s="33">
        <v>1.3385150000000002E-2</v>
      </c>
    </row>
    <row r="79" spans="1:7" s="31" customFormat="1" x14ac:dyDescent="0.2">
      <c r="A79" s="42">
        <f t="shared" si="0"/>
        <v>45</v>
      </c>
      <c r="C79" s="38" t="s">
        <v>60</v>
      </c>
      <c r="D79" s="7"/>
      <c r="E79" s="33">
        <v>14.075008575</v>
      </c>
      <c r="F79" s="12">
        <v>8.0100000000000005E-2</v>
      </c>
      <c r="G79" s="33">
        <v>-0.17726095999999991</v>
      </c>
    </row>
    <row r="80" spans="1:7" s="38" customFormat="1" x14ac:dyDescent="0.2">
      <c r="A80" s="42"/>
      <c r="E80" s="41"/>
      <c r="F80" s="12"/>
      <c r="G80" s="41"/>
    </row>
    <row r="81" spans="1:7" x14ac:dyDescent="0.2">
      <c r="A81" s="42"/>
      <c r="B81" s="31"/>
      <c r="C81" s="40" t="s">
        <v>57</v>
      </c>
      <c r="D81" s="31"/>
      <c r="E81" s="33"/>
      <c r="F81" s="12"/>
      <c r="G81" s="33"/>
    </row>
    <row r="82" spans="1:7" x14ac:dyDescent="0.2">
      <c r="A82" s="42">
        <f>A79+1</f>
        <v>46</v>
      </c>
      <c r="B82" s="31"/>
      <c r="C82" s="38" t="s">
        <v>122</v>
      </c>
      <c r="D82" s="31"/>
      <c r="E82" s="33"/>
      <c r="F82" s="12">
        <v>2.1000000000000001E-2</v>
      </c>
      <c r="G82" s="33"/>
    </row>
    <row r="83" spans="1:7" x14ac:dyDescent="0.2">
      <c r="A83" s="42">
        <f t="shared" si="0"/>
        <v>47</v>
      </c>
      <c r="B83" s="31"/>
      <c r="C83" s="38" t="s">
        <v>124</v>
      </c>
      <c r="E83" s="33"/>
      <c r="F83" s="12">
        <v>0.1893</v>
      </c>
      <c r="G83" s="19"/>
    </row>
    <row r="84" spans="1:7" x14ac:dyDescent="0.2">
      <c r="A84" s="42">
        <f t="shared" si="0"/>
        <v>48</v>
      </c>
      <c r="B84" s="31"/>
      <c r="C84" s="38" t="s">
        <v>123</v>
      </c>
      <c r="D84" s="31"/>
      <c r="E84" s="13">
        <v>0.81588821500000008</v>
      </c>
      <c r="F84" s="14"/>
      <c r="G84" s="50">
        <v>1.6695599999999998E-2</v>
      </c>
    </row>
    <row r="85" spans="1:7" s="38" customFormat="1" x14ac:dyDescent="0.2">
      <c r="A85" s="42"/>
      <c r="E85" s="53"/>
      <c r="F85" s="54"/>
      <c r="G85" s="61"/>
    </row>
    <row r="86" spans="1:7" x14ac:dyDescent="0.2">
      <c r="A86" s="42">
        <f>A84+1</f>
        <v>49</v>
      </c>
      <c r="B86" s="31"/>
      <c r="C86" s="38" t="s">
        <v>39</v>
      </c>
      <c r="E86" s="33">
        <v>2.7499694850000003</v>
      </c>
      <c r="F86" s="12">
        <v>9.7100000000000006E-2</v>
      </c>
      <c r="G86" s="19">
        <v>0.26702207999999999</v>
      </c>
    </row>
    <row r="87" spans="1:7" x14ac:dyDescent="0.2">
      <c r="A87" s="42">
        <f t="shared" si="0"/>
        <v>50</v>
      </c>
      <c r="B87" s="31"/>
      <c r="C87" s="38" t="s">
        <v>61</v>
      </c>
      <c r="E87" s="33">
        <v>29.918053470000004</v>
      </c>
      <c r="F87" s="12">
        <v>0.36630000000000001</v>
      </c>
      <c r="G87" s="19">
        <v>2.7381009399999998</v>
      </c>
    </row>
    <row r="88" spans="1:7" x14ac:dyDescent="0.2">
      <c r="A88" s="42">
        <f t="shared" si="0"/>
        <v>51</v>
      </c>
      <c r="B88" s="31"/>
      <c r="C88" s="38" t="s">
        <v>62</v>
      </c>
      <c r="E88" s="33">
        <v>70.620354489999997</v>
      </c>
      <c r="F88" s="12">
        <v>0.1</v>
      </c>
      <c r="G88" s="19">
        <v>21.763589600000003</v>
      </c>
    </row>
    <row r="89" spans="1:7" s="38" customFormat="1" x14ac:dyDescent="0.2">
      <c r="A89" s="42"/>
      <c r="E89" s="41"/>
      <c r="F89" s="12"/>
      <c r="G89" s="19"/>
    </row>
    <row r="90" spans="1:7" x14ac:dyDescent="0.2">
      <c r="A90" s="42"/>
      <c r="B90" s="31"/>
      <c r="C90" s="40" t="s">
        <v>125</v>
      </c>
      <c r="D90" s="31"/>
      <c r="E90" s="33"/>
      <c r="F90" s="12"/>
      <c r="G90" s="19"/>
    </row>
    <row r="91" spans="1:7" x14ac:dyDescent="0.2">
      <c r="A91" s="42">
        <f>A88+1</f>
        <v>52</v>
      </c>
      <c r="B91" s="31"/>
      <c r="C91" s="38" t="s">
        <v>126</v>
      </c>
      <c r="E91" s="33"/>
      <c r="F91" s="12">
        <v>0.26319999999999999</v>
      </c>
      <c r="G91" s="19"/>
    </row>
    <row r="92" spans="1:7" x14ac:dyDescent="0.2">
      <c r="A92" s="42">
        <f t="shared" si="0"/>
        <v>53</v>
      </c>
      <c r="B92" s="31"/>
      <c r="C92" s="38" t="s">
        <v>127</v>
      </c>
      <c r="E92" s="33"/>
      <c r="F92" s="12">
        <v>0.21240000000000001</v>
      </c>
      <c r="G92" s="19"/>
    </row>
    <row r="93" spans="1:7" x14ac:dyDescent="0.2">
      <c r="A93" s="42">
        <f t="shared" si="0"/>
        <v>54</v>
      </c>
      <c r="B93" s="31"/>
      <c r="C93" s="38" t="s">
        <v>128</v>
      </c>
      <c r="D93" s="31"/>
      <c r="E93" s="13">
        <v>247.063586015</v>
      </c>
      <c r="F93" s="14"/>
      <c r="G93" s="50">
        <v>12.547536479999996</v>
      </c>
    </row>
    <row r="94" spans="1:7" s="38" customFormat="1" x14ac:dyDescent="0.2">
      <c r="A94" s="42"/>
      <c r="E94" s="53"/>
      <c r="F94" s="54"/>
      <c r="G94" s="61"/>
    </row>
    <row r="95" spans="1:7" x14ac:dyDescent="0.2">
      <c r="A95" s="42">
        <f>A93+1</f>
        <v>55</v>
      </c>
      <c r="B95" s="31"/>
      <c r="C95" s="38" t="s">
        <v>63</v>
      </c>
      <c r="E95" s="33">
        <v>92.087870609999996</v>
      </c>
      <c r="F95" s="12">
        <v>0.1</v>
      </c>
      <c r="G95" s="19">
        <v>9.2047511999999987</v>
      </c>
    </row>
    <row r="96" spans="1:7" x14ac:dyDescent="0.2">
      <c r="A96" s="42">
        <f t="shared" si="0"/>
        <v>56</v>
      </c>
      <c r="B96" s="31"/>
      <c r="C96" s="38" t="s">
        <v>7</v>
      </c>
      <c r="E96" s="13">
        <f>SUM(E67:E95)</f>
        <v>629.81822782184156</v>
      </c>
      <c r="F96" s="14"/>
      <c r="G96" s="13">
        <f>SUM(G67:G95)</f>
        <v>58.29090454</v>
      </c>
    </row>
    <row r="97" spans="1:7" x14ac:dyDescent="0.2">
      <c r="A97" s="42"/>
      <c r="B97" s="31"/>
      <c r="C97" s="15"/>
      <c r="E97" s="33"/>
      <c r="F97" s="11"/>
      <c r="G97" s="33"/>
    </row>
    <row r="98" spans="1:7" x14ac:dyDescent="0.2">
      <c r="A98" s="42">
        <f>A96+1</f>
        <v>57</v>
      </c>
      <c r="B98" s="31"/>
      <c r="C98" s="38" t="s">
        <v>65</v>
      </c>
      <c r="E98" s="19">
        <f>1670.861/1000</f>
        <v>1.6708610000000002</v>
      </c>
      <c r="F98" s="12">
        <v>2.2700000000000001E-2</v>
      </c>
      <c r="G98" s="33">
        <v>3.7999999999999999E-2</v>
      </c>
    </row>
    <row r="99" spans="1:7" x14ac:dyDescent="0.2">
      <c r="A99" s="42"/>
      <c r="B99" s="31"/>
      <c r="C99" s="38"/>
      <c r="E99" s="33"/>
      <c r="G99" s="32"/>
    </row>
    <row r="100" spans="1:7" ht="13.5" thickBot="1" x14ac:dyDescent="0.25">
      <c r="A100" s="42">
        <f>A98+1</f>
        <v>58</v>
      </c>
      <c r="B100" s="31"/>
      <c r="C100" s="38" t="s">
        <v>151</v>
      </c>
      <c r="E100" s="35">
        <f>E19+E54+E96+E98</f>
        <v>10820.766965301267</v>
      </c>
      <c r="F100" s="16">
        <f>G100/E100</f>
        <v>2.9762511610737646E-2</v>
      </c>
      <c r="G100" s="35">
        <f>G19+G54+G96+G98</f>
        <v>322.05320244186532</v>
      </c>
    </row>
    <row r="101" spans="1:7" ht="13.5" thickTop="1" x14ac:dyDescent="0.2">
      <c r="A101" s="42"/>
    </row>
    <row r="102" spans="1:7" x14ac:dyDescent="0.2">
      <c r="A102" s="4" t="s">
        <v>172</v>
      </c>
    </row>
    <row r="103" spans="1:7" x14ac:dyDescent="0.2">
      <c r="A103" s="10" t="s">
        <v>10</v>
      </c>
      <c r="C103" s="21" t="s">
        <v>175</v>
      </c>
    </row>
    <row r="104" spans="1:7" x14ac:dyDescent="0.2">
      <c r="A104" s="42"/>
    </row>
    <row r="105" spans="1:7" x14ac:dyDescent="0.2">
      <c r="A105" s="42"/>
    </row>
    <row r="106" spans="1:7" x14ac:dyDescent="0.2">
      <c r="A106" s="42"/>
    </row>
    <row r="107" spans="1:7" x14ac:dyDescent="0.2">
      <c r="A107" s="42"/>
    </row>
    <row r="108" spans="1:7" x14ac:dyDescent="0.2">
      <c r="A108" s="42"/>
    </row>
    <row r="109" spans="1:7" x14ac:dyDescent="0.2">
      <c r="A109" s="42"/>
    </row>
  </sheetData>
  <pageMargins left="0.7" right="0.7" top="0.75" bottom="0.75" header="0.3" footer="0.3"/>
  <pageSetup scale="99" firstPageNumber="5" orientation="portrait" useFirstPageNumber="1" r:id="rId1"/>
  <headerFooter>
    <oddHeader xml:space="preserve">&amp;R&amp;"Arial,Regular"&amp;10Filed: 2022-10-31
EB-2022-0200
Exhibit 4
Tab 5
Schedule 1
Attachment 3
Page &amp;P of 28
</oddHeader>
  </headerFooter>
  <rowBreaks count="1" manualBreakCount="1">
    <brk id="5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BCA5B-9DAB-4A1A-ADB6-6EAAC8777F95}">
  <dimension ref="A4:G105"/>
  <sheetViews>
    <sheetView view="pageLayout" zoomScale="90" zoomScaleNormal="100" zoomScalePageLayoutView="90" workbookViewId="0"/>
  </sheetViews>
  <sheetFormatPr defaultColWidth="101.140625" defaultRowHeight="12.75" x14ac:dyDescent="0.2"/>
  <cols>
    <col min="1" max="1" width="5.7109375" style="7" bestFit="1" customWidth="1"/>
    <col min="2" max="2" width="1.28515625" style="7" customWidth="1"/>
    <col min="3" max="3" width="33.42578125" style="7" customWidth="1"/>
    <col min="4" max="4" width="1.28515625" style="7" customWidth="1"/>
    <col min="5" max="5" width="16" style="8" customWidth="1"/>
    <col min="6" max="7" width="16" style="7" customWidth="1"/>
    <col min="8" max="16384" width="101.140625" style="7"/>
  </cols>
  <sheetData>
    <row r="4" spans="1:7" s="38" customFormat="1" x14ac:dyDescent="0.2">
      <c r="E4" s="42"/>
    </row>
    <row r="6" spans="1:7" s="2" customFormat="1" x14ac:dyDescent="0.2">
      <c r="A6" s="1" t="s">
        <v>67</v>
      </c>
      <c r="B6" s="1"/>
      <c r="C6" s="1"/>
      <c r="D6" s="1"/>
      <c r="E6" s="1"/>
      <c r="F6" s="1"/>
      <c r="G6" s="1"/>
    </row>
    <row r="8" spans="1:7" s="6" customFormat="1" ht="27" x14ac:dyDescent="0.2">
      <c r="A8" s="5" t="s">
        <v>160</v>
      </c>
      <c r="C8" s="29" t="s">
        <v>0</v>
      </c>
      <c r="E8" s="47" t="s">
        <v>171</v>
      </c>
      <c r="F8" s="47" t="s">
        <v>11</v>
      </c>
      <c r="G8" s="47" t="s">
        <v>12</v>
      </c>
    </row>
    <row r="9" spans="1:7" x14ac:dyDescent="0.2">
      <c r="E9" s="8" t="s">
        <v>1</v>
      </c>
      <c r="F9" s="8" t="s">
        <v>2</v>
      </c>
      <c r="G9" s="42" t="s">
        <v>118</v>
      </c>
    </row>
    <row r="10" spans="1:7" x14ac:dyDescent="0.2">
      <c r="C10" s="3" t="s">
        <v>45</v>
      </c>
      <c r="F10" s="8"/>
      <c r="G10" s="8"/>
    </row>
    <row r="11" spans="1:7" x14ac:dyDescent="0.2">
      <c r="A11" s="8"/>
      <c r="E11" s="9"/>
      <c r="F11" s="19"/>
      <c r="G11" s="9"/>
    </row>
    <row r="12" spans="1:7" x14ac:dyDescent="0.2">
      <c r="A12" s="8">
        <v>1</v>
      </c>
      <c r="C12" s="38" t="s">
        <v>143</v>
      </c>
      <c r="E12" s="33">
        <v>49.191633744167959</v>
      </c>
      <c r="F12" s="18">
        <v>1.1599999999999999E-2</v>
      </c>
      <c r="G12" s="33">
        <v>0.49881176600468041</v>
      </c>
    </row>
    <row r="13" spans="1:7" x14ac:dyDescent="0.2">
      <c r="A13" s="8">
        <v>2</v>
      </c>
      <c r="C13" s="38" t="s">
        <v>17</v>
      </c>
      <c r="E13" s="33">
        <v>32.20537066194116</v>
      </c>
      <c r="F13" s="18">
        <v>1.84E-2</v>
      </c>
      <c r="G13" s="33">
        <v>0.59415789291418131</v>
      </c>
    </row>
    <row r="14" spans="1:7" x14ac:dyDescent="0.2">
      <c r="A14" s="8">
        <v>3</v>
      </c>
      <c r="C14" s="38" t="s">
        <v>46</v>
      </c>
      <c r="E14" s="33">
        <v>95.437826715685503</v>
      </c>
      <c r="F14" s="18">
        <v>1.52E-2</v>
      </c>
      <c r="G14" s="33">
        <v>1.4228361961006519</v>
      </c>
    </row>
    <row r="15" spans="1:7" x14ac:dyDescent="0.2">
      <c r="A15" s="8">
        <v>4</v>
      </c>
      <c r="C15" s="38" t="s">
        <v>132</v>
      </c>
      <c r="E15" s="33">
        <v>14.43932567915709</v>
      </c>
      <c r="F15" s="18">
        <v>5.5599999999999997E-2</v>
      </c>
      <c r="G15" s="33">
        <v>0.79186608546757109</v>
      </c>
    </row>
    <row r="16" spans="1:7" x14ac:dyDescent="0.2">
      <c r="A16" s="8">
        <v>5</v>
      </c>
      <c r="C16" s="38" t="s">
        <v>53</v>
      </c>
      <c r="E16" s="33">
        <v>134.08128058186409</v>
      </c>
      <c r="F16" s="18">
        <v>1.49E-2</v>
      </c>
      <c r="G16" s="33">
        <v>1.9881800374654142</v>
      </c>
    </row>
    <row r="17" spans="1:7" x14ac:dyDescent="0.2">
      <c r="A17" s="8">
        <v>6</v>
      </c>
      <c r="C17" s="38" t="s">
        <v>22</v>
      </c>
      <c r="E17" s="33">
        <v>203.78083142112683</v>
      </c>
      <c r="F17" s="18">
        <v>2.5999999999999999E-2</v>
      </c>
      <c r="G17" s="33">
        <v>5.2731869885564056</v>
      </c>
    </row>
    <row r="18" spans="1:7" x14ac:dyDescent="0.2">
      <c r="A18" s="8">
        <v>7</v>
      </c>
      <c r="C18" s="38" t="s">
        <v>133</v>
      </c>
      <c r="E18" s="33">
        <v>11.192013381666666</v>
      </c>
      <c r="F18" s="18">
        <v>2.9899999999999999E-2</v>
      </c>
      <c r="G18" s="33">
        <v>0.33456354820181805</v>
      </c>
    </row>
    <row r="19" spans="1:7" x14ac:dyDescent="0.2">
      <c r="A19" s="8">
        <v>8</v>
      </c>
      <c r="C19" s="7" t="s">
        <v>7</v>
      </c>
      <c r="E19" s="13">
        <f>SUM(E11:E18)</f>
        <v>540.32828218560928</v>
      </c>
      <c r="F19" s="14"/>
      <c r="G19" s="13">
        <f>SUM(G11:G18)</f>
        <v>10.903602514710721</v>
      </c>
    </row>
    <row r="20" spans="1:7" x14ac:dyDescent="0.2">
      <c r="A20" s="8"/>
      <c r="C20" s="2"/>
      <c r="E20" s="33"/>
      <c r="F20" s="11"/>
      <c r="G20" s="33"/>
    </row>
    <row r="21" spans="1:7" x14ac:dyDescent="0.2">
      <c r="A21" s="8"/>
      <c r="C21" s="3" t="s">
        <v>50</v>
      </c>
      <c r="E21" s="33"/>
      <c r="F21" s="11"/>
      <c r="G21" s="33"/>
    </row>
    <row r="22" spans="1:7" x14ac:dyDescent="0.2">
      <c r="A22" s="8"/>
      <c r="E22" s="33"/>
      <c r="F22" s="11"/>
      <c r="G22" s="33"/>
    </row>
    <row r="23" spans="1:7" s="31" customFormat="1" x14ac:dyDescent="0.2">
      <c r="A23" s="34">
        <v>9</v>
      </c>
      <c r="C23" s="38" t="s">
        <v>173</v>
      </c>
      <c r="E23" s="33">
        <v>6.0443648049999998</v>
      </c>
      <c r="F23" s="12" t="s">
        <v>169</v>
      </c>
      <c r="G23" s="33">
        <v>0.25787642724014087</v>
      </c>
    </row>
    <row r="24" spans="1:7" s="2" customFormat="1" x14ac:dyDescent="0.2">
      <c r="A24" s="8">
        <v>10</v>
      </c>
      <c r="B24" s="7"/>
      <c r="C24" s="38" t="s">
        <v>144</v>
      </c>
      <c r="D24" s="7"/>
      <c r="E24" s="33">
        <v>64.227998573449952</v>
      </c>
      <c r="F24" s="12">
        <v>1.18E-2</v>
      </c>
      <c r="G24" s="33">
        <v>0.7570694221837041</v>
      </c>
    </row>
    <row r="25" spans="1:7" s="48" customFormat="1" x14ac:dyDescent="0.2">
      <c r="A25" s="42"/>
      <c r="B25" s="38"/>
      <c r="C25" s="38"/>
      <c r="D25" s="38"/>
      <c r="E25" s="41"/>
      <c r="F25" s="12"/>
      <c r="G25" s="41"/>
    </row>
    <row r="26" spans="1:7" s="37" customFormat="1" x14ac:dyDescent="0.2">
      <c r="A26" s="42"/>
      <c r="B26" s="31"/>
      <c r="C26" s="40" t="s">
        <v>17</v>
      </c>
      <c r="D26" s="31"/>
      <c r="E26" s="33"/>
      <c r="F26" s="12"/>
      <c r="G26" s="33"/>
    </row>
    <row r="27" spans="1:7" s="2" customFormat="1" x14ac:dyDescent="0.2">
      <c r="A27" s="42">
        <v>11</v>
      </c>
      <c r="B27" s="7"/>
      <c r="C27" s="38" t="s">
        <v>98</v>
      </c>
      <c r="D27" s="7"/>
      <c r="E27" s="33"/>
      <c r="F27" s="12">
        <v>2.7E-2</v>
      </c>
      <c r="G27" s="33"/>
    </row>
    <row r="28" spans="1:7" s="2" customFormat="1" x14ac:dyDescent="0.2">
      <c r="A28" s="42">
        <v>12</v>
      </c>
      <c r="B28" s="7"/>
      <c r="C28" s="38" t="s">
        <v>99</v>
      </c>
      <c r="D28" s="7"/>
      <c r="E28" s="33"/>
      <c r="F28" s="12">
        <v>9.9299999999999999E-2</v>
      </c>
      <c r="G28" s="33"/>
    </row>
    <row r="29" spans="1:7" s="2" customFormat="1" x14ac:dyDescent="0.2">
      <c r="A29" s="42">
        <v>13</v>
      </c>
      <c r="B29" s="7"/>
      <c r="C29" s="38" t="s">
        <v>100</v>
      </c>
      <c r="D29" s="7"/>
      <c r="E29" s="33"/>
      <c r="F29" s="12">
        <v>0.23530000000000001</v>
      </c>
      <c r="G29" s="33"/>
    </row>
    <row r="30" spans="1:7" s="2" customFormat="1" x14ac:dyDescent="0.2">
      <c r="A30" s="42">
        <v>14</v>
      </c>
      <c r="B30" s="7"/>
      <c r="C30" s="38" t="s">
        <v>101</v>
      </c>
      <c r="D30" s="7"/>
      <c r="E30" s="33"/>
      <c r="F30" s="12">
        <v>4.8099999999999997E-2</v>
      </c>
      <c r="G30" s="33"/>
    </row>
    <row r="31" spans="1:7" s="2" customFormat="1" x14ac:dyDescent="0.2">
      <c r="A31" s="42">
        <v>15</v>
      </c>
      <c r="B31" s="7"/>
      <c r="C31" s="38" t="s">
        <v>102</v>
      </c>
      <c r="D31" s="7"/>
      <c r="E31" s="33"/>
      <c r="F31" s="12">
        <v>3.61E-2</v>
      </c>
      <c r="G31" s="33"/>
    </row>
    <row r="32" spans="1:7" s="2" customFormat="1" x14ac:dyDescent="0.2">
      <c r="A32" s="42">
        <v>16</v>
      </c>
      <c r="B32" s="7"/>
      <c r="C32" s="38" t="s">
        <v>103</v>
      </c>
      <c r="D32" s="7"/>
      <c r="E32" s="33"/>
      <c r="F32" s="12">
        <v>2.18E-2</v>
      </c>
      <c r="G32" s="33"/>
    </row>
    <row r="33" spans="1:7" s="2" customFormat="1" x14ac:dyDescent="0.2">
      <c r="A33" s="42">
        <v>17</v>
      </c>
      <c r="B33" s="7"/>
      <c r="C33" s="38" t="s">
        <v>104</v>
      </c>
      <c r="D33" s="7"/>
      <c r="E33" s="33"/>
      <c r="F33" s="12">
        <v>4.8899999999999999E-2</v>
      </c>
      <c r="G33" s="33"/>
    </row>
    <row r="34" spans="1:7" s="2" customFormat="1" x14ac:dyDescent="0.2">
      <c r="A34" s="42">
        <v>18</v>
      </c>
      <c r="B34" s="7"/>
      <c r="C34" s="38" t="s">
        <v>105</v>
      </c>
      <c r="D34" s="7"/>
      <c r="E34" s="33"/>
      <c r="F34" s="12">
        <v>4.4200000000000003E-2</v>
      </c>
      <c r="G34" s="33"/>
    </row>
    <row r="35" spans="1:7" s="2" customFormat="1" x14ac:dyDescent="0.2">
      <c r="A35" s="42">
        <v>19</v>
      </c>
      <c r="B35" s="7"/>
      <c r="C35" s="38" t="s">
        <v>106</v>
      </c>
      <c r="D35" s="7"/>
      <c r="E35" s="33"/>
      <c r="F35" s="12">
        <v>6.8599999999999994E-2</v>
      </c>
      <c r="G35" s="33"/>
    </row>
    <row r="36" spans="1:7" s="2" customFormat="1" x14ac:dyDescent="0.2">
      <c r="A36" s="42">
        <v>20</v>
      </c>
      <c r="B36" s="7"/>
      <c r="C36" s="38" t="s">
        <v>107</v>
      </c>
      <c r="D36" s="7"/>
      <c r="E36" s="33"/>
      <c r="F36" s="12">
        <v>7.5399999999999995E-2</v>
      </c>
      <c r="G36" s="33"/>
    </row>
    <row r="37" spans="1:7" s="2" customFormat="1" x14ac:dyDescent="0.2">
      <c r="A37" s="42">
        <v>21</v>
      </c>
      <c r="B37" s="7"/>
      <c r="C37" s="38" t="s">
        <v>108</v>
      </c>
      <c r="D37" s="7"/>
      <c r="E37" s="33"/>
      <c r="F37" s="12">
        <v>7.0800000000000002E-2</v>
      </c>
      <c r="G37" s="33"/>
    </row>
    <row r="38" spans="1:7" s="2" customFormat="1" x14ac:dyDescent="0.2">
      <c r="A38" s="42">
        <v>22</v>
      </c>
      <c r="B38" s="7"/>
      <c r="C38" s="38" t="s">
        <v>109</v>
      </c>
      <c r="D38" s="7"/>
      <c r="E38" s="33"/>
      <c r="F38" s="12">
        <v>2.98E-2</v>
      </c>
      <c r="G38" s="33"/>
    </row>
    <row r="39" spans="1:7" s="2" customFormat="1" x14ac:dyDescent="0.2">
      <c r="A39" s="42">
        <v>23</v>
      </c>
      <c r="B39" s="7"/>
      <c r="C39" s="38" t="s">
        <v>110</v>
      </c>
      <c r="D39" s="7"/>
      <c r="E39" s="33"/>
      <c r="F39" s="12">
        <v>4.24E-2</v>
      </c>
      <c r="G39" s="33"/>
    </row>
    <row r="40" spans="1:7" s="2" customFormat="1" x14ac:dyDescent="0.2">
      <c r="A40" s="42">
        <v>24</v>
      </c>
      <c r="B40" s="7"/>
      <c r="C40" s="38" t="s">
        <v>111</v>
      </c>
      <c r="D40" s="7"/>
      <c r="E40" s="33"/>
      <c r="F40" s="12">
        <v>4.24E-2</v>
      </c>
      <c r="G40" s="33"/>
    </row>
    <row r="41" spans="1:7" s="2" customFormat="1" x14ac:dyDescent="0.2">
      <c r="A41" s="42">
        <v>25</v>
      </c>
      <c r="B41" s="7"/>
      <c r="C41" s="38" t="s">
        <v>112</v>
      </c>
      <c r="D41" s="7"/>
      <c r="E41" s="33"/>
      <c r="F41" s="12">
        <v>4.24E-2</v>
      </c>
      <c r="G41" s="33"/>
    </row>
    <row r="42" spans="1:7" s="37" customFormat="1" x14ac:dyDescent="0.2">
      <c r="A42" s="42">
        <v>26</v>
      </c>
      <c r="B42" s="31"/>
      <c r="C42" s="38" t="s">
        <v>116</v>
      </c>
      <c r="D42" s="31"/>
      <c r="E42" s="13">
        <v>215.87680059933535</v>
      </c>
      <c r="F42" s="14"/>
      <c r="G42" s="13">
        <v>7.1678829013946412</v>
      </c>
    </row>
    <row r="43" spans="1:7" x14ac:dyDescent="0.2">
      <c r="A43" s="42">
        <v>27</v>
      </c>
      <c r="C43" s="38" t="s">
        <v>145</v>
      </c>
      <c r="E43" s="33">
        <v>3573.168782952027</v>
      </c>
      <c r="F43" s="18">
        <v>2.2700000000000001E-2</v>
      </c>
      <c r="G43" s="33">
        <v>80.257337627716808</v>
      </c>
    </row>
    <row r="44" spans="1:7" s="38" customFormat="1" x14ac:dyDescent="0.2">
      <c r="A44" s="42"/>
      <c r="E44" s="41"/>
      <c r="F44" s="18"/>
      <c r="G44" s="41"/>
    </row>
    <row r="45" spans="1:7" s="31" customFormat="1" x14ac:dyDescent="0.2">
      <c r="A45" s="42"/>
      <c r="C45" s="40" t="s">
        <v>24</v>
      </c>
      <c r="E45" s="33"/>
      <c r="F45" s="18"/>
      <c r="G45" s="33"/>
    </row>
    <row r="46" spans="1:7" s="6" customFormat="1" x14ac:dyDescent="0.2">
      <c r="A46" s="42">
        <v>28</v>
      </c>
      <c r="B46" s="7"/>
      <c r="C46" s="38" t="s">
        <v>113</v>
      </c>
      <c r="D46" s="7"/>
      <c r="E46" s="33"/>
      <c r="F46" s="18">
        <v>4.0300000000000002E-2</v>
      </c>
      <c r="G46" s="33"/>
    </row>
    <row r="47" spans="1:7" s="6" customFormat="1" x14ac:dyDescent="0.2">
      <c r="A47" s="42">
        <v>29</v>
      </c>
      <c r="B47" s="7"/>
      <c r="C47" s="38" t="s">
        <v>129</v>
      </c>
      <c r="D47" s="7"/>
      <c r="E47" s="33"/>
      <c r="F47" s="18">
        <v>0.23269999999999999</v>
      </c>
      <c r="G47" s="33"/>
    </row>
    <row r="48" spans="1:7" s="6" customFormat="1" x14ac:dyDescent="0.2">
      <c r="A48" s="42">
        <v>30</v>
      </c>
      <c r="B48" s="7"/>
      <c r="C48" s="38" t="s">
        <v>114</v>
      </c>
      <c r="D48" s="7"/>
      <c r="E48" s="33"/>
      <c r="F48" s="18">
        <v>2.4400000000000002E-2</v>
      </c>
      <c r="G48" s="33"/>
    </row>
    <row r="49" spans="1:7" s="6" customFormat="1" x14ac:dyDescent="0.2">
      <c r="A49" s="42">
        <v>31</v>
      </c>
      <c r="B49" s="7"/>
      <c r="C49" s="38" t="s">
        <v>115</v>
      </c>
      <c r="D49" s="7"/>
      <c r="E49" s="33"/>
      <c r="F49" s="18">
        <v>1.8499999999999999E-2</v>
      </c>
      <c r="G49" s="33"/>
    </row>
    <row r="50" spans="1:7" s="36" customFormat="1" x14ac:dyDescent="0.2">
      <c r="A50" s="42">
        <v>32</v>
      </c>
      <c r="B50" s="31"/>
      <c r="C50" s="38" t="s">
        <v>117</v>
      </c>
      <c r="D50" s="31"/>
      <c r="E50" s="13">
        <v>5138.9552644423302</v>
      </c>
      <c r="F50" s="52"/>
      <c r="G50" s="13">
        <v>132.6</v>
      </c>
    </row>
    <row r="51" spans="1:7" s="6" customFormat="1" x14ac:dyDescent="0.2">
      <c r="A51" s="42">
        <v>33</v>
      </c>
      <c r="B51" s="7"/>
      <c r="C51" s="38" t="s">
        <v>146</v>
      </c>
      <c r="D51" s="7"/>
      <c r="E51" s="33">
        <v>5.2320139306863451</v>
      </c>
      <c r="F51" s="18">
        <v>5.9700000000000003E-2</v>
      </c>
      <c r="G51" s="33">
        <v>0.31599213992693265</v>
      </c>
    </row>
    <row r="52" spans="1:7" s="6" customFormat="1" x14ac:dyDescent="0.2">
      <c r="A52" s="42">
        <v>34</v>
      </c>
      <c r="B52" s="7"/>
      <c r="C52" s="38" t="s">
        <v>147</v>
      </c>
      <c r="D52" s="7"/>
      <c r="E52" s="33">
        <v>706.5128376071566</v>
      </c>
      <c r="F52" s="18">
        <v>2.0500000000000001E-2</v>
      </c>
      <c r="G52" s="33">
        <v>14.473617293653975</v>
      </c>
    </row>
    <row r="53" spans="1:7" s="6" customFormat="1" x14ac:dyDescent="0.2">
      <c r="A53" s="42">
        <v>35</v>
      </c>
      <c r="B53" s="7"/>
      <c r="C53" s="38" t="s">
        <v>31</v>
      </c>
      <c r="D53" s="7"/>
      <c r="E53" s="33">
        <v>537.95746633607223</v>
      </c>
      <c r="F53" s="18">
        <v>9.2200000000000004E-2</v>
      </c>
      <c r="G53" s="33">
        <v>48.960501282713196</v>
      </c>
    </row>
    <row r="54" spans="1:7" x14ac:dyDescent="0.2">
      <c r="A54" s="42">
        <v>36</v>
      </c>
      <c r="C54" s="38" t="s">
        <v>7</v>
      </c>
      <c r="E54" s="13">
        <f>SUM(E23:E53)</f>
        <v>10247.97552924606</v>
      </c>
      <c r="F54" s="14"/>
      <c r="G54" s="13">
        <f>SUM(G23:G53)</f>
        <v>284.79027709482938</v>
      </c>
    </row>
    <row r="55" spans="1:7" x14ac:dyDescent="0.2">
      <c r="A55" s="38"/>
      <c r="B55" s="38"/>
      <c r="C55" s="38"/>
      <c r="D55" s="38"/>
      <c r="E55" s="42"/>
      <c r="F55" s="38"/>
      <c r="G55" s="38"/>
    </row>
    <row r="56" spans="1:7" x14ac:dyDescent="0.2">
      <c r="A56" s="38"/>
      <c r="B56" s="38"/>
      <c r="C56" s="38"/>
      <c r="D56" s="38"/>
      <c r="E56" s="42"/>
      <c r="F56" s="38"/>
      <c r="G56" s="38"/>
    </row>
    <row r="57" spans="1:7" x14ac:dyDescent="0.2">
      <c r="A57" s="38"/>
      <c r="B57" s="38"/>
      <c r="C57" s="38"/>
      <c r="D57" s="38"/>
      <c r="E57" s="42"/>
      <c r="F57" s="38"/>
      <c r="G57" s="38"/>
    </row>
    <row r="58" spans="1:7" s="38" customFormat="1" x14ac:dyDescent="0.2">
      <c r="E58" s="42"/>
    </row>
    <row r="59" spans="1:7" x14ac:dyDescent="0.2">
      <c r="A59" s="38"/>
      <c r="B59" s="38"/>
      <c r="C59" s="38"/>
      <c r="D59" s="38"/>
      <c r="E59" s="42"/>
      <c r="F59" s="38"/>
      <c r="G59" s="38"/>
    </row>
    <row r="60" spans="1:7" s="38" customFormat="1" x14ac:dyDescent="0.2">
      <c r="A60" s="49" t="s">
        <v>162</v>
      </c>
      <c r="B60" s="49"/>
      <c r="C60" s="49"/>
      <c r="D60" s="49"/>
      <c r="E60" s="49"/>
      <c r="F60" s="49"/>
      <c r="G60" s="49"/>
    </row>
    <row r="61" spans="1:7" x14ac:dyDescent="0.2">
      <c r="A61" s="38"/>
      <c r="B61" s="38"/>
      <c r="C61" s="38"/>
      <c r="D61" s="38"/>
      <c r="E61" s="42"/>
      <c r="F61" s="38"/>
      <c r="G61" s="38"/>
    </row>
    <row r="62" spans="1:7" s="38" customFormat="1" ht="27" x14ac:dyDescent="0.2">
      <c r="A62" s="47" t="s">
        <v>160</v>
      </c>
      <c r="B62" s="45"/>
      <c r="C62" s="46" t="s">
        <v>0</v>
      </c>
      <c r="D62" s="45"/>
      <c r="E62" s="47" t="s">
        <v>171</v>
      </c>
      <c r="F62" s="47" t="s">
        <v>11</v>
      </c>
      <c r="G62" s="47" t="s">
        <v>12</v>
      </c>
    </row>
    <row r="63" spans="1:7" x14ac:dyDescent="0.2">
      <c r="A63" s="38"/>
      <c r="B63" s="38"/>
      <c r="C63" s="38"/>
      <c r="D63" s="38"/>
      <c r="E63" s="42" t="s">
        <v>1</v>
      </c>
      <c r="F63" s="42" t="s">
        <v>2</v>
      </c>
      <c r="G63" s="42" t="s">
        <v>118</v>
      </c>
    </row>
    <row r="64" spans="1:7" x14ac:dyDescent="0.2">
      <c r="A64" s="8"/>
      <c r="C64" s="15"/>
      <c r="E64" s="9"/>
      <c r="F64" s="11"/>
      <c r="G64" s="9"/>
    </row>
    <row r="65" spans="1:7" x14ac:dyDescent="0.2">
      <c r="A65" s="8"/>
      <c r="C65" s="3" t="s">
        <v>54</v>
      </c>
      <c r="E65" s="11"/>
      <c r="F65" s="11"/>
      <c r="G65" s="33"/>
    </row>
    <row r="66" spans="1:7" x14ac:dyDescent="0.2">
      <c r="A66" s="8"/>
      <c r="E66" s="33"/>
      <c r="F66" s="11"/>
      <c r="G66" s="33"/>
    </row>
    <row r="67" spans="1:7" x14ac:dyDescent="0.2">
      <c r="A67" s="42">
        <f>A54+1</f>
        <v>37</v>
      </c>
      <c r="B67" s="38"/>
      <c r="C67" s="38" t="s">
        <v>136</v>
      </c>
      <c r="D67" s="38"/>
      <c r="E67" s="41">
        <v>18.344504973884501</v>
      </c>
      <c r="F67" s="41"/>
      <c r="G67" s="41">
        <v>1.2413878017311579</v>
      </c>
    </row>
    <row r="68" spans="1:7" x14ac:dyDescent="0.2">
      <c r="A68" s="42">
        <f>A67+1</f>
        <v>38</v>
      </c>
      <c r="B68" s="38"/>
      <c r="C68" s="38" t="s">
        <v>141</v>
      </c>
      <c r="E68" s="33">
        <v>9.7472979999999987E-2</v>
      </c>
      <c r="F68" s="17">
        <v>60</v>
      </c>
      <c r="G68" s="33">
        <v>0</v>
      </c>
    </row>
    <row r="69" spans="1:7" s="38" customFormat="1" x14ac:dyDescent="0.2">
      <c r="A69" s="42"/>
      <c r="E69" s="41"/>
      <c r="F69" s="17"/>
      <c r="G69" s="41"/>
    </row>
    <row r="70" spans="1:7" s="38" customFormat="1" x14ac:dyDescent="0.2">
      <c r="A70" s="42"/>
      <c r="C70" s="40" t="s">
        <v>34</v>
      </c>
      <c r="E70" s="41"/>
      <c r="F70" s="17"/>
      <c r="G70" s="41"/>
    </row>
    <row r="71" spans="1:7" s="38" customFormat="1" x14ac:dyDescent="0.2">
      <c r="A71" s="42">
        <f>A68+1</f>
        <v>39</v>
      </c>
      <c r="C71" s="38" t="s">
        <v>119</v>
      </c>
      <c r="D71" s="7"/>
      <c r="E71" s="33"/>
      <c r="F71" s="12">
        <v>0.1074</v>
      </c>
      <c r="G71" s="33"/>
    </row>
    <row r="72" spans="1:7" x14ac:dyDescent="0.2">
      <c r="A72" s="42">
        <f t="shared" ref="A72:A73" si="0">A71+1</f>
        <v>40</v>
      </c>
      <c r="B72" s="38"/>
      <c r="C72" s="38" t="s">
        <v>120</v>
      </c>
      <c r="E72" s="33"/>
      <c r="F72" s="12">
        <v>1.5E-3</v>
      </c>
      <c r="G72" s="33"/>
    </row>
    <row r="73" spans="1:7" s="38" customFormat="1" x14ac:dyDescent="0.2">
      <c r="A73" s="42">
        <f t="shared" si="0"/>
        <v>41</v>
      </c>
      <c r="C73" s="38" t="s">
        <v>121</v>
      </c>
      <c r="E73" s="13">
        <v>21.241085184546783</v>
      </c>
      <c r="F73" s="14"/>
      <c r="G73" s="13">
        <v>2.2783235789537577</v>
      </c>
    </row>
    <row r="74" spans="1:7" s="38" customFormat="1" x14ac:dyDescent="0.2">
      <c r="A74" s="42"/>
      <c r="E74" s="53"/>
      <c r="F74" s="54"/>
      <c r="G74" s="53"/>
    </row>
    <row r="75" spans="1:7" x14ac:dyDescent="0.2">
      <c r="A75" s="42">
        <f>A73+1</f>
        <v>42</v>
      </c>
      <c r="B75" s="38"/>
      <c r="C75" s="38" t="s">
        <v>134</v>
      </c>
      <c r="E75" s="33">
        <v>69.889976012211235</v>
      </c>
      <c r="F75" s="12">
        <v>0.1056</v>
      </c>
      <c r="G75" s="33">
        <v>7.2751326233436826</v>
      </c>
    </row>
    <row r="76" spans="1:7" x14ac:dyDescent="0.2">
      <c r="A76" s="42">
        <f t="shared" ref="A76:A80" si="1">A75+1</f>
        <v>43</v>
      </c>
      <c r="B76" s="38"/>
      <c r="C76" s="38" t="s">
        <v>137</v>
      </c>
      <c r="E76" s="33">
        <v>2.972804109111761</v>
      </c>
      <c r="F76" s="12">
        <v>0.09</v>
      </c>
      <c r="G76" s="33">
        <v>0.26894042706951093</v>
      </c>
    </row>
    <row r="77" spans="1:7" x14ac:dyDescent="0.2">
      <c r="A77" s="42">
        <f t="shared" si="1"/>
        <v>44</v>
      </c>
      <c r="B77" s="38"/>
      <c r="C77" s="38" t="s">
        <v>37</v>
      </c>
      <c r="E77" s="33">
        <v>25.326660584936263</v>
      </c>
      <c r="F77" s="12">
        <v>3.5799999999999998E-2</v>
      </c>
      <c r="G77" s="33">
        <v>0.88657301973867642</v>
      </c>
    </row>
    <row r="78" spans="1:7" s="38" customFormat="1" x14ac:dyDescent="0.2">
      <c r="A78" s="42">
        <f t="shared" si="1"/>
        <v>45</v>
      </c>
      <c r="C78" s="38" t="s">
        <v>58</v>
      </c>
      <c r="D78" s="7"/>
      <c r="E78" s="33">
        <v>64.819469910953572</v>
      </c>
      <c r="F78" s="12">
        <v>4.0800000000000003E-2</v>
      </c>
      <c r="G78" s="33">
        <v>2.6372946237300097</v>
      </c>
    </row>
    <row r="79" spans="1:7" x14ac:dyDescent="0.2">
      <c r="A79" s="42">
        <f t="shared" si="1"/>
        <v>46</v>
      </c>
      <c r="B79" s="38"/>
      <c r="C79" s="38" t="s">
        <v>138</v>
      </c>
      <c r="E79" s="33">
        <v>1.8102716799999998</v>
      </c>
      <c r="F79" s="12">
        <v>7.4000000000000003E-3</v>
      </c>
      <c r="G79" s="33">
        <v>1.3504878286534332E-2</v>
      </c>
    </row>
    <row r="80" spans="1:7" x14ac:dyDescent="0.2">
      <c r="A80" s="42">
        <f t="shared" si="1"/>
        <v>47</v>
      </c>
      <c r="B80" s="38"/>
      <c r="C80" s="38" t="s">
        <v>139</v>
      </c>
      <c r="E80" s="33">
        <v>7.7643261516666655</v>
      </c>
      <c r="F80" s="12">
        <v>8.0100000000000005E-2</v>
      </c>
      <c r="G80" s="33">
        <v>0.66334281744855972</v>
      </c>
    </row>
    <row r="81" spans="1:7" s="38" customFormat="1" x14ac:dyDescent="0.2">
      <c r="A81" s="42"/>
      <c r="E81" s="41"/>
      <c r="F81" s="12"/>
      <c r="G81" s="41"/>
    </row>
    <row r="82" spans="1:7" s="38" customFormat="1" x14ac:dyDescent="0.2">
      <c r="A82" s="42"/>
      <c r="C82" s="40" t="s">
        <v>57</v>
      </c>
      <c r="E82" s="41"/>
      <c r="F82" s="12"/>
      <c r="G82" s="41"/>
    </row>
    <row r="83" spans="1:7" x14ac:dyDescent="0.2">
      <c r="A83" s="42">
        <f>A80+1</f>
        <v>48</v>
      </c>
      <c r="B83" s="38"/>
      <c r="C83" s="38" t="s">
        <v>122</v>
      </c>
      <c r="D83" s="38"/>
      <c r="E83" s="41"/>
      <c r="F83" s="12">
        <v>2.1000000000000001E-2</v>
      </c>
      <c r="G83" s="41"/>
    </row>
    <row r="84" spans="1:7" x14ac:dyDescent="0.2">
      <c r="A84" s="42">
        <f t="shared" ref="A84:A85" si="2">A83+1</f>
        <v>49</v>
      </c>
      <c r="B84" s="38"/>
      <c r="C84" s="38" t="s">
        <v>124</v>
      </c>
      <c r="E84" s="33"/>
      <c r="F84" s="12">
        <v>0.1893</v>
      </c>
      <c r="G84" s="33"/>
    </row>
    <row r="85" spans="1:7" x14ac:dyDescent="0.2">
      <c r="A85" s="42">
        <f t="shared" si="2"/>
        <v>50</v>
      </c>
      <c r="B85" s="38"/>
      <c r="C85" s="38" t="s">
        <v>123</v>
      </c>
      <c r="D85" s="38"/>
      <c r="E85" s="13">
        <v>0.64725087999999997</v>
      </c>
      <c r="F85" s="14"/>
      <c r="G85" s="13">
        <v>1.6695550810749998E-2</v>
      </c>
    </row>
    <row r="86" spans="1:7" s="38" customFormat="1" x14ac:dyDescent="0.2">
      <c r="A86" s="42"/>
      <c r="E86" s="53"/>
      <c r="F86" s="54"/>
      <c r="G86" s="53"/>
    </row>
    <row r="87" spans="1:7" x14ac:dyDescent="0.2">
      <c r="A87" s="42">
        <f>A85+1</f>
        <v>51</v>
      </c>
      <c r="B87" s="38"/>
      <c r="C87" s="38" t="s">
        <v>140</v>
      </c>
      <c r="E87" s="33">
        <v>1.7289750450000003</v>
      </c>
      <c r="F87" s="12">
        <v>9.7100000000000006E-2</v>
      </c>
      <c r="G87" s="33">
        <v>0.16948660167425189</v>
      </c>
    </row>
    <row r="88" spans="1:7" x14ac:dyDescent="0.2">
      <c r="A88" s="42">
        <f t="shared" ref="A88:A89" si="3">A87+1</f>
        <v>52</v>
      </c>
      <c r="B88" s="38"/>
      <c r="C88" s="38" t="s">
        <v>135</v>
      </c>
      <c r="E88" s="33">
        <v>28.819826548567864</v>
      </c>
      <c r="F88" s="12">
        <v>0.36630000000000001</v>
      </c>
      <c r="G88" s="19">
        <v>2.8595908371357321</v>
      </c>
    </row>
    <row r="89" spans="1:7" x14ac:dyDescent="0.2">
      <c r="A89" s="42">
        <f t="shared" si="3"/>
        <v>53</v>
      </c>
      <c r="B89" s="38"/>
      <c r="C89" s="38" t="s">
        <v>142</v>
      </c>
      <c r="E89" s="33">
        <v>13.148264449999992</v>
      </c>
      <c r="F89" s="12">
        <v>0.1</v>
      </c>
      <c r="G89" s="33">
        <v>-13.552870199999999</v>
      </c>
    </row>
    <row r="90" spans="1:7" s="38" customFormat="1" x14ac:dyDescent="0.2">
      <c r="A90" s="42"/>
      <c r="E90" s="41"/>
      <c r="F90" s="12"/>
      <c r="G90" s="41"/>
    </row>
    <row r="91" spans="1:7" x14ac:dyDescent="0.2">
      <c r="A91" s="42"/>
      <c r="B91" s="38"/>
      <c r="C91" s="40" t="s">
        <v>125</v>
      </c>
      <c r="D91" s="38"/>
      <c r="E91" s="41"/>
      <c r="F91" s="12"/>
      <c r="G91" s="41"/>
    </row>
    <row r="92" spans="1:7" x14ac:dyDescent="0.2">
      <c r="A92" s="42">
        <f>A89+1</f>
        <v>54</v>
      </c>
      <c r="B92" s="38"/>
      <c r="C92" s="38" t="s">
        <v>126</v>
      </c>
      <c r="E92" s="33"/>
      <c r="F92" s="12">
        <v>0.26319999999999999</v>
      </c>
      <c r="G92" s="33"/>
    </row>
    <row r="93" spans="1:7" x14ac:dyDescent="0.2">
      <c r="A93" s="42">
        <f t="shared" ref="A93:A94" si="4">A92+1</f>
        <v>55</v>
      </c>
      <c r="B93" s="38"/>
      <c r="C93" s="38" t="s">
        <v>127</v>
      </c>
      <c r="E93" s="33"/>
      <c r="F93" s="12">
        <v>0.21240000000000001</v>
      </c>
      <c r="G93" s="33"/>
    </row>
    <row r="94" spans="1:7" x14ac:dyDescent="0.2">
      <c r="A94" s="42">
        <f t="shared" si="4"/>
        <v>56</v>
      </c>
      <c r="B94" s="38"/>
      <c r="C94" s="38" t="s">
        <v>128</v>
      </c>
      <c r="D94" s="38"/>
      <c r="E94" s="13">
        <v>258.97979603426916</v>
      </c>
      <c r="F94" s="14"/>
      <c r="G94" s="13">
        <v>59.680372206318744</v>
      </c>
    </row>
    <row r="95" spans="1:7" s="38" customFormat="1" x14ac:dyDescent="0.2">
      <c r="A95" s="42"/>
      <c r="E95" s="53"/>
      <c r="F95" s="54"/>
      <c r="G95" s="53"/>
    </row>
    <row r="96" spans="1:7" x14ac:dyDescent="0.2">
      <c r="A96" s="42">
        <f>A94+1</f>
        <v>57</v>
      </c>
      <c r="B96" s="38"/>
      <c r="C96" s="38" t="s">
        <v>63</v>
      </c>
      <c r="E96" s="33">
        <v>92.047511510000007</v>
      </c>
      <c r="F96" s="12">
        <v>0.1</v>
      </c>
      <c r="G96" s="33">
        <v>9.204751155083331</v>
      </c>
    </row>
    <row r="97" spans="1:7" x14ac:dyDescent="0.2">
      <c r="A97" s="42">
        <f>A96+1</f>
        <v>58</v>
      </c>
      <c r="B97" s="38"/>
      <c r="C97" s="38" t="s">
        <v>7</v>
      </c>
      <c r="E97" s="13">
        <f>SUM(E67:E96)</f>
        <v>607.63819605514777</v>
      </c>
      <c r="F97" s="14"/>
      <c r="G97" s="13">
        <f>SUM(G67:G96)</f>
        <v>73.642525921324705</v>
      </c>
    </row>
    <row r="98" spans="1:7" x14ac:dyDescent="0.2">
      <c r="A98" s="42"/>
      <c r="B98" s="38"/>
      <c r="C98" s="15"/>
      <c r="E98" s="33"/>
      <c r="F98" s="11"/>
      <c r="G98" s="33"/>
    </row>
    <row r="99" spans="1:7" x14ac:dyDescent="0.2">
      <c r="A99" s="42">
        <f>A97+1</f>
        <v>59</v>
      </c>
      <c r="B99" s="38"/>
      <c r="C99" s="38" t="s">
        <v>65</v>
      </c>
      <c r="E99" s="33">
        <v>1.6708610000000002</v>
      </c>
      <c r="F99" s="12">
        <v>2.2700000000000001E-2</v>
      </c>
      <c r="G99" s="33">
        <v>0</v>
      </c>
    </row>
    <row r="100" spans="1:7" x14ac:dyDescent="0.2">
      <c r="A100" s="42"/>
      <c r="B100" s="38"/>
      <c r="C100" s="38"/>
      <c r="E100" s="33"/>
      <c r="G100" s="32"/>
    </row>
    <row r="101" spans="1:7" ht="13.5" thickBot="1" x14ac:dyDescent="0.25">
      <c r="A101" s="42">
        <f>A99+1</f>
        <v>60</v>
      </c>
      <c r="B101" s="38"/>
      <c r="C101" s="38" t="s">
        <v>151</v>
      </c>
      <c r="E101" s="35">
        <f>E19+E54+E97+E99</f>
        <v>11397.612868486818</v>
      </c>
      <c r="F101" s="16">
        <f>G101/E101</f>
        <v>3.2404715776234203E-2</v>
      </c>
      <c r="G101" s="35">
        <f>G19+G54+G97+G99</f>
        <v>369.33640553086479</v>
      </c>
    </row>
    <row r="102" spans="1:7" ht="13.5" thickTop="1" x14ac:dyDescent="0.2"/>
    <row r="103" spans="1:7" x14ac:dyDescent="0.2">
      <c r="A103" s="4" t="s">
        <v>9</v>
      </c>
    </row>
    <row r="104" spans="1:7" x14ac:dyDescent="0.2">
      <c r="A104" s="10" t="s">
        <v>10</v>
      </c>
      <c r="C104" s="21" t="s">
        <v>175</v>
      </c>
    </row>
    <row r="105" spans="1:7" x14ac:dyDescent="0.2">
      <c r="A105" s="10" t="s">
        <v>150</v>
      </c>
      <c r="C105" s="38" t="s">
        <v>174</v>
      </c>
    </row>
  </sheetData>
  <pageMargins left="0.7" right="0.7" top="0.75" bottom="0.75" header="0.3" footer="0.3"/>
  <pageSetup scale="99" firstPageNumber="7" orientation="portrait" useFirstPageNumber="1" r:id="rId1"/>
  <headerFooter>
    <oddHeader xml:space="preserve">&amp;R&amp;"Arial,Regular"&amp;10Filed: 2022-10-31
EB-2022-0200
Exhibit 4
Tab 5
Schedule 1
Attachment 3
Page &amp;P of 28
</oddHeader>
  </headerFooter>
  <rowBreaks count="1" manualBreakCount="1">
    <brk id="5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7E29F-17F4-47DE-A7EC-381620D72EC5}">
  <dimension ref="A4:G105"/>
  <sheetViews>
    <sheetView view="pageLayout" zoomScale="90" zoomScaleNormal="100" zoomScalePageLayoutView="90" workbookViewId="0">
      <selection activeCell="A2" sqref="A2"/>
    </sheetView>
  </sheetViews>
  <sheetFormatPr defaultColWidth="101.140625" defaultRowHeight="12.75" x14ac:dyDescent="0.2"/>
  <cols>
    <col min="1" max="1" width="5.7109375" style="7" bestFit="1" customWidth="1"/>
    <col min="2" max="2" width="1.28515625" style="7" customWidth="1"/>
    <col min="3" max="3" width="33.5703125" style="7" customWidth="1"/>
    <col min="4" max="4" width="1.28515625" style="7" customWidth="1"/>
    <col min="5" max="5" width="16" style="8" customWidth="1"/>
    <col min="6" max="7" width="16" style="7" customWidth="1"/>
    <col min="8" max="16384" width="101.140625" style="7"/>
  </cols>
  <sheetData>
    <row r="4" spans="1:7" s="38" customFormat="1" x14ac:dyDescent="0.2">
      <c r="E4" s="42"/>
    </row>
    <row r="6" spans="1:7" s="2" customFormat="1" x14ac:dyDescent="0.2">
      <c r="A6" s="1" t="s">
        <v>69</v>
      </c>
      <c r="B6" s="1"/>
      <c r="C6" s="1"/>
      <c r="D6" s="1"/>
      <c r="E6" s="1"/>
      <c r="F6" s="1"/>
      <c r="G6" s="1"/>
    </row>
    <row r="8" spans="1:7" s="6" customFormat="1" ht="27" x14ac:dyDescent="0.2">
      <c r="A8" s="47" t="s">
        <v>160</v>
      </c>
      <c r="C8" s="30" t="s">
        <v>0</v>
      </c>
      <c r="E8" s="47" t="s">
        <v>171</v>
      </c>
      <c r="F8" s="47" t="s">
        <v>11</v>
      </c>
      <c r="G8" s="47" t="s">
        <v>12</v>
      </c>
    </row>
    <row r="9" spans="1:7" x14ac:dyDescent="0.2">
      <c r="E9" s="8" t="s">
        <v>1</v>
      </c>
      <c r="F9" s="8" t="s">
        <v>2</v>
      </c>
      <c r="G9" s="42" t="s">
        <v>118</v>
      </c>
    </row>
    <row r="10" spans="1:7" x14ac:dyDescent="0.2">
      <c r="C10" s="40" t="s">
        <v>45</v>
      </c>
      <c r="F10" s="8"/>
      <c r="G10" s="8"/>
    </row>
    <row r="11" spans="1:7" x14ac:dyDescent="0.2">
      <c r="A11" s="8"/>
      <c r="C11" s="38"/>
      <c r="E11" s="9"/>
      <c r="F11" s="19"/>
      <c r="G11" s="9"/>
    </row>
    <row r="12" spans="1:7" x14ac:dyDescent="0.2">
      <c r="A12" s="42">
        <v>1</v>
      </c>
      <c r="C12" s="38" t="s">
        <v>143</v>
      </c>
      <c r="E12" s="19">
        <v>49.454569898335926</v>
      </c>
      <c r="F12" s="18">
        <v>1.1599999999999999E-2</v>
      </c>
      <c r="G12" s="41">
        <v>0.50231670968869668</v>
      </c>
    </row>
    <row r="13" spans="1:7" x14ac:dyDescent="0.2">
      <c r="A13" s="42">
        <v>2</v>
      </c>
      <c r="C13" s="38" t="s">
        <v>17</v>
      </c>
      <c r="E13" s="19">
        <v>32.303996134219858</v>
      </c>
      <c r="F13" s="18">
        <v>1.84E-2</v>
      </c>
      <c r="G13" s="41">
        <v>0.59444254175813593</v>
      </c>
    </row>
    <row r="14" spans="1:7" x14ac:dyDescent="0.2">
      <c r="A14" s="42">
        <v>3</v>
      </c>
      <c r="C14" s="38" t="s">
        <v>46</v>
      </c>
      <c r="E14" s="19">
        <v>100.32707829349982</v>
      </c>
      <c r="F14" s="18">
        <v>1.52E-2</v>
      </c>
      <c r="G14" s="41">
        <v>1.5179475293193658</v>
      </c>
    </row>
    <row r="15" spans="1:7" x14ac:dyDescent="0.2">
      <c r="A15" s="42">
        <v>4</v>
      </c>
      <c r="C15" s="38" t="s">
        <v>132</v>
      </c>
      <c r="E15" s="19">
        <v>15.769135925069435</v>
      </c>
      <c r="F15" s="18">
        <v>5.5599999999999997E-2</v>
      </c>
      <c r="G15" s="41">
        <v>0.87323513508095907</v>
      </c>
    </row>
    <row r="16" spans="1:7" x14ac:dyDescent="0.2">
      <c r="A16" s="42">
        <v>5</v>
      </c>
      <c r="C16" s="38" t="s">
        <v>53</v>
      </c>
      <c r="E16" s="19">
        <v>142.18341348246508</v>
      </c>
      <c r="F16" s="18">
        <v>1.49E-2</v>
      </c>
      <c r="G16" s="41">
        <v>2.1121679333875996</v>
      </c>
    </row>
    <row r="17" spans="1:7" x14ac:dyDescent="0.2">
      <c r="A17" s="42">
        <v>6</v>
      </c>
      <c r="C17" s="38" t="s">
        <v>22</v>
      </c>
      <c r="E17" s="19">
        <v>219.12691157656127</v>
      </c>
      <c r="F17" s="18">
        <v>2.5999999999999999E-2</v>
      </c>
      <c r="G17" s="41">
        <v>5.6472282804524347</v>
      </c>
    </row>
    <row r="18" spans="1:7" x14ac:dyDescent="0.2">
      <c r="A18" s="42">
        <v>7</v>
      </c>
      <c r="C18" s="38" t="s">
        <v>133</v>
      </c>
      <c r="E18" s="19">
        <v>11.177912413333331</v>
      </c>
      <c r="F18" s="18">
        <v>2.9899999999999999E-2</v>
      </c>
      <c r="G18" s="41">
        <v>0.33421958115866662</v>
      </c>
    </row>
    <row r="19" spans="1:7" x14ac:dyDescent="0.2">
      <c r="A19" s="42">
        <v>8</v>
      </c>
      <c r="C19" s="38" t="s">
        <v>7</v>
      </c>
      <c r="E19" s="13">
        <f>SUM(E11:E18)</f>
        <v>570.34301772348476</v>
      </c>
      <c r="F19" s="14"/>
      <c r="G19" s="13">
        <f>SUM(G11:G18)</f>
        <v>11.581557710845859</v>
      </c>
    </row>
    <row r="20" spans="1:7" x14ac:dyDescent="0.2">
      <c r="A20" s="42"/>
      <c r="C20" s="48"/>
      <c r="E20" s="9"/>
      <c r="F20" s="11"/>
      <c r="G20" s="9"/>
    </row>
    <row r="21" spans="1:7" x14ac:dyDescent="0.2">
      <c r="A21" s="42"/>
      <c r="C21" s="40" t="s">
        <v>50</v>
      </c>
      <c r="E21" s="9"/>
      <c r="F21" s="11"/>
      <c r="G21" s="9"/>
    </row>
    <row r="22" spans="1:7" x14ac:dyDescent="0.2">
      <c r="A22" s="42"/>
      <c r="C22" s="38"/>
      <c r="E22" s="9"/>
      <c r="F22" s="11"/>
      <c r="G22" s="9"/>
    </row>
    <row r="23" spans="1:7" s="38" customFormat="1" x14ac:dyDescent="0.2">
      <c r="A23" s="42">
        <v>9</v>
      </c>
      <c r="C23" s="38" t="s">
        <v>173</v>
      </c>
      <c r="E23" s="19">
        <v>17.652249643753855</v>
      </c>
      <c r="F23" s="12" t="s">
        <v>169</v>
      </c>
      <c r="G23" s="41">
        <v>0.74183272098298148</v>
      </c>
    </row>
    <row r="24" spans="1:7" s="2" customFormat="1" x14ac:dyDescent="0.2">
      <c r="A24" s="42">
        <v>10</v>
      </c>
      <c r="B24" s="38"/>
      <c r="C24" s="38" t="s">
        <v>144</v>
      </c>
      <c r="D24" s="7"/>
      <c r="E24" s="19">
        <v>64.943427923174823</v>
      </c>
      <c r="F24" s="12">
        <v>1.18E-2</v>
      </c>
      <c r="G24" s="41">
        <v>0.76437528149002865</v>
      </c>
    </row>
    <row r="25" spans="1:7" s="48" customFormat="1" x14ac:dyDescent="0.2">
      <c r="A25" s="42"/>
      <c r="B25" s="38"/>
      <c r="C25" s="38"/>
      <c r="D25" s="38"/>
      <c r="E25" s="19"/>
      <c r="F25" s="12"/>
      <c r="G25" s="41"/>
    </row>
    <row r="26" spans="1:7" s="48" customFormat="1" x14ac:dyDescent="0.2">
      <c r="A26" s="42"/>
      <c r="B26" s="38"/>
      <c r="C26" s="40" t="s">
        <v>17</v>
      </c>
      <c r="D26" s="38"/>
      <c r="E26" s="19"/>
      <c r="F26" s="12"/>
      <c r="G26" s="41"/>
    </row>
    <row r="27" spans="1:7" s="2" customFormat="1" x14ac:dyDescent="0.2">
      <c r="A27" s="42">
        <v>11</v>
      </c>
      <c r="B27" s="38"/>
      <c r="C27" s="38" t="s">
        <v>98</v>
      </c>
      <c r="D27" s="7"/>
      <c r="E27" s="19"/>
      <c r="F27" s="12">
        <v>2.7E-2</v>
      </c>
      <c r="G27" s="41"/>
    </row>
    <row r="28" spans="1:7" s="2" customFormat="1" x14ac:dyDescent="0.2">
      <c r="A28" s="42">
        <v>12</v>
      </c>
      <c r="B28" s="38"/>
      <c r="C28" s="38" t="s">
        <v>99</v>
      </c>
      <c r="D28" s="7"/>
      <c r="E28" s="19"/>
      <c r="F28" s="12">
        <v>9.9299999999999999E-2</v>
      </c>
      <c r="G28" s="41"/>
    </row>
    <row r="29" spans="1:7" s="2" customFormat="1" x14ac:dyDescent="0.2">
      <c r="A29" s="42">
        <v>13</v>
      </c>
      <c r="B29" s="38"/>
      <c r="C29" s="38" t="s">
        <v>100</v>
      </c>
      <c r="D29" s="7"/>
      <c r="E29" s="19"/>
      <c r="F29" s="12">
        <v>0.23530000000000001</v>
      </c>
      <c r="G29" s="41"/>
    </row>
    <row r="30" spans="1:7" s="2" customFormat="1" x14ac:dyDescent="0.2">
      <c r="A30" s="42">
        <v>14</v>
      </c>
      <c r="B30" s="38"/>
      <c r="C30" s="38" t="s">
        <v>101</v>
      </c>
      <c r="D30" s="7"/>
      <c r="E30" s="19"/>
      <c r="F30" s="12">
        <v>4.8099999999999997E-2</v>
      </c>
      <c r="G30" s="41"/>
    </row>
    <row r="31" spans="1:7" s="2" customFormat="1" x14ac:dyDescent="0.2">
      <c r="A31" s="42">
        <v>15</v>
      </c>
      <c r="B31" s="38"/>
      <c r="C31" s="38" t="s">
        <v>102</v>
      </c>
      <c r="D31" s="7"/>
      <c r="E31" s="19"/>
      <c r="F31" s="12">
        <v>3.61E-2</v>
      </c>
      <c r="G31" s="41"/>
    </row>
    <row r="32" spans="1:7" s="2" customFormat="1" x14ac:dyDescent="0.2">
      <c r="A32" s="42">
        <v>16</v>
      </c>
      <c r="B32" s="38"/>
      <c r="C32" s="38" t="s">
        <v>103</v>
      </c>
      <c r="D32" s="7"/>
      <c r="E32" s="19"/>
      <c r="F32" s="12">
        <v>2.18E-2</v>
      </c>
      <c r="G32" s="41"/>
    </row>
    <row r="33" spans="1:7" s="2" customFormat="1" x14ac:dyDescent="0.2">
      <c r="A33" s="42">
        <v>17</v>
      </c>
      <c r="B33" s="38"/>
      <c r="C33" s="38" t="s">
        <v>104</v>
      </c>
      <c r="D33" s="7"/>
      <c r="E33" s="19"/>
      <c r="F33" s="12">
        <v>4.8899999999999999E-2</v>
      </c>
      <c r="G33" s="41"/>
    </row>
    <row r="34" spans="1:7" s="2" customFormat="1" x14ac:dyDescent="0.2">
      <c r="A34" s="42">
        <v>18</v>
      </c>
      <c r="B34" s="38"/>
      <c r="C34" s="38" t="s">
        <v>105</v>
      </c>
      <c r="D34" s="7"/>
      <c r="E34" s="19"/>
      <c r="F34" s="12">
        <v>4.4200000000000003E-2</v>
      </c>
      <c r="G34" s="41"/>
    </row>
    <row r="35" spans="1:7" s="2" customFormat="1" x14ac:dyDescent="0.2">
      <c r="A35" s="42">
        <v>19</v>
      </c>
      <c r="B35" s="38"/>
      <c r="C35" s="38" t="s">
        <v>106</v>
      </c>
      <c r="D35" s="7"/>
      <c r="E35" s="19"/>
      <c r="F35" s="12">
        <v>6.8599999999999994E-2</v>
      </c>
      <c r="G35" s="41"/>
    </row>
    <row r="36" spans="1:7" s="2" customFormat="1" x14ac:dyDescent="0.2">
      <c r="A36" s="42">
        <v>20</v>
      </c>
      <c r="B36" s="38"/>
      <c r="C36" s="38" t="s">
        <v>107</v>
      </c>
      <c r="D36" s="7"/>
      <c r="E36" s="19"/>
      <c r="F36" s="12">
        <v>7.5399999999999995E-2</v>
      </c>
      <c r="G36" s="41"/>
    </row>
    <row r="37" spans="1:7" s="2" customFormat="1" x14ac:dyDescent="0.2">
      <c r="A37" s="42">
        <v>21</v>
      </c>
      <c r="B37" s="38"/>
      <c r="C37" s="38" t="s">
        <v>108</v>
      </c>
      <c r="D37" s="7"/>
      <c r="E37" s="19"/>
      <c r="F37" s="12">
        <v>7.0800000000000002E-2</v>
      </c>
      <c r="G37" s="41"/>
    </row>
    <row r="38" spans="1:7" s="2" customFormat="1" x14ac:dyDescent="0.2">
      <c r="A38" s="42">
        <v>22</v>
      </c>
      <c r="B38" s="38"/>
      <c r="C38" s="38" t="s">
        <v>109</v>
      </c>
      <c r="D38" s="7"/>
      <c r="E38" s="19"/>
      <c r="F38" s="12">
        <v>2.98E-2</v>
      </c>
      <c r="G38" s="41"/>
    </row>
    <row r="39" spans="1:7" s="2" customFormat="1" x14ac:dyDescent="0.2">
      <c r="A39" s="42">
        <v>23</v>
      </c>
      <c r="B39" s="38"/>
      <c r="C39" s="38" t="s">
        <v>110</v>
      </c>
      <c r="D39" s="7"/>
      <c r="E39" s="19"/>
      <c r="F39" s="12">
        <v>4.24E-2</v>
      </c>
      <c r="G39" s="41"/>
    </row>
    <row r="40" spans="1:7" s="2" customFormat="1" x14ac:dyDescent="0.2">
      <c r="A40" s="42">
        <v>24</v>
      </c>
      <c r="B40" s="38"/>
      <c r="C40" s="38" t="s">
        <v>111</v>
      </c>
      <c r="D40" s="7"/>
      <c r="E40" s="19"/>
      <c r="F40" s="12">
        <v>4.24E-2</v>
      </c>
      <c r="G40" s="41"/>
    </row>
    <row r="41" spans="1:7" s="2" customFormat="1" x14ac:dyDescent="0.2">
      <c r="A41" s="42">
        <v>25</v>
      </c>
      <c r="B41" s="38"/>
      <c r="C41" s="38" t="s">
        <v>112</v>
      </c>
      <c r="D41" s="7"/>
      <c r="E41" s="19"/>
      <c r="F41" s="12">
        <v>4.24E-2</v>
      </c>
      <c r="G41" s="41"/>
    </row>
    <row r="42" spans="1:7" s="48" customFormat="1" x14ac:dyDescent="0.2">
      <c r="A42" s="42">
        <v>26</v>
      </c>
      <c r="B42" s="38"/>
      <c r="C42" s="38" t="s">
        <v>116</v>
      </c>
      <c r="D42" s="38"/>
      <c r="E42" s="50">
        <v>243.46287227284915</v>
      </c>
      <c r="F42" s="14"/>
      <c r="G42" s="50">
        <v>19.213629122706863</v>
      </c>
    </row>
    <row r="43" spans="1:7" x14ac:dyDescent="0.2">
      <c r="A43" s="42">
        <v>27</v>
      </c>
      <c r="B43" s="38"/>
      <c r="C43" s="38" t="s">
        <v>145</v>
      </c>
      <c r="E43" s="19">
        <v>3729.5237830537717</v>
      </c>
      <c r="F43" s="18">
        <v>2.2700000000000001E-2</v>
      </c>
      <c r="G43" s="41">
        <v>84.202961684020536</v>
      </c>
    </row>
    <row r="44" spans="1:7" s="38" customFormat="1" x14ac:dyDescent="0.2">
      <c r="A44" s="42"/>
      <c r="E44" s="19"/>
      <c r="F44" s="18"/>
      <c r="G44" s="41"/>
    </row>
    <row r="45" spans="1:7" s="38" customFormat="1" x14ac:dyDescent="0.2">
      <c r="A45" s="42"/>
      <c r="C45" s="40" t="s">
        <v>24</v>
      </c>
      <c r="E45" s="19"/>
      <c r="F45" s="18"/>
      <c r="G45" s="41"/>
    </row>
    <row r="46" spans="1:7" s="6" customFormat="1" x14ac:dyDescent="0.2">
      <c r="A46" s="42">
        <v>28</v>
      </c>
      <c r="B46" s="38"/>
      <c r="C46" s="38" t="s">
        <v>113</v>
      </c>
      <c r="D46" s="7"/>
      <c r="E46" s="19"/>
      <c r="F46" s="18">
        <v>4.0300000000000002E-2</v>
      </c>
      <c r="G46" s="41"/>
    </row>
    <row r="47" spans="1:7" s="6" customFormat="1" x14ac:dyDescent="0.2">
      <c r="A47" s="42">
        <v>29</v>
      </c>
      <c r="B47" s="38"/>
      <c r="C47" s="38" t="s">
        <v>129</v>
      </c>
      <c r="D47" s="7"/>
      <c r="E47" s="19"/>
      <c r="F47" s="18">
        <v>0.23269999999999999</v>
      </c>
      <c r="G47" s="41"/>
    </row>
    <row r="48" spans="1:7" s="6" customFormat="1" x14ac:dyDescent="0.2">
      <c r="A48" s="42">
        <v>30</v>
      </c>
      <c r="B48" s="38"/>
      <c r="C48" s="38" t="s">
        <v>114</v>
      </c>
      <c r="D48" s="7"/>
      <c r="E48" s="19"/>
      <c r="F48" s="18">
        <v>2.4400000000000002E-2</v>
      </c>
      <c r="G48" s="41"/>
    </row>
    <row r="49" spans="1:7" s="6" customFormat="1" x14ac:dyDescent="0.2">
      <c r="A49" s="42">
        <v>31</v>
      </c>
      <c r="B49" s="38"/>
      <c r="C49" s="38" t="s">
        <v>115</v>
      </c>
      <c r="D49" s="7"/>
      <c r="E49" s="19"/>
      <c r="F49" s="18">
        <v>1.8499999999999999E-2</v>
      </c>
      <c r="G49" s="41"/>
    </row>
    <row r="50" spans="1:7" s="45" customFormat="1" x14ac:dyDescent="0.2">
      <c r="A50" s="42">
        <v>32</v>
      </c>
      <c r="B50" s="38"/>
      <c r="C50" s="38" t="s">
        <v>117</v>
      </c>
      <c r="D50" s="38"/>
      <c r="E50" s="50">
        <v>5370.2569879519378</v>
      </c>
      <c r="F50" s="52"/>
      <c r="G50" s="13">
        <v>118.15462536598963</v>
      </c>
    </row>
    <row r="51" spans="1:7" s="6" customFormat="1" x14ac:dyDescent="0.2">
      <c r="A51" s="42">
        <v>33</v>
      </c>
      <c r="B51" s="38"/>
      <c r="C51" s="38" t="s">
        <v>146</v>
      </c>
      <c r="D51" s="7"/>
      <c r="E51" s="19">
        <v>5.7172656287846584</v>
      </c>
      <c r="F51" s="18">
        <v>5.9700000000000003E-2</v>
      </c>
      <c r="G51" s="41">
        <v>0.33434424559999198</v>
      </c>
    </row>
    <row r="52" spans="1:7" s="6" customFormat="1" x14ac:dyDescent="0.2">
      <c r="A52" s="42">
        <v>34</v>
      </c>
      <c r="B52" s="38"/>
      <c r="C52" s="38" t="s">
        <v>147</v>
      </c>
      <c r="D52" s="7"/>
      <c r="E52" s="19">
        <v>755.90453552438146</v>
      </c>
      <c r="F52" s="18">
        <v>2.0500000000000001E-2</v>
      </c>
      <c r="G52" s="41">
        <v>15.284457134433138</v>
      </c>
    </row>
    <row r="53" spans="1:7" s="6" customFormat="1" x14ac:dyDescent="0.2">
      <c r="A53" s="42">
        <v>35</v>
      </c>
      <c r="B53" s="38"/>
      <c r="C53" s="38" t="s">
        <v>31</v>
      </c>
      <c r="D53" s="7"/>
      <c r="E53" s="19">
        <v>560.10518365460985</v>
      </c>
      <c r="F53" s="18">
        <v>9.2200000000000004E-2</v>
      </c>
      <c r="G53" s="41">
        <v>51.377417913724877</v>
      </c>
    </row>
    <row r="54" spans="1:7" x14ac:dyDescent="0.2">
      <c r="A54" s="42">
        <v>36</v>
      </c>
      <c r="B54" s="38"/>
      <c r="C54" s="38" t="s">
        <v>7</v>
      </c>
      <c r="E54" s="13">
        <f>SUM(E23:E53)</f>
        <v>10747.566305653263</v>
      </c>
      <c r="F54" s="14"/>
      <c r="G54" s="13">
        <f>SUM(G23:G53)</f>
        <v>290.07364346894803</v>
      </c>
    </row>
    <row r="55" spans="1:7" x14ac:dyDescent="0.2">
      <c r="A55" s="8"/>
      <c r="C55" s="38"/>
      <c r="E55" s="9"/>
      <c r="F55" s="11"/>
      <c r="G55" s="9"/>
    </row>
    <row r="56" spans="1:7" s="38" customFormat="1" x14ac:dyDescent="0.2">
      <c r="A56" s="42"/>
      <c r="E56" s="9"/>
      <c r="F56" s="41"/>
      <c r="G56" s="9"/>
    </row>
    <row r="57" spans="1:7" s="38" customFormat="1" x14ac:dyDescent="0.2">
      <c r="A57" s="42"/>
      <c r="E57" s="9"/>
      <c r="F57" s="41"/>
      <c r="G57" s="9"/>
    </row>
    <row r="58" spans="1:7" s="38" customFormat="1" x14ac:dyDescent="0.2">
      <c r="A58" s="42"/>
      <c r="C58" s="15"/>
      <c r="E58" s="9"/>
      <c r="F58" s="41"/>
      <c r="G58" s="9"/>
    </row>
    <row r="59" spans="1:7" s="38" customFormat="1" x14ac:dyDescent="0.2">
      <c r="A59" s="42"/>
      <c r="C59" s="15"/>
      <c r="E59" s="9"/>
      <c r="F59" s="41"/>
      <c r="G59" s="9"/>
    </row>
    <row r="60" spans="1:7" s="48" customFormat="1" x14ac:dyDescent="0.2">
      <c r="A60" s="49" t="s">
        <v>161</v>
      </c>
      <c r="B60" s="49"/>
      <c r="C60" s="49"/>
      <c r="D60" s="49"/>
      <c r="E60" s="49"/>
      <c r="F60" s="49"/>
      <c r="G60" s="49"/>
    </row>
    <row r="61" spans="1:7" s="38" customFormat="1" x14ac:dyDescent="0.2">
      <c r="E61" s="42"/>
    </row>
    <row r="62" spans="1:7" s="45" customFormat="1" ht="27" x14ac:dyDescent="0.2">
      <c r="A62" s="47" t="s">
        <v>160</v>
      </c>
      <c r="C62" s="46" t="s">
        <v>0</v>
      </c>
      <c r="E62" s="47" t="s">
        <v>171</v>
      </c>
      <c r="F62" s="47" t="s">
        <v>11</v>
      </c>
      <c r="G62" s="47" t="s">
        <v>12</v>
      </c>
    </row>
    <row r="63" spans="1:7" s="38" customFormat="1" x14ac:dyDescent="0.2">
      <c r="E63" s="42" t="s">
        <v>1</v>
      </c>
      <c r="F63" s="42" t="s">
        <v>2</v>
      </c>
      <c r="G63" s="42" t="s">
        <v>118</v>
      </c>
    </row>
    <row r="64" spans="1:7" s="38" customFormat="1" x14ac:dyDescent="0.2">
      <c r="E64" s="42"/>
      <c r="F64" s="42"/>
      <c r="G64" s="42"/>
    </row>
    <row r="65" spans="1:7" x14ac:dyDescent="0.2">
      <c r="A65" s="8"/>
      <c r="C65" s="40" t="s">
        <v>54</v>
      </c>
      <c r="E65" s="11"/>
      <c r="F65" s="11"/>
      <c r="G65" s="9"/>
    </row>
    <row r="66" spans="1:7" x14ac:dyDescent="0.2">
      <c r="A66" s="8"/>
      <c r="C66" s="38"/>
      <c r="E66" s="9"/>
      <c r="F66" s="11"/>
      <c r="G66" s="9"/>
    </row>
    <row r="67" spans="1:7" s="38" customFormat="1" x14ac:dyDescent="0.2">
      <c r="A67" s="42">
        <f>A54+1</f>
        <v>37</v>
      </c>
      <c r="C67" s="38" t="s">
        <v>136</v>
      </c>
      <c r="E67" s="41">
        <v>30.080922669493763</v>
      </c>
      <c r="F67" s="41"/>
      <c r="G67" s="41">
        <v>1.8391434363067072</v>
      </c>
    </row>
    <row r="68" spans="1:7" x14ac:dyDescent="0.2">
      <c r="A68" s="42">
        <f>A67+1</f>
        <v>38</v>
      </c>
      <c r="B68" s="38"/>
      <c r="C68" s="38" t="s">
        <v>141</v>
      </c>
      <c r="E68" s="41">
        <v>9.7472979999999987E-2</v>
      </c>
      <c r="F68" s="17">
        <v>60</v>
      </c>
      <c r="G68" s="41">
        <v>0</v>
      </c>
    </row>
    <row r="69" spans="1:7" s="38" customFormat="1" x14ac:dyDescent="0.2">
      <c r="A69" s="42"/>
      <c r="E69" s="41"/>
      <c r="F69" s="17"/>
      <c r="G69" s="41"/>
    </row>
    <row r="70" spans="1:7" s="38" customFormat="1" x14ac:dyDescent="0.2">
      <c r="A70" s="42"/>
      <c r="C70" s="40" t="s">
        <v>34</v>
      </c>
      <c r="E70" s="41"/>
      <c r="F70" s="17"/>
      <c r="G70" s="41"/>
    </row>
    <row r="71" spans="1:7" x14ac:dyDescent="0.2">
      <c r="A71" s="42">
        <f>A68+1</f>
        <v>39</v>
      </c>
      <c r="B71" s="38"/>
      <c r="C71" s="38" t="s">
        <v>119</v>
      </c>
      <c r="E71" s="41"/>
      <c r="F71" s="12">
        <v>0.1074</v>
      </c>
      <c r="G71" s="41"/>
    </row>
    <row r="72" spans="1:7" x14ac:dyDescent="0.2">
      <c r="A72" s="42">
        <f t="shared" ref="A72:A73" si="0">A71+1</f>
        <v>40</v>
      </c>
      <c r="B72" s="38"/>
      <c r="C72" s="38" t="s">
        <v>120</v>
      </c>
      <c r="E72" s="41"/>
      <c r="F72" s="12">
        <v>1.5E-3</v>
      </c>
      <c r="G72" s="41"/>
    </row>
    <row r="73" spans="1:7" s="38" customFormat="1" x14ac:dyDescent="0.2">
      <c r="A73" s="42">
        <f t="shared" si="0"/>
        <v>41</v>
      </c>
      <c r="C73" s="38" t="s">
        <v>121</v>
      </c>
      <c r="E73" s="13">
        <v>24.831427559883565</v>
      </c>
      <c r="F73" s="14"/>
      <c r="G73" s="13">
        <v>2.9261651300744007</v>
      </c>
    </row>
    <row r="74" spans="1:7" s="38" customFormat="1" x14ac:dyDescent="0.2">
      <c r="A74" s="42"/>
      <c r="E74" s="53"/>
      <c r="F74" s="54"/>
      <c r="G74" s="53"/>
    </row>
    <row r="75" spans="1:7" x14ac:dyDescent="0.2">
      <c r="A75" s="42">
        <f>A73+1</f>
        <v>42</v>
      </c>
      <c r="B75" s="38"/>
      <c r="C75" s="38" t="s">
        <v>134</v>
      </c>
      <c r="E75" s="41">
        <v>74.787984641574553</v>
      </c>
      <c r="F75" s="12">
        <v>0.1056</v>
      </c>
      <c r="G75" s="19">
        <v>7.8648091798790976</v>
      </c>
    </row>
    <row r="76" spans="1:7" x14ac:dyDescent="0.2">
      <c r="A76" s="42">
        <f t="shared" ref="A76:A80" si="1">A75+1</f>
        <v>43</v>
      </c>
      <c r="B76" s="38"/>
      <c r="C76" s="38" t="s">
        <v>137</v>
      </c>
      <c r="E76" s="41">
        <v>3.3883174202753827</v>
      </c>
      <c r="F76" s="12">
        <v>0.09</v>
      </c>
      <c r="G76" s="41">
        <v>0.27754353660878112</v>
      </c>
    </row>
    <row r="77" spans="1:7" x14ac:dyDescent="0.2">
      <c r="A77" s="42">
        <f t="shared" si="1"/>
        <v>44</v>
      </c>
      <c r="B77" s="38"/>
      <c r="C77" s="38" t="s">
        <v>37</v>
      </c>
      <c r="E77" s="41">
        <v>27.921147827097485</v>
      </c>
      <c r="F77" s="12">
        <v>3.5799999999999998E-2</v>
      </c>
      <c r="G77" s="41">
        <v>0.99122453612380956</v>
      </c>
    </row>
    <row r="78" spans="1:7" x14ac:dyDescent="0.2">
      <c r="A78" s="42">
        <f t="shared" si="1"/>
        <v>45</v>
      </c>
      <c r="B78" s="38"/>
      <c r="C78" s="38" t="s">
        <v>58</v>
      </c>
      <c r="E78" s="41">
        <v>70.651678060459119</v>
      </c>
      <c r="F78" s="12">
        <v>4.0800000000000003E-2</v>
      </c>
      <c r="G78" s="41">
        <v>2.8587930248781155</v>
      </c>
    </row>
    <row r="79" spans="1:7" x14ac:dyDescent="0.2">
      <c r="A79" s="42">
        <f t="shared" si="1"/>
        <v>46</v>
      </c>
      <c r="B79" s="38"/>
      <c r="C79" s="38" t="s">
        <v>138</v>
      </c>
      <c r="E79" s="41">
        <v>1.81027168</v>
      </c>
      <c r="F79" s="12">
        <v>7.4000000000000003E-3</v>
      </c>
      <c r="G79" s="41">
        <v>1.3437725321819039E-2</v>
      </c>
    </row>
    <row r="80" spans="1:7" x14ac:dyDescent="0.2">
      <c r="A80" s="42">
        <f t="shared" si="1"/>
        <v>47</v>
      </c>
      <c r="B80" s="38"/>
      <c r="C80" s="38" t="s">
        <v>139</v>
      </c>
      <c r="E80" s="41">
        <v>7.54116842333333</v>
      </c>
      <c r="F80" s="12">
        <v>8.0100000000000005E-2</v>
      </c>
      <c r="G80" s="41">
        <v>0.61145142262476182</v>
      </c>
    </row>
    <row r="81" spans="1:7" s="38" customFormat="1" x14ac:dyDescent="0.2">
      <c r="A81" s="42"/>
      <c r="E81" s="41"/>
      <c r="F81" s="12"/>
      <c r="G81" s="41"/>
    </row>
    <row r="82" spans="1:7" s="38" customFormat="1" x14ac:dyDescent="0.2">
      <c r="A82" s="42"/>
      <c r="C82" s="40" t="s">
        <v>57</v>
      </c>
      <c r="E82" s="41"/>
      <c r="F82" s="12"/>
      <c r="G82" s="41"/>
    </row>
    <row r="83" spans="1:7" s="38" customFormat="1" x14ac:dyDescent="0.2">
      <c r="A83" s="42">
        <f>A80+1</f>
        <v>48</v>
      </c>
      <c r="C83" s="38" t="s">
        <v>122</v>
      </c>
      <c r="E83" s="41"/>
      <c r="F83" s="12">
        <v>2.1000000000000001E-2</v>
      </c>
      <c r="G83" s="41"/>
    </row>
    <row r="84" spans="1:7" x14ac:dyDescent="0.2">
      <c r="A84" s="42">
        <f t="shared" ref="A84:A85" si="2">A83+1</f>
        <v>49</v>
      </c>
      <c r="B84" s="38"/>
      <c r="C84" s="38" t="s">
        <v>124</v>
      </c>
      <c r="E84" s="41"/>
      <c r="F84" s="12">
        <v>0.1893</v>
      </c>
      <c r="G84" s="41"/>
    </row>
    <row r="85" spans="1:7" s="38" customFormat="1" x14ac:dyDescent="0.2">
      <c r="A85" s="42">
        <f t="shared" si="2"/>
        <v>50</v>
      </c>
      <c r="C85" s="38" t="s">
        <v>123</v>
      </c>
      <c r="E85" s="13">
        <v>0.64725087999999997</v>
      </c>
      <c r="F85" s="14"/>
      <c r="G85" s="13">
        <v>1.6695546339E-2</v>
      </c>
    </row>
    <row r="86" spans="1:7" s="38" customFormat="1" x14ac:dyDescent="0.2">
      <c r="A86" s="42"/>
      <c r="E86" s="53"/>
      <c r="F86" s="54"/>
      <c r="G86" s="53"/>
    </row>
    <row r="87" spans="1:7" x14ac:dyDescent="0.2">
      <c r="A87" s="42">
        <f>A85+1</f>
        <v>51</v>
      </c>
      <c r="B87" s="38"/>
      <c r="C87" s="38" t="s">
        <v>140</v>
      </c>
      <c r="E87" s="41">
        <v>1.3027889024691777</v>
      </c>
      <c r="F87" s="12">
        <v>9.7100000000000006E-2</v>
      </c>
      <c r="G87" s="41">
        <v>0.13404687451968891</v>
      </c>
    </row>
    <row r="88" spans="1:7" x14ac:dyDescent="0.2">
      <c r="A88" s="42">
        <f t="shared" ref="A88:A89" si="3">A87+1</f>
        <v>52</v>
      </c>
      <c r="B88" s="38"/>
      <c r="C88" s="38" t="s">
        <v>135</v>
      </c>
      <c r="E88" s="41">
        <v>33.726126419039574</v>
      </c>
      <c r="F88" s="12">
        <v>0.36630000000000001</v>
      </c>
      <c r="G88" s="19">
        <v>10.315351171617072</v>
      </c>
    </row>
    <row r="89" spans="1:7" x14ac:dyDescent="0.2">
      <c r="A89" s="42">
        <f t="shared" si="3"/>
        <v>53</v>
      </c>
      <c r="B89" s="38"/>
      <c r="C89" s="38" t="s">
        <v>142</v>
      </c>
      <c r="E89" s="41">
        <v>12.154650189999993</v>
      </c>
      <c r="F89" s="12">
        <v>0.1</v>
      </c>
      <c r="G89" s="19">
        <v>1.2154650190000003</v>
      </c>
    </row>
    <row r="90" spans="1:7" s="38" customFormat="1" x14ac:dyDescent="0.2">
      <c r="A90" s="42"/>
      <c r="E90" s="41"/>
      <c r="F90" s="12"/>
      <c r="G90" s="19"/>
    </row>
    <row r="91" spans="1:7" s="38" customFormat="1" x14ac:dyDescent="0.2">
      <c r="A91" s="42"/>
      <c r="C91" s="40" t="s">
        <v>125</v>
      </c>
      <c r="E91" s="41"/>
      <c r="F91" s="12"/>
      <c r="G91" s="19"/>
    </row>
    <row r="92" spans="1:7" x14ac:dyDescent="0.2">
      <c r="A92" s="42">
        <f>A89+1</f>
        <v>54</v>
      </c>
      <c r="B92" s="38"/>
      <c r="C92" s="38" t="s">
        <v>126</v>
      </c>
      <c r="E92" s="41"/>
      <c r="F92" s="12">
        <v>0.26319999999999999</v>
      </c>
      <c r="G92" s="19"/>
    </row>
    <row r="93" spans="1:7" x14ac:dyDescent="0.2">
      <c r="A93" s="42">
        <f t="shared" ref="A93:A94" si="4">A92+1</f>
        <v>55</v>
      </c>
      <c r="B93" s="38"/>
      <c r="C93" s="38" t="s">
        <v>127</v>
      </c>
      <c r="E93" s="41"/>
      <c r="F93" s="12">
        <v>0.21240000000000001</v>
      </c>
      <c r="G93" s="19"/>
    </row>
    <row r="94" spans="1:7" s="38" customFormat="1" x14ac:dyDescent="0.2">
      <c r="A94" s="42">
        <f t="shared" si="4"/>
        <v>56</v>
      </c>
      <c r="C94" s="38" t="s">
        <v>128</v>
      </c>
      <c r="E94" s="13">
        <v>293.49545893988682</v>
      </c>
      <c r="F94" s="14"/>
      <c r="G94" s="50">
        <v>42.130212861950383</v>
      </c>
    </row>
    <row r="95" spans="1:7" s="38" customFormat="1" x14ac:dyDescent="0.2">
      <c r="A95" s="42"/>
      <c r="E95" s="53"/>
      <c r="F95" s="54"/>
      <c r="G95" s="61"/>
    </row>
    <row r="96" spans="1:7" x14ac:dyDescent="0.2">
      <c r="A96" s="42">
        <f>A94+1</f>
        <v>57</v>
      </c>
      <c r="B96" s="38"/>
      <c r="C96" s="38" t="s">
        <v>63</v>
      </c>
      <c r="E96" s="41">
        <v>92.047511510000007</v>
      </c>
      <c r="F96" s="12">
        <v>0.1</v>
      </c>
      <c r="G96" s="19">
        <v>9.2047511509999982</v>
      </c>
    </row>
    <row r="97" spans="1:7" x14ac:dyDescent="0.2">
      <c r="A97" s="42">
        <f>A96+1</f>
        <v>58</v>
      </c>
      <c r="B97" s="38"/>
      <c r="C97" s="38" t="s">
        <v>7</v>
      </c>
      <c r="E97" s="13">
        <f>SUM(E67:E96)</f>
        <v>674.4841781035127</v>
      </c>
      <c r="F97" s="14"/>
      <c r="G97" s="50">
        <f>SUM(G67:G96)</f>
        <v>80.39909061624364</v>
      </c>
    </row>
    <row r="98" spans="1:7" x14ac:dyDescent="0.2">
      <c r="A98" s="42"/>
      <c r="B98" s="38"/>
      <c r="C98" s="15"/>
      <c r="E98" s="41"/>
      <c r="F98" s="11"/>
      <c r="G98" s="41"/>
    </row>
    <row r="99" spans="1:7" x14ac:dyDescent="0.2">
      <c r="A99" s="42">
        <f>A97+1</f>
        <v>59</v>
      </c>
      <c r="B99" s="38"/>
      <c r="C99" s="38" t="s">
        <v>65</v>
      </c>
      <c r="E99" s="41">
        <v>1.6708610000000002</v>
      </c>
      <c r="F99" s="12">
        <v>2.2700000000000001E-2</v>
      </c>
      <c r="G99" s="41">
        <v>0</v>
      </c>
    </row>
    <row r="100" spans="1:7" x14ac:dyDescent="0.2">
      <c r="A100" s="42"/>
      <c r="B100" s="38"/>
      <c r="C100" s="38"/>
      <c r="E100" s="41"/>
      <c r="G100" s="39"/>
    </row>
    <row r="101" spans="1:7" ht="13.5" thickBot="1" x14ac:dyDescent="0.25">
      <c r="A101" s="42">
        <f>A99+1</f>
        <v>60</v>
      </c>
      <c r="B101" s="38"/>
      <c r="C101" s="38" t="s">
        <v>151</v>
      </c>
      <c r="E101" s="43">
        <f>E19+E54+E97+E99</f>
        <v>11994.06436248026</v>
      </c>
      <c r="F101" s="16">
        <f>G101/E101</f>
        <v>3.1853613608342546E-2</v>
      </c>
      <c r="G101" s="43">
        <f>G19+G54+G97+G99</f>
        <v>382.05429179603755</v>
      </c>
    </row>
    <row r="102" spans="1:7" ht="13.5" thickTop="1" x14ac:dyDescent="0.2"/>
    <row r="103" spans="1:7" x14ac:dyDescent="0.2">
      <c r="A103" s="3" t="s">
        <v>9</v>
      </c>
    </row>
    <row r="104" spans="1:7" x14ac:dyDescent="0.2">
      <c r="A104" s="10" t="s">
        <v>10</v>
      </c>
      <c r="C104" s="21" t="s">
        <v>175</v>
      </c>
    </row>
    <row r="105" spans="1:7" x14ac:dyDescent="0.2">
      <c r="A105" s="10" t="s">
        <v>150</v>
      </c>
      <c r="B105" s="38"/>
      <c r="C105" s="38" t="s">
        <v>174</v>
      </c>
    </row>
  </sheetData>
  <pageMargins left="0.7" right="0.7" top="0.75" bottom="0.75" header="0.3" footer="0.3"/>
  <pageSetup scale="99" firstPageNumber="9" orientation="portrait" useFirstPageNumber="1" r:id="rId1"/>
  <headerFooter>
    <oddHeader xml:space="preserve">&amp;R&amp;"Arial,Regular"&amp;10Filed: 2022-10-31
EB-2022-0200
Exhibit 4
Tab 5
Schedule 1
Attachment 3
Page &amp;P of 28
</oddHeader>
  </headerFooter>
  <rowBreaks count="1" manualBreakCount="1">
    <brk id="5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A1CA6-7409-46D4-9099-D5BBED26762D}">
  <dimension ref="A6:G139"/>
  <sheetViews>
    <sheetView view="pageLayout" zoomScale="90" zoomScaleNormal="100" zoomScalePageLayoutView="90" workbookViewId="0">
      <selection activeCell="C139" sqref="C139"/>
    </sheetView>
  </sheetViews>
  <sheetFormatPr defaultColWidth="101.140625" defaultRowHeight="12.75" x14ac:dyDescent="0.2"/>
  <cols>
    <col min="1" max="1" width="5.7109375" style="7" bestFit="1" customWidth="1"/>
    <col min="2" max="2" width="1.28515625" style="7" customWidth="1"/>
    <col min="3" max="3" width="31.85546875" style="7" customWidth="1"/>
    <col min="4" max="4" width="1.28515625" style="7" customWidth="1"/>
    <col min="5" max="5" width="16" style="8" customWidth="1"/>
    <col min="6" max="7" width="16" style="7" customWidth="1"/>
    <col min="8" max="16384" width="101.140625" style="7"/>
  </cols>
  <sheetData>
    <row r="6" spans="1:7" s="2" customFormat="1" x14ac:dyDescent="0.2">
      <c r="A6" s="1" t="s">
        <v>42</v>
      </c>
      <c r="B6" s="1"/>
      <c r="C6" s="1"/>
      <c r="D6" s="1"/>
      <c r="E6" s="1"/>
      <c r="F6" s="1"/>
      <c r="G6" s="1"/>
    </row>
    <row r="8" spans="1:7" s="6" customFormat="1" ht="27" x14ac:dyDescent="0.2">
      <c r="A8" s="47" t="s">
        <v>160</v>
      </c>
      <c r="C8" s="46" t="s">
        <v>0</v>
      </c>
      <c r="E8" s="47" t="s">
        <v>171</v>
      </c>
      <c r="F8" s="47" t="s">
        <v>11</v>
      </c>
      <c r="G8" s="47" t="s">
        <v>12</v>
      </c>
    </row>
    <row r="9" spans="1:7" x14ac:dyDescent="0.2">
      <c r="E9" s="8" t="s">
        <v>1</v>
      </c>
      <c r="F9" s="8" t="s">
        <v>2</v>
      </c>
      <c r="G9" s="42" t="s">
        <v>118</v>
      </c>
    </row>
    <row r="10" spans="1:7" x14ac:dyDescent="0.2">
      <c r="F10" s="8"/>
      <c r="G10" s="8"/>
    </row>
    <row r="11" spans="1:7" x14ac:dyDescent="0.2">
      <c r="C11" s="3" t="s">
        <v>8</v>
      </c>
      <c r="F11" s="8"/>
      <c r="G11" s="8"/>
    </row>
    <row r="12" spans="1:7" x14ac:dyDescent="0.2">
      <c r="A12" s="8"/>
      <c r="E12" s="11"/>
      <c r="F12" s="11"/>
      <c r="G12" s="9"/>
    </row>
    <row r="13" spans="1:7" x14ac:dyDescent="0.2">
      <c r="A13" s="8">
        <v>1</v>
      </c>
      <c r="C13" s="7" t="s">
        <v>14</v>
      </c>
      <c r="E13" s="33">
        <v>1.1800000000000002</v>
      </c>
      <c r="F13" s="12"/>
      <c r="G13" s="33">
        <v>0.06</v>
      </c>
    </row>
    <row r="14" spans="1:7" x14ac:dyDescent="0.2">
      <c r="A14" s="8">
        <v>2</v>
      </c>
      <c r="C14" s="7" t="s">
        <v>15</v>
      </c>
      <c r="E14" s="33">
        <v>0.49</v>
      </c>
      <c r="F14" s="12"/>
      <c r="G14" s="33">
        <v>0</v>
      </c>
    </row>
    <row r="15" spans="1:7" x14ac:dyDescent="0.2">
      <c r="A15" s="8">
        <v>3</v>
      </c>
      <c r="C15" s="7" t="s">
        <v>7</v>
      </c>
      <c r="E15" s="13">
        <f>SUM(E12:E14)</f>
        <v>1.6700000000000002</v>
      </c>
      <c r="F15" s="14"/>
      <c r="G15" s="13">
        <f>SUM(G12:G14)</f>
        <v>0.06</v>
      </c>
    </row>
    <row r="16" spans="1:7" x14ac:dyDescent="0.2">
      <c r="A16" s="8"/>
      <c r="E16" s="9"/>
      <c r="F16" s="11"/>
      <c r="G16" s="9"/>
    </row>
    <row r="17" spans="1:7" x14ac:dyDescent="0.2">
      <c r="A17" s="8"/>
      <c r="C17" s="3" t="s">
        <v>3</v>
      </c>
      <c r="E17" s="9"/>
      <c r="F17" s="11"/>
      <c r="G17" s="9"/>
    </row>
    <row r="18" spans="1:7" x14ac:dyDescent="0.2">
      <c r="A18" s="8"/>
      <c r="E18" s="9"/>
      <c r="F18" s="11"/>
      <c r="G18" s="9"/>
    </row>
    <row r="19" spans="1:7" x14ac:dyDescent="0.2">
      <c r="A19" s="8">
        <v>4</v>
      </c>
      <c r="C19" s="7" t="s">
        <v>17</v>
      </c>
      <c r="E19" s="33">
        <v>4.7100000000000009</v>
      </c>
      <c r="F19" s="12">
        <v>2.8500000000000001E-2</v>
      </c>
      <c r="G19" s="33">
        <v>0.13</v>
      </c>
    </row>
    <row r="20" spans="1:7" x14ac:dyDescent="0.2">
      <c r="A20" s="8">
        <v>5</v>
      </c>
      <c r="C20" s="7" t="s">
        <v>18</v>
      </c>
      <c r="E20" s="33">
        <v>4.6100000000000003</v>
      </c>
      <c r="F20" s="12">
        <v>2.5399999999999999E-2</v>
      </c>
      <c r="G20" s="33">
        <v>0.12</v>
      </c>
    </row>
    <row r="21" spans="1:7" x14ac:dyDescent="0.2">
      <c r="A21" s="8">
        <v>6</v>
      </c>
      <c r="C21" s="7" t="s">
        <v>19</v>
      </c>
      <c r="E21" s="33">
        <v>20</v>
      </c>
      <c r="F21" s="12">
        <v>3.5400000000000001E-2</v>
      </c>
      <c r="G21" s="33">
        <v>0.71</v>
      </c>
    </row>
    <row r="22" spans="1:7" x14ac:dyDescent="0.2">
      <c r="A22" s="8">
        <v>7</v>
      </c>
      <c r="C22" s="7" t="s">
        <v>20</v>
      </c>
      <c r="E22" s="33">
        <v>2.415</v>
      </c>
      <c r="F22" s="17" t="s">
        <v>152</v>
      </c>
      <c r="G22" s="33">
        <v>0.09</v>
      </c>
    </row>
    <row r="23" spans="1:7" x14ac:dyDescent="0.2">
      <c r="A23" s="8">
        <v>8</v>
      </c>
      <c r="C23" s="7" t="s">
        <v>7</v>
      </c>
      <c r="E23" s="13">
        <f>SUM(E18:E22)</f>
        <v>31.734999999999999</v>
      </c>
      <c r="F23" s="14"/>
      <c r="G23" s="13">
        <f>SUM(G18:G22)</f>
        <v>1.05</v>
      </c>
    </row>
    <row r="24" spans="1:7" x14ac:dyDescent="0.2">
      <c r="A24" s="8"/>
      <c r="C24" s="15"/>
      <c r="E24" s="9"/>
      <c r="F24" s="11"/>
      <c r="G24" s="9"/>
    </row>
    <row r="25" spans="1:7" x14ac:dyDescent="0.2">
      <c r="A25" s="8"/>
      <c r="C25" s="3" t="s">
        <v>4</v>
      </c>
      <c r="E25" s="9"/>
      <c r="F25" s="11"/>
      <c r="G25" s="9"/>
    </row>
    <row r="26" spans="1:7" x14ac:dyDescent="0.2">
      <c r="A26" s="8"/>
      <c r="E26" s="9"/>
      <c r="F26" s="11"/>
      <c r="G26" s="9"/>
    </row>
    <row r="27" spans="1:7" x14ac:dyDescent="0.2">
      <c r="A27" s="8">
        <v>9</v>
      </c>
      <c r="C27" s="7" t="s">
        <v>21</v>
      </c>
      <c r="E27" s="33">
        <v>31.99</v>
      </c>
      <c r="F27" s="12">
        <v>2.1000000000000001E-2</v>
      </c>
      <c r="G27" s="33">
        <v>0.67</v>
      </c>
    </row>
    <row r="28" spans="1:7" x14ac:dyDescent="0.2">
      <c r="A28" s="8">
        <v>10</v>
      </c>
      <c r="C28" s="7" t="s">
        <v>17</v>
      </c>
      <c r="E28" s="33">
        <v>68.835000000000008</v>
      </c>
      <c r="F28" s="12">
        <v>2.5000000000000001E-2</v>
      </c>
      <c r="G28" s="33">
        <v>1.72</v>
      </c>
    </row>
    <row r="29" spans="1:7" x14ac:dyDescent="0.2">
      <c r="A29" s="8">
        <v>11</v>
      </c>
      <c r="C29" s="7" t="s">
        <v>46</v>
      </c>
      <c r="E29" s="33">
        <v>47.070000000000007</v>
      </c>
      <c r="F29" s="12">
        <v>2.4799999999999999E-2</v>
      </c>
      <c r="G29" s="33">
        <v>1.1599999999999999</v>
      </c>
    </row>
    <row r="30" spans="1:7" s="31" customFormat="1" x14ac:dyDescent="0.2">
      <c r="A30" s="34">
        <v>12</v>
      </c>
      <c r="C30" s="31" t="s">
        <v>53</v>
      </c>
      <c r="E30" s="33">
        <v>46.625</v>
      </c>
      <c r="F30" s="12">
        <v>2.4799999999999999E-2</v>
      </c>
      <c r="G30" s="33">
        <v>1.1499999999999999</v>
      </c>
    </row>
    <row r="31" spans="1:7" x14ac:dyDescent="0.2">
      <c r="A31" s="34">
        <v>13</v>
      </c>
      <c r="C31" s="7" t="s">
        <v>22</v>
      </c>
      <c r="E31" s="33">
        <v>467.81500000000005</v>
      </c>
      <c r="F31" s="12">
        <v>2.6800000000000001E-2</v>
      </c>
      <c r="G31" s="33">
        <v>12.5</v>
      </c>
    </row>
    <row r="32" spans="1:7" x14ac:dyDescent="0.2">
      <c r="A32" s="34">
        <v>14</v>
      </c>
      <c r="C32" s="7" t="s">
        <v>23</v>
      </c>
      <c r="E32" s="33">
        <v>85.655000000000001</v>
      </c>
      <c r="F32" s="12">
        <v>3.1099999999999999E-2</v>
      </c>
      <c r="G32" s="33">
        <v>2.65</v>
      </c>
    </row>
    <row r="33" spans="1:7" x14ac:dyDescent="0.2">
      <c r="A33" s="34">
        <v>15</v>
      </c>
      <c r="C33" s="7" t="s">
        <v>20</v>
      </c>
      <c r="E33" s="33">
        <v>16.86</v>
      </c>
      <c r="F33" s="17" t="s">
        <v>153</v>
      </c>
      <c r="G33" s="33">
        <v>0.46</v>
      </c>
    </row>
    <row r="34" spans="1:7" x14ac:dyDescent="0.2">
      <c r="A34" s="34">
        <v>16</v>
      </c>
      <c r="C34" s="7" t="s">
        <v>7</v>
      </c>
      <c r="E34" s="13">
        <f>SUM(E26:E33)</f>
        <v>764.85</v>
      </c>
      <c r="F34" s="14"/>
      <c r="G34" s="13">
        <f>SUM(G26:G33)</f>
        <v>20.309999999999999</v>
      </c>
    </row>
    <row r="35" spans="1:7" x14ac:dyDescent="0.2">
      <c r="A35" s="8"/>
      <c r="C35" s="2"/>
      <c r="E35" s="9"/>
      <c r="F35" s="11"/>
      <c r="G35" s="9"/>
    </row>
    <row r="36" spans="1:7" x14ac:dyDescent="0.2">
      <c r="A36" s="8"/>
      <c r="C36" s="3" t="s">
        <v>5</v>
      </c>
      <c r="E36" s="9"/>
      <c r="F36" s="11"/>
      <c r="G36" s="9"/>
    </row>
    <row r="37" spans="1:7" x14ac:dyDescent="0.2">
      <c r="A37" s="8"/>
      <c r="E37" s="9"/>
      <c r="F37" s="11"/>
      <c r="G37" s="9"/>
    </row>
    <row r="38" spans="1:7" x14ac:dyDescent="0.2">
      <c r="A38" s="8">
        <v>17</v>
      </c>
      <c r="C38" s="7" t="s">
        <v>21</v>
      </c>
      <c r="E38" s="33">
        <v>64.210000000000008</v>
      </c>
      <c r="F38" s="12">
        <v>1.7600000000000001E-2</v>
      </c>
      <c r="G38" s="33">
        <v>1.1100000000000001</v>
      </c>
    </row>
    <row r="39" spans="1:7" x14ac:dyDescent="0.2">
      <c r="A39" s="8">
        <v>18</v>
      </c>
      <c r="C39" s="7" t="s">
        <v>17</v>
      </c>
      <c r="E39" s="33">
        <v>165.10499999999999</v>
      </c>
      <c r="F39" s="12">
        <v>2.0299999999999999E-2</v>
      </c>
      <c r="G39" s="33">
        <v>3.35</v>
      </c>
    </row>
    <row r="40" spans="1:7" x14ac:dyDescent="0.2">
      <c r="A40" s="34">
        <v>19</v>
      </c>
      <c r="C40" s="7" t="s">
        <v>24</v>
      </c>
      <c r="E40" s="33">
        <v>1832.5699999999997</v>
      </c>
      <c r="F40" s="12">
        <v>1.9800000000000002E-2</v>
      </c>
      <c r="G40" s="33">
        <v>35.57</v>
      </c>
    </row>
    <row r="41" spans="1:7" x14ac:dyDescent="0.2">
      <c r="A41" s="34">
        <v>20</v>
      </c>
      <c r="C41" s="7" t="s">
        <v>22</v>
      </c>
      <c r="E41" s="33">
        <v>939.93499999999995</v>
      </c>
      <c r="F41" s="12">
        <v>3.2300000000000002E-2</v>
      </c>
      <c r="G41" s="33">
        <v>30.34</v>
      </c>
    </row>
    <row r="42" spans="1:7" x14ac:dyDescent="0.2">
      <c r="A42" s="34">
        <v>21</v>
      </c>
      <c r="C42" s="7" t="s">
        <v>23</v>
      </c>
      <c r="E42" s="33">
        <v>285.92500000000001</v>
      </c>
      <c r="F42" s="12">
        <v>2.5999999999999999E-2</v>
      </c>
      <c r="G42" s="33">
        <v>7.1499999999999995</v>
      </c>
    </row>
    <row r="43" spans="1:7" x14ac:dyDescent="0.2">
      <c r="A43" s="34">
        <v>22</v>
      </c>
      <c r="C43" s="7" t="s">
        <v>20</v>
      </c>
      <c r="E43" s="33">
        <v>165.565</v>
      </c>
      <c r="F43" s="17" t="s">
        <v>154</v>
      </c>
      <c r="G43" s="33">
        <v>4.1399999999999997</v>
      </c>
    </row>
    <row r="44" spans="1:7" x14ac:dyDescent="0.2">
      <c r="A44" s="34">
        <v>23</v>
      </c>
      <c r="C44" s="7" t="s">
        <v>7</v>
      </c>
      <c r="E44" s="13">
        <f>SUM(E37:E43)</f>
        <v>3453.31</v>
      </c>
      <c r="F44" s="14"/>
      <c r="G44" s="13">
        <f>SUM(G37:G43)</f>
        <v>81.660000000000011</v>
      </c>
    </row>
    <row r="45" spans="1:7" x14ac:dyDescent="0.2">
      <c r="A45" s="8"/>
      <c r="C45" s="2"/>
      <c r="E45" s="11"/>
      <c r="F45" s="11"/>
      <c r="G45" s="9"/>
    </row>
    <row r="46" spans="1:7" s="38" customFormat="1" x14ac:dyDescent="0.2">
      <c r="A46" s="42"/>
      <c r="C46" s="48"/>
      <c r="E46" s="41"/>
      <c r="F46" s="41"/>
      <c r="G46" s="9"/>
    </row>
    <row r="47" spans="1:7" s="38" customFormat="1" x14ac:dyDescent="0.2">
      <c r="A47" s="42"/>
      <c r="C47" s="48"/>
      <c r="E47" s="41"/>
      <c r="F47" s="41"/>
      <c r="G47" s="9"/>
    </row>
    <row r="48" spans="1:7" s="38" customFormat="1" x14ac:dyDescent="0.2">
      <c r="A48" s="42"/>
      <c r="C48" s="48"/>
      <c r="E48" s="41"/>
      <c r="F48" s="41"/>
      <c r="G48" s="9"/>
    </row>
    <row r="49" spans="1:7" s="38" customFormat="1" x14ac:dyDescent="0.2">
      <c r="A49" s="42"/>
      <c r="C49" s="48"/>
      <c r="E49" s="41"/>
      <c r="F49" s="41"/>
      <c r="G49" s="9"/>
    </row>
    <row r="50" spans="1:7" s="38" customFormat="1" x14ac:dyDescent="0.2">
      <c r="A50" s="42"/>
      <c r="C50" s="48"/>
      <c r="E50" s="41"/>
      <c r="F50" s="41"/>
      <c r="G50" s="9"/>
    </row>
    <row r="51" spans="1:7" s="38" customFormat="1" x14ac:dyDescent="0.2">
      <c r="A51" s="42"/>
      <c r="C51" s="48"/>
      <c r="E51" s="41"/>
      <c r="F51" s="41"/>
      <c r="G51" s="9"/>
    </row>
    <row r="52" spans="1:7" s="38" customFormat="1" x14ac:dyDescent="0.2">
      <c r="A52" s="42"/>
      <c r="C52" s="48"/>
      <c r="E52" s="41"/>
      <c r="F52" s="41"/>
      <c r="G52" s="9"/>
    </row>
    <row r="53" spans="1:7" s="38" customFormat="1" x14ac:dyDescent="0.2">
      <c r="A53" s="42"/>
      <c r="C53" s="48"/>
      <c r="E53" s="41"/>
      <c r="F53" s="41"/>
      <c r="G53" s="9"/>
    </row>
    <row r="54" spans="1:7" s="38" customFormat="1" x14ac:dyDescent="0.2">
      <c r="A54" s="42"/>
      <c r="C54" s="48"/>
      <c r="E54" s="41"/>
      <c r="F54" s="41"/>
      <c r="G54" s="9"/>
    </row>
    <row r="55" spans="1:7" s="38" customFormat="1" x14ac:dyDescent="0.2">
      <c r="A55" s="42"/>
      <c r="C55" s="48"/>
      <c r="E55" s="41"/>
      <c r="F55" s="41"/>
      <c r="G55" s="9"/>
    </row>
    <row r="56" spans="1:7" s="38" customFormat="1" x14ac:dyDescent="0.2">
      <c r="A56" s="42"/>
      <c r="C56" s="48"/>
      <c r="E56" s="41"/>
      <c r="F56" s="41"/>
      <c r="G56" s="9"/>
    </row>
    <row r="57" spans="1:7" s="38" customFormat="1" x14ac:dyDescent="0.2">
      <c r="A57" s="42"/>
      <c r="C57" s="48"/>
      <c r="E57" s="41"/>
      <c r="F57" s="41"/>
      <c r="G57" s="9"/>
    </row>
    <row r="58" spans="1:7" s="38" customFormat="1" x14ac:dyDescent="0.2">
      <c r="A58" s="42"/>
      <c r="C58" s="48"/>
      <c r="E58" s="41"/>
      <c r="F58" s="41"/>
      <c r="G58" s="9"/>
    </row>
    <row r="59" spans="1:7" s="48" customFormat="1" x14ac:dyDescent="0.2">
      <c r="A59" s="49" t="s">
        <v>163</v>
      </c>
      <c r="B59" s="49"/>
      <c r="C59" s="49"/>
      <c r="D59" s="49"/>
      <c r="E59" s="49"/>
      <c r="F59" s="49"/>
      <c r="G59" s="49"/>
    </row>
    <row r="60" spans="1:7" s="38" customFormat="1" x14ac:dyDescent="0.2">
      <c r="E60" s="42"/>
    </row>
    <row r="61" spans="1:7" s="45" customFormat="1" ht="27" x14ac:dyDescent="0.2">
      <c r="A61" s="47" t="s">
        <v>160</v>
      </c>
      <c r="C61" s="46" t="s">
        <v>0</v>
      </c>
      <c r="E61" s="47" t="s">
        <v>171</v>
      </c>
      <c r="F61" s="47" t="s">
        <v>11</v>
      </c>
      <c r="G61" s="47" t="s">
        <v>12</v>
      </c>
    </row>
    <row r="62" spans="1:7" s="38" customFormat="1" x14ac:dyDescent="0.2">
      <c r="E62" s="42" t="s">
        <v>1</v>
      </c>
      <c r="F62" s="42" t="s">
        <v>2</v>
      </c>
      <c r="G62" s="42" t="s">
        <v>118</v>
      </c>
    </row>
    <row r="63" spans="1:7" s="38" customFormat="1" x14ac:dyDescent="0.2">
      <c r="E63" s="42"/>
      <c r="F63" s="42"/>
      <c r="G63" s="42"/>
    </row>
    <row r="64" spans="1:7" x14ac:dyDescent="0.2">
      <c r="A64" s="8"/>
      <c r="C64" s="3" t="s">
        <v>32</v>
      </c>
      <c r="E64" s="9"/>
      <c r="F64" s="11"/>
      <c r="G64" s="9"/>
    </row>
    <row r="65" spans="1:7" x14ac:dyDescent="0.2">
      <c r="A65" s="8"/>
      <c r="E65" s="33"/>
      <c r="F65" s="11"/>
      <c r="G65" s="33"/>
    </row>
    <row r="66" spans="1:7" s="2" customFormat="1" x14ac:dyDescent="0.2">
      <c r="A66" s="8">
        <v>24</v>
      </c>
      <c r="B66" s="7"/>
      <c r="C66" s="7" t="s">
        <v>21</v>
      </c>
      <c r="D66" s="7"/>
      <c r="E66" s="33">
        <v>8.0650000000000013</v>
      </c>
      <c r="F66" s="12">
        <v>1.6500000000000001E-2</v>
      </c>
      <c r="G66" s="33">
        <v>0.13</v>
      </c>
    </row>
    <row r="67" spans="1:7" s="2" customFormat="1" x14ac:dyDescent="0.2">
      <c r="A67" s="8">
        <v>25</v>
      </c>
      <c r="B67" s="7"/>
      <c r="C67" s="7" t="s">
        <v>17</v>
      </c>
      <c r="D67" s="7"/>
      <c r="E67" s="33">
        <v>135.34500000000003</v>
      </c>
      <c r="F67" s="12">
        <v>2.2200000000000001E-2</v>
      </c>
      <c r="G67" s="33">
        <v>2.97</v>
      </c>
    </row>
    <row r="68" spans="1:7" x14ac:dyDescent="0.2">
      <c r="A68" s="34">
        <v>26</v>
      </c>
      <c r="C68" s="7" t="s">
        <v>25</v>
      </c>
      <c r="E68" s="33">
        <v>125.00999999999999</v>
      </c>
      <c r="F68" s="12">
        <v>2.81E-2</v>
      </c>
      <c r="G68" s="33">
        <v>3.49</v>
      </c>
    </row>
    <row r="69" spans="1:7" s="6" customFormat="1" x14ac:dyDescent="0.2">
      <c r="A69" s="34">
        <v>27</v>
      </c>
      <c r="B69" s="7"/>
      <c r="C69" s="7" t="s">
        <v>26</v>
      </c>
      <c r="D69" s="7"/>
      <c r="E69" s="33">
        <v>911.79</v>
      </c>
      <c r="F69" s="12">
        <v>2.5100000000000001E-2</v>
      </c>
      <c r="G69" s="33">
        <v>22.72</v>
      </c>
    </row>
    <row r="70" spans="1:7" s="6" customFormat="1" x14ac:dyDescent="0.2">
      <c r="A70" s="34">
        <v>28</v>
      </c>
      <c r="B70" s="7"/>
      <c r="C70" s="7" t="s">
        <v>27</v>
      </c>
      <c r="D70" s="7"/>
      <c r="E70" s="33">
        <v>87.43</v>
      </c>
      <c r="F70" s="12">
        <v>0.05</v>
      </c>
      <c r="G70" s="33">
        <v>4.32</v>
      </c>
    </row>
    <row r="71" spans="1:7" s="6" customFormat="1" x14ac:dyDescent="0.2">
      <c r="A71" s="34">
        <v>29</v>
      </c>
      <c r="B71" s="7"/>
      <c r="C71" s="7" t="s">
        <v>28</v>
      </c>
      <c r="D71" s="7"/>
      <c r="E71" s="33">
        <v>72.28</v>
      </c>
      <c r="F71" s="12">
        <v>2.8000000000000001E-2</v>
      </c>
      <c r="G71" s="33">
        <v>1.9899999999999998</v>
      </c>
    </row>
    <row r="72" spans="1:7" s="6" customFormat="1" x14ac:dyDescent="0.2">
      <c r="A72" s="34">
        <v>30</v>
      </c>
      <c r="B72" s="7"/>
      <c r="C72" s="7" t="s">
        <v>29</v>
      </c>
      <c r="D72" s="7"/>
      <c r="E72" s="33">
        <v>539.69000000000005</v>
      </c>
      <c r="F72" s="12">
        <v>2.8299999999999999E-2</v>
      </c>
      <c r="G72" s="33">
        <v>14.9</v>
      </c>
    </row>
    <row r="73" spans="1:7" s="6" customFormat="1" x14ac:dyDescent="0.2">
      <c r="A73" s="34">
        <v>31</v>
      </c>
      <c r="B73" s="7"/>
      <c r="C73" s="7" t="s">
        <v>30</v>
      </c>
      <c r="D73" s="7"/>
      <c r="E73" s="33">
        <v>660.01</v>
      </c>
      <c r="F73" s="12">
        <v>2.3099999999999999E-2</v>
      </c>
      <c r="G73" s="33">
        <v>15.06</v>
      </c>
    </row>
    <row r="74" spans="1:7" s="6" customFormat="1" x14ac:dyDescent="0.2">
      <c r="A74" s="34">
        <v>32</v>
      </c>
      <c r="B74" s="7"/>
      <c r="C74" s="7" t="s">
        <v>23</v>
      </c>
      <c r="D74" s="7"/>
      <c r="E74" s="33">
        <v>47.05</v>
      </c>
      <c r="F74" s="12">
        <v>3.6600000000000001E-2</v>
      </c>
      <c r="G74" s="33">
        <v>1.6099999999999999</v>
      </c>
    </row>
    <row r="75" spans="1:7" s="6" customFormat="1" x14ac:dyDescent="0.2">
      <c r="A75" s="34">
        <v>33</v>
      </c>
      <c r="B75" s="7"/>
      <c r="C75" s="7" t="s">
        <v>31</v>
      </c>
      <c r="D75" s="7"/>
      <c r="E75" s="33">
        <v>344.5</v>
      </c>
      <c r="F75" s="12">
        <v>3.8199999999999998E-2</v>
      </c>
      <c r="G75" s="33">
        <v>13.14</v>
      </c>
    </row>
    <row r="76" spans="1:7" s="6" customFormat="1" x14ac:dyDescent="0.2">
      <c r="A76" s="34">
        <v>34</v>
      </c>
      <c r="B76" s="7"/>
      <c r="C76" s="7" t="s">
        <v>20</v>
      </c>
      <c r="D76" s="7"/>
      <c r="E76" s="33">
        <v>245.27499999999998</v>
      </c>
      <c r="F76" s="17" t="s">
        <v>153</v>
      </c>
      <c r="G76" s="33">
        <v>6.81</v>
      </c>
    </row>
    <row r="77" spans="1:7" x14ac:dyDescent="0.2">
      <c r="A77" s="34">
        <v>35</v>
      </c>
      <c r="C77" s="7" t="s">
        <v>7</v>
      </c>
      <c r="E77" s="13">
        <f>SUM(E65:E76)</f>
        <v>3176.4450000000002</v>
      </c>
      <c r="F77" s="14"/>
      <c r="G77" s="13">
        <f>SUM(G65:G76)</f>
        <v>87.14</v>
      </c>
    </row>
    <row r="78" spans="1:7" x14ac:dyDescent="0.2">
      <c r="A78" s="8"/>
      <c r="C78" s="15"/>
      <c r="E78" s="9"/>
      <c r="F78" s="11"/>
      <c r="G78" s="33"/>
    </row>
    <row r="79" spans="1:7" x14ac:dyDescent="0.2">
      <c r="A79" s="8"/>
      <c r="C79" s="3" t="s">
        <v>33</v>
      </c>
      <c r="E79" s="9"/>
      <c r="F79" s="11"/>
      <c r="G79" s="9"/>
    </row>
    <row r="80" spans="1:7" x14ac:dyDescent="0.2">
      <c r="A80" s="8"/>
      <c r="E80" s="9"/>
      <c r="F80" s="11"/>
      <c r="G80" s="9"/>
    </row>
    <row r="81" spans="1:7" x14ac:dyDescent="0.2">
      <c r="A81" s="8">
        <v>36</v>
      </c>
      <c r="C81" s="7" t="s">
        <v>21</v>
      </c>
      <c r="E81" s="33">
        <v>10.41</v>
      </c>
      <c r="F81" s="12">
        <v>1.7100000000000001E-2</v>
      </c>
      <c r="G81" s="33">
        <v>0.18</v>
      </c>
    </row>
    <row r="82" spans="1:7" x14ac:dyDescent="0.2">
      <c r="A82" s="8">
        <f>A81+1</f>
        <v>37</v>
      </c>
      <c r="C82" s="7" t="s">
        <v>17</v>
      </c>
      <c r="E82" s="33">
        <v>67.180000000000007</v>
      </c>
      <c r="F82" s="12">
        <v>2.41E-2</v>
      </c>
      <c r="G82" s="33">
        <v>1.61</v>
      </c>
    </row>
    <row r="83" spans="1:7" x14ac:dyDescent="0.2">
      <c r="A83" s="42">
        <f t="shared" ref="A83:A92" si="0">A82+1</f>
        <v>38</v>
      </c>
      <c r="C83" s="7" t="s">
        <v>25</v>
      </c>
      <c r="E83" s="33">
        <v>107.41</v>
      </c>
      <c r="F83" s="12">
        <v>3.2199999999999999E-2</v>
      </c>
      <c r="G83" s="33">
        <v>3.45</v>
      </c>
    </row>
    <row r="84" spans="1:7" x14ac:dyDescent="0.2">
      <c r="A84" s="42">
        <f t="shared" si="0"/>
        <v>39</v>
      </c>
      <c r="C84" s="7" t="s">
        <v>26</v>
      </c>
      <c r="E84" s="33">
        <v>471.97500000000002</v>
      </c>
      <c r="F84" s="12">
        <v>2.5999999999999999E-2</v>
      </c>
      <c r="G84" s="33">
        <v>12.23</v>
      </c>
    </row>
    <row r="85" spans="1:7" x14ac:dyDescent="0.2">
      <c r="A85" s="42">
        <f t="shared" si="0"/>
        <v>40</v>
      </c>
      <c r="C85" s="7" t="s">
        <v>27</v>
      </c>
      <c r="E85" s="33">
        <v>36.620000000000005</v>
      </c>
      <c r="F85" s="12">
        <v>0.05</v>
      </c>
      <c r="G85" s="33">
        <v>1.75</v>
      </c>
    </row>
    <row r="86" spans="1:7" x14ac:dyDescent="0.2">
      <c r="A86" s="42">
        <f t="shared" si="0"/>
        <v>41</v>
      </c>
      <c r="C86" s="7" t="s">
        <v>28</v>
      </c>
      <c r="E86" s="33">
        <v>40.594999999999999</v>
      </c>
      <c r="F86" s="12">
        <v>2.92E-2</v>
      </c>
      <c r="G86" s="33">
        <v>1.18</v>
      </c>
    </row>
    <row r="87" spans="1:7" x14ac:dyDescent="0.2">
      <c r="A87" s="42">
        <f t="shared" si="0"/>
        <v>42</v>
      </c>
      <c r="C87" s="7" t="s">
        <v>29</v>
      </c>
      <c r="E87" s="33">
        <v>605.60500000000002</v>
      </c>
      <c r="F87" s="12">
        <v>3.0200000000000001E-2</v>
      </c>
      <c r="G87" s="33">
        <v>17.75</v>
      </c>
    </row>
    <row r="88" spans="1:7" x14ac:dyDescent="0.2">
      <c r="A88" s="42">
        <f t="shared" si="0"/>
        <v>43</v>
      </c>
      <c r="C88" s="7" t="s">
        <v>30</v>
      </c>
      <c r="E88" s="33">
        <v>235.63</v>
      </c>
      <c r="F88" s="12">
        <v>2.3800000000000002E-2</v>
      </c>
      <c r="G88" s="33">
        <v>5.56</v>
      </c>
    </row>
    <row r="89" spans="1:7" x14ac:dyDescent="0.2">
      <c r="A89" s="42">
        <f t="shared" si="0"/>
        <v>44</v>
      </c>
      <c r="C89" s="7" t="s">
        <v>23</v>
      </c>
      <c r="E89" s="33">
        <v>142.87</v>
      </c>
      <c r="F89" s="12">
        <v>3.7699999999999997E-2</v>
      </c>
      <c r="G89" s="33">
        <v>5.2700000000000005</v>
      </c>
    </row>
    <row r="90" spans="1:7" x14ac:dyDescent="0.2">
      <c r="A90" s="42">
        <f t="shared" si="0"/>
        <v>45</v>
      </c>
      <c r="C90" s="7" t="s">
        <v>31</v>
      </c>
      <c r="E90" s="33">
        <v>86.314999999999998</v>
      </c>
      <c r="F90" s="12">
        <v>4.0300000000000002E-2</v>
      </c>
      <c r="G90" s="33">
        <v>3.47</v>
      </c>
    </row>
    <row r="91" spans="1:7" x14ac:dyDescent="0.2">
      <c r="A91" s="42">
        <f t="shared" si="0"/>
        <v>46</v>
      </c>
      <c r="C91" s="7" t="s">
        <v>20</v>
      </c>
      <c r="E91" s="33">
        <v>160.98000000000002</v>
      </c>
      <c r="F91" s="17" t="s">
        <v>153</v>
      </c>
      <c r="G91" s="33">
        <v>4.47</v>
      </c>
    </row>
    <row r="92" spans="1:7" x14ac:dyDescent="0.2">
      <c r="A92" s="42">
        <f t="shared" si="0"/>
        <v>47</v>
      </c>
      <c r="C92" s="7" t="s">
        <v>7</v>
      </c>
      <c r="E92" s="13">
        <f>SUM(E80:E91)</f>
        <v>1965.5900000000001</v>
      </c>
      <c r="F92" s="14"/>
      <c r="G92" s="13">
        <f>SUM(G80:G91)</f>
        <v>56.92</v>
      </c>
    </row>
    <row r="93" spans="1:7" x14ac:dyDescent="0.2">
      <c r="E93" s="9"/>
      <c r="F93" s="11"/>
      <c r="G93" s="9"/>
    </row>
    <row r="94" spans="1:7" s="38" customFormat="1" x14ac:dyDescent="0.2">
      <c r="E94" s="9"/>
      <c r="F94" s="41"/>
      <c r="G94" s="9"/>
    </row>
    <row r="95" spans="1:7" s="38" customFormat="1" x14ac:dyDescent="0.2">
      <c r="E95" s="9"/>
      <c r="F95" s="41"/>
      <c r="G95" s="9"/>
    </row>
    <row r="96" spans="1:7" s="38" customFormat="1" x14ac:dyDescent="0.2">
      <c r="E96" s="9"/>
      <c r="F96" s="41"/>
      <c r="G96" s="9"/>
    </row>
    <row r="97" spans="5:7" s="38" customFormat="1" x14ac:dyDescent="0.2">
      <c r="E97" s="9"/>
      <c r="F97" s="41"/>
      <c r="G97" s="9"/>
    </row>
    <row r="98" spans="5:7" s="38" customFormat="1" x14ac:dyDescent="0.2">
      <c r="E98" s="9"/>
      <c r="F98" s="41"/>
      <c r="G98" s="9"/>
    </row>
    <row r="99" spans="5:7" s="38" customFormat="1" x14ac:dyDescent="0.2">
      <c r="E99" s="9"/>
      <c r="F99" s="41"/>
      <c r="G99" s="9"/>
    </row>
    <row r="100" spans="5:7" s="38" customFormat="1" x14ac:dyDescent="0.2">
      <c r="E100" s="9"/>
      <c r="F100" s="41"/>
      <c r="G100" s="9"/>
    </row>
    <row r="101" spans="5:7" s="38" customFormat="1" x14ac:dyDescent="0.2">
      <c r="E101" s="9"/>
      <c r="F101" s="41"/>
      <c r="G101" s="9"/>
    </row>
    <row r="102" spans="5:7" s="38" customFormat="1" x14ac:dyDescent="0.2">
      <c r="E102" s="9"/>
      <c r="F102" s="41"/>
      <c r="G102" s="9"/>
    </row>
    <row r="103" spans="5:7" s="38" customFormat="1" x14ac:dyDescent="0.2">
      <c r="E103" s="9"/>
      <c r="F103" s="41"/>
      <c r="G103" s="9"/>
    </row>
    <row r="104" spans="5:7" s="38" customFormat="1" x14ac:dyDescent="0.2">
      <c r="E104" s="9"/>
      <c r="F104" s="41"/>
      <c r="G104" s="9"/>
    </row>
    <row r="105" spans="5:7" s="38" customFormat="1" x14ac:dyDescent="0.2">
      <c r="E105" s="9"/>
      <c r="F105" s="41"/>
      <c r="G105" s="9"/>
    </row>
    <row r="106" spans="5:7" s="38" customFormat="1" x14ac:dyDescent="0.2">
      <c r="E106" s="9"/>
      <c r="F106" s="41"/>
      <c r="G106" s="9"/>
    </row>
    <row r="107" spans="5:7" s="38" customFormat="1" x14ac:dyDescent="0.2">
      <c r="E107" s="9"/>
      <c r="F107" s="41"/>
      <c r="G107" s="9"/>
    </row>
    <row r="108" spans="5:7" s="38" customFormat="1" x14ac:dyDescent="0.2">
      <c r="E108" s="9"/>
      <c r="F108" s="41"/>
      <c r="G108" s="9"/>
    </row>
    <row r="109" spans="5:7" s="38" customFormat="1" x14ac:dyDescent="0.2">
      <c r="E109" s="9"/>
      <c r="F109" s="41"/>
      <c r="G109" s="9"/>
    </row>
    <row r="110" spans="5:7" s="38" customFormat="1" x14ac:dyDescent="0.2">
      <c r="E110" s="9"/>
      <c r="F110" s="41"/>
      <c r="G110" s="9"/>
    </row>
    <row r="111" spans="5:7" s="38" customFormat="1" x14ac:dyDescent="0.2">
      <c r="E111" s="9"/>
      <c r="F111" s="41"/>
      <c r="G111" s="9"/>
    </row>
    <row r="112" spans="5:7" s="38" customFormat="1" x14ac:dyDescent="0.2">
      <c r="E112" s="9"/>
      <c r="F112" s="41"/>
      <c r="G112" s="9"/>
    </row>
    <row r="113" spans="1:7" s="48" customFormat="1" x14ac:dyDescent="0.2">
      <c r="A113" s="49" t="s">
        <v>163</v>
      </c>
      <c r="B113" s="49"/>
      <c r="C113" s="49"/>
      <c r="D113" s="49"/>
      <c r="E113" s="49"/>
      <c r="F113" s="49"/>
      <c r="G113" s="49"/>
    </row>
    <row r="114" spans="1:7" s="38" customFormat="1" x14ac:dyDescent="0.2">
      <c r="E114" s="42"/>
    </row>
    <row r="115" spans="1:7" s="45" customFormat="1" ht="27" x14ac:dyDescent="0.2">
      <c r="A115" s="47" t="s">
        <v>160</v>
      </c>
      <c r="C115" s="46" t="s">
        <v>0</v>
      </c>
      <c r="E115" s="47" t="s">
        <v>171</v>
      </c>
      <c r="F115" s="47" t="s">
        <v>11</v>
      </c>
      <c r="G115" s="47" t="s">
        <v>12</v>
      </c>
    </row>
    <row r="116" spans="1:7" s="38" customFormat="1" x14ac:dyDescent="0.2">
      <c r="E116" s="42" t="s">
        <v>1</v>
      </c>
      <c r="F116" s="42" t="s">
        <v>2</v>
      </c>
      <c r="G116" s="42" t="s">
        <v>118</v>
      </c>
    </row>
    <row r="117" spans="1:7" s="38" customFormat="1" x14ac:dyDescent="0.2">
      <c r="E117" s="42"/>
      <c r="F117" s="42"/>
      <c r="G117" s="42"/>
    </row>
    <row r="118" spans="1:7" x14ac:dyDescent="0.2">
      <c r="A118" s="8"/>
      <c r="C118" s="3" t="s">
        <v>6</v>
      </c>
      <c r="E118" s="11"/>
      <c r="F118" s="11"/>
      <c r="G118" s="9"/>
    </row>
    <row r="119" spans="1:7" x14ac:dyDescent="0.2">
      <c r="A119" s="8"/>
      <c r="E119" s="9"/>
      <c r="F119" s="11"/>
      <c r="G119" s="9"/>
    </row>
    <row r="120" spans="1:7" x14ac:dyDescent="0.2">
      <c r="A120" s="8">
        <f>A92+1</f>
        <v>48</v>
      </c>
      <c r="C120" s="7" t="s">
        <v>17</v>
      </c>
      <c r="E120" s="33">
        <v>71.275000000000006</v>
      </c>
      <c r="F120" s="12">
        <v>1.9199999999999998E-2</v>
      </c>
      <c r="G120" s="33">
        <v>1.47</v>
      </c>
    </row>
    <row r="121" spans="1:7" x14ac:dyDescent="0.2">
      <c r="A121" s="8">
        <f>A120+1</f>
        <v>49</v>
      </c>
      <c r="C121" s="7" t="s">
        <v>34</v>
      </c>
      <c r="E121" s="33">
        <v>10.130000000000001</v>
      </c>
      <c r="F121" s="12">
        <v>6.6699999999999995E-2</v>
      </c>
      <c r="G121" s="33">
        <v>0.69</v>
      </c>
    </row>
    <row r="122" spans="1:7" s="38" customFormat="1" x14ac:dyDescent="0.2">
      <c r="A122" s="42"/>
      <c r="E122" s="41"/>
      <c r="F122" s="12"/>
      <c r="G122" s="41"/>
    </row>
    <row r="123" spans="1:7" s="31" customFormat="1" x14ac:dyDescent="0.2">
      <c r="A123" s="42"/>
      <c r="C123" s="40" t="s">
        <v>35</v>
      </c>
      <c r="E123" s="33"/>
      <c r="F123" s="12"/>
      <c r="G123" s="33"/>
    </row>
    <row r="124" spans="1:7" x14ac:dyDescent="0.2">
      <c r="A124" s="42">
        <f>A121+1</f>
        <v>50</v>
      </c>
      <c r="C124" s="7" t="s">
        <v>130</v>
      </c>
      <c r="E124" s="33"/>
      <c r="F124" s="12">
        <v>0.25</v>
      </c>
      <c r="G124" s="33"/>
    </row>
    <row r="125" spans="1:7" x14ac:dyDescent="0.2">
      <c r="A125" s="42">
        <f t="shared" ref="A125:A134" si="1">A124+1</f>
        <v>51</v>
      </c>
      <c r="C125" s="7" t="s">
        <v>130</v>
      </c>
      <c r="E125" s="33"/>
      <c r="F125" s="12">
        <v>0.1</v>
      </c>
      <c r="G125" s="33"/>
    </row>
    <row r="126" spans="1:7" s="31" customFormat="1" x14ac:dyDescent="0.2">
      <c r="A126" s="42">
        <f t="shared" si="1"/>
        <v>52</v>
      </c>
      <c r="C126" s="38" t="s">
        <v>131</v>
      </c>
      <c r="E126" s="13">
        <v>103.905</v>
      </c>
      <c r="F126" s="14"/>
      <c r="G126" s="13">
        <v>24.26</v>
      </c>
    </row>
    <row r="127" spans="1:7" s="38" customFormat="1" x14ac:dyDescent="0.2">
      <c r="A127" s="42"/>
      <c r="C127" s="44"/>
      <c r="E127" s="53"/>
      <c r="F127" s="54"/>
      <c r="G127" s="53"/>
    </row>
    <row r="128" spans="1:7" x14ac:dyDescent="0.2">
      <c r="A128" s="42">
        <f>A126+1</f>
        <v>53</v>
      </c>
      <c r="C128" s="7" t="s">
        <v>36</v>
      </c>
      <c r="E128" s="33">
        <v>62.405000000000001</v>
      </c>
      <c r="F128" s="12">
        <v>0.13270000000000001</v>
      </c>
      <c r="G128" s="33">
        <v>8.1199999999999992</v>
      </c>
    </row>
    <row r="129" spans="1:7" x14ac:dyDescent="0.2">
      <c r="A129" s="42">
        <f t="shared" si="1"/>
        <v>54</v>
      </c>
      <c r="C129" s="7" t="s">
        <v>37</v>
      </c>
      <c r="E129" s="33">
        <v>17.524999999999999</v>
      </c>
      <c r="F129" s="12">
        <v>6.9199999999999998E-2</v>
      </c>
      <c r="G129" s="33">
        <v>1.1000000000000001</v>
      </c>
    </row>
    <row r="130" spans="1:7" x14ac:dyDescent="0.2">
      <c r="A130" s="42">
        <f t="shared" si="1"/>
        <v>55</v>
      </c>
      <c r="C130" s="7" t="s">
        <v>38</v>
      </c>
      <c r="E130" s="33">
        <v>36.39</v>
      </c>
      <c r="F130" s="12">
        <v>6.6699999999999995E-2</v>
      </c>
      <c r="G130" s="33">
        <v>2.4300000000000002</v>
      </c>
    </row>
    <row r="131" spans="1:7" x14ac:dyDescent="0.2">
      <c r="A131" s="42">
        <f t="shared" si="1"/>
        <v>56</v>
      </c>
      <c r="C131" s="7" t="s">
        <v>40</v>
      </c>
      <c r="E131" s="33">
        <v>1.66</v>
      </c>
      <c r="F131" s="12">
        <v>0.04</v>
      </c>
      <c r="G131" s="33">
        <v>6.9999999999999979E-2</v>
      </c>
    </row>
    <row r="132" spans="1:7" x14ac:dyDescent="0.2">
      <c r="A132" s="42">
        <f t="shared" si="1"/>
        <v>57</v>
      </c>
      <c r="C132" s="7" t="s">
        <v>39</v>
      </c>
      <c r="E132" s="33">
        <v>13.985000000000001</v>
      </c>
      <c r="F132" s="12">
        <v>6.6699999999999995E-2</v>
      </c>
      <c r="G132" s="33">
        <v>0.95</v>
      </c>
    </row>
    <row r="133" spans="1:7" x14ac:dyDescent="0.2">
      <c r="A133" s="42">
        <f t="shared" si="1"/>
        <v>58</v>
      </c>
      <c r="C133" s="7" t="s">
        <v>20</v>
      </c>
      <c r="E133" s="33">
        <v>53.175000000000004</v>
      </c>
      <c r="F133" s="17" t="s">
        <v>155</v>
      </c>
      <c r="G133" s="33">
        <v>5.24</v>
      </c>
    </row>
    <row r="134" spans="1:7" x14ac:dyDescent="0.2">
      <c r="A134" s="42">
        <f t="shared" si="1"/>
        <v>59</v>
      </c>
      <c r="C134" s="7" t="s">
        <v>7</v>
      </c>
      <c r="E134" s="13">
        <f>SUM(E120:E133)</f>
        <v>370.45000000000005</v>
      </c>
      <c r="F134" s="14"/>
      <c r="G134" s="13">
        <f>SUM(G120:G133)</f>
        <v>44.330000000000005</v>
      </c>
    </row>
    <row r="135" spans="1:7" x14ac:dyDescent="0.2">
      <c r="A135" s="8"/>
      <c r="E135" s="33"/>
      <c r="F135" s="12"/>
      <c r="G135" s="33"/>
    </row>
    <row r="136" spans="1:7" ht="13.5" thickBot="1" x14ac:dyDescent="0.25">
      <c r="A136" s="42">
        <f>A134+1</f>
        <v>60</v>
      </c>
      <c r="C136" s="38" t="s">
        <v>151</v>
      </c>
      <c r="E136" s="35">
        <f>E15+E23+E34+E44+E77+E92+E134</f>
        <v>9764.0500000000011</v>
      </c>
      <c r="F136" s="16">
        <f>G136/E136</f>
        <v>2.9851342424506225E-2</v>
      </c>
      <c r="G136" s="35">
        <f>G15+G23+G34+G44+G77+G92+G134</f>
        <v>291.47000000000003</v>
      </c>
    </row>
    <row r="137" spans="1:7" ht="13.5" thickTop="1" x14ac:dyDescent="0.2"/>
    <row r="138" spans="1:7" x14ac:dyDescent="0.2">
      <c r="A138" s="3" t="s">
        <v>172</v>
      </c>
    </row>
    <row r="139" spans="1:7" x14ac:dyDescent="0.2">
      <c r="A139" s="10" t="s">
        <v>10</v>
      </c>
      <c r="C139" s="31" t="s">
        <v>175</v>
      </c>
    </row>
  </sheetData>
  <pageMargins left="0.7" right="0.7" top="0.75" bottom="0.75" header="0.3" footer="0.3"/>
  <pageSetup firstPageNumber="11" orientation="portrait" useFirstPageNumber="1" r:id="rId1"/>
  <headerFooter>
    <oddHeader xml:space="preserve">&amp;R&amp;"Arial,Regular"&amp;10Filed: 2022-10-31
EB-2022-0200
Exhibit 4
Tab 5
Schedule 1
Attachment 3
Page &amp;P of 28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FBACD-FE96-4CBE-8F3B-737040E9BC0D}">
  <dimension ref="A5:G139"/>
  <sheetViews>
    <sheetView view="pageLayout" zoomScale="90" zoomScaleNormal="100" zoomScalePageLayoutView="90" workbookViewId="0"/>
  </sheetViews>
  <sheetFormatPr defaultColWidth="101.140625" defaultRowHeight="12.75" x14ac:dyDescent="0.2"/>
  <cols>
    <col min="1" max="1" width="5.7109375" style="7" bestFit="1" customWidth="1"/>
    <col min="2" max="2" width="1.28515625" style="7" customWidth="1"/>
    <col min="3" max="3" width="33.42578125" style="7" customWidth="1"/>
    <col min="4" max="4" width="1.28515625" style="7" customWidth="1"/>
    <col min="5" max="5" width="16" style="8" customWidth="1"/>
    <col min="6" max="7" width="16" style="7" customWidth="1"/>
    <col min="8" max="16384" width="101.140625" style="7"/>
  </cols>
  <sheetData>
    <row r="5" spans="1:7" s="2" customFormat="1" x14ac:dyDescent="0.2">
      <c r="A5" s="1"/>
      <c r="B5" s="1"/>
      <c r="C5" s="1"/>
      <c r="D5" s="1"/>
      <c r="E5" s="1"/>
      <c r="F5" s="1"/>
      <c r="G5" s="1"/>
    </row>
    <row r="6" spans="1:7" s="2" customFormat="1" x14ac:dyDescent="0.2">
      <c r="A6" s="1" t="s">
        <v>41</v>
      </c>
      <c r="B6" s="1"/>
      <c r="C6" s="1"/>
      <c r="D6" s="1"/>
      <c r="E6" s="1"/>
      <c r="F6" s="1"/>
      <c r="G6" s="1"/>
    </row>
    <row r="8" spans="1:7" s="6" customFormat="1" ht="27" x14ac:dyDescent="0.2">
      <c r="A8" s="47" t="s">
        <v>160</v>
      </c>
      <c r="C8" s="46" t="s">
        <v>0</v>
      </c>
      <c r="E8" s="47" t="s">
        <v>171</v>
      </c>
      <c r="F8" s="47" t="s">
        <v>11</v>
      </c>
      <c r="G8" s="47" t="s">
        <v>12</v>
      </c>
    </row>
    <row r="9" spans="1:7" x14ac:dyDescent="0.2">
      <c r="E9" s="8" t="s">
        <v>1</v>
      </c>
      <c r="F9" s="8" t="s">
        <v>2</v>
      </c>
      <c r="G9" s="42" t="s">
        <v>118</v>
      </c>
    </row>
    <row r="10" spans="1:7" x14ac:dyDescent="0.2">
      <c r="F10" s="8"/>
      <c r="G10" s="8"/>
    </row>
    <row r="11" spans="1:7" x14ac:dyDescent="0.2">
      <c r="C11" s="3" t="s">
        <v>8</v>
      </c>
      <c r="F11" s="8"/>
      <c r="G11" s="8"/>
    </row>
    <row r="12" spans="1:7" x14ac:dyDescent="0.2">
      <c r="A12" s="8"/>
      <c r="E12" s="11"/>
      <c r="F12" s="11"/>
      <c r="G12" s="9"/>
    </row>
    <row r="13" spans="1:7" x14ac:dyDescent="0.2">
      <c r="A13" s="8">
        <v>1</v>
      </c>
      <c r="C13" s="7" t="s">
        <v>14</v>
      </c>
      <c r="E13" s="33">
        <v>1.2</v>
      </c>
      <c r="F13" s="12"/>
      <c r="G13" s="33">
        <v>0.06</v>
      </c>
    </row>
    <row r="14" spans="1:7" x14ac:dyDescent="0.2">
      <c r="A14" s="8">
        <v>2</v>
      </c>
      <c r="C14" s="7" t="s">
        <v>15</v>
      </c>
      <c r="E14" s="33">
        <v>0.5</v>
      </c>
      <c r="F14" s="12"/>
      <c r="G14" s="33">
        <v>5.0000000000000001E-3</v>
      </c>
    </row>
    <row r="15" spans="1:7" x14ac:dyDescent="0.2">
      <c r="A15" s="8">
        <v>3</v>
      </c>
      <c r="C15" s="7" t="s">
        <v>7</v>
      </c>
      <c r="E15" s="13">
        <f>SUM(E12:E14)</f>
        <v>1.7</v>
      </c>
      <c r="F15" s="14"/>
      <c r="G15" s="13">
        <f>SUM(G12:G14)</f>
        <v>6.5000000000000002E-2</v>
      </c>
    </row>
    <row r="16" spans="1:7" x14ac:dyDescent="0.2">
      <c r="A16" s="8"/>
      <c r="E16" s="9"/>
      <c r="F16" s="11"/>
      <c r="G16" s="9"/>
    </row>
    <row r="17" spans="1:7" x14ac:dyDescent="0.2">
      <c r="A17" s="8"/>
      <c r="C17" s="3" t="s">
        <v>3</v>
      </c>
      <c r="E17" s="9"/>
      <c r="F17" s="11"/>
      <c r="G17" s="9"/>
    </row>
    <row r="18" spans="1:7" x14ac:dyDescent="0.2">
      <c r="A18" s="8"/>
      <c r="E18" s="9"/>
      <c r="F18" s="11"/>
      <c r="G18" s="9"/>
    </row>
    <row r="19" spans="1:7" x14ac:dyDescent="0.2">
      <c r="A19" s="8">
        <v>4</v>
      </c>
      <c r="C19" s="7" t="s">
        <v>17</v>
      </c>
      <c r="E19" s="33">
        <v>4.968</v>
      </c>
      <c r="F19" s="12">
        <v>2.8500000000000001E-2</v>
      </c>
      <c r="G19" s="33">
        <v>0.14000000000000001</v>
      </c>
    </row>
    <row r="20" spans="1:7" x14ac:dyDescent="0.2">
      <c r="A20" s="8">
        <v>5</v>
      </c>
      <c r="C20" s="7" t="s">
        <v>18</v>
      </c>
      <c r="E20" s="33">
        <v>4.6100000000000003</v>
      </c>
      <c r="F20" s="12">
        <v>2.5399999999999999E-2</v>
      </c>
      <c r="G20" s="33">
        <v>0.12</v>
      </c>
    </row>
    <row r="21" spans="1:7" x14ac:dyDescent="0.2">
      <c r="A21" s="8">
        <v>6</v>
      </c>
      <c r="C21" s="7" t="s">
        <v>19</v>
      </c>
      <c r="E21" s="33">
        <v>20.102</v>
      </c>
      <c r="F21" s="12">
        <v>3.5400000000000001E-2</v>
      </c>
      <c r="G21" s="33">
        <v>0.71</v>
      </c>
    </row>
    <row r="22" spans="1:7" x14ac:dyDescent="0.2">
      <c r="A22" s="8">
        <v>7</v>
      </c>
      <c r="C22" s="7" t="s">
        <v>20</v>
      </c>
      <c r="E22" s="33">
        <v>2.4239999999999999</v>
      </c>
      <c r="F22" s="17" t="s">
        <v>152</v>
      </c>
      <c r="G22" s="33">
        <v>0.1</v>
      </c>
    </row>
    <row r="23" spans="1:7" x14ac:dyDescent="0.2">
      <c r="A23" s="8">
        <v>8</v>
      </c>
      <c r="C23" s="7" t="s">
        <v>7</v>
      </c>
      <c r="E23" s="13">
        <f>SUM(E18:E22)</f>
        <v>32.103999999999999</v>
      </c>
      <c r="F23" s="14"/>
      <c r="G23" s="13">
        <f>SUM(G18:G22)</f>
        <v>1.07</v>
      </c>
    </row>
    <row r="24" spans="1:7" x14ac:dyDescent="0.2">
      <c r="A24" s="8"/>
      <c r="C24" s="15"/>
      <c r="E24" s="33"/>
      <c r="F24" s="11"/>
      <c r="G24" s="33"/>
    </row>
    <row r="25" spans="1:7" x14ac:dyDescent="0.2">
      <c r="A25" s="8"/>
      <c r="C25" s="3" t="s">
        <v>4</v>
      </c>
      <c r="E25" s="33"/>
      <c r="F25" s="11"/>
      <c r="G25" s="33"/>
    </row>
    <row r="26" spans="1:7" x14ac:dyDescent="0.2">
      <c r="A26" s="8"/>
      <c r="E26" s="33"/>
      <c r="F26" s="11"/>
      <c r="G26" s="33"/>
    </row>
    <row r="27" spans="1:7" x14ac:dyDescent="0.2">
      <c r="A27" s="34">
        <v>9</v>
      </c>
      <c r="B27" s="31"/>
      <c r="C27" s="31" t="s">
        <v>21</v>
      </c>
      <c r="E27" s="33">
        <v>31.99</v>
      </c>
      <c r="F27" s="12">
        <v>2.1000000000000001E-2</v>
      </c>
      <c r="G27" s="33">
        <v>0.67</v>
      </c>
    </row>
    <row r="28" spans="1:7" x14ac:dyDescent="0.2">
      <c r="A28" s="34">
        <v>10</v>
      </c>
      <c r="B28" s="31"/>
      <c r="C28" s="31" t="s">
        <v>17</v>
      </c>
      <c r="E28" s="33">
        <v>69.049000000000007</v>
      </c>
      <c r="F28" s="12">
        <v>2.5000000000000001E-2</v>
      </c>
      <c r="G28" s="33">
        <v>1.72</v>
      </c>
    </row>
    <row r="29" spans="1:7" x14ac:dyDescent="0.2">
      <c r="A29" s="34">
        <v>11</v>
      </c>
      <c r="B29" s="31"/>
      <c r="C29" s="31" t="s">
        <v>46</v>
      </c>
      <c r="E29" s="33">
        <v>47.622</v>
      </c>
      <c r="F29" s="12">
        <v>2.4799999999999999E-2</v>
      </c>
      <c r="G29" s="33">
        <v>1.17</v>
      </c>
    </row>
    <row r="30" spans="1:7" s="31" customFormat="1" x14ac:dyDescent="0.2">
      <c r="A30" s="34">
        <v>12</v>
      </c>
      <c r="C30" s="31" t="s">
        <v>53</v>
      </c>
      <c r="E30" s="33">
        <v>48.712000000000003</v>
      </c>
      <c r="F30" s="12">
        <v>2.4799999999999999E-2</v>
      </c>
      <c r="G30" s="33">
        <v>1.18</v>
      </c>
    </row>
    <row r="31" spans="1:7" x14ac:dyDescent="0.2">
      <c r="A31" s="34">
        <v>13</v>
      </c>
      <c r="B31" s="31"/>
      <c r="C31" s="31" t="s">
        <v>22</v>
      </c>
      <c r="E31" s="33">
        <v>470.08600000000001</v>
      </c>
      <c r="F31" s="12">
        <v>2.6800000000000001E-2</v>
      </c>
      <c r="G31" s="33">
        <v>12.61</v>
      </c>
    </row>
    <row r="32" spans="1:7" x14ac:dyDescent="0.2">
      <c r="A32" s="34">
        <v>14</v>
      </c>
      <c r="B32" s="31"/>
      <c r="C32" s="31" t="s">
        <v>23</v>
      </c>
      <c r="E32" s="33">
        <v>85.760999999999996</v>
      </c>
      <c r="F32" s="12">
        <v>3.1099999999999999E-2</v>
      </c>
      <c r="G32" s="33">
        <v>2.66</v>
      </c>
    </row>
    <row r="33" spans="1:7" x14ac:dyDescent="0.2">
      <c r="A33" s="34">
        <v>15</v>
      </c>
      <c r="B33" s="31"/>
      <c r="C33" s="31" t="s">
        <v>20</v>
      </c>
      <c r="E33" s="33">
        <v>17.844999999999999</v>
      </c>
      <c r="F33" s="17" t="s">
        <v>153</v>
      </c>
      <c r="G33" s="33">
        <v>0.5</v>
      </c>
    </row>
    <row r="34" spans="1:7" x14ac:dyDescent="0.2">
      <c r="A34" s="34">
        <v>16</v>
      </c>
      <c r="B34" s="31"/>
      <c r="C34" s="31" t="s">
        <v>7</v>
      </c>
      <c r="E34" s="13">
        <f>SUM(E26:E33)</f>
        <v>771.06500000000005</v>
      </c>
      <c r="F34" s="14"/>
      <c r="G34" s="13">
        <f>SUM(G26:G33)</f>
        <v>20.51</v>
      </c>
    </row>
    <row r="35" spans="1:7" x14ac:dyDescent="0.2">
      <c r="A35" s="8"/>
      <c r="C35" s="2"/>
      <c r="E35" s="9"/>
      <c r="F35" s="11"/>
      <c r="G35" s="9"/>
    </row>
    <row r="36" spans="1:7" x14ac:dyDescent="0.2">
      <c r="A36" s="8"/>
      <c r="C36" s="3" t="s">
        <v>5</v>
      </c>
      <c r="E36" s="9"/>
      <c r="F36" s="11"/>
      <c r="G36" s="9"/>
    </row>
    <row r="37" spans="1:7" x14ac:dyDescent="0.2">
      <c r="A37" s="8"/>
      <c r="E37" s="9"/>
      <c r="F37" s="11"/>
      <c r="G37" s="9"/>
    </row>
    <row r="38" spans="1:7" x14ac:dyDescent="0.2">
      <c r="A38" s="8">
        <v>17</v>
      </c>
      <c r="C38" s="7" t="s">
        <v>21</v>
      </c>
      <c r="E38" s="33">
        <v>66.819000000000003</v>
      </c>
      <c r="F38" s="12">
        <v>1.7600000000000001E-2</v>
      </c>
      <c r="G38" s="33">
        <v>1.17</v>
      </c>
    </row>
    <row r="39" spans="1:7" x14ac:dyDescent="0.2">
      <c r="A39" s="8">
        <v>18</v>
      </c>
      <c r="C39" s="7" t="s">
        <v>17</v>
      </c>
      <c r="E39" s="33">
        <v>166.11199999999999</v>
      </c>
      <c r="F39" s="12">
        <v>2.0299999999999999E-2</v>
      </c>
      <c r="G39" s="33">
        <v>3.36</v>
      </c>
    </row>
    <row r="40" spans="1:7" x14ac:dyDescent="0.2">
      <c r="A40" s="34">
        <v>19</v>
      </c>
      <c r="C40" s="7" t="s">
        <v>24</v>
      </c>
      <c r="E40" s="33">
        <v>1917.4649999999999</v>
      </c>
      <c r="F40" s="12">
        <v>1.9800000000000002E-2</v>
      </c>
      <c r="G40" s="33">
        <v>37.380000000000003</v>
      </c>
    </row>
    <row r="41" spans="1:7" x14ac:dyDescent="0.2">
      <c r="A41" s="34">
        <v>20</v>
      </c>
      <c r="C41" s="7" t="s">
        <v>22</v>
      </c>
      <c r="E41" s="33">
        <v>941.74400000000003</v>
      </c>
      <c r="F41" s="12">
        <v>3.2300000000000002E-2</v>
      </c>
      <c r="G41" s="33">
        <v>30.39</v>
      </c>
    </row>
    <row r="42" spans="1:7" x14ac:dyDescent="0.2">
      <c r="A42" s="34">
        <v>21</v>
      </c>
      <c r="C42" s="7" t="s">
        <v>23</v>
      </c>
      <c r="E42" s="33">
        <v>310.04000000000002</v>
      </c>
      <c r="F42" s="12">
        <v>2.5999999999999999E-2</v>
      </c>
      <c r="G42" s="33">
        <v>7.8</v>
      </c>
    </row>
    <row r="43" spans="1:7" x14ac:dyDescent="0.2">
      <c r="A43" s="34">
        <v>22</v>
      </c>
      <c r="C43" s="7" t="s">
        <v>20</v>
      </c>
      <c r="E43" s="33">
        <v>188.44200000000001</v>
      </c>
      <c r="F43" s="17" t="s">
        <v>154</v>
      </c>
      <c r="G43" s="33">
        <v>4.6900000000000004</v>
      </c>
    </row>
    <row r="44" spans="1:7" x14ac:dyDescent="0.2">
      <c r="A44" s="34">
        <v>23</v>
      </c>
      <c r="C44" s="7" t="s">
        <v>7</v>
      </c>
      <c r="E44" s="13">
        <f>SUM(E37:E43)</f>
        <v>3590.6219999999998</v>
      </c>
      <c r="F44" s="14"/>
      <c r="G44" s="13">
        <f>SUM(G37:G43)</f>
        <v>84.79</v>
      </c>
    </row>
    <row r="45" spans="1:7" x14ac:dyDescent="0.2">
      <c r="A45" s="8"/>
      <c r="C45" s="2"/>
      <c r="E45" s="11"/>
      <c r="F45" s="11"/>
      <c r="G45" s="9"/>
    </row>
    <row r="46" spans="1:7" s="38" customFormat="1" x14ac:dyDescent="0.2">
      <c r="A46" s="42"/>
      <c r="C46" s="48"/>
      <c r="E46" s="41"/>
      <c r="F46" s="41"/>
      <c r="G46" s="9"/>
    </row>
    <row r="47" spans="1:7" s="38" customFormat="1" x14ac:dyDescent="0.2">
      <c r="A47" s="42"/>
      <c r="C47" s="48"/>
      <c r="E47" s="41"/>
      <c r="F47" s="41"/>
      <c r="G47" s="9"/>
    </row>
    <row r="48" spans="1:7" s="38" customFormat="1" x14ac:dyDescent="0.2">
      <c r="A48" s="42"/>
      <c r="C48" s="48"/>
      <c r="E48" s="41"/>
      <c r="F48" s="41"/>
      <c r="G48" s="9"/>
    </row>
    <row r="49" spans="1:7" s="38" customFormat="1" x14ac:dyDescent="0.2">
      <c r="A49" s="42"/>
      <c r="C49" s="48"/>
      <c r="E49" s="41"/>
      <c r="F49" s="41"/>
      <c r="G49" s="9"/>
    </row>
    <row r="50" spans="1:7" s="38" customFormat="1" x14ac:dyDescent="0.2">
      <c r="A50" s="42"/>
      <c r="C50" s="48"/>
      <c r="E50" s="41"/>
      <c r="F50" s="41"/>
      <c r="G50" s="9"/>
    </row>
    <row r="51" spans="1:7" s="38" customFormat="1" x14ac:dyDescent="0.2">
      <c r="A51" s="42"/>
      <c r="C51" s="48"/>
      <c r="E51" s="41"/>
      <c r="F51" s="41"/>
      <c r="G51" s="9"/>
    </row>
    <row r="52" spans="1:7" s="38" customFormat="1" x14ac:dyDescent="0.2">
      <c r="A52" s="42"/>
      <c r="C52" s="48"/>
      <c r="E52" s="41"/>
      <c r="F52" s="41"/>
      <c r="G52" s="9"/>
    </row>
    <row r="53" spans="1:7" s="38" customFormat="1" x14ac:dyDescent="0.2">
      <c r="A53" s="42"/>
      <c r="C53" s="48"/>
      <c r="E53" s="41"/>
      <c r="F53" s="41"/>
      <c r="G53" s="9"/>
    </row>
    <row r="54" spans="1:7" s="38" customFormat="1" x14ac:dyDescent="0.2">
      <c r="A54" s="42"/>
      <c r="C54" s="48"/>
      <c r="E54" s="41"/>
      <c r="F54" s="41"/>
      <c r="G54" s="9"/>
    </row>
    <row r="55" spans="1:7" s="38" customFormat="1" x14ac:dyDescent="0.2">
      <c r="A55" s="42"/>
      <c r="C55" s="48"/>
      <c r="E55" s="41"/>
      <c r="F55" s="41"/>
      <c r="G55" s="9"/>
    </row>
    <row r="56" spans="1:7" s="38" customFormat="1" x14ac:dyDescent="0.2">
      <c r="A56" s="42"/>
      <c r="C56" s="48"/>
      <c r="E56" s="41"/>
      <c r="F56" s="41"/>
      <c r="G56" s="9"/>
    </row>
    <row r="57" spans="1:7" s="38" customFormat="1" x14ac:dyDescent="0.2">
      <c r="A57" s="42"/>
      <c r="C57" s="48"/>
      <c r="E57" s="41"/>
      <c r="F57" s="41"/>
      <c r="G57" s="9"/>
    </row>
    <row r="58" spans="1:7" s="38" customFormat="1" x14ac:dyDescent="0.2">
      <c r="A58" s="42"/>
      <c r="C58" s="48"/>
      <c r="E58" s="41"/>
      <c r="F58" s="41"/>
      <c r="G58" s="9"/>
    </row>
    <row r="59" spans="1:7" s="48" customFormat="1" x14ac:dyDescent="0.2">
      <c r="A59" s="49" t="s">
        <v>164</v>
      </c>
      <c r="B59" s="49"/>
      <c r="C59" s="49"/>
      <c r="D59" s="49"/>
      <c r="E59" s="49"/>
      <c r="F59" s="49"/>
      <c r="G59" s="49"/>
    </row>
    <row r="60" spans="1:7" s="38" customFormat="1" x14ac:dyDescent="0.2">
      <c r="E60" s="42"/>
    </row>
    <row r="61" spans="1:7" s="45" customFormat="1" ht="27" x14ac:dyDescent="0.2">
      <c r="A61" s="47" t="s">
        <v>160</v>
      </c>
      <c r="C61" s="46" t="s">
        <v>0</v>
      </c>
      <c r="E61" s="47" t="s">
        <v>171</v>
      </c>
      <c r="F61" s="47" t="s">
        <v>11</v>
      </c>
      <c r="G61" s="47" t="s">
        <v>12</v>
      </c>
    </row>
    <row r="62" spans="1:7" s="38" customFormat="1" x14ac:dyDescent="0.2">
      <c r="E62" s="42" t="s">
        <v>1</v>
      </c>
      <c r="F62" s="42" t="s">
        <v>2</v>
      </c>
      <c r="G62" s="42" t="s">
        <v>118</v>
      </c>
    </row>
    <row r="63" spans="1:7" s="38" customFormat="1" x14ac:dyDescent="0.2">
      <c r="E63" s="42"/>
      <c r="F63" s="42"/>
      <c r="G63" s="42"/>
    </row>
    <row r="64" spans="1:7" x14ac:dyDescent="0.2">
      <c r="A64" s="8"/>
      <c r="C64" s="3" t="s">
        <v>32</v>
      </c>
      <c r="E64" s="9"/>
      <c r="F64" s="11"/>
      <c r="G64" s="9"/>
    </row>
    <row r="65" spans="1:7" x14ac:dyDescent="0.2">
      <c r="A65" s="8"/>
      <c r="E65" s="9"/>
      <c r="F65" s="11"/>
      <c r="G65" s="9"/>
    </row>
    <row r="66" spans="1:7" s="2" customFormat="1" x14ac:dyDescent="0.2">
      <c r="A66" s="8">
        <v>24</v>
      </c>
      <c r="B66" s="7"/>
      <c r="C66" s="7" t="s">
        <v>21</v>
      </c>
      <c r="D66" s="7"/>
      <c r="E66" s="33">
        <v>8.57</v>
      </c>
      <c r="F66" s="12">
        <v>1.6500000000000001E-2</v>
      </c>
      <c r="G66" s="33">
        <v>0.14000000000000001</v>
      </c>
    </row>
    <row r="67" spans="1:7" s="2" customFormat="1" x14ac:dyDescent="0.2">
      <c r="A67" s="8">
        <v>25</v>
      </c>
      <c r="B67" s="7"/>
      <c r="C67" s="7" t="s">
        <v>17</v>
      </c>
      <c r="D67" s="7"/>
      <c r="E67" s="33">
        <v>138.09</v>
      </c>
      <c r="F67" s="12">
        <v>2.2200000000000001E-2</v>
      </c>
      <c r="G67" s="33">
        <v>3.03</v>
      </c>
    </row>
    <row r="68" spans="1:7" x14ac:dyDescent="0.2">
      <c r="A68" s="34">
        <v>26</v>
      </c>
      <c r="C68" s="7" t="s">
        <v>25</v>
      </c>
      <c r="E68" s="33">
        <v>127.17</v>
      </c>
      <c r="F68" s="12">
        <v>2.81E-2</v>
      </c>
      <c r="G68" s="33">
        <v>3.56</v>
      </c>
    </row>
    <row r="69" spans="1:7" s="6" customFormat="1" x14ac:dyDescent="0.2">
      <c r="A69" s="34">
        <v>27</v>
      </c>
      <c r="B69" s="7"/>
      <c r="C69" s="7" t="s">
        <v>26</v>
      </c>
      <c r="D69" s="7"/>
      <c r="E69" s="33">
        <v>941.19</v>
      </c>
      <c r="F69" s="12">
        <v>2.5100000000000001E-2</v>
      </c>
      <c r="G69" s="33">
        <v>23.59</v>
      </c>
    </row>
    <row r="70" spans="1:7" s="6" customFormat="1" x14ac:dyDescent="0.2">
      <c r="A70" s="34">
        <v>28</v>
      </c>
      <c r="B70" s="7"/>
      <c r="C70" s="7" t="s">
        <v>27</v>
      </c>
      <c r="D70" s="7"/>
      <c r="E70" s="33">
        <v>94.1</v>
      </c>
      <c r="F70" s="12">
        <v>0.05</v>
      </c>
      <c r="G70" s="33">
        <v>4.76</v>
      </c>
    </row>
    <row r="71" spans="1:7" s="6" customFormat="1" x14ac:dyDescent="0.2">
      <c r="A71" s="34">
        <v>29</v>
      </c>
      <c r="B71" s="7"/>
      <c r="C71" s="7" t="s">
        <v>28</v>
      </c>
      <c r="D71" s="7"/>
      <c r="E71" s="33">
        <v>75.209999999999994</v>
      </c>
      <c r="F71" s="12">
        <v>2.8000000000000001E-2</v>
      </c>
      <c r="G71" s="33">
        <v>2.0699999999999998</v>
      </c>
    </row>
    <row r="72" spans="1:7" s="6" customFormat="1" x14ac:dyDescent="0.2">
      <c r="A72" s="34">
        <v>30</v>
      </c>
      <c r="B72" s="7"/>
      <c r="C72" s="7" t="s">
        <v>29</v>
      </c>
      <c r="D72" s="7"/>
      <c r="E72" s="33">
        <v>569.54999999999995</v>
      </c>
      <c r="F72" s="12">
        <v>2.8299999999999999E-2</v>
      </c>
      <c r="G72" s="33">
        <v>15.64</v>
      </c>
    </row>
    <row r="73" spans="1:7" s="6" customFormat="1" x14ac:dyDescent="0.2">
      <c r="A73" s="34">
        <v>31</v>
      </c>
      <c r="B73" s="7"/>
      <c r="C73" s="7" t="s">
        <v>30</v>
      </c>
      <c r="D73" s="7"/>
      <c r="E73" s="33">
        <v>690.26</v>
      </c>
      <c r="F73" s="12">
        <v>2.3099999999999999E-2</v>
      </c>
      <c r="G73" s="33">
        <v>15.76</v>
      </c>
    </row>
    <row r="74" spans="1:7" s="6" customFormat="1" x14ac:dyDescent="0.2">
      <c r="A74" s="34">
        <v>32</v>
      </c>
      <c r="B74" s="7"/>
      <c r="C74" s="7" t="s">
        <v>23</v>
      </c>
      <c r="D74" s="7"/>
      <c r="E74" s="33">
        <v>55.32</v>
      </c>
      <c r="F74" s="12">
        <v>3.6600000000000001E-2</v>
      </c>
      <c r="G74" s="33">
        <v>1.89</v>
      </c>
    </row>
    <row r="75" spans="1:7" s="6" customFormat="1" x14ac:dyDescent="0.2">
      <c r="A75" s="34">
        <v>33</v>
      </c>
      <c r="B75" s="7"/>
      <c r="C75" s="7" t="s">
        <v>31</v>
      </c>
      <c r="D75" s="7"/>
      <c r="E75" s="33">
        <v>364.18</v>
      </c>
      <c r="F75" s="12">
        <v>3.8199999999999998E-2</v>
      </c>
      <c r="G75" s="33">
        <v>13.76</v>
      </c>
    </row>
    <row r="76" spans="1:7" s="6" customFormat="1" x14ac:dyDescent="0.2">
      <c r="A76" s="34">
        <v>34</v>
      </c>
      <c r="B76" s="7"/>
      <c r="C76" s="7" t="s">
        <v>20</v>
      </c>
      <c r="D76" s="7"/>
      <c r="E76" s="33">
        <v>289.91000000000003</v>
      </c>
      <c r="F76" s="17" t="s">
        <v>153</v>
      </c>
      <c r="G76" s="33">
        <v>8.09</v>
      </c>
    </row>
    <row r="77" spans="1:7" x14ac:dyDescent="0.2">
      <c r="A77" s="34">
        <v>35</v>
      </c>
      <c r="C77" s="7" t="s">
        <v>7</v>
      </c>
      <c r="E77" s="13">
        <f>SUM(E65:E76)</f>
        <v>3353.5499999999997</v>
      </c>
      <c r="F77" s="14"/>
      <c r="G77" s="13">
        <f>SUM(G65:G76)</f>
        <v>92.29</v>
      </c>
    </row>
    <row r="78" spans="1:7" x14ac:dyDescent="0.2">
      <c r="A78" s="8"/>
      <c r="C78" s="15"/>
      <c r="E78" s="9"/>
      <c r="F78" s="11"/>
      <c r="G78" s="9"/>
    </row>
    <row r="79" spans="1:7" x14ac:dyDescent="0.2">
      <c r="A79" s="8"/>
      <c r="C79" s="3" t="s">
        <v>33</v>
      </c>
      <c r="E79" s="9"/>
      <c r="F79" s="11"/>
      <c r="G79" s="9"/>
    </row>
    <row r="80" spans="1:7" x14ac:dyDescent="0.2">
      <c r="A80" s="8"/>
      <c r="E80" s="9"/>
      <c r="F80" s="11"/>
      <c r="G80" s="9"/>
    </row>
    <row r="81" spans="1:7" x14ac:dyDescent="0.2">
      <c r="A81" s="8">
        <v>36</v>
      </c>
      <c r="C81" s="7" t="s">
        <v>21</v>
      </c>
      <c r="E81" s="33">
        <v>10.56</v>
      </c>
      <c r="F81" s="12">
        <v>1.7100000000000001E-2</v>
      </c>
      <c r="G81" s="33">
        <v>0.18</v>
      </c>
    </row>
    <row r="82" spans="1:7" x14ac:dyDescent="0.2">
      <c r="A82" s="8">
        <f>A81+1</f>
        <v>37</v>
      </c>
      <c r="C82" s="7" t="s">
        <v>17</v>
      </c>
      <c r="E82" s="33">
        <v>68.02</v>
      </c>
      <c r="F82" s="12">
        <v>2.41E-2</v>
      </c>
      <c r="G82" s="33">
        <v>1.63</v>
      </c>
    </row>
    <row r="83" spans="1:7" x14ac:dyDescent="0.2">
      <c r="A83" s="42">
        <f t="shared" ref="A83:A92" si="0">A82+1</f>
        <v>38</v>
      </c>
      <c r="C83" s="7" t="s">
        <v>25</v>
      </c>
      <c r="E83" s="33">
        <v>109.27</v>
      </c>
      <c r="F83" s="12">
        <v>3.2199999999999999E-2</v>
      </c>
      <c r="G83" s="33">
        <v>3.52</v>
      </c>
    </row>
    <row r="84" spans="1:7" x14ac:dyDescent="0.2">
      <c r="A84" s="42">
        <f t="shared" si="0"/>
        <v>39</v>
      </c>
      <c r="C84" s="7" t="s">
        <v>26</v>
      </c>
      <c r="E84" s="33">
        <v>483.86</v>
      </c>
      <c r="F84" s="12">
        <v>2.5999999999999999E-2</v>
      </c>
      <c r="G84" s="33">
        <v>12.54</v>
      </c>
    </row>
    <row r="85" spans="1:7" x14ac:dyDescent="0.2">
      <c r="A85" s="42">
        <f t="shared" si="0"/>
        <v>40</v>
      </c>
      <c r="C85" s="7" t="s">
        <v>27</v>
      </c>
      <c r="E85" s="33">
        <v>40.18</v>
      </c>
      <c r="F85" s="12">
        <v>0.05</v>
      </c>
      <c r="G85" s="33">
        <v>1.99</v>
      </c>
    </row>
    <row r="86" spans="1:7" x14ac:dyDescent="0.2">
      <c r="A86" s="42">
        <f t="shared" si="0"/>
        <v>41</v>
      </c>
      <c r="C86" s="7" t="s">
        <v>28</v>
      </c>
      <c r="E86" s="33">
        <v>41.21</v>
      </c>
      <c r="F86" s="12">
        <v>2.92E-2</v>
      </c>
      <c r="G86" s="33">
        <v>1.2</v>
      </c>
    </row>
    <row r="87" spans="1:7" x14ac:dyDescent="0.2">
      <c r="A87" s="42">
        <f t="shared" si="0"/>
        <v>42</v>
      </c>
      <c r="C87" s="7" t="s">
        <v>29</v>
      </c>
      <c r="E87" s="33">
        <v>652.95000000000005</v>
      </c>
      <c r="F87" s="12">
        <v>3.0200000000000001E-2</v>
      </c>
      <c r="G87" s="33">
        <v>19.260000000000002</v>
      </c>
    </row>
    <row r="88" spans="1:7" x14ac:dyDescent="0.2">
      <c r="A88" s="42">
        <f t="shared" si="0"/>
        <v>43</v>
      </c>
      <c r="C88" s="7" t="s">
        <v>30</v>
      </c>
      <c r="E88" s="33">
        <v>238.51</v>
      </c>
      <c r="F88" s="12">
        <v>2.3800000000000002E-2</v>
      </c>
      <c r="G88" s="33">
        <v>5.67</v>
      </c>
    </row>
    <row r="89" spans="1:7" x14ac:dyDescent="0.2">
      <c r="A89" s="42">
        <f t="shared" si="0"/>
        <v>44</v>
      </c>
      <c r="C89" s="7" t="s">
        <v>23</v>
      </c>
      <c r="E89" s="33">
        <v>148.63999999999999</v>
      </c>
      <c r="F89" s="12">
        <v>3.7699999999999997E-2</v>
      </c>
      <c r="G89" s="33">
        <v>5.49</v>
      </c>
    </row>
    <row r="90" spans="1:7" x14ac:dyDescent="0.2">
      <c r="A90" s="42">
        <f t="shared" si="0"/>
        <v>45</v>
      </c>
      <c r="C90" s="7" t="s">
        <v>31</v>
      </c>
      <c r="E90" s="33">
        <v>92.79</v>
      </c>
      <c r="F90" s="12">
        <v>4.0300000000000002E-2</v>
      </c>
      <c r="G90" s="33">
        <v>3.71</v>
      </c>
    </row>
    <row r="91" spans="1:7" x14ac:dyDescent="0.2">
      <c r="A91" s="42">
        <f t="shared" si="0"/>
        <v>46</v>
      </c>
      <c r="C91" s="7" t="s">
        <v>20</v>
      </c>
      <c r="E91" s="33">
        <v>170.88</v>
      </c>
      <c r="F91" s="17" t="s">
        <v>153</v>
      </c>
      <c r="G91" s="33">
        <v>4.78</v>
      </c>
    </row>
    <row r="92" spans="1:7" x14ac:dyDescent="0.2">
      <c r="A92" s="42">
        <f t="shared" si="0"/>
        <v>47</v>
      </c>
      <c r="C92" s="7" t="s">
        <v>7</v>
      </c>
      <c r="E92" s="13">
        <f>SUM(E80:E91)</f>
        <v>2056.8700000000003</v>
      </c>
      <c r="F92" s="14"/>
      <c r="G92" s="13">
        <f>SUM(G80:G91)</f>
        <v>59.97</v>
      </c>
    </row>
    <row r="93" spans="1:7" x14ac:dyDescent="0.2">
      <c r="E93" s="9"/>
      <c r="F93" s="11"/>
      <c r="G93" s="9"/>
    </row>
    <row r="95" spans="1:7" s="38" customFormat="1" x14ac:dyDescent="0.2">
      <c r="E95" s="42"/>
    </row>
    <row r="96" spans="1:7" s="38" customFormat="1" x14ac:dyDescent="0.2">
      <c r="E96" s="42"/>
    </row>
    <row r="97" spans="5:5" s="38" customFormat="1" x14ac:dyDescent="0.2">
      <c r="E97" s="42"/>
    </row>
    <row r="98" spans="5:5" s="38" customFormat="1" x14ac:dyDescent="0.2">
      <c r="E98" s="42"/>
    </row>
    <row r="99" spans="5:5" s="38" customFormat="1" x14ac:dyDescent="0.2">
      <c r="E99" s="42"/>
    </row>
    <row r="100" spans="5:5" s="38" customFormat="1" x14ac:dyDescent="0.2">
      <c r="E100" s="42"/>
    </row>
    <row r="101" spans="5:5" s="38" customFormat="1" x14ac:dyDescent="0.2">
      <c r="E101" s="42"/>
    </row>
    <row r="102" spans="5:5" s="38" customFormat="1" x14ac:dyDescent="0.2">
      <c r="E102" s="42"/>
    </row>
    <row r="103" spans="5:5" s="38" customFormat="1" x14ac:dyDescent="0.2">
      <c r="E103" s="42"/>
    </row>
    <row r="104" spans="5:5" s="38" customFormat="1" x14ac:dyDescent="0.2">
      <c r="E104" s="42"/>
    </row>
    <row r="105" spans="5:5" s="38" customFormat="1" x14ac:dyDescent="0.2">
      <c r="E105" s="42"/>
    </row>
    <row r="106" spans="5:5" s="38" customFormat="1" x14ac:dyDescent="0.2">
      <c r="E106" s="42"/>
    </row>
    <row r="107" spans="5:5" s="38" customFormat="1" x14ac:dyDescent="0.2">
      <c r="E107" s="42"/>
    </row>
    <row r="108" spans="5:5" s="38" customFormat="1" x14ac:dyDescent="0.2">
      <c r="E108" s="42"/>
    </row>
    <row r="109" spans="5:5" s="38" customFormat="1" x14ac:dyDescent="0.2">
      <c r="E109" s="42"/>
    </row>
    <row r="110" spans="5:5" s="38" customFormat="1" x14ac:dyDescent="0.2">
      <c r="E110" s="42"/>
    </row>
    <row r="111" spans="5:5" s="38" customFormat="1" x14ac:dyDescent="0.2">
      <c r="E111" s="42"/>
    </row>
    <row r="112" spans="5:5" s="38" customFormat="1" x14ac:dyDescent="0.2">
      <c r="E112" s="42"/>
    </row>
    <row r="113" spans="1:7" s="48" customFormat="1" x14ac:dyDescent="0.2">
      <c r="A113" s="49" t="s">
        <v>164</v>
      </c>
      <c r="B113" s="49"/>
      <c r="C113" s="49"/>
      <c r="D113" s="49"/>
      <c r="E113" s="49"/>
      <c r="F113" s="49"/>
      <c r="G113" s="49"/>
    </row>
    <row r="114" spans="1:7" s="38" customFormat="1" x14ac:dyDescent="0.2">
      <c r="E114" s="42"/>
    </row>
    <row r="115" spans="1:7" s="45" customFormat="1" ht="27" x14ac:dyDescent="0.2">
      <c r="A115" s="47" t="s">
        <v>160</v>
      </c>
      <c r="C115" s="46" t="s">
        <v>0</v>
      </c>
      <c r="E115" s="47" t="s">
        <v>171</v>
      </c>
      <c r="F115" s="47" t="s">
        <v>11</v>
      </c>
      <c r="G115" s="47" t="s">
        <v>12</v>
      </c>
    </row>
    <row r="116" spans="1:7" s="38" customFormat="1" x14ac:dyDescent="0.2">
      <c r="E116" s="42" t="s">
        <v>1</v>
      </c>
      <c r="F116" s="42" t="s">
        <v>2</v>
      </c>
      <c r="G116" s="42" t="s">
        <v>118</v>
      </c>
    </row>
    <row r="117" spans="1:7" s="38" customFormat="1" x14ac:dyDescent="0.2">
      <c r="E117" s="42"/>
      <c r="F117" s="42"/>
      <c r="G117" s="42"/>
    </row>
    <row r="118" spans="1:7" x14ac:dyDescent="0.2">
      <c r="A118" s="8"/>
      <c r="C118" s="3" t="s">
        <v>6</v>
      </c>
      <c r="E118" s="11"/>
      <c r="F118" s="11"/>
      <c r="G118" s="9"/>
    </row>
    <row r="119" spans="1:7" x14ac:dyDescent="0.2">
      <c r="A119" s="8"/>
      <c r="E119" s="9"/>
      <c r="F119" s="11"/>
      <c r="G119" s="9"/>
    </row>
    <row r="120" spans="1:7" x14ac:dyDescent="0.2">
      <c r="A120" s="34">
        <v>48</v>
      </c>
      <c r="B120" s="31"/>
      <c r="C120" s="31" t="s">
        <v>17</v>
      </c>
      <c r="E120" s="33">
        <v>73.430000000000007</v>
      </c>
      <c r="F120" s="12">
        <v>1.9199999999999998E-2</v>
      </c>
      <c r="G120" s="33">
        <v>1.51</v>
      </c>
    </row>
    <row r="121" spans="1:7" x14ac:dyDescent="0.2">
      <c r="A121" s="34">
        <f>A120+1</f>
        <v>49</v>
      </c>
      <c r="B121" s="31"/>
      <c r="C121" s="31" t="s">
        <v>34</v>
      </c>
      <c r="E121" s="33">
        <v>10.119999999999999</v>
      </c>
      <c r="F121" s="12">
        <v>6.6699999999999995E-2</v>
      </c>
      <c r="G121" s="33">
        <v>0.67</v>
      </c>
    </row>
    <row r="122" spans="1:7" s="38" customFormat="1" x14ac:dyDescent="0.2">
      <c r="A122" s="42"/>
      <c r="E122" s="41"/>
      <c r="F122" s="12"/>
      <c r="G122" s="41"/>
    </row>
    <row r="123" spans="1:7" s="31" customFormat="1" x14ac:dyDescent="0.2">
      <c r="A123" s="42"/>
      <c r="C123" s="40" t="s">
        <v>35</v>
      </c>
      <c r="E123" s="33"/>
      <c r="F123" s="12"/>
      <c r="G123" s="33"/>
    </row>
    <row r="124" spans="1:7" x14ac:dyDescent="0.2">
      <c r="A124" s="42">
        <f>A121+1</f>
        <v>50</v>
      </c>
      <c r="B124" s="31"/>
      <c r="C124" s="31" t="s">
        <v>130</v>
      </c>
      <c r="E124" s="33"/>
      <c r="F124" s="12">
        <v>0.25</v>
      </c>
      <c r="G124" s="33"/>
    </row>
    <row r="125" spans="1:7" x14ac:dyDescent="0.2">
      <c r="A125" s="42">
        <f t="shared" ref="A125:A134" si="1">A124+1</f>
        <v>51</v>
      </c>
      <c r="B125" s="31"/>
      <c r="C125" s="31" t="s">
        <v>130</v>
      </c>
      <c r="E125" s="33"/>
      <c r="F125" s="12">
        <v>0.1</v>
      </c>
      <c r="G125" s="33"/>
    </row>
    <row r="126" spans="1:7" s="31" customFormat="1" x14ac:dyDescent="0.2">
      <c r="A126" s="42">
        <f t="shared" si="1"/>
        <v>52</v>
      </c>
      <c r="C126" s="38" t="s">
        <v>131</v>
      </c>
      <c r="E126" s="13">
        <v>125</v>
      </c>
      <c r="F126" s="14"/>
      <c r="G126" s="13">
        <v>28.39</v>
      </c>
    </row>
    <row r="127" spans="1:7" s="38" customFormat="1" x14ac:dyDescent="0.2">
      <c r="A127" s="42"/>
      <c r="C127" s="44"/>
      <c r="E127" s="53"/>
      <c r="F127" s="54"/>
      <c r="G127" s="53"/>
    </row>
    <row r="128" spans="1:7" x14ac:dyDescent="0.2">
      <c r="A128" s="42">
        <f>A126+1</f>
        <v>53</v>
      </c>
      <c r="B128" s="31"/>
      <c r="C128" s="31" t="s">
        <v>36</v>
      </c>
      <c r="E128" s="33">
        <v>64.180000000000007</v>
      </c>
      <c r="F128" s="12">
        <v>0.13270000000000001</v>
      </c>
      <c r="G128" s="33">
        <v>8.5399999999999991</v>
      </c>
    </row>
    <row r="129" spans="1:7" x14ac:dyDescent="0.2">
      <c r="A129" s="42">
        <f t="shared" si="1"/>
        <v>54</v>
      </c>
      <c r="B129" s="31"/>
      <c r="C129" s="31" t="s">
        <v>37</v>
      </c>
      <c r="E129" s="33">
        <v>19.25</v>
      </c>
      <c r="F129" s="12">
        <v>6.9199999999999998E-2</v>
      </c>
      <c r="G129" s="33">
        <v>1.45</v>
      </c>
    </row>
    <row r="130" spans="1:7" x14ac:dyDescent="0.2">
      <c r="A130" s="42">
        <f t="shared" si="1"/>
        <v>55</v>
      </c>
      <c r="B130" s="31"/>
      <c r="C130" s="31" t="s">
        <v>38</v>
      </c>
      <c r="E130" s="33">
        <v>38.18</v>
      </c>
      <c r="F130" s="12">
        <v>6.6699999999999995E-2</v>
      </c>
      <c r="G130" s="33">
        <v>2.5099999999999998</v>
      </c>
    </row>
    <row r="131" spans="1:7" x14ac:dyDescent="0.2">
      <c r="A131" s="42">
        <f t="shared" si="1"/>
        <v>56</v>
      </c>
      <c r="B131" s="31"/>
      <c r="C131" s="31" t="s">
        <v>40</v>
      </c>
      <c r="E131" s="33">
        <v>2.59</v>
      </c>
      <c r="F131" s="12">
        <v>0.04</v>
      </c>
      <c r="G131" s="33">
        <v>0.1</v>
      </c>
    </row>
    <row r="132" spans="1:7" x14ac:dyDescent="0.2">
      <c r="A132" s="42">
        <f t="shared" si="1"/>
        <v>57</v>
      </c>
      <c r="B132" s="31"/>
      <c r="C132" s="31" t="s">
        <v>39</v>
      </c>
      <c r="E132" s="33">
        <v>14.19</v>
      </c>
      <c r="F132" s="12">
        <v>6.6699999999999995E-2</v>
      </c>
      <c r="G132" s="33">
        <v>0.95</v>
      </c>
    </row>
    <row r="133" spans="1:7" x14ac:dyDescent="0.2">
      <c r="A133" s="42">
        <f t="shared" si="1"/>
        <v>58</v>
      </c>
      <c r="B133" s="31"/>
      <c r="C133" s="31" t="s">
        <v>20</v>
      </c>
      <c r="E133" s="33">
        <v>60.82</v>
      </c>
      <c r="F133" s="17" t="s">
        <v>155</v>
      </c>
      <c r="G133" s="33">
        <v>5.95</v>
      </c>
    </row>
    <row r="134" spans="1:7" x14ac:dyDescent="0.2">
      <c r="A134" s="42">
        <f t="shared" si="1"/>
        <v>59</v>
      </c>
      <c r="B134" s="31"/>
      <c r="C134" s="31" t="s">
        <v>7</v>
      </c>
      <c r="E134" s="13">
        <f>SUM(E120:E133)</f>
        <v>407.76</v>
      </c>
      <c r="F134" s="14"/>
      <c r="G134" s="13">
        <f>SUM(G120:G133)</f>
        <v>50.070000000000007</v>
      </c>
    </row>
    <row r="135" spans="1:7" x14ac:dyDescent="0.2">
      <c r="A135" s="34"/>
      <c r="B135" s="31"/>
      <c r="C135" s="31"/>
      <c r="E135" s="33"/>
      <c r="F135" s="12"/>
      <c r="G135" s="33"/>
    </row>
    <row r="136" spans="1:7" ht="13.5" thickBot="1" x14ac:dyDescent="0.25">
      <c r="A136" s="42">
        <f>A134+1</f>
        <v>60</v>
      </c>
      <c r="B136" s="31"/>
      <c r="C136" s="38" t="s">
        <v>151</v>
      </c>
      <c r="E136" s="35">
        <f>E15+E23+E34+E44+E77+E92+E134</f>
        <v>10213.671</v>
      </c>
      <c r="F136" s="16">
        <f>G136/E136</f>
        <v>3.0230560588842156E-2</v>
      </c>
      <c r="G136" s="35">
        <f>G15+G23+G34+G44+G77+G92+G134</f>
        <v>308.76500000000004</v>
      </c>
    </row>
    <row r="137" spans="1:7" ht="13.5" thickTop="1" x14ac:dyDescent="0.2"/>
    <row r="138" spans="1:7" x14ac:dyDescent="0.2">
      <c r="A138" s="3" t="s">
        <v>172</v>
      </c>
    </row>
    <row r="139" spans="1:7" x14ac:dyDescent="0.2">
      <c r="A139" s="10" t="s">
        <v>10</v>
      </c>
      <c r="C139" s="31" t="s">
        <v>175</v>
      </c>
    </row>
  </sheetData>
  <pageMargins left="0.7" right="0.7" top="0.75" bottom="0.75" header="0.3" footer="0.3"/>
  <pageSetup firstPageNumber="14" orientation="portrait" useFirstPageNumber="1" r:id="rId1"/>
  <headerFooter>
    <oddHeader xml:space="preserve">&amp;R&amp;"Arial,Regular"&amp;10Filed: 2022-10-31
EB-2022-0200
Exhibit 4
Tab 5
Schedule 1
Attachment 3
Page &amp;P of 28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03814-F167-4F5E-A00F-16E1C36B0DFF}">
  <dimension ref="A5:G139"/>
  <sheetViews>
    <sheetView view="pageLayout" zoomScale="90" zoomScaleNormal="100" zoomScalePageLayoutView="90" workbookViewId="0">
      <selection activeCell="C139" sqref="C139"/>
    </sheetView>
  </sheetViews>
  <sheetFormatPr defaultColWidth="101.140625" defaultRowHeight="12.75" x14ac:dyDescent="0.2"/>
  <cols>
    <col min="1" max="1" width="5.7109375" style="7" bestFit="1" customWidth="1"/>
    <col min="2" max="2" width="1.28515625" style="7" customWidth="1"/>
    <col min="3" max="3" width="33.7109375" style="7" customWidth="1"/>
    <col min="4" max="4" width="1.28515625" style="7" customWidth="1"/>
    <col min="5" max="5" width="16" style="8" customWidth="1"/>
    <col min="6" max="7" width="16" style="7" customWidth="1"/>
    <col min="8" max="16384" width="101.140625" style="7"/>
  </cols>
  <sheetData>
    <row r="5" spans="1:7" s="2" customFormat="1" x14ac:dyDescent="0.2">
      <c r="A5" s="1"/>
      <c r="B5" s="1"/>
      <c r="C5" s="1"/>
      <c r="D5" s="1"/>
      <c r="E5" s="1"/>
      <c r="F5" s="1"/>
      <c r="G5" s="1"/>
    </row>
    <row r="6" spans="1:7" s="2" customFormat="1" x14ac:dyDescent="0.2">
      <c r="A6" s="1" t="s">
        <v>16</v>
      </c>
      <c r="B6" s="1"/>
      <c r="C6" s="1"/>
      <c r="D6" s="1"/>
      <c r="E6" s="1"/>
      <c r="F6" s="1"/>
      <c r="G6" s="1"/>
    </row>
    <row r="8" spans="1:7" s="6" customFormat="1" ht="27" x14ac:dyDescent="0.2">
      <c r="A8" s="47" t="s">
        <v>160</v>
      </c>
      <c r="C8" s="46" t="s">
        <v>0</v>
      </c>
      <c r="E8" s="47" t="s">
        <v>171</v>
      </c>
      <c r="F8" s="47" t="s">
        <v>11</v>
      </c>
      <c r="G8" s="47" t="s">
        <v>12</v>
      </c>
    </row>
    <row r="9" spans="1:7" x14ac:dyDescent="0.2">
      <c r="E9" s="8" t="s">
        <v>1</v>
      </c>
      <c r="F9" s="8" t="s">
        <v>2</v>
      </c>
      <c r="G9" s="42" t="s">
        <v>118</v>
      </c>
    </row>
    <row r="10" spans="1:7" x14ac:dyDescent="0.2">
      <c r="F10" s="8"/>
      <c r="G10" s="8"/>
    </row>
    <row r="11" spans="1:7" x14ac:dyDescent="0.2">
      <c r="C11" s="3" t="s">
        <v>8</v>
      </c>
      <c r="F11" s="8"/>
      <c r="G11" s="8"/>
    </row>
    <row r="12" spans="1:7" x14ac:dyDescent="0.2">
      <c r="A12" s="8"/>
      <c r="E12" s="11"/>
      <c r="F12" s="11"/>
      <c r="G12" s="9"/>
    </row>
    <row r="13" spans="1:7" x14ac:dyDescent="0.2">
      <c r="A13" s="8">
        <v>1</v>
      </c>
      <c r="C13" s="7" t="s">
        <v>14</v>
      </c>
      <c r="E13" s="33">
        <v>1.1750814000000001</v>
      </c>
      <c r="F13" s="12"/>
      <c r="G13" s="33">
        <v>5.9689679999999995E-2</v>
      </c>
    </row>
    <row r="14" spans="1:7" x14ac:dyDescent="0.2">
      <c r="A14" s="8">
        <v>2</v>
      </c>
      <c r="C14" s="7" t="s">
        <v>15</v>
      </c>
      <c r="E14" s="33">
        <v>0.49476059000000006</v>
      </c>
      <c r="F14" s="12"/>
      <c r="G14" s="33">
        <v>0.19171280000000002</v>
      </c>
    </row>
    <row r="15" spans="1:7" x14ac:dyDescent="0.2">
      <c r="A15" s="8">
        <v>3</v>
      </c>
      <c r="C15" s="7" t="s">
        <v>7</v>
      </c>
      <c r="E15" s="13">
        <f>SUM(E12:E14)</f>
        <v>1.6698419900000001</v>
      </c>
      <c r="F15" s="14"/>
      <c r="G15" s="13">
        <f>SUM(G12:G14)</f>
        <v>0.25140247999999998</v>
      </c>
    </row>
    <row r="16" spans="1:7" x14ac:dyDescent="0.2">
      <c r="A16" s="8"/>
      <c r="E16" s="9"/>
      <c r="F16" s="11"/>
      <c r="G16" s="9"/>
    </row>
    <row r="17" spans="1:7" x14ac:dyDescent="0.2">
      <c r="A17" s="8"/>
      <c r="C17" s="3" t="s">
        <v>3</v>
      </c>
      <c r="E17" s="9"/>
      <c r="F17" s="11"/>
      <c r="G17" s="9"/>
    </row>
    <row r="18" spans="1:7" x14ac:dyDescent="0.2">
      <c r="A18" s="8"/>
      <c r="E18" s="9"/>
      <c r="F18" s="11"/>
      <c r="G18" s="9"/>
    </row>
    <row r="19" spans="1:7" x14ac:dyDescent="0.2">
      <c r="A19" s="8">
        <v>4</v>
      </c>
      <c r="C19" s="7" t="s">
        <v>17</v>
      </c>
      <c r="E19" s="33">
        <v>5.5355062900000007</v>
      </c>
      <c r="F19" s="12">
        <v>2.8500000000000001E-2</v>
      </c>
      <c r="G19" s="33">
        <v>0.14790581999999999</v>
      </c>
    </row>
    <row r="20" spans="1:7" x14ac:dyDescent="0.2">
      <c r="A20" s="8">
        <v>5</v>
      </c>
      <c r="C20" s="7" t="s">
        <v>18</v>
      </c>
      <c r="E20" s="33">
        <v>5.0197925649999995</v>
      </c>
      <c r="F20" s="12">
        <v>2.5399999999999999E-2</v>
      </c>
      <c r="G20" s="33">
        <v>0.11706047999999999</v>
      </c>
    </row>
    <row r="21" spans="1:7" x14ac:dyDescent="0.2">
      <c r="A21" s="8">
        <v>6</v>
      </c>
      <c r="C21" s="7" t="s">
        <v>19</v>
      </c>
      <c r="E21" s="33">
        <v>20.22526508</v>
      </c>
      <c r="F21" s="12">
        <v>3.5400000000000001E-2</v>
      </c>
      <c r="G21" s="33">
        <v>0.71552545000000012</v>
      </c>
    </row>
    <row r="22" spans="1:7" x14ac:dyDescent="0.2">
      <c r="A22" s="8">
        <v>7</v>
      </c>
      <c r="C22" s="7" t="s">
        <v>20</v>
      </c>
      <c r="E22" s="33">
        <v>1.949786005</v>
      </c>
      <c r="F22" s="17" t="s">
        <v>152</v>
      </c>
      <c r="G22" s="33">
        <v>6.3225039999999996E-2</v>
      </c>
    </row>
    <row r="23" spans="1:7" x14ac:dyDescent="0.2">
      <c r="A23" s="8">
        <v>8</v>
      </c>
      <c r="C23" s="7" t="s">
        <v>7</v>
      </c>
      <c r="E23" s="13">
        <f>SUM(E18:E22)</f>
        <v>32.730349939999996</v>
      </c>
      <c r="F23" s="14"/>
      <c r="G23" s="13">
        <f>SUM(G18:G22)</f>
        <v>1.0437167900000002</v>
      </c>
    </row>
    <row r="24" spans="1:7" x14ac:dyDescent="0.2">
      <c r="A24" s="8"/>
      <c r="C24" s="15"/>
      <c r="E24" s="9"/>
      <c r="F24" s="11"/>
      <c r="G24" s="9"/>
    </row>
    <row r="25" spans="1:7" x14ac:dyDescent="0.2">
      <c r="A25" s="8"/>
      <c r="C25" s="3" t="s">
        <v>4</v>
      </c>
      <c r="E25" s="9"/>
      <c r="F25" s="11"/>
      <c r="G25" s="9"/>
    </row>
    <row r="26" spans="1:7" x14ac:dyDescent="0.2">
      <c r="A26" s="8"/>
      <c r="E26" s="9"/>
      <c r="F26" s="11"/>
      <c r="G26" s="9"/>
    </row>
    <row r="27" spans="1:7" x14ac:dyDescent="0.2">
      <c r="A27" s="34">
        <v>9</v>
      </c>
      <c r="B27" s="31"/>
      <c r="C27" s="31" t="s">
        <v>21</v>
      </c>
      <c r="E27" s="33">
        <v>31.98506128</v>
      </c>
      <c r="F27" s="12">
        <v>2.1000000000000001E-2</v>
      </c>
      <c r="G27" s="33">
        <v>0.67168632000000006</v>
      </c>
    </row>
    <row r="28" spans="1:7" x14ac:dyDescent="0.2">
      <c r="A28" s="34">
        <v>10</v>
      </c>
      <c r="B28" s="31"/>
      <c r="C28" s="31" t="s">
        <v>17</v>
      </c>
      <c r="E28" s="33">
        <v>69.746094319999997</v>
      </c>
      <c r="F28" s="12">
        <v>2.5000000000000001E-2</v>
      </c>
      <c r="G28" s="33">
        <v>1.7345082700000003</v>
      </c>
    </row>
    <row r="29" spans="1:7" x14ac:dyDescent="0.2">
      <c r="A29" s="34">
        <v>11</v>
      </c>
      <c r="B29" s="31"/>
      <c r="C29" s="31" t="s">
        <v>46</v>
      </c>
      <c r="E29" s="33">
        <v>48.558298179999994</v>
      </c>
      <c r="F29" s="12">
        <v>2.4799999999999999E-2</v>
      </c>
      <c r="G29" s="33">
        <v>1.2015796699999999</v>
      </c>
    </row>
    <row r="30" spans="1:7" s="31" customFormat="1" x14ac:dyDescent="0.2">
      <c r="A30" s="34">
        <v>12</v>
      </c>
      <c r="C30" s="31" t="s">
        <v>53</v>
      </c>
      <c r="E30" s="33">
        <v>50.828139375000006</v>
      </c>
      <c r="F30" s="12"/>
      <c r="G30" s="33">
        <v>1.19114678</v>
      </c>
    </row>
    <row r="31" spans="1:7" x14ac:dyDescent="0.2">
      <c r="A31" s="34">
        <v>13</v>
      </c>
      <c r="B31" s="31"/>
      <c r="C31" s="31" t="s">
        <v>22</v>
      </c>
      <c r="E31" s="33">
        <v>471.57023248499996</v>
      </c>
      <c r="F31" s="12">
        <v>2.6800000000000001E-2</v>
      </c>
      <c r="G31" s="33">
        <v>12.60906445</v>
      </c>
    </row>
    <row r="32" spans="1:7" x14ac:dyDescent="0.2">
      <c r="A32" s="34">
        <v>14</v>
      </c>
      <c r="B32" s="31"/>
      <c r="C32" s="31" t="s">
        <v>23</v>
      </c>
      <c r="E32" s="33">
        <v>74.621015349999993</v>
      </c>
      <c r="F32" s="12">
        <v>3.1099999999999999E-2</v>
      </c>
      <c r="G32" s="33">
        <v>-1.2112991200000001</v>
      </c>
    </row>
    <row r="33" spans="1:7" x14ac:dyDescent="0.2">
      <c r="A33" s="34">
        <v>15</v>
      </c>
      <c r="B33" s="31"/>
      <c r="C33" s="31" t="s">
        <v>20</v>
      </c>
      <c r="E33" s="33">
        <v>19.932610035000003</v>
      </c>
      <c r="F33" s="17" t="s">
        <v>153</v>
      </c>
      <c r="G33" s="33">
        <v>0.53711297000000091</v>
      </c>
    </row>
    <row r="34" spans="1:7" x14ac:dyDescent="0.2">
      <c r="A34" s="34">
        <v>16</v>
      </c>
      <c r="B34" s="31"/>
      <c r="C34" s="31" t="s">
        <v>7</v>
      </c>
      <c r="E34" s="13">
        <f>SUM(E26:E33)</f>
        <v>767.24145102499995</v>
      </c>
      <c r="F34" s="14"/>
      <c r="G34" s="13">
        <f>SUM(G26:G33)</f>
        <v>16.733799340000004</v>
      </c>
    </row>
    <row r="35" spans="1:7" x14ac:dyDescent="0.2">
      <c r="A35" s="8"/>
      <c r="C35" s="2"/>
      <c r="E35" s="33"/>
      <c r="F35" s="11"/>
      <c r="G35" s="33"/>
    </row>
    <row r="36" spans="1:7" x14ac:dyDescent="0.2">
      <c r="A36" s="8"/>
      <c r="C36" s="3" t="s">
        <v>5</v>
      </c>
      <c r="E36" s="33"/>
      <c r="F36" s="11"/>
      <c r="G36" s="33"/>
    </row>
    <row r="37" spans="1:7" x14ac:dyDescent="0.2">
      <c r="A37" s="8"/>
      <c r="E37" s="33"/>
      <c r="F37" s="11"/>
      <c r="G37" s="33"/>
    </row>
    <row r="38" spans="1:7" x14ac:dyDescent="0.2">
      <c r="A38" s="34">
        <v>17</v>
      </c>
      <c r="C38" s="7" t="s">
        <v>21</v>
      </c>
      <c r="E38" s="33">
        <v>67.884340969999982</v>
      </c>
      <c r="F38" s="12">
        <v>1.7600000000000001E-2</v>
      </c>
      <c r="G38" s="33">
        <v>1.1894715300000001</v>
      </c>
    </row>
    <row r="39" spans="1:7" x14ac:dyDescent="0.2">
      <c r="A39" s="34">
        <v>18</v>
      </c>
      <c r="C39" s="7" t="s">
        <v>17</v>
      </c>
      <c r="E39" s="33">
        <v>166.670492405</v>
      </c>
      <c r="F39" s="12">
        <v>2.0299999999999999E-2</v>
      </c>
      <c r="G39" s="33">
        <v>3.3754453999999998</v>
      </c>
    </row>
    <row r="40" spans="1:7" x14ac:dyDescent="0.2">
      <c r="A40" s="34">
        <v>19</v>
      </c>
      <c r="C40" s="7" t="s">
        <v>24</v>
      </c>
      <c r="E40" s="33">
        <v>1983.3809374416671</v>
      </c>
      <c r="F40" s="12">
        <v>1.9800000000000002E-2</v>
      </c>
      <c r="G40" s="33">
        <v>38.907614819999999</v>
      </c>
    </row>
    <row r="41" spans="1:7" x14ac:dyDescent="0.2">
      <c r="A41" s="34">
        <v>20</v>
      </c>
      <c r="C41" s="7" t="s">
        <v>22</v>
      </c>
      <c r="E41" s="33">
        <v>944.13962644499998</v>
      </c>
      <c r="F41" s="12">
        <v>3.2300000000000002E-2</v>
      </c>
      <c r="G41" s="33">
        <v>30.468669219999999</v>
      </c>
    </row>
    <row r="42" spans="1:7" x14ac:dyDescent="0.2">
      <c r="A42" s="34">
        <v>21</v>
      </c>
      <c r="C42" s="7" t="s">
        <v>23</v>
      </c>
      <c r="E42" s="33">
        <v>343.47360737999986</v>
      </c>
      <c r="F42" s="12">
        <v>2.5999999999999999E-2</v>
      </c>
      <c r="G42" s="33">
        <v>12.203677509999999</v>
      </c>
    </row>
    <row r="43" spans="1:7" x14ac:dyDescent="0.2">
      <c r="A43" s="34">
        <v>22</v>
      </c>
      <c r="C43" s="7" t="s">
        <v>20</v>
      </c>
      <c r="E43" s="33">
        <v>215.81469463999997</v>
      </c>
      <c r="F43" s="17" t="s">
        <v>154</v>
      </c>
      <c r="G43" s="33">
        <v>5.2348513499999996</v>
      </c>
    </row>
    <row r="44" spans="1:7" x14ac:dyDescent="0.2">
      <c r="A44" s="34">
        <v>23</v>
      </c>
      <c r="C44" s="7" t="s">
        <v>7</v>
      </c>
      <c r="E44" s="13">
        <f>SUM(E37:E43)</f>
        <v>3721.3636992816673</v>
      </c>
      <c r="F44" s="14"/>
      <c r="G44" s="13">
        <f>SUM(G37:G43)</f>
        <v>91.379729829999988</v>
      </c>
    </row>
    <row r="45" spans="1:7" x14ac:dyDescent="0.2">
      <c r="A45" s="34"/>
      <c r="C45" s="2"/>
      <c r="E45" s="33"/>
      <c r="F45" s="11"/>
      <c r="G45" s="33"/>
    </row>
    <row r="46" spans="1:7" s="38" customFormat="1" x14ac:dyDescent="0.2">
      <c r="A46" s="42"/>
      <c r="C46" s="48"/>
      <c r="E46" s="41"/>
      <c r="F46" s="41"/>
      <c r="G46" s="41"/>
    </row>
    <row r="47" spans="1:7" s="38" customFormat="1" x14ac:dyDescent="0.2">
      <c r="A47" s="42"/>
      <c r="C47" s="48"/>
      <c r="E47" s="41"/>
      <c r="F47" s="41"/>
      <c r="G47" s="41"/>
    </row>
    <row r="48" spans="1:7" s="38" customFormat="1" x14ac:dyDescent="0.2">
      <c r="A48" s="42"/>
      <c r="C48" s="48"/>
      <c r="E48" s="41"/>
      <c r="F48" s="41"/>
      <c r="G48" s="41"/>
    </row>
    <row r="49" spans="1:7" s="38" customFormat="1" x14ac:dyDescent="0.2">
      <c r="A49" s="42"/>
      <c r="C49" s="48"/>
      <c r="E49" s="41"/>
      <c r="F49" s="41"/>
      <c r="G49" s="41"/>
    </row>
    <row r="50" spans="1:7" s="38" customFormat="1" x14ac:dyDescent="0.2">
      <c r="A50" s="42"/>
      <c r="C50" s="48"/>
      <c r="E50" s="41"/>
      <c r="F50" s="41"/>
      <c r="G50" s="41"/>
    </row>
    <row r="51" spans="1:7" s="38" customFormat="1" x14ac:dyDescent="0.2">
      <c r="A51" s="42"/>
      <c r="C51" s="48"/>
      <c r="E51" s="41"/>
      <c r="F51" s="41"/>
      <c r="G51" s="41"/>
    </row>
    <row r="52" spans="1:7" s="38" customFormat="1" x14ac:dyDescent="0.2">
      <c r="A52" s="42"/>
      <c r="C52" s="48"/>
      <c r="E52" s="41"/>
      <c r="F52" s="41"/>
      <c r="G52" s="41"/>
    </row>
    <row r="53" spans="1:7" s="38" customFormat="1" x14ac:dyDescent="0.2">
      <c r="A53" s="42"/>
      <c r="C53" s="48"/>
      <c r="E53" s="41"/>
      <c r="F53" s="41"/>
      <c r="G53" s="41"/>
    </row>
    <row r="54" spans="1:7" s="38" customFormat="1" x14ac:dyDescent="0.2">
      <c r="A54" s="42"/>
      <c r="C54" s="48"/>
      <c r="E54" s="41"/>
      <c r="F54" s="41"/>
      <c r="G54" s="41"/>
    </row>
    <row r="55" spans="1:7" s="38" customFormat="1" x14ac:dyDescent="0.2">
      <c r="A55" s="42"/>
      <c r="C55" s="48"/>
      <c r="E55" s="41"/>
      <c r="F55" s="41"/>
      <c r="G55" s="41"/>
    </row>
    <row r="56" spans="1:7" s="38" customFormat="1" x14ac:dyDescent="0.2">
      <c r="A56" s="42"/>
      <c r="C56" s="48"/>
      <c r="E56" s="41"/>
      <c r="F56" s="41"/>
      <c r="G56" s="41"/>
    </row>
    <row r="57" spans="1:7" s="38" customFormat="1" x14ac:dyDescent="0.2">
      <c r="A57" s="42"/>
      <c r="C57" s="48"/>
      <c r="E57" s="41"/>
      <c r="F57" s="41"/>
      <c r="G57" s="41"/>
    </row>
    <row r="58" spans="1:7" s="38" customFormat="1" x14ac:dyDescent="0.2">
      <c r="A58" s="42"/>
      <c r="C58" s="48"/>
      <c r="E58" s="41"/>
      <c r="F58" s="41"/>
      <c r="G58" s="41"/>
    </row>
    <row r="59" spans="1:7" s="48" customFormat="1" x14ac:dyDescent="0.2">
      <c r="A59" s="49" t="s">
        <v>165</v>
      </c>
      <c r="B59" s="49"/>
      <c r="C59" s="49"/>
      <c r="D59" s="49"/>
      <c r="E59" s="49"/>
      <c r="F59" s="49"/>
      <c r="G59" s="49"/>
    </row>
    <row r="60" spans="1:7" s="38" customFormat="1" x14ac:dyDescent="0.2">
      <c r="E60" s="42"/>
    </row>
    <row r="61" spans="1:7" s="45" customFormat="1" ht="27" x14ac:dyDescent="0.2">
      <c r="A61" s="47" t="s">
        <v>160</v>
      </c>
      <c r="C61" s="46" t="s">
        <v>0</v>
      </c>
      <c r="E61" s="47" t="s">
        <v>171</v>
      </c>
      <c r="F61" s="47" t="s">
        <v>11</v>
      </c>
      <c r="G61" s="47" t="s">
        <v>12</v>
      </c>
    </row>
    <row r="62" spans="1:7" s="38" customFormat="1" x14ac:dyDescent="0.2">
      <c r="E62" s="42" t="s">
        <v>1</v>
      </c>
      <c r="F62" s="42" t="s">
        <v>2</v>
      </c>
      <c r="G62" s="42" t="s">
        <v>118</v>
      </c>
    </row>
    <row r="63" spans="1:7" s="38" customFormat="1" x14ac:dyDescent="0.2">
      <c r="E63" s="42"/>
      <c r="F63" s="42"/>
      <c r="G63" s="42"/>
    </row>
    <row r="64" spans="1:7" x14ac:dyDescent="0.2">
      <c r="A64" s="34"/>
      <c r="C64" s="3" t="s">
        <v>32</v>
      </c>
      <c r="E64" s="33"/>
      <c r="F64" s="11"/>
      <c r="G64" s="33"/>
    </row>
    <row r="65" spans="1:7" x14ac:dyDescent="0.2">
      <c r="A65" s="34"/>
      <c r="E65" s="33"/>
      <c r="F65" s="11"/>
      <c r="G65" s="33"/>
    </row>
    <row r="66" spans="1:7" s="2" customFormat="1" x14ac:dyDescent="0.2">
      <c r="A66" s="34">
        <v>24</v>
      </c>
      <c r="B66" s="7"/>
      <c r="C66" s="7" t="s">
        <v>21</v>
      </c>
      <c r="D66" s="7"/>
      <c r="E66" s="33">
        <v>8.9933701849999999</v>
      </c>
      <c r="F66" s="12">
        <v>1.6500000000000001E-2</v>
      </c>
      <c r="G66" s="33">
        <v>0.14751751999999999</v>
      </c>
    </row>
    <row r="67" spans="1:7" s="2" customFormat="1" x14ac:dyDescent="0.2">
      <c r="A67" s="34">
        <v>25</v>
      </c>
      <c r="B67" s="7"/>
      <c r="C67" s="7" t="s">
        <v>17</v>
      </c>
      <c r="D67" s="7"/>
      <c r="E67" s="33">
        <v>142.85485763000003</v>
      </c>
      <c r="F67" s="12">
        <v>2.2200000000000001E-2</v>
      </c>
      <c r="G67" s="33">
        <v>3.1253810299999998</v>
      </c>
    </row>
    <row r="68" spans="1:7" x14ac:dyDescent="0.2">
      <c r="A68" s="34">
        <v>26</v>
      </c>
      <c r="C68" s="7" t="s">
        <v>25</v>
      </c>
      <c r="E68" s="33">
        <v>129.41137302111781</v>
      </c>
      <c r="F68" s="12">
        <v>2.81E-2</v>
      </c>
      <c r="G68" s="33">
        <v>3.6332846700000001</v>
      </c>
    </row>
    <row r="69" spans="1:7" s="6" customFormat="1" x14ac:dyDescent="0.2">
      <c r="A69" s="34">
        <v>27</v>
      </c>
      <c r="B69" s="7"/>
      <c r="C69" s="7" t="s">
        <v>26</v>
      </c>
      <c r="D69" s="7"/>
      <c r="E69" s="33">
        <v>976.32827109300911</v>
      </c>
      <c r="F69" s="12">
        <v>2.5100000000000001E-2</v>
      </c>
      <c r="G69" s="33">
        <v>24.515627169999998</v>
      </c>
    </row>
    <row r="70" spans="1:7" s="6" customFormat="1" x14ac:dyDescent="0.2">
      <c r="A70" s="34">
        <v>28</v>
      </c>
      <c r="B70" s="7"/>
      <c r="C70" s="7" t="s">
        <v>27</v>
      </c>
      <c r="D70" s="7"/>
      <c r="E70" s="33">
        <v>100.93970040499998</v>
      </c>
      <c r="F70" s="12">
        <v>0.05</v>
      </c>
      <c r="G70" s="33">
        <v>4.80498855</v>
      </c>
    </row>
    <row r="71" spans="1:7" s="6" customFormat="1" x14ac:dyDescent="0.2">
      <c r="A71" s="34">
        <v>29</v>
      </c>
      <c r="B71" s="7"/>
      <c r="C71" s="7" t="s">
        <v>28</v>
      </c>
      <c r="D71" s="7"/>
      <c r="E71" s="33">
        <v>82.061217824999574</v>
      </c>
      <c r="F71" s="12">
        <v>2.8000000000000001E-2</v>
      </c>
      <c r="G71" s="33">
        <v>2.1737940600000001</v>
      </c>
    </row>
    <row r="72" spans="1:7" s="6" customFormat="1" x14ac:dyDescent="0.2">
      <c r="A72" s="34">
        <v>30</v>
      </c>
      <c r="B72" s="7"/>
      <c r="C72" s="7" t="s">
        <v>29</v>
      </c>
      <c r="D72" s="7"/>
      <c r="E72" s="33">
        <v>633.03703454170613</v>
      </c>
      <c r="F72" s="12">
        <v>2.8299999999999999E-2</v>
      </c>
      <c r="G72" s="33">
        <v>16.814104650000001</v>
      </c>
    </row>
    <row r="73" spans="1:7" s="6" customFormat="1" x14ac:dyDescent="0.2">
      <c r="A73" s="34">
        <v>31</v>
      </c>
      <c r="B73" s="7"/>
      <c r="C73" s="7" t="s">
        <v>30</v>
      </c>
      <c r="D73" s="7"/>
      <c r="E73" s="33">
        <v>728.36971972001629</v>
      </c>
      <c r="F73" s="12">
        <v>2.3099999999999999E-2</v>
      </c>
      <c r="G73" s="33">
        <v>16.625264880000003</v>
      </c>
    </row>
    <row r="74" spans="1:7" s="6" customFormat="1" x14ac:dyDescent="0.2">
      <c r="A74" s="34">
        <v>32</v>
      </c>
      <c r="B74" s="7"/>
      <c r="C74" s="7" t="s">
        <v>23</v>
      </c>
      <c r="D74" s="7"/>
      <c r="E74" s="33">
        <v>66.81506985999998</v>
      </c>
      <c r="F74" s="12">
        <v>3.6600000000000001E-2</v>
      </c>
      <c r="G74" s="33">
        <v>2.4120016</v>
      </c>
    </row>
    <row r="75" spans="1:7" s="6" customFormat="1" x14ac:dyDescent="0.2">
      <c r="A75" s="34">
        <v>33</v>
      </c>
      <c r="B75" s="7"/>
      <c r="C75" s="7" t="s">
        <v>31</v>
      </c>
      <c r="D75" s="7"/>
      <c r="E75" s="33">
        <v>382.35857791500013</v>
      </c>
      <c r="F75" s="12">
        <v>3.8199999999999998E-2</v>
      </c>
      <c r="G75" s="33">
        <v>14.518246469999999</v>
      </c>
    </row>
    <row r="76" spans="1:7" s="6" customFormat="1" x14ac:dyDescent="0.2">
      <c r="A76" s="34">
        <v>34</v>
      </c>
      <c r="B76" s="7"/>
      <c r="C76" s="7" t="s">
        <v>20</v>
      </c>
      <c r="D76" s="7"/>
      <c r="E76" s="33">
        <v>335.44938543000006</v>
      </c>
      <c r="F76" s="17" t="s">
        <v>153</v>
      </c>
      <c r="G76" s="33">
        <v>9.3795589800000059</v>
      </c>
    </row>
    <row r="77" spans="1:7" x14ac:dyDescent="0.2">
      <c r="A77" s="34">
        <v>35</v>
      </c>
      <c r="C77" s="7" t="s">
        <v>7</v>
      </c>
      <c r="E77" s="13">
        <f>SUM(E65:E76)</f>
        <v>3586.618577625849</v>
      </c>
      <c r="F77" s="14"/>
      <c r="G77" s="13">
        <f>SUM(G65:G76)</f>
        <v>98.149769579999997</v>
      </c>
    </row>
    <row r="78" spans="1:7" x14ac:dyDescent="0.2">
      <c r="A78" s="8"/>
      <c r="C78" s="15"/>
      <c r="E78" s="9"/>
      <c r="F78" s="11"/>
      <c r="G78" s="9"/>
    </row>
    <row r="79" spans="1:7" x14ac:dyDescent="0.2">
      <c r="A79" s="8"/>
      <c r="C79" s="3" t="s">
        <v>33</v>
      </c>
      <c r="E79" s="9"/>
      <c r="F79" s="11"/>
      <c r="G79" s="9"/>
    </row>
    <row r="80" spans="1:7" x14ac:dyDescent="0.2">
      <c r="A80" s="8"/>
      <c r="E80" s="9"/>
      <c r="F80" s="11"/>
      <c r="G80" s="9"/>
    </row>
    <row r="81" spans="1:7" x14ac:dyDescent="0.2">
      <c r="A81" s="8">
        <v>36</v>
      </c>
      <c r="C81" s="7" t="s">
        <v>21</v>
      </c>
      <c r="E81" s="33">
        <v>10.772249894999995</v>
      </c>
      <c r="F81" s="12">
        <v>1.7100000000000001E-2</v>
      </c>
      <c r="G81" s="33">
        <v>0.18302764000000002</v>
      </c>
    </row>
    <row r="82" spans="1:7" x14ac:dyDescent="0.2">
      <c r="A82" s="8">
        <f>A81+1</f>
        <v>37</v>
      </c>
      <c r="C82" s="7" t="s">
        <v>17</v>
      </c>
      <c r="E82" s="33">
        <v>69.988822629999959</v>
      </c>
      <c r="F82" s="12">
        <v>2.41E-2</v>
      </c>
      <c r="G82" s="33">
        <v>1.6614625000000001</v>
      </c>
    </row>
    <row r="83" spans="1:7" x14ac:dyDescent="0.2">
      <c r="A83" s="42">
        <f t="shared" ref="A83:A92" si="0">A82+1</f>
        <v>38</v>
      </c>
      <c r="C83" s="7" t="s">
        <v>25</v>
      </c>
      <c r="E83" s="33">
        <v>110.64787510388211</v>
      </c>
      <c r="F83" s="12">
        <v>3.2199999999999999E-2</v>
      </c>
      <c r="G83" s="33">
        <v>3.5656210799999997</v>
      </c>
    </row>
    <row r="84" spans="1:7" x14ac:dyDescent="0.2">
      <c r="A84" s="42">
        <f t="shared" si="0"/>
        <v>39</v>
      </c>
      <c r="C84" s="7" t="s">
        <v>26</v>
      </c>
      <c r="E84" s="33">
        <v>497.66193017198975</v>
      </c>
      <c r="F84" s="12">
        <v>2.5999999999999999E-2</v>
      </c>
      <c r="G84" s="33">
        <v>12.915746429999999</v>
      </c>
    </row>
    <row r="85" spans="1:7" x14ac:dyDescent="0.2">
      <c r="A85" s="42">
        <f t="shared" si="0"/>
        <v>40</v>
      </c>
      <c r="C85" s="7" t="s">
        <v>27</v>
      </c>
      <c r="E85" s="33">
        <v>38.345553314999997</v>
      </c>
      <c r="F85" s="12">
        <v>0.05</v>
      </c>
      <c r="G85" s="33">
        <v>1.8361219600000001</v>
      </c>
    </row>
    <row r="86" spans="1:7" x14ac:dyDescent="0.2">
      <c r="A86" s="42">
        <f t="shared" si="0"/>
        <v>41</v>
      </c>
      <c r="C86" s="7" t="s">
        <v>28</v>
      </c>
      <c r="E86" s="33">
        <v>41.902060949999992</v>
      </c>
      <c r="F86" s="12">
        <v>2.92E-2</v>
      </c>
      <c r="G86" s="33">
        <v>1.2157862200000003</v>
      </c>
    </row>
    <row r="87" spans="1:7" x14ac:dyDescent="0.2">
      <c r="A87" s="42">
        <f t="shared" si="0"/>
        <v>42</v>
      </c>
      <c r="C87" s="7" t="s">
        <v>29</v>
      </c>
      <c r="E87" s="33">
        <v>700.22616997996147</v>
      </c>
      <c r="F87" s="12">
        <v>3.0200000000000001E-2</v>
      </c>
      <c r="G87" s="33">
        <v>20.743810109999998</v>
      </c>
    </row>
    <row r="88" spans="1:7" x14ac:dyDescent="0.2">
      <c r="A88" s="42">
        <f t="shared" si="0"/>
        <v>43</v>
      </c>
      <c r="C88" s="7" t="s">
        <v>30</v>
      </c>
      <c r="E88" s="33">
        <v>242.51048813331846</v>
      </c>
      <c r="F88" s="12">
        <v>2.3800000000000002E-2</v>
      </c>
      <c r="G88" s="33">
        <v>5.7218149400000007</v>
      </c>
    </row>
    <row r="89" spans="1:7" x14ac:dyDescent="0.2">
      <c r="A89" s="42">
        <f t="shared" si="0"/>
        <v>44</v>
      </c>
      <c r="C89" s="7" t="s">
        <v>23</v>
      </c>
      <c r="E89" s="33">
        <v>153.43979606500025</v>
      </c>
      <c r="F89" s="12">
        <v>3.7699999999999997E-2</v>
      </c>
      <c r="G89" s="33">
        <v>5.7309491000000001</v>
      </c>
    </row>
    <row r="90" spans="1:7" x14ac:dyDescent="0.2">
      <c r="A90" s="42">
        <f t="shared" si="0"/>
        <v>45</v>
      </c>
      <c r="C90" s="7" t="s">
        <v>31</v>
      </c>
      <c r="E90" s="33">
        <v>99.498941710000011</v>
      </c>
      <c r="F90" s="12">
        <v>4.0300000000000002E-2</v>
      </c>
      <c r="G90" s="33">
        <v>3.9130814599999999</v>
      </c>
    </row>
    <row r="91" spans="1:7" x14ac:dyDescent="0.2">
      <c r="A91" s="42">
        <f t="shared" si="0"/>
        <v>46</v>
      </c>
      <c r="C91" s="7" t="s">
        <v>20</v>
      </c>
      <c r="E91" s="33">
        <v>189.30822660500004</v>
      </c>
      <c r="F91" s="17" t="s">
        <v>153</v>
      </c>
      <c r="G91" s="33">
        <v>5.2394432400000026</v>
      </c>
    </row>
    <row r="92" spans="1:7" x14ac:dyDescent="0.2">
      <c r="A92" s="42">
        <f t="shared" si="0"/>
        <v>47</v>
      </c>
      <c r="C92" s="7" t="s">
        <v>7</v>
      </c>
      <c r="E92" s="13">
        <f>SUM(E80:E91)</f>
        <v>2154.302114559152</v>
      </c>
      <c r="F92" s="14"/>
      <c r="G92" s="13">
        <f>SUM(G80:G91)</f>
        <v>62.726864680000006</v>
      </c>
    </row>
    <row r="93" spans="1:7" x14ac:dyDescent="0.2">
      <c r="E93" s="33"/>
      <c r="F93" s="11"/>
      <c r="G93" s="33"/>
    </row>
    <row r="94" spans="1:7" s="38" customFormat="1" x14ac:dyDescent="0.2">
      <c r="E94" s="41"/>
      <c r="F94" s="41"/>
      <c r="G94" s="41"/>
    </row>
    <row r="95" spans="1:7" s="38" customFormat="1" x14ac:dyDescent="0.2">
      <c r="E95" s="41"/>
      <c r="F95" s="41"/>
      <c r="G95" s="41"/>
    </row>
    <row r="96" spans="1:7" s="38" customFormat="1" x14ac:dyDescent="0.2">
      <c r="E96" s="41"/>
      <c r="F96" s="41"/>
      <c r="G96" s="41"/>
    </row>
    <row r="97" spans="5:7" s="38" customFormat="1" x14ac:dyDescent="0.2">
      <c r="E97" s="41"/>
      <c r="F97" s="41"/>
      <c r="G97" s="41"/>
    </row>
    <row r="98" spans="5:7" s="38" customFormat="1" x14ac:dyDescent="0.2">
      <c r="E98" s="41"/>
      <c r="F98" s="41"/>
      <c r="G98" s="41"/>
    </row>
    <row r="99" spans="5:7" s="38" customFormat="1" x14ac:dyDescent="0.2">
      <c r="E99" s="41"/>
      <c r="F99" s="41"/>
      <c r="G99" s="41"/>
    </row>
    <row r="100" spans="5:7" s="38" customFormat="1" x14ac:dyDescent="0.2">
      <c r="E100" s="41"/>
      <c r="F100" s="41"/>
      <c r="G100" s="41"/>
    </row>
    <row r="101" spans="5:7" s="38" customFormat="1" x14ac:dyDescent="0.2">
      <c r="E101" s="41"/>
      <c r="F101" s="41"/>
      <c r="G101" s="41"/>
    </row>
    <row r="102" spans="5:7" s="38" customFormat="1" x14ac:dyDescent="0.2">
      <c r="E102" s="41"/>
      <c r="F102" s="41"/>
      <c r="G102" s="41"/>
    </row>
    <row r="103" spans="5:7" s="38" customFormat="1" x14ac:dyDescent="0.2">
      <c r="E103" s="41"/>
      <c r="F103" s="41"/>
      <c r="G103" s="41"/>
    </row>
    <row r="104" spans="5:7" s="38" customFormat="1" x14ac:dyDescent="0.2">
      <c r="E104" s="41"/>
      <c r="F104" s="41"/>
      <c r="G104" s="41"/>
    </row>
    <row r="105" spans="5:7" s="38" customFormat="1" x14ac:dyDescent="0.2">
      <c r="E105" s="41"/>
      <c r="F105" s="41"/>
      <c r="G105" s="41"/>
    </row>
    <row r="106" spans="5:7" s="38" customFormat="1" x14ac:dyDescent="0.2">
      <c r="E106" s="41"/>
      <c r="F106" s="41"/>
      <c r="G106" s="41"/>
    </row>
    <row r="107" spans="5:7" s="38" customFormat="1" x14ac:dyDescent="0.2">
      <c r="E107" s="41"/>
      <c r="F107" s="41"/>
      <c r="G107" s="41"/>
    </row>
    <row r="108" spans="5:7" s="38" customFormat="1" x14ac:dyDescent="0.2">
      <c r="E108" s="41"/>
      <c r="F108" s="41"/>
      <c r="G108" s="41"/>
    </row>
    <row r="109" spans="5:7" s="38" customFormat="1" x14ac:dyDescent="0.2">
      <c r="E109" s="41"/>
      <c r="F109" s="41"/>
      <c r="G109" s="41"/>
    </row>
    <row r="110" spans="5:7" s="38" customFormat="1" x14ac:dyDescent="0.2">
      <c r="E110" s="41"/>
      <c r="F110" s="41"/>
      <c r="G110" s="41"/>
    </row>
    <row r="111" spans="5:7" s="38" customFormat="1" x14ac:dyDescent="0.2">
      <c r="E111" s="41"/>
      <c r="F111" s="41"/>
      <c r="G111" s="41"/>
    </row>
    <row r="112" spans="5:7" s="38" customFormat="1" x14ac:dyDescent="0.2">
      <c r="E112" s="41"/>
      <c r="F112" s="41"/>
      <c r="G112" s="41"/>
    </row>
    <row r="113" spans="1:7" s="48" customFormat="1" x14ac:dyDescent="0.2">
      <c r="A113" s="49" t="s">
        <v>165</v>
      </c>
      <c r="B113" s="49"/>
      <c r="C113" s="49"/>
      <c r="D113" s="49"/>
      <c r="E113" s="49"/>
      <c r="F113" s="49"/>
      <c r="G113" s="49"/>
    </row>
    <row r="114" spans="1:7" s="38" customFormat="1" x14ac:dyDescent="0.2">
      <c r="E114" s="42"/>
    </row>
    <row r="115" spans="1:7" s="45" customFormat="1" ht="27" x14ac:dyDescent="0.2">
      <c r="A115" s="47" t="s">
        <v>160</v>
      </c>
      <c r="C115" s="46" t="s">
        <v>0</v>
      </c>
      <c r="E115" s="47" t="s">
        <v>171</v>
      </c>
      <c r="F115" s="47" t="s">
        <v>11</v>
      </c>
      <c r="G115" s="47" t="s">
        <v>12</v>
      </c>
    </row>
    <row r="116" spans="1:7" s="38" customFormat="1" x14ac:dyDescent="0.2">
      <c r="E116" s="42" t="s">
        <v>1</v>
      </c>
      <c r="F116" s="42" t="s">
        <v>2</v>
      </c>
      <c r="G116" s="42" t="s">
        <v>118</v>
      </c>
    </row>
    <row r="117" spans="1:7" s="38" customFormat="1" x14ac:dyDescent="0.2">
      <c r="E117" s="42"/>
      <c r="F117" s="42"/>
      <c r="G117" s="42"/>
    </row>
    <row r="118" spans="1:7" x14ac:dyDescent="0.2">
      <c r="A118" s="8"/>
      <c r="C118" s="3" t="s">
        <v>6</v>
      </c>
      <c r="E118" s="33"/>
      <c r="F118" s="11"/>
      <c r="G118" s="33"/>
    </row>
    <row r="119" spans="1:7" x14ac:dyDescent="0.2">
      <c r="A119" s="8"/>
      <c r="E119" s="33"/>
      <c r="F119" s="11"/>
      <c r="G119" s="33"/>
    </row>
    <row r="120" spans="1:7" x14ac:dyDescent="0.2">
      <c r="A120" s="34">
        <v>48</v>
      </c>
      <c r="B120" s="31"/>
      <c r="C120" s="31" t="s">
        <v>17</v>
      </c>
      <c r="E120" s="33">
        <v>81.90573188997098</v>
      </c>
      <c r="F120" s="12">
        <v>1.9199999999999998E-2</v>
      </c>
      <c r="G120" s="33">
        <v>1.6108727020480003</v>
      </c>
    </row>
    <row r="121" spans="1:7" x14ac:dyDescent="0.2">
      <c r="A121" s="34">
        <f>A120+1</f>
        <v>49</v>
      </c>
      <c r="B121" s="31"/>
      <c r="C121" s="31" t="s">
        <v>34</v>
      </c>
      <c r="E121" s="33">
        <v>9.7115857200890012</v>
      </c>
      <c r="F121" s="12">
        <v>6.6699999999999995E-2</v>
      </c>
      <c r="G121" s="33">
        <v>0.64518810408400007</v>
      </c>
    </row>
    <row r="122" spans="1:7" s="38" customFormat="1" x14ac:dyDescent="0.2">
      <c r="A122" s="42"/>
      <c r="E122" s="41"/>
      <c r="F122" s="12"/>
      <c r="G122" s="41"/>
    </row>
    <row r="123" spans="1:7" s="31" customFormat="1" x14ac:dyDescent="0.2">
      <c r="A123" s="42"/>
      <c r="C123" s="40" t="s">
        <v>35</v>
      </c>
      <c r="E123" s="33"/>
      <c r="F123" s="12"/>
      <c r="G123" s="33"/>
    </row>
    <row r="124" spans="1:7" x14ac:dyDescent="0.2">
      <c r="A124" s="42">
        <f>A121+1</f>
        <v>50</v>
      </c>
      <c r="B124" s="31"/>
      <c r="C124" s="31" t="s">
        <v>130</v>
      </c>
      <c r="E124" s="33"/>
      <c r="F124" s="12">
        <v>0.25</v>
      </c>
      <c r="G124" s="33"/>
    </row>
    <row r="125" spans="1:7" x14ac:dyDescent="0.2">
      <c r="A125" s="42">
        <f t="shared" ref="A125:A134" si="1">A124+1</f>
        <v>51</v>
      </c>
      <c r="B125" s="31"/>
      <c r="C125" s="31" t="s">
        <v>130</v>
      </c>
      <c r="E125" s="33"/>
      <c r="F125" s="12">
        <v>0.1</v>
      </c>
      <c r="G125" s="33"/>
    </row>
    <row r="126" spans="1:7" s="31" customFormat="1" x14ac:dyDescent="0.2">
      <c r="A126" s="42">
        <f t="shared" si="1"/>
        <v>52</v>
      </c>
      <c r="C126" s="38" t="s">
        <v>131</v>
      </c>
      <c r="E126" s="13">
        <v>121.22495617222999</v>
      </c>
      <c r="F126" s="14"/>
      <c r="G126" s="13">
        <v>24.910190859732005</v>
      </c>
    </row>
    <row r="127" spans="1:7" s="38" customFormat="1" x14ac:dyDescent="0.2">
      <c r="A127" s="42"/>
      <c r="C127" s="44"/>
      <c r="E127" s="53"/>
      <c r="F127" s="54"/>
      <c r="G127" s="53"/>
    </row>
    <row r="128" spans="1:7" x14ac:dyDescent="0.2">
      <c r="A128" s="42">
        <f>A126+1</f>
        <v>53</v>
      </c>
      <c r="B128" s="31"/>
      <c r="C128" s="31" t="s">
        <v>36</v>
      </c>
      <c r="E128" s="33">
        <v>65.251937839589999</v>
      </c>
      <c r="F128" s="12">
        <v>0.13270000000000001</v>
      </c>
      <c r="G128" s="33">
        <v>8.6093559888000009</v>
      </c>
    </row>
    <row r="129" spans="1:7" x14ac:dyDescent="0.2">
      <c r="A129" s="42">
        <f t="shared" si="1"/>
        <v>54</v>
      </c>
      <c r="B129" s="31"/>
      <c r="C129" s="31" t="s">
        <v>37</v>
      </c>
      <c r="E129" s="33">
        <v>20.112278244270005</v>
      </c>
      <c r="F129" s="12">
        <v>6.9199999999999998E-2</v>
      </c>
      <c r="G129" s="33">
        <v>1.3331003536199999</v>
      </c>
    </row>
    <row r="130" spans="1:7" x14ac:dyDescent="0.2">
      <c r="A130" s="42">
        <f t="shared" si="1"/>
        <v>55</v>
      </c>
      <c r="B130" s="31"/>
      <c r="C130" s="31" t="s">
        <v>38</v>
      </c>
      <c r="E130" s="33">
        <v>37.272028441968018</v>
      </c>
      <c r="F130" s="12">
        <v>6.6699999999999995E-2</v>
      </c>
      <c r="G130" s="33">
        <v>2.3952180721400005</v>
      </c>
    </row>
    <row r="131" spans="1:7" x14ac:dyDescent="0.2">
      <c r="A131" s="42">
        <f t="shared" si="1"/>
        <v>56</v>
      </c>
      <c r="B131" s="31"/>
      <c r="C131" s="31" t="s">
        <v>40</v>
      </c>
      <c r="E131" s="33">
        <v>3.8576863308819993</v>
      </c>
      <c r="F131" s="12">
        <v>0.04</v>
      </c>
      <c r="G131" s="33">
        <v>0.12911642553599997</v>
      </c>
    </row>
    <row r="132" spans="1:7" x14ac:dyDescent="0.2">
      <c r="A132" s="42">
        <f t="shared" si="1"/>
        <v>57</v>
      </c>
      <c r="B132" s="31"/>
      <c r="C132" s="31" t="s">
        <v>39</v>
      </c>
      <c r="E132" s="33">
        <v>11.89054242636</v>
      </c>
      <c r="F132" s="12">
        <v>6.6699999999999995E-2</v>
      </c>
      <c r="G132" s="33">
        <v>0.69048395558000009</v>
      </c>
    </row>
    <row r="133" spans="1:7" x14ac:dyDescent="0.2">
      <c r="A133" s="42">
        <f t="shared" si="1"/>
        <v>58</v>
      </c>
      <c r="B133" s="31"/>
      <c r="C133" s="31" t="s">
        <v>20</v>
      </c>
      <c r="E133" s="33">
        <v>67.303981145000023</v>
      </c>
      <c r="F133" s="17">
        <v>10</v>
      </c>
      <c r="G133" s="33">
        <v>6.3284930800000003</v>
      </c>
    </row>
    <row r="134" spans="1:7" x14ac:dyDescent="0.2">
      <c r="A134" s="42">
        <f t="shared" si="1"/>
        <v>59</v>
      </c>
      <c r="B134" s="31"/>
      <c r="C134" s="31" t="s">
        <v>7</v>
      </c>
      <c r="E134" s="13">
        <v>418.53072821036</v>
      </c>
      <c r="F134" s="14"/>
      <c r="G134" s="13">
        <v>46.652019541540007</v>
      </c>
    </row>
    <row r="135" spans="1:7" x14ac:dyDescent="0.2">
      <c r="A135" s="34"/>
      <c r="B135" s="31"/>
      <c r="C135" s="31"/>
      <c r="E135" s="33"/>
      <c r="F135" s="12"/>
      <c r="G135" s="33"/>
    </row>
    <row r="136" spans="1:7" ht="13.5" thickBot="1" x14ac:dyDescent="0.25">
      <c r="A136" s="42">
        <f>A134+1</f>
        <v>60</v>
      </c>
      <c r="B136" s="31"/>
      <c r="C136" s="38" t="s">
        <v>151</v>
      </c>
      <c r="E136" s="35">
        <f>E15+E23+E34+E44+E77+E92+E134</f>
        <v>10682.456762632028</v>
      </c>
      <c r="F136" s="16">
        <f>G136/E136</f>
        <v>2.9668952496976968E-2</v>
      </c>
      <c r="G136" s="35">
        <f>G15+G23+G34+G44+G77+G92+G134</f>
        <v>316.93730224154001</v>
      </c>
    </row>
    <row r="137" spans="1:7" ht="13.5" thickTop="1" x14ac:dyDescent="0.2">
      <c r="A137" s="31"/>
      <c r="B137" s="31"/>
      <c r="C137" s="31"/>
      <c r="E137" s="33"/>
      <c r="G137" s="32"/>
    </row>
    <row r="138" spans="1:7" x14ac:dyDescent="0.2">
      <c r="A138" s="3" t="s">
        <v>172</v>
      </c>
    </row>
    <row r="139" spans="1:7" x14ac:dyDescent="0.2">
      <c r="A139" s="10" t="s">
        <v>10</v>
      </c>
      <c r="C139" s="31" t="s">
        <v>175</v>
      </c>
    </row>
  </sheetData>
  <pageMargins left="0.7" right="0.7" top="0.75" bottom="0.75" header="0.3" footer="0.3"/>
  <pageSetup firstPageNumber="17" orientation="portrait" useFirstPageNumber="1" r:id="rId1"/>
  <headerFooter>
    <oddHeader xml:space="preserve">&amp;R&amp;"Arial,Regular"&amp;10Filed: 2022-10-31
EB-2022-0200
Exhibit 4
Tab 5
Schedule 1
Attachment 3
Page &amp;P of 28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E2819-B654-4106-9D16-BE687B416141}">
  <dimension ref="A6:G138"/>
  <sheetViews>
    <sheetView view="pageLayout" zoomScale="90" zoomScaleNormal="100" zoomScalePageLayoutView="90" workbookViewId="0"/>
  </sheetViews>
  <sheetFormatPr defaultColWidth="101.140625" defaultRowHeight="12.75" x14ac:dyDescent="0.2"/>
  <cols>
    <col min="1" max="1" width="5.7109375" style="7" bestFit="1" customWidth="1"/>
    <col min="2" max="2" width="1.28515625" style="7" customWidth="1"/>
    <col min="3" max="3" width="34.5703125" style="7" customWidth="1"/>
    <col min="4" max="4" width="1.28515625" style="7" customWidth="1"/>
    <col min="5" max="5" width="15.42578125" style="8" customWidth="1"/>
    <col min="6" max="7" width="15.42578125" style="7" customWidth="1"/>
    <col min="8" max="16384" width="101.140625" style="7"/>
  </cols>
  <sheetData>
    <row r="6" spans="1:7" s="2" customFormat="1" x14ac:dyDescent="0.2">
      <c r="A6" s="1" t="s">
        <v>43</v>
      </c>
      <c r="B6" s="1"/>
      <c r="C6" s="1"/>
      <c r="D6" s="1"/>
      <c r="E6" s="1"/>
      <c r="F6" s="1"/>
      <c r="G6" s="1"/>
    </row>
    <row r="8" spans="1:7" s="6" customFormat="1" ht="27" x14ac:dyDescent="0.2">
      <c r="A8" s="5" t="s">
        <v>160</v>
      </c>
      <c r="C8" s="46" t="s">
        <v>0</v>
      </c>
      <c r="E8" s="47" t="s">
        <v>171</v>
      </c>
      <c r="F8" s="47" t="s">
        <v>11</v>
      </c>
      <c r="G8" s="47" t="s">
        <v>12</v>
      </c>
    </row>
    <row r="9" spans="1:7" x14ac:dyDescent="0.2">
      <c r="E9" s="8" t="s">
        <v>1</v>
      </c>
      <c r="F9" s="8" t="s">
        <v>2</v>
      </c>
      <c r="G9" s="42" t="s">
        <v>118</v>
      </c>
    </row>
    <row r="10" spans="1:7" x14ac:dyDescent="0.2">
      <c r="F10" s="8"/>
      <c r="G10" s="8"/>
    </row>
    <row r="11" spans="1:7" x14ac:dyDescent="0.2">
      <c r="C11" s="3" t="s">
        <v>8</v>
      </c>
      <c r="F11" s="8"/>
      <c r="G11" s="8"/>
    </row>
    <row r="12" spans="1:7" x14ac:dyDescent="0.2">
      <c r="A12" s="8"/>
      <c r="E12" s="11"/>
      <c r="F12" s="11"/>
      <c r="G12" s="9"/>
    </row>
    <row r="13" spans="1:7" x14ac:dyDescent="0.2">
      <c r="A13" s="8">
        <v>1</v>
      </c>
      <c r="C13" s="7" t="s">
        <v>14</v>
      </c>
      <c r="E13" s="41">
        <v>1.1715580966666668</v>
      </c>
      <c r="F13" s="12"/>
      <c r="G13" s="41">
        <v>4.9741400000000002E-3</v>
      </c>
    </row>
    <row r="14" spans="1:7" x14ac:dyDescent="0.2">
      <c r="A14" s="8">
        <v>2</v>
      </c>
      <c r="C14" s="7" t="s">
        <v>15</v>
      </c>
      <c r="E14" s="41">
        <v>0.49476059000000006</v>
      </c>
      <c r="F14" s="12"/>
      <c r="G14" s="41">
        <v>4.1229999999999999E-4</v>
      </c>
    </row>
    <row r="15" spans="1:7" x14ac:dyDescent="0.2">
      <c r="A15" s="8">
        <v>3</v>
      </c>
      <c r="C15" s="7" t="s">
        <v>7</v>
      </c>
      <c r="E15" s="13">
        <f>SUM(E12:E14)</f>
        <v>1.6663186866666668</v>
      </c>
      <c r="F15" s="14"/>
      <c r="G15" s="13">
        <f>SUM(G12:G14)</f>
        <v>5.3864400000000002E-3</v>
      </c>
    </row>
    <row r="16" spans="1:7" x14ac:dyDescent="0.2">
      <c r="A16" s="8"/>
      <c r="E16" s="9"/>
      <c r="F16" s="11"/>
      <c r="G16" s="9"/>
    </row>
    <row r="17" spans="1:7" x14ac:dyDescent="0.2">
      <c r="A17" s="8"/>
      <c r="C17" s="3" t="s">
        <v>3</v>
      </c>
      <c r="E17" s="9"/>
      <c r="F17" s="11"/>
      <c r="G17" s="9"/>
    </row>
    <row r="18" spans="1:7" x14ac:dyDescent="0.2">
      <c r="A18" s="8"/>
      <c r="E18" s="9"/>
      <c r="F18" s="11"/>
      <c r="G18" s="9"/>
    </row>
    <row r="19" spans="1:7" x14ac:dyDescent="0.2">
      <c r="A19" s="8">
        <v>4</v>
      </c>
      <c r="C19" s="7" t="s">
        <v>17</v>
      </c>
      <c r="E19" s="41">
        <v>6.0454496719149997</v>
      </c>
      <c r="F19" s="12">
        <v>2.8500000000000001E-2</v>
      </c>
      <c r="G19" s="41">
        <v>0.16986889372459985</v>
      </c>
    </row>
    <row r="20" spans="1:7" x14ac:dyDescent="0.2">
      <c r="A20" s="8">
        <v>5</v>
      </c>
      <c r="C20" s="7" t="s">
        <v>18</v>
      </c>
      <c r="E20" s="41">
        <v>5.6528658800000002</v>
      </c>
      <c r="F20" s="12">
        <v>2.5399999999999999E-2</v>
      </c>
      <c r="G20" s="41">
        <v>0.14099104838081228</v>
      </c>
    </row>
    <row r="21" spans="1:7" x14ac:dyDescent="0.2">
      <c r="A21" s="8">
        <v>6</v>
      </c>
      <c r="C21" s="7" t="s">
        <v>19</v>
      </c>
      <c r="E21" s="41">
        <v>20.243859790000002</v>
      </c>
      <c r="F21" s="12">
        <v>3.5400000000000001E-2</v>
      </c>
      <c r="G21" s="41">
        <v>0.71663264018550021</v>
      </c>
    </row>
    <row r="22" spans="1:7" x14ac:dyDescent="0.2">
      <c r="A22" s="8">
        <v>7</v>
      </c>
      <c r="C22" s="7" t="s">
        <v>20</v>
      </c>
      <c r="E22" s="41">
        <v>3.2041207427900567</v>
      </c>
      <c r="F22" s="17" t="s">
        <v>152</v>
      </c>
      <c r="G22" s="41">
        <v>7.7806075063493102E-2</v>
      </c>
    </row>
    <row r="23" spans="1:7" x14ac:dyDescent="0.2">
      <c r="A23" s="8">
        <v>8</v>
      </c>
      <c r="C23" s="7" t="s">
        <v>7</v>
      </c>
      <c r="E23" s="13">
        <f>SUM(E18:E22)</f>
        <v>35.146296084705057</v>
      </c>
      <c r="F23" s="14"/>
      <c r="G23" s="13">
        <f>SUM(G18:G22)</f>
        <v>1.1052986573544055</v>
      </c>
    </row>
    <row r="24" spans="1:7" x14ac:dyDescent="0.2">
      <c r="A24" s="8"/>
      <c r="C24" s="15"/>
      <c r="E24" s="41"/>
      <c r="F24" s="11"/>
      <c r="G24" s="41"/>
    </row>
    <row r="25" spans="1:7" x14ac:dyDescent="0.2">
      <c r="A25" s="8"/>
      <c r="C25" s="3" t="s">
        <v>4</v>
      </c>
      <c r="E25" s="41"/>
      <c r="F25" s="11"/>
      <c r="G25" s="41"/>
    </row>
    <row r="26" spans="1:7" x14ac:dyDescent="0.2">
      <c r="A26" s="8"/>
      <c r="E26" s="41"/>
      <c r="F26" s="11"/>
      <c r="G26" s="41"/>
    </row>
    <row r="27" spans="1:7" x14ac:dyDescent="0.2">
      <c r="A27" s="42">
        <v>9</v>
      </c>
      <c r="B27" s="38"/>
      <c r="C27" s="38" t="s">
        <v>21</v>
      </c>
      <c r="E27" s="41">
        <v>32.863409294999997</v>
      </c>
      <c r="F27" s="12">
        <v>2.1000000000000001E-2</v>
      </c>
      <c r="G27" s="41">
        <v>0.68162227897930494</v>
      </c>
    </row>
    <row r="28" spans="1:7" x14ac:dyDescent="0.2">
      <c r="A28" s="42">
        <v>10</v>
      </c>
      <c r="B28" s="38"/>
      <c r="C28" s="38" t="s">
        <v>17</v>
      </c>
      <c r="E28" s="41">
        <v>71.469586042801666</v>
      </c>
      <c r="F28" s="12">
        <v>2.5000000000000001E-2</v>
      </c>
      <c r="G28" s="41">
        <v>1.77207712414074</v>
      </c>
    </row>
    <row r="29" spans="1:7" x14ac:dyDescent="0.2">
      <c r="A29" s="42">
        <v>11</v>
      </c>
      <c r="B29" s="38"/>
      <c r="C29" s="38" t="s">
        <v>46</v>
      </c>
      <c r="E29" s="41">
        <v>50.339863557999983</v>
      </c>
      <c r="F29" s="12">
        <v>2.4799999999999999E-2</v>
      </c>
      <c r="G29" s="41">
        <v>1.2346627035028408</v>
      </c>
    </row>
    <row r="30" spans="1:7" s="38" customFormat="1" x14ac:dyDescent="0.2">
      <c r="A30" s="42">
        <v>12</v>
      </c>
      <c r="C30" s="38" t="s">
        <v>53</v>
      </c>
      <c r="E30" s="41">
        <v>51.592707043333348</v>
      </c>
      <c r="F30" s="12">
        <v>2.4799999999999999E-2</v>
      </c>
      <c r="G30" s="41">
        <v>1.2736576529562189</v>
      </c>
    </row>
    <row r="31" spans="1:7" x14ac:dyDescent="0.2">
      <c r="A31" s="42">
        <v>13</v>
      </c>
      <c r="B31" s="38"/>
      <c r="C31" s="38" t="s">
        <v>22</v>
      </c>
      <c r="E31" s="41">
        <v>472.2137434440001</v>
      </c>
      <c r="F31" s="12">
        <v>2.6800000000000001E-2</v>
      </c>
      <c r="G31" s="41">
        <v>12.661702968332186</v>
      </c>
    </row>
    <row r="32" spans="1:7" x14ac:dyDescent="0.2">
      <c r="A32" s="42">
        <v>14</v>
      </c>
      <c r="B32" s="38"/>
      <c r="C32" s="38" t="s">
        <v>23</v>
      </c>
      <c r="E32" s="41">
        <v>67.568072848150024</v>
      </c>
      <c r="F32" s="12">
        <v>3.1099999999999999E-2</v>
      </c>
      <c r="G32" s="41">
        <v>2.0299245976748419</v>
      </c>
    </row>
    <row r="33" spans="1:7" x14ac:dyDescent="0.2">
      <c r="A33" s="42">
        <v>15</v>
      </c>
      <c r="B33" s="38"/>
      <c r="C33" s="38" t="s">
        <v>20</v>
      </c>
      <c r="E33" s="41">
        <v>22.659946646902654</v>
      </c>
      <c r="F33" s="17" t="s">
        <v>153</v>
      </c>
      <c r="G33" s="41">
        <v>0.63536417568487102</v>
      </c>
    </row>
    <row r="34" spans="1:7" x14ac:dyDescent="0.2">
      <c r="A34" s="42">
        <v>16</v>
      </c>
      <c r="B34" s="38"/>
      <c r="C34" s="38" t="s">
        <v>7</v>
      </c>
      <c r="E34" s="13">
        <f>SUM(E26:E33)</f>
        <v>768.70732887818781</v>
      </c>
      <c r="F34" s="14"/>
      <c r="G34" s="13">
        <f>SUM(G26:G33)</f>
        <v>20.289011501271005</v>
      </c>
    </row>
    <row r="35" spans="1:7" x14ac:dyDescent="0.2">
      <c r="A35" s="8"/>
      <c r="C35" s="2"/>
      <c r="E35" s="41"/>
      <c r="F35" s="11"/>
      <c r="G35" s="41"/>
    </row>
    <row r="36" spans="1:7" x14ac:dyDescent="0.2">
      <c r="A36" s="8"/>
      <c r="C36" s="3" t="s">
        <v>66</v>
      </c>
      <c r="E36" s="41"/>
      <c r="F36" s="11"/>
      <c r="G36" s="41"/>
    </row>
    <row r="37" spans="1:7" x14ac:dyDescent="0.2">
      <c r="A37" s="8"/>
      <c r="E37" s="41"/>
      <c r="F37" s="11"/>
      <c r="G37" s="41"/>
    </row>
    <row r="38" spans="1:7" x14ac:dyDescent="0.2">
      <c r="A38" s="42">
        <v>17</v>
      </c>
      <c r="C38" s="7" t="s">
        <v>21</v>
      </c>
      <c r="E38" s="41">
        <v>68.414870319000016</v>
      </c>
      <c r="F38" s="12">
        <v>1.7600000000000001E-2</v>
      </c>
      <c r="G38" s="41">
        <v>1.2031503760625657</v>
      </c>
    </row>
    <row r="39" spans="1:7" x14ac:dyDescent="0.2">
      <c r="A39" s="42">
        <v>18</v>
      </c>
      <c r="C39" s="7" t="s">
        <v>17</v>
      </c>
      <c r="E39" s="41">
        <v>167.40570545897168</v>
      </c>
      <c r="F39" s="12">
        <v>2.0299999999999999E-2</v>
      </c>
      <c r="G39" s="41">
        <v>3.3945972588923583</v>
      </c>
    </row>
    <row r="40" spans="1:7" x14ac:dyDescent="0.2">
      <c r="A40" s="42">
        <v>19</v>
      </c>
      <c r="C40" s="7" t="s">
        <v>24</v>
      </c>
      <c r="E40" s="41">
        <v>2036.8717605060097</v>
      </c>
      <c r="F40" s="12">
        <v>1.9800000000000002E-2</v>
      </c>
      <c r="G40" s="41">
        <v>40.105617075706533</v>
      </c>
    </row>
    <row r="41" spans="1:7" x14ac:dyDescent="0.2">
      <c r="A41" s="42">
        <v>20</v>
      </c>
      <c r="C41" s="7" t="s">
        <v>22</v>
      </c>
      <c r="E41" s="41">
        <v>948.15639019999969</v>
      </c>
      <c r="F41" s="12">
        <v>3.2300000000000002E-2</v>
      </c>
      <c r="G41" s="41">
        <v>30.583370336113312</v>
      </c>
    </row>
    <row r="42" spans="1:7" x14ac:dyDescent="0.2">
      <c r="A42" s="42">
        <v>21</v>
      </c>
      <c r="C42" s="7" t="s">
        <v>23</v>
      </c>
      <c r="E42" s="41">
        <v>392.42964022003878</v>
      </c>
      <c r="F42" s="12">
        <v>2.5999999999999999E-2</v>
      </c>
      <c r="G42" s="41">
        <v>9.8867197769389641</v>
      </c>
    </row>
    <row r="43" spans="1:7" x14ac:dyDescent="0.2">
      <c r="A43" s="42">
        <v>22</v>
      </c>
      <c r="C43" s="7" t="s">
        <v>20</v>
      </c>
      <c r="E43" s="41">
        <v>252.81955891218973</v>
      </c>
      <c r="F43" s="17" t="s">
        <v>154</v>
      </c>
      <c r="G43" s="41">
        <v>6.0748459977724654</v>
      </c>
    </row>
    <row r="44" spans="1:7" x14ac:dyDescent="0.2">
      <c r="A44" s="42">
        <v>23</v>
      </c>
      <c r="C44" s="7" t="s">
        <v>7</v>
      </c>
      <c r="E44" s="13">
        <f>SUM(E37:E43)</f>
        <v>3866.0979256162095</v>
      </c>
      <c r="F44" s="14"/>
      <c r="G44" s="13">
        <f>SUM(G37:G43)</f>
        <v>91.248300821486197</v>
      </c>
    </row>
    <row r="45" spans="1:7" x14ac:dyDescent="0.2">
      <c r="A45" s="42"/>
      <c r="C45" s="2"/>
      <c r="E45" s="41"/>
      <c r="F45" s="11"/>
      <c r="G45" s="41"/>
    </row>
    <row r="46" spans="1:7" s="38" customFormat="1" x14ac:dyDescent="0.2">
      <c r="A46" s="42"/>
      <c r="C46" s="48"/>
      <c r="E46" s="41"/>
      <c r="F46" s="41"/>
      <c r="G46" s="41"/>
    </row>
    <row r="47" spans="1:7" s="38" customFormat="1" x14ac:dyDescent="0.2">
      <c r="A47" s="42"/>
      <c r="C47" s="48"/>
      <c r="E47" s="41"/>
      <c r="F47" s="41"/>
      <c r="G47" s="41"/>
    </row>
    <row r="48" spans="1:7" s="38" customFormat="1" x14ac:dyDescent="0.2">
      <c r="A48" s="42"/>
      <c r="C48" s="48"/>
      <c r="E48" s="41"/>
      <c r="F48" s="41"/>
      <c r="G48" s="41"/>
    </row>
    <row r="49" spans="1:7" s="38" customFormat="1" x14ac:dyDescent="0.2">
      <c r="A49" s="42"/>
      <c r="C49" s="48"/>
      <c r="E49" s="41"/>
      <c r="F49" s="41"/>
      <c r="G49" s="41"/>
    </row>
    <row r="50" spans="1:7" s="38" customFormat="1" x14ac:dyDescent="0.2">
      <c r="A50" s="42"/>
      <c r="C50" s="48"/>
      <c r="E50" s="41"/>
      <c r="F50" s="41"/>
      <c r="G50" s="41"/>
    </row>
    <row r="51" spans="1:7" s="38" customFormat="1" x14ac:dyDescent="0.2">
      <c r="A51" s="42"/>
      <c r="C51" s="48"/>
      <c r="E51" s="41"/>
      <c r="F51" s="41"/>
      <c r="G51" s="41"/>
    </row>
    <row r="52" spans="1:7" s="38" customFormat="1" x14ac:dyDescent="0.2">
      <c r="A52" s="42"/>
      <c r="C52" s="48"/>
      <c r="E52" s="41"/>
      <c r="F52" s="41"/>
      <c r="G52" s="41"/>
    </row>
    <row r="53" spans="1:7" s="38" customFormat="1" x14ac:dyDescent="0.2">
      <c r="A53" s="42"/>
      <c r="C53" s="48"/>
      <c r="E53" s="41"/>
      <c r="F53" s="41"/>
      <c r="G53" s="41"/>
    </row>
    <row r="54" spans="1:7" s="38" customFormat="1" x14ac:dyDescent="0.2">
      <c r="A54" s="42"/>
      <c r="C54" s="48"/>
      <c r="E54" s="41"/>
      <c r="F54" s="41"/>
      <c r="G54" s="41"/>
    </row>
    <row r="55" spans="1:7" s="38" customFormat="1" x14ac:dyDescent="0.2">
      <c r="A55" s="42"/>
      <c r="C55" s="48"/>
      <c r="E55" s="41"/>
      <c r="F55" s="41"/>
      <c r="G55" s="41"/>
    </row>
    <row r="56" spans="1:7" s="38" customFormat="1" x14ac:dyDescent="0.2">
      <c r="A56" s="42"/>
      <c r="C56" s="48"/>
      <c r="E56" s="41"/>
      <c r="F56" s="41"/>
      <c r="G56" s="41"/>
    </row>
    <row r="57" spans="1:7" s="38" customFormat="1" x14ac:dyDescent="0.2">
      <c r="A57" s="42"/>
      <c r="C57" s="48"/>
      <c r="E57" s="41"/>
      <c r="F57" s="41"/>
      <c r="G57" s="41"/>
    </row>
    <row r="58" spans="1:7" s="38" customFormat="1" x14ac:dyDescent="0.2">
      <c r="A58" s="42"/>
      <c r="C58" s="48"/>
      <c r="E58" s="41"/>
      <c r="F58" s="41"/>
      <c r="G58" s="41"/>
    </row>
    <row r="59" spans="1:7" s="48" customFormat="1" x14ac:dyDescent="0.2">
      <c r="A59" s="49" t="s">
        <v>166</v>
      </c>
      <c r="B59" s="49"/>
      <c r="C59" s="49"/>
      <c r="D59" s="49"/>
      <c r="E59" s="49"/>
      <c r="F59" s="49"/>
      <c r="G59" s="49"/>
    </row>
    <row r="60" spans="1:7" s="38" customFormat="1" x14ac:dyDescent="0.2">
      <c r="E60" s="42"/>
    </row>
    <row r="61" spans="1:7" s="45" customFormat="1" ht="27" x14ac:dyDescent="0.2">
      <c r="A61" s="47" t="s">
        <v>160</v>
      </c>
      <c r="C61" s="46" t="s">
        <v>0</v>
      </c>
      <c r="E61" s="47" t="s">
        <v>171</v>
      </c>
      <c r="F61" s="47" t="s">
        <v>11</v>
      </c>
      <c r="G61" s="47" t="s">
        <v>12</v>
      </c>
    </row>
    <row r="62" spans="1:7" s="38" customFormat="1" x14ac:dyDescent="0.2">
      <c r="E62" s="42" t="s">
        <v>1</v>
      </c>
      <c r="F62" s="42" t="s">
        <v>2</v>
      </c>
      <c r="G62" s="42" t="s">
        <v>118</v>
      </c>
    </row>
    <row r="63" spans="1:7" s="38" customFormat="1" x14ac:dyDescent="0.2">
      <c r="E63" s="42"/>
      <c r="F63" s="42"/>
      <c r="G63" s="42"/>
    </row>
    <row r="64" spans="1:7" x14ac:dyDescent="0.2">
      <c r="A64" s="42"/>
      <c r="C64" s="40" t="s">
        <v>32</v>
      </c>
      <c r="E64" s="41"/>
      <c r="F64" s="11"/>
      <c r="G64" s="41"/>
    </row>
    <row r="65" spans="1:7" x14ac:dyDescent="0.2">
      <c r="A65" s="42"/>
      <c r="E65" s="41"/>
      <c r="F65" s="11"/>
      <c r="G65" s="41"/>
    </row>
    <row r="66" spans="1:7" s="2" customFormat="1" x14ac:dyDescent="0.2">
      <c r="A66" s="42">
        <v>24</v>
      </c>
      <c r="B66" s="7"/>
      <c r="C66" s="7" t="s">
        <v>21</v>
      </c>
      <c r="D66" s="7"/>
      <c r="E66" s="41">
        <v>9.1630085669221604</v>
      </c>
      <c r="F66" s="12">
        <v>1.6500000000000001E-2</v>
      </c>
      <c r="G66" s="41">
        <v>0.15092885643378862</v>
      </c>
    </row>
    <row r="67" spans="1:7" s="2" customFormat="1" x14ac:dyDescent="0.2">
      <c r="A67" s="42">
        <v>25</v>
      </c>
      <c r="B67" s="7"/>
      <c r="C67" s="7" t="s">
        <v>17</v>
      </c>
      <c r="D67" s="7"/>
      <c r="E67" s="41">
        <v>150.71427295144602</v>
      </c>
      <c r="F67" s="12">
        <v>2.2200000000000001E-2</v>
      </c>
      <c r="G67" s="41">
        <v>3.3351780417480277</v>
      </c>
    </row>
    <row r="68" spans="1:7" x14ac:dyDescent="0.2">
      <c r="A68" s="42">
        <v>26</v>
      </c>
      <c r="C68" s="7" t="s">
        <v>25</v>
      </c>
      <c r="E68" s="41">
        <v>131.76239445659127</v>
      </c>
      <c r="F68" s="12">
        <v>2.81E-2</v>
      </c>
      <c r="G68" s="41">
        <v>3.7111104976184222</v>
      </c>
    </row>
    <row r="69" spans="1:7" s="6" customFormat="1" x14ac:dyDescent="0.2">
      <c r="A69" s="42">
        <v>27</v>
      </c>
      <c r="B69" s="7"/>
      <c r="C69" s="7" t="s">
        <v>26</v>
      </c>
      <c r="D69" s="7"/>
      <c r="E69" s="41">
        <v>1013.2092565257938</v>
      </c>
      <c r="F69" s="12">
        <v>2.5100000000000001E-2</v>
      </c>
      <c r="G69" s="41">
        <v>25.404049150048216</v>
      </c>
    </row>
    <row r="70" spans="1:7" s="6" customFormat="1" x14ac:dyDescent="0.2">
      <c r="A70" s="42">
        <v>28</v>
      </c>
      <c r="B70" s="7"/>
      <c r="C70" s="7" t="s">
        <v>27</v>
      </c>
      <c r="D70" s="7"/>
      <c r="E70" s="41">
        <v>108.32927226169264</v>
      </c>
      <c r="F70" s="12">
        <v>0.05</v>
      </c>
      <c r="G70" s="41">
        <v>5.3020061933861529</v>
      </c>
    </row>
    <row r="71" spans="1:7" s="6" customFormat="1" x14ac:dyDescent="0.2">
      <c r="A71" s="42">
        <v>29</v>
      </c>
      <c r="B71" s="7"/>
      <c r="C71" s="7" t="s">
        <v>28</v>
      </c>
      <c r="D71" s="7"/>
      <c r="E71" s="41">
        <v>89.075948753745394</v>
      </c>
      <c r="F71" s="12">
        <v>2.8000000000000001E-2</v>
      </c>
      <c r="G71" s="41">
        <v>2.4689999381364252</v>
      </c>
    </row>
    <row r="72" spans="1:7" s="6" customFormat="1" x14ac:dyDescent="0.2">
      <c r="A72" s="42">
        <v>30</v>
      </c>
      <c r="B72" s="7"/>
      <c r="C72" s="7" t="s">
        <v>29</v>
      </c>
      <c r="D72" s="7"/>
      <c r="E72" s="41">
        <v>706.52164214825962</v>
      </c>
      <c r="F72" s="12">
        <v>2.8299999999999999E-2</v>
      </c>
      <c r="G72" s="41">
        <v>18.950041666557514</v>
      </c>
    </row>
    <row r="73" spans="1:7" s="6" customFormat="1" x14ac:dyDescent="0.2">
      <c r="A73" s="42">
        <v>31</v>
      </c>
      <c r="B73" s="7"/>
      <c r="C73" s="7" t="s">
        <v>30</v>
      </c>
      <c r="D73" s="7"/>
      <c r="E73" s="41">
        <v>771.06378484983497</v>
      </c>
      <c r="F73" s="12">
        <v>2.3099999999999999E-2</v>
      </c>
      <c r="G73" s="41">
        <v>17.699553456727681</v>
      </c>
    </row>
    <row r="74" spans="1:7" s="6" customFormat="1" x14ac:dyDescent="0.2">
      <c r="A74" s="42">
        <v>32</v>
      </c>
      <c r="B74" s="7"/>
      <c r="C74" s="7" t="s">
        <v>23</v>
      </c>
      <c r="D74" s="7"/>
      <c r="E74" s="41">
        <v>75.525152852421186</v>
      </c>
      <c r="F74" s="12">
        <v>3.6600000000000001E-2</v>
      </c>
      <c r="G74" s="41">
        <v>2.5052315662005924</v>
      </c>
    </row>
    <row r="75" spans="1:7" s="6" customFormat="1" x14ac:dyDescent="0.2">
      <c r="A75" s="42">
        <v>33</v>
      </c>
      <c r="B75" s="7"/>
      <c r="C75" s="7" t="s">
        <v>31</v>
      </c>
      <c r="D75" s="7"/>
      <c r="E75" s="41">
        <v>406.68334528564651</v>
      </c>
      <c r="F75" s="12">
        <v>3.8199999999999998E-2</v>
      </c>
      <c r="G75" s="41">
        <v>15.618286261195719</v>
      </c>
    </row>
    <row r="76" spans="1:7" s="6" customFormat="1" x14ac:dyDescent="0.2">
      <c r="A76" s="42">
        <v>34</v>
      </c>
      <c r="B76" s="7"/>
      <c r="C76" s="7" t="s">
        <v>20</v>
      </c>
      <c r="D76" s="7"/>
      <c r="E76" s="41">
        <v>375.26576164221916</v>
      </c>
      <c r="F76" s="17">
        <v>35</v>
      </c>
      <c r="G76" s="41">
        <v>4.8972597938727489</v>
      </c>
    </row>
    <row r="77" spans="1:7" x14ac:dyDescent="0.2">
      <c r="A77" s="42">
        <v>35</v>
      </c>
      <c r="C77" s="7" t="s">
        <v>7</v>
      </c>
      <c r="E77" s="13">
        <f>SUM(E65:E76)</f>
        <v>3837.3138402945733</v>
      </c>
      <c r="F77" s="14"/>
      <c r="G77" s="13">
        <f>SUM(G65:G76)</f>
        <v>100.0426454219253</v>
      </c>
    </row>
    <row r="78" spans="1:7" x14ac:dyDescent="0.2">
      <c r="A78" s="8"/>
      <c r="C78" s="15"/>
      <c r="E78" s="41"/>
      <c r="F78" s="11"/>
      <c r="G78" s="9"/>
    </row>
    <row r="79" spans="1:7" s="38" customFormat="1" x14ac:dyDescent="0.2">
      <c r="A79" s="42"/>
      <c r="C79" s="40" t="s">
        <v>33</v>
      </c>
      <c r="E79" s="9"/>
      <c r="F79" s="41"/>
      <c r="G79" s="9"/>
    </row>
    <row r="80" spans="1:7" s="38" customFormat="1" x14ac:dyDescent="0.2">
      <c r="A80" s="42"/>
      <c r="E80" s="9"/>
      <c r="F80" s="41"/>
      <c r="G80" s="9"/>
    </row>
    <row r="81" spans="1:7" s="38" customFormat="1" x14ac:dyDescent="0.2">
      <c r="A81" s="42">
        <v>36</v>
      </c>
      <c r="C81" s="38" t="s">
        <v>21</v>
      </c>
      <c r="E81" s="41">
        <v>11.013729649077844</v>
      </c>
      <c r="F81" s="12">
        <v>1.7100000000000001E-2</v>
      </c>
      <c r="G81" s="41">
        <v>0.18677987760140694</v>
      </c>
    </row>
    <row r="82" spans="1:7" s="38" customFormat="1" x14ac:dyDescent="0.2">
      <c r="A82" s="42">
        <v>37</v>
      </c>
      <c r="C82" s="38" t="s">
        <v>17</v>
      </c>
      <c r="E82" s="41">
        <v>73.88061039357423</v>
      </c>
      <c r="F82" s="12">
        <v>2.41E-2</v>
      </c>
      <c r="G82" s="41">
        <v>1.7673939193269503</v>
      </c>
    </row>
    <row r="83" spans="1:7" s="38" customFormat="1" x14ac:dyDescent="0.2">
      <c r="A83" s="42">
        <v>38</v>
      </c>
      <c r="C83" s="38" t="s">
        <v>25</v>
      </c>
      <c r="E83" s="41">
        <v>112.36843743507521</v>
      </c>
      <c r="F83" s="12">
        <v>3.2199999999999999E-2</v>
      </c>
      <c r="G83" s="41">
        <v>3.6284942762815282</v>
      </c>
    </row>
    <row r="84" spans="1:7" s="38" customFormat="1" x14ac:dyDescent="0.2">
      <c r="A84" s="42">
        <v>39</v>
      </c>
      <c r="C84" s="38" t="s">
        <v>26</v>
      </c>
      <c r="E84" s="41">
        <v>513.95778647372356</v>
      </c>
      <c r="F84" s="12">
        <v>2.5999999999999999E-2</v>
      </c>
      <c r="G84" s="41">
        <v>13.365962911218972</v>
      </c>
    </row>
    <row r="85" spans="1:7" s="38" customFormat="1" x14ac:dyDescent="0.2">
      <c r="A85" s="42">
        <v>40</v>
      </c>
      <c r="C85" s="38" t="s">
        <v>27</v>
      </c>
      <c r="E85" s="41">
        <v>38.955541392307296</v>
      </c>
      <c r="F85" s="12">
        <v>0.05</v>
      </c>
      <c r="G85" s="41">
        <v>1.9694276055795836</v>
      </c>
    </row>
    <row r="86" spans="1:7" s="38" customFormat="1" x14ac:dyDescent="0.2">
      <c r="A86" s="42">
        <v>41</v>
      </c>
      <c r="C86" s="38" t="s">
        <v>28</v>
      </c>
      <c r="E86" s="41">
        <v>43.110913255072433</v>
      </c>
      <c r="F86" s="12">
        <v>2.92E-2</v>
      </c>
      <c r="G86" s="41">
        <v>1.2794800874902486</v>
      </c>
    </row>
    <row r="87" spans="1:7" s="38" customFormat="1" x14ac:dyDescent="0.2">
      <c r="A87" s="42">
        <v>42</v>
      </c>
      <c r="C87" s="38" t="s">
        <v>29</v>
      </c>
      <c r="E87" s="41">
        <v>741.03956324298485</v>
      </c>
      <c r="F87" s="12">
        <v>3.0200000000000001E-2</v>
      </c>
      <c r="G87" s="41">
        <v>22.808851615594019</v>
      </c>
    </row>
    <row r="88" spans="1:7" s="38" customFormat="1" x14ac:dyDescent="0.2">
      <c r="A88" s="42">
        <v>43</v>
      </c>
      <c r="C88" s="38" t="s">
        <v>30</v>
      </c>
      <c r="E88" s="41">
        <v>253.56144864133512</v>
      </c>
      <c r="F88" s="12">
        <v>2.3800000000000002E-2</v>
      </c>
      <c r="G88" s="41">
        <v>6.0268197088748847</v>
      </c>
    </row>
    <row r="89" spans="1:7" s="38" customFormat="1" x14ac:dyDescent="0.2">
      <c r="A89" s="42">
        <v>44</v>
      </c>
      <c r="C89" s="38" t="s">
        <v>23</v>
      </c>
      <c r="E89" s="41">
        <v>160.74057725011488</v>
      </c>
      <c r="F89" s="12">
        <v>3.7699999999999997E-2</v>
      </c>
      <c r="G89" s="41">
        <v>6.1487034784132399</v>
      </c>
    </row>
    <row r="90" spans="1:7" s="38" customFormat="1" x14ac:dyDescent="0.2">
      <c r="A90" s="42">
        <v>45</v>
      </c>
      <c r="C90" s="38" t="s">
        <v>31</v>
      </c>
      <c r="E90" s="41">
        <v>106.16633309803217</v>
      </c>
      <c r="F90" s="12">
        <v>4.0300000000000002E-2</v>
      </c>
      <c r="G90" s="41">
        <v>4.1490407316020228</v>
      </c>
    </row>
    <row r="91" spans="1:7" s="38" customFormat="1" x14ac:dyDescent="0.2">
      <c r="A91" s="42">
        <v>46</v>
      </c>
      <c r="C91" s="38" t="s">
        <v>20</v>
      </c>
      <c r="E91" s="41">
        <v>216.93442277740166</v>
      </c>
      <c r="F91" s="17">
        <v>35</v>
      </c>
      <c r="G91" s="41">
        <v>11.612179012607774</v>
      </c>
    </row>
    <row r="92" spans="1:7" s="38" customFormat="1" x14ac:dyDescent="0.2">
      <c r="A92" s="42">
        <v>47</v>
      </c>
      <c r="C92" s="38" t="s">
        <v>7</v>
      </c>
      <c r="E92" s="13">
        <f>SUM(E80:E91)</f>
        <v>2271.7293636086993</v>
      </c>
      <c r="F92" s="14"/>
      <c r="G92" s="13">
        <f>SUM(G80:G91)</f>
        <v>72.943133224590625</v>
      </c>
    </row>
    <row r="93" spans="1:7" s="38" customFormat="1" x14ac:dyDescent="0.2">
      <c r="A93" s="42"/>
      <c r="C93" s="15"/>
      <c r="E93" s="41"/>
      <c r="F93" s="41"/>
      <c r="G93" s="9"/>
    </row>
    <row r="94" spans="1:7" s="38" customFormat="1" x14ac:dyDescent="0.2">
      <c r="A94" s="42"/>
      <c r="C94" s="15"/>
      <c r="E94" s="41"/>
      <c r="F94" s="41"/>
      <c r="G94" s="9"/>
    </row>
    <row r="95" spans="1:7" s="38" customFormat="1" x14ac:dyDescent="0.2">
      <c r="A95" s="42"/>
      <c r="C95" s="15"/>
      <c r="E95" s="41"/>
      <c r="F95" s="41"/>
      <c r="G95" s="9"/>
    </row>
    <row r="96" spans="1:7" s="38" customFormat="1" x14ac:dyDescent="0.2">
      <c r="A96" s="42"/>
      <c r="C96" s="15"/>
      <c r="E96" s="41"/>
      <c r="F96" s="41"/>
      <c r="G96" s="9"/>
    </row>
    <row r="97" spans="1:7" s="38" customFormat="1" x14ac:dyDescent="0.2">
      <c r="A97" s="42"/>
      <c r="C97" s="15"/>
      <c r="E97" s="41"/>
      <c r="F97" s="41"/>
      <c r="G97" s="9"/>
    </row>
    <row r="98" spans="1:7" s="38" customFormat="1" x14ac:dyDescent="0.2">
      <c r="A98" s="42"/>
      <c r="C98" s="15"/>
      <c r="E98" s="41"/>
      <c r="F98" s="41"/>
      <c r="G98" s="9"/>
    </row>
    <row r="99" spans="1:7" s="38" customFormat="1" x14ac:dyDescent="0.2">
      <c r="A99" s="42"/>
      <c r="C99" s="15"/>
      <c r="E99" s="41"/>
      <c r="F99" s="41"/>
      <c r="G99" s="9"/>
    </row>
    <row r="100" spans="1:7" s="38" customFormat="1" x14ac:dyDescent="0.2">
      <c r="A100" s="42"/>
      <c r="C100" s="15"/>
      <c r="E100" s="41"/>
      <c r="F100" s="41"/>
      <c r="G100" s="9"/>
    </row>
    <row r="101" spans="1:7" s="38" customFormat="1" x14ac:dyDescent="0.2">
      <c r="A101" s="42"/>
      <c r="C101" s="15"/>
      <c r="E101" s="41"/>
      <c r="F101" s="41"/>
      <c r="G101" s="9"/>
    </row>
    <row r="102" spans="1:7" s="38" customFormat="1" x14ac:dyDescent="0.2">
      <c r="A102" s="42"/>
      <c r="C102" s="15"/>
      <c r="E102" s="41"/>
      <c r="F102" s="41"/>
      <c r="G102" s="9"/>
    </row>
    <row r="103" spans="1:7" s="38" customFormat="1" x14ac:dyDescent="0.2">
      <c r="A103" s="42"/>
      <c r="C103" s="15"/>
      <c r="E103" s="41"/>
      <c r="F103" s="41"/>
      <c r="G103" s="9"/>
    </row>
    <row r="104" spans="1:7" s="38" customFormat="1" x14ac:dyDescent="0.2">
      <c r="A104" s="42"/>
      <c r="C104" s="15"/>
      <c r="E104" s="41"/>
      <c r="F104" s="41"/>
      <c r="G104" s="9"/>
    </row>
    <row r="105" spans="1:7" s="38" customFormat="1" x14ac:dyDescent="0.2">
      <c r="A105" s="42"/>
      <c r="C105" s="15"/>
      <c r="E105" s="41"/>
      <c r="F105" s="41"/>
      <c r="G105" s="9"/>
    </row>
    <row r="106" spans="1:7" s="38" customFormat="1" x14ac:dyDescent="0.2">
      <c r="A106" s="42"/>
      <c r="C106" s="15"/>
      <c r="E106" s="41"/>
      <c r="F106" s="41"/>
      <c r="G106" s="9"/>
    </row>
    <row r="107" spans="1:7" s="38" customFormat="1" x14ac:dyDescent="0.2">
      <c r="A107" s="42"/>
      <c r="C107" s="48"/>
      <c r="E107" s="41"/>
      <c r="F107" s="41"/>
      <c r="G107" s="41"/>
    </row>
    <row r="108" spans="1:7" s="38" customFormat="1" x14ac:dyDescent="0.2">
      <c r="A108" s="42"/>
      <c r="C108" s="48"/>
      <c r="E108" s="41"/>
      <c r="F108" s="41"/>
      <c r="G108" s="41"/>
    </row>
    <row r="109" spans="1:7" s="38" customFormat="1" x14ac:dyDescent="0.2">
      <c r="A109" s="42"/>
      <c r="C109" s="48"/>
      <c r="E109" s="41"/>
      <c r="F109" s="41"/>
      <c r="G109" s="41"/>
    </row>
    <row r="110" spans="1:7" s="38" customFormat="1" x14ac:dyDescent="0.2">
      <c r="A110" s="42"/>
      <c r="C110" s="48"/>
      <c r="E110" s="41"/>
      <c r="F110" s="41"/>
      <c r="G110" s="41"/>
    </row>
    <row r="111" spans="1:7" s="38" customFormat="1" x14ac:dyDescent="0.2">
      <c r="A111" s="42"/>
      <c r="C111" s="48"/>
      <c r="E111" s="41"/>
      <c r="F111" s="41"/>
      <c r="G111" s="41"/>
    </row>
    <row r="112" spans="1:7" s="38" customFormat="1" x14ac:dyDescent="0.2">
      <c r="A112" s="49" t="s">
        <v>166</v>
      </c>
      <c r="B112" s="49"/>
      <c r="C112" s="49"/>
      <c r="D112" s="49"/>
      <c r="E112" s="49"/>
      <c r="F112" s="49"/>
      <c r="G112" s="49"/>
    </row>
    <row r="113" spans="1:7" s="38" customFormat="1" x14ac:dyDescent="0.2">
      <c r="E113" s="42"/>
    </row>
    <row r="114" spans="1:7" s="38" customFormat="1" ht="27" x14ac:dyDescent="0.2">
      <c r="A114" s="47" t="s">
        <v>160</v>
      </c>
      <c r="B114" s="45"/>
      <c r="C114" s="46" t="s">
        <v>0</v>
      </c>
      <c r="D114" s="45"/>
      <c r="E114" s="47" t="s">
        <v>171</v>
      </c>
      <c r="F114" s="47" t="s">
        <v>11</v>
      </c>
      <c r="G114" s="47" t="s">
        <v>12</v>
      </c>
    </row>
    <row r="115" spans="1:7" s="38" customFormat="1" x14ac:dyDescent="0.2">
      <c r="E115" s="42" t="s">
        <v>1</v>
      </c>
      <c r="F115" s="42" t="s">
        <v>2</v>
      </c>
      <c r="G115" s="42" t="s">
        <v>118</v>
      </c>
    </row>
    <row r="116" spans="1:7" s="38" customFormat="1" x14ac:dyDescent="0.2">
      <c r="E116" s="42"/>
      <c r="F116" s="42"/>
      <c r="G116" s="42"/>
    </row>
    <row r="117" spans="1:7" x14ac:dyDescent="0.2">
      <c r="A117" s="8"/>
      <c r="C117" s="3" t="s">
        <v>6</v>
      </c>
      <c r="E117" s="11"/>
      <c r="F117" s="11"/>
      <c r="G117" s="9"/>
    </row>
    <row r="118" spans="1:7" x14ac:dyDescent="0.2">
      <c r="A118" s="8"/>
      <c r="E118" s="9"/>
      <c r="F118" s="11"/>
      <c r="G118" s="41"/>
    </row>
    <row r="119" spans="1:7" x14ac:dyDescent="0.2">
      <c r="A119" s="42">
        <v>48</v>
      </c>
      <c r="B119" s="38"/>
      <c r="C119" s="38" t="s">
        <v>17</v>
      </c>
      <c r="E119" s="41">
        <v>95.191700100423304</v>
      </c>
      <c r="F119" s="12">
        <v>1.9199999999999998E-2</v>
      </c>
      <c r="G119" s="41">
        <v>1.7460866148651548</v>
      </c>
    </row>
    <row r="120" spans="1:7" x14ac:dyDescent="0.2">
      <c r="A120" s="42">
        <f>A119+1</f>
        <v>49</v>
      </c>
      <c r="B120" s="38"/>
      <c r="C120" s="38" t="s">
        <v>34</v>
      </c>
      <c r="E120" s="41">
        <v>9.412039203589984</v>
      </c>
      <c r="F120" s="12">
        <v>6.6699999999999995E-2</v>
      </c>
      <c r="G120" s="41">
        <v>0.62300847823201178</v>
      </c>
    </row>
    <row r="121" spans="1:7" s="38" customFormat="1" x14ac:dyDescent="0.2">
      <c r="A121" s="42"/>
      <c r="E121" s="41"/>
      <c r="F121" s="12"/>
      <c r="G121" s="41"/>
    </row>
    <row r="122" spans="1:7" s="38" customFormat="1" x14ac:dyDescent="0.2">
      <c r="A122" s="42"/>
      <c r="C122" s="40" t="s">
        <v>35</v>
      </c>
      <c r="E122" s="41"/>
      <c r="F122" s="12"/>
      <c r="G122" s="41"/>
    </row>
    <row r="123" spans="1:7" x14ac:dyDescent="0.2">
      <c r="A123" s="42">
        <f>A120+1</f>
        <v>50</v>
      </c>
      <c r="B123" s="38"/>
      <c r="C123" s="38" t="s">
        <v>130</v>
      </c>
      <c r="E123" s="41"/>
      <c r="F123" s="12">
        <v>0.25</v>
      </c>
      <c r="G123" s="41"/>
    </row>
    <row r="124" spans="1:7" x14ac:dyDescent="0.2">
      <c r="A124" s="42">
        <f t="shared" ref="A124:A133" si="0">A123+1</f>
        <v>51</v>
      </c>
      <c r="B124" s="38"/>
      <c r="C124" s="38" t="s">
        <v>130</v>
      </c>
      <c r="E124" s="41"/>
      <c r="F124" s="12">
        <v>0.1</v>
      </c>
      <c r="G124" s="41"/>
    </row>
    <row r="125" spans="1:7" s="38" customFormat="1" x14ac:dyDescent="0.2">
      <c r="A125" s="42">
        <f t="shared" si="0"/>
        <v>52</v>
      </c>
      <c r="C125" s="38" t="s">
        <v>131</v>
      </c>
      <c r="E125" s="13">
        <v>120.41233883768896</v>
      </c>
      <c r="F125" s="14"/>
      <c r="G125" s="13">
        <v>21.419145397923796</v>
      </c>
    </row>
    <row r="126" spans="1:7" s="38" customFormat="1" x14ac:dyDescent="0.2">
      <c r="A126" s="42"/>
      <c r="C126" s="44"/>
      <c r="E126" s="53"/>
      <c r="F126" s="54"/>
      <c r="G126" s="53"/>
    </row>
    <row r="127" spans="1:7" x14ac:dyDescent="0.2">
      <c r="A127" s="42">
        <f>A125+1</f>
        <v>53</v>
      </c>
      <c r="B127" s="38"/>
      <c r="C127" s="38" t="s">
        <v>36</v>
      </c>
      <c r="E127" s="41">
        <v>67.732613507813568</v>
      </c>
      <c r="F127" s="12">
        <v>0.13270000000000001</v>
      </c>
      <c r="G127" s="41">
        <v>8.885921203311927</v>
      </c>
    </row>
    <row r="128" spans="1:7" x14ac:dyDescent="0.2">
      <c r="A128" s="42">
        <f t="shared" si="0"/>
        <v>54</v>
      </c>
      <c r="B128" s="38"/>
      <c r="C128" s="38" t="s">
        <v>37</v>
      </c>
      <c r="E128" s="41">
        <v>21.276668562569341</v>
      </c>
      <c r="F128" s="12">
        <v>6.9199999999999998E-2</v>
      </c>
      <c r="G128" s="41">
        <v>1.4678663482017154</v>
      </c>
    </row>
    <row r="129" spans="1:7" x14ac:dyDescent="0.2">
      <c r="A129" s="42">
        <f t="shared" si="0"/>
        <v>55</v>
      </c>
      <c r="B129" s="38"/>
      <c r="C129" s="38" t="s">
        <v>38</v>
      </c>
      <c r="E129" s="41">
        <v>36.710748011874202</v>
      </c>
      <c r="F129" s="12">
        <v>6.6699999999999995E-2</v>
      </c>
      <c r="G129" s="41">
        <v>2.4072095733522878</v>
      </c>
    </row>
    <row r="130" spans="1:7" x14ac:dyDescent="0.2">
      <c r="A130" s="42">
        <f t="shared" si="0"/>
        <v>56</v>
      </c>
      <c r="B130" s="38"/>
      <c r="C130" s="38" t="s">
        <v>40</v>
      </c>
      <c r="E130" s="41">
        <v>4.8483851038429018</v>
      </c>
      <c r="F130" s="12">
        <v>0.04</v>
      </c>
      <c r="G130" s="41">
        <v>0.18820089268279808</v>
      </c>
    </row>
    <row r="131" spans="1:7" x14ac:dyDescent="0.2">
      <c r="A131" s="42">
        <f t="shared" si="0"/>
        <v>57</v>
      </c>
      <c r="B131" s="38"/>
      <c r="C131" s="38" t="s">
        <v>39</v>
      </c>
      <c r="E131" s="41">
        <v>9.6214017209565306</v>
      </c>
      <c r="F131" s="12">
        <v>6.6699999999999995E-2</v>
      </c>
      <c r="G131" s="41">
        <v>0.63425134997017563</v>
      </c>
    </row>
    <row r="132" spans="1:7" x14ac:dyDescent="0.2">
      <c r="A132" s="42">
        <f t="shared" si="0"/>
        <v>58</v>
      </c>
      <c r="B132" s="38"/>
      <c r="C132" s="38" t="s">
        <v>20</v>
      </c>
      <c r="E132" s="41">
        <v>76.679918442188225</v>
      </c>
      <c r="F132" s="17">
        <v>10</v>
      </c>
      <c r="G132" s="41">
        <v>7.3738051738455814</v>
      </c>
    </row>
    <row r="133" spans="1:7" x14ac:dyDescent="0.2">
      <c r="A133" s="42">
        <f t="shared" si="0"/>
        <v>59</v>
      </c>
      <c r="B133" s="38"/>
      <c r="C133" s="38" t="s">
        <v>7</v>
      </c>
      <c r="E133" s="13">
        <f>SUM(E119:E132)</f>
        <v>441.8858134909471</v>
      </c>
      <c r="F133" s="14"/>
      <c r="G133" s="13">
        <f>SUM(G119:G132)</f>
        <v>44.745495032385456</v>
      </c>
    </row>
    <row r="134" spans="1:7" x14ac:dyDescent="0.2">
      <c r="A134" s="42"/>
      <c r="B134" s="38"/>
      <c r="C134" s="38"/>
      <c r="E134" s="41"/>
      <c r="F134" s="12"/>
      <c r="G134" s="41"/>
    </row>
    <row r="135" spans="1:7" ht="13.5" thickBot="1" x14ac:dyDescent="0.25">
      <c r="A135" s="42">
        <f>A133+1</f>
        <v>60</v>
      </c>
      <c r="B135" s="38"/>
      <c r="C135" s="38" t="s">
        <v>151</v>
      </c>
      <c r="E135" s="43">
        <f>E15+E23+E34+E44+E77+E92+E133</f>
        <v>11222.546886659989</v>
      </c>
      <c r="F135" s="16">
        <f>G135/E135</f>
        <v>2.943888534711564E-2</v>
      </c>
      <c r="G135" s="43">
        <f>G15+G23+G34+G44+G77+G92+G133</f>
        <v>330.37927109901301</v>
      </c>
    </row>
    <row r="136" spans="1:7" ht="13.5" thickTop="1" x14ac:dyDescent="0.2">
      <c r="E136" s="41"/>
    </row>
    <row r="137" spans="1:7" x14ac:dyDescent="0.2">
      <c r="A137" s="3" t="s">
        <v>172</v>
      </c>
    </row>
    <row r="138" spans="1:7" x14ac:dyDescent="0.2">
      <c r="A138" s="10" t="s">
        <v>10</v>
      </c>
      <c r="C138" s="38" t="s">
        <v>175</v>
      </c>
    </row>
  </sheetData>
  <pageMargins left="0.7" right="0.7" top="0.75" bottom="0.75" header="0.3" footer="0.3"/>
  <pageSetup firstPageNumber="20" orientation="portrait" useFirstPageNumber="1" r:id="rId1"/>
  <headerFooter>
    <oddHeader xml:space="preserve">&amp;R&amp;"Arial,Regular"&amp;10Filed: 2022-10-31
EB-2022-0200
Exhibit 4
Tab 5
Schedule 1
Attachment 3
Page &amp;P of 28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2022-11-01T21:30:48Z</dcterms:created>
  <dcterms:modified xsi:type="dcterms:W3CDTF">2022-11-01T21:30:54Z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2022-11-01T21:30:54Z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c1de369e-aedd-42a5-8fc9-79e3858fde2b</vt:lpwstr>
  </property>
  <property fmtid="{D5CDD505-2E9C-101B-9397-08002B2CF9AE}" pid="8" name="MSIP_Label_67694783-de61-499c-97f7-53d7c605e6e9_ContentBits">
    <vt:lpwstr>0</vt:lpwstr>
  </property>
</Properties>
</file>