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F0462A84-4137-4C9A-87A6-C6693C8EA32E}" xr6:coauthVersionLast="47" xr6:coauthVersionMax="47" xr10:uidLastSave="{1106E58A-DEE9-4A91-AA11-3A0F33759F0E}"/>
  <bookViews>
    <workbookView xWindow="8805" yWindow="2940" windowWidth="19185" windowHeight="10380" xr2:uid="{87268071-3DB5-4EE7-AA30-640C82D8D6E4}"/>
  </bookViews>
  <sheets>
    <sheet name="Sheet1" sheetId="2" r:id="rId1"/>
  </sheets>
  <definedNames>
    <definedName name="_xlnm.Print_Area" localSheetId="0">Sheet1!$A$1:$G$66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9" i="2" l="1"/>
  <c r="A30" i="2" s="1"/>
  <c r="A31" i="2" s="1"/>
  <c r="A32" i="2" s="1"/>
  <c r="A33" i="2" s="1"/>
  <c r="A34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4" i="2" s="1"/>
  <c r="A55" i="2" s="1"/>
  <c r="A56" i="2" s="1"/>
  <c r="A57" i="2" s="1"/>
  <c r="A58" i="2" s="1"/>
  <c r="A59" i="2" s="1"/>
  <c r="A60" i="2" s="1"/>
  <c r="A61" i="2" s="1"/>
  <c r="A63" i="2" s="1"/>
  <c r="G47" i="2"/>
  <c r="G24" i="2"/>
  <c r="G23" i="2"/>
  <c r="G21" i="2"/>
  <c r="G44" i="2"/>
  <c r="G19" i="2"/>
  <c r="G16" i="2"/>
  <c r="G22" i="2"/>
  <c r="G20" i="2"/>
  <c r="G42" i="2"/>
  <c r="G33" i="2"/>
  <c r="G30" i="2"/>
  <c r="G32" i="2"/>
  <c r="G43" i="2"/>
  <c r="G49" i="2"/>
  <c r="G39" i="2"/>
  <c r="G18" i="2"/>
  <c r="G50" i="2"/>
  <c r="G17" i="2"/>
  <c r="G41" i="2"/>
  <c r="G31" i="2"/>
  <c r="G40" i="2"/>
  <c r="G46" i="2"/>
  <c r="G48" i="2"/>
  <c r="G45" i="2"/>
  <c r="G38" i="2"/>
  <c r="G29" i="2" l="1"/>
  <c r="G15" i="2"/>
  <c r="G37" i="2"/>
  <c r="D61" i="2"/>
  <c r="D51" i="2" l="1"/>
  <c r="D26" i="2"/>
  <c r="D34" i="2"/>
  <c r="D63" i="2" l="1"/>
</calcChain>
</file>

<file path=xl/sharedStrings.xml><?xml version="1.0" encoding="utf-8"?>
<sst xmlns="http://schemas.openxmlformats.org/spreadsheetml/2006/main" count="98" uniqueCount="69">
  <si>
    <t>(1)</t>
  </si>
  <si>
    <t>Notes:</t>
  </si>
  <si>
    <t>Total</t>
  </si>
  <si>
    <t>Total Ex-Franchise</t>
  </si>
  <si>
    <t>Rate C1</t>
  </si>
  <si>
    <t>Rate M17</t>
  </si>
  <si>
    <t>Rate M16</t>
  </si>
  <si>
    <t>Rate M13</t>
  </si>
  <si>
    <t>Rate M12</t>
  </si>
  <si>
    <t>Rate 332</t>
  </si>
  <si>
    <t>Rate 331</t>
  </si>
  <si>
    <t>Ex-Franchise</t>
  </si>
  <si>
    <t>Total Union South Rate Zone</t>
  </si>
  <si>
    <t>Rate T3</t>
  </si>
  <si>
    <t>Rate T2 (I)</t>
  </si>
  <si>
    <t>Rate T2 (F)</t>
  </si>
  <si>
    <t>Rate T1 (I)</t>
  </si>
  <si>
    <t>Rate T1 (F)</t>
  </si>
  <si>
    <t>Rate M9</t>
  </si>
  <si>
    <t>Rate M7 (I)</t>
  </si>
  <si>
    <t>Rate M7 (F)</t>
  </si>
  <si>
    <t>Rate M5 (I)</t>
  </si>
  <si>
    <t>Rate M5 (F)</t>
  </si>
  <si>
    <t>Rate M4 (I)</t>
  </si>
  <si>
    <t>Rate M4 (F)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</si>
  <si>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</si>
  <si>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</si>
  <si>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</si>
  <si>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</si>
  <si>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</si>
  <si>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</si>
  <si>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</si>
  <si>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</si>
  <si>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</si>
  <si>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</si>
  <si>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</si>
  <si>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</si>
  <si>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</si>
  <si>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</si>
  <si>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</si>
  <si>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</si>
  <si>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</si>
  <si>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</si>
  <si>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</si>
  <si>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</si>
  <si>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</si>
  <si>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</si>
  <si>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(c)</t>
  </si>
  <si>
    <t>(b)</t>
  </si>
  <si>
    <t>(a)</t>
  </si>
  <si>
    <t>10³m³/d</t>
  </si>
  <si>
    <t>10³m³</t>
  </si>
  <si>
    <t>(d) = (a/b*100)</t>
  </si>
  <si>
    <t>Units</t>
  </si>
  <si>
    <t>(10³m³)</t>
  </si>
  <si>
    <t>Particulars</t>
  </si>
  <si>
    <t>Disposition</t>
  </si>
  <si>
    <t>Billing</t>
  </si>
  <si>
    <t>Usage</t>
  </si>
  <si>
    <t xml:space="preserve">for </t>
  </si>
  <si>
    <t>Forecast</t>
  </si>
  <si>
    <t xml:space="preserve">Balance for </t>
  </si>
  <si>
    <t>Unit Rate</t>
  </si>
  <si>
    <t>Account</t>
  </si>
  <si>
    <t>Exhibit 9, Tab 2, Schedule 2, Attachment 1, column (i).</t>
  </si>
  <si>
    <t>Disposition (1)</t>
  </si>
  <si>
    <t>Deferral &amp; Variance Account Balance Disposition Unit Rates</t>
  </si>
  <si>
    <t>Line
No.</t>
  </si>
  <si>
    <t>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</si>
</sst>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0" fontId="4" fillId="0" borderId="0" xfId="0" applyFont="1"/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0" quotePrefix="1" applyNumberFormat="1" applyFont="1" applyFill="1" applyAlignment="1">
      <alignment horizontal="center" wrapText="1"/>
    </xf>
    <xf numFmtId="165" fontId="2" fillId="0" borderId="0" xfId="0" applyNumberFormat="1" applyFont="1" applyFill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2" fillId="0" borderId="1" xfId="1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3DD5-6C67-4487-ADA2-025FF47C7060}">
  <dimension ref="A1:Y66"/>
  <sheetViews>
    <sheetView tabSelected="1" view="pageLayout" zoomScaleNormal="100" zoomScaleSheetLayoutView="100" workbookViewId="0"/>
  </sheetViews>
  <sheetFormatPr defaultColWidth="9.140625" defaultRowHeight="12.75" x14ac:dyDescent="0.2"/>
  <cols>
    <col min="1" max="1" width="5.5703125" style="5" customWidth="1"/>
    <col min="2" max="2" width="1.7109375" style="5" customWidth="1"/>
    <col min="3" max="3" width="25.140625" style="5" customWidth="1"/>
    <col min="4" max="5" width="16.28515625" style="5" customWidth="1"/>
    <col min="6" max="6" width="11.85546875" style="5" customWidth="1"/>
    <col min="7" max="7" width="16.28515625" style="5" customWidth="1"/>
    <col min="8" max="8" width="1.7109375" style="5" customWidth="1"/>
    <col min="9" max="16384" width="9.140625" style="1"/>
  </cols>
  <sheetData>
    <row r="1" spans="1:24" x14ac:dyDescent="0.2">
      <c r="G1" s="3"/>
    </row>
    <row r="2" spans="1:24" x14ac:dyDescent="0.2">
      <c r="G2" s="3"/>
    </row>
    <row r="3" spans="1:24" x14ac:dyDescent="0.2">
      <c r="G3" s="3"/>
    </row>
    <row r="4" spans="1:24" x14ac:dyDescent="0.2">
      <c r="G4" s="3"/>
    </row>
    <row r="5" spans="1:24" x14ac:dyDescent="0.2">
      <c r="G5" s="3"/>
    </row>
    <row r="6" spans="1:24" ht="12.75" customHeight="1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24" ht="12.75" customHeight="1" x14ac:dyDescent="0.2">
      <c r="A7" s="11"/>
      <c r="B7" s="11"/>
      <c r="C7" s="11"/>
      <c r="D7" s="11"/>
      <c r="E7" s="11"/>
      <c r="F7" s="11"/>
      <c r="G7" s="11"/>
      <c r="H7" s="11"/>
    </row>
    <row r="8" spans="1:24" x14ac:dyDescent="0.2">
      <c r="A8" s="11"/>
      <c r="B8" s="11"/>
      <c r="C8" s="11"/>
      <c r="D8" s="5" t="s">
        <v>63</v>
      </c>
      <c r="E8" s="5">
        <v>2024</v>
      </c>
      <c r="H8" s="11"/>
      <c r="I8" s="11"/>
      <c r="J8" s="11"/>
      <c r="K8" s="11"/>
    </row>
    <row r="9" spans="1:24" x14ac:dyDescent="0.2">
      <c r="A9" s="11"/>
      <c r="B9" s="11"/>
      <c r="C9" s="11"/>
      <c r="D9" s="5" t="s">
        <v>61</v>
      </c>
      <c r="E9" s="5" t="s">
        <v>60</v>
      </c>
      <c r="G9" s="5" t="s">
        <v>62</v>
      </c>
      <c r="H9" s="11"/>
      <c r="I9" s="11"/>
      <c r="J9" s="11"/>
      <c r="K9" s="11"/>
    </row>
    <row r="10" spans="1:24" x14ac:dyDescent="0.2">
      <c r="A10" s="38" t="s">
        <v>67</v>
      </c>
      <c r="D10" s="5" t="s">
        <v>65</v>
      </c>
      <c r="E10" s="6" t="s">
        <v>58</v>
      </c>
      <c r="F10" s="5" t="s">
        <v>57</v>
      </c>
      <c r="G10" s="5" t="s">
        <v>59</v>
      </c>
      <c r="H10" s="6"/>
    </row>
    <row r="11" spans="1:24" x14ac:dyDescent="0.2">
      <c r="A11" s="39"/>
      <c r="B11" s="6"/>
      <c r="C11" s="12" t="s">
        <v>55</v>
      </c>
      <c r="D11" s="15" t="s">
        <v>68</v>
      </c>
      <c r="E11" s="15" t="s">
        <v>54</v>
      </c>
      <c r="F11" s="6" t="s">
        <v>53</v>
      </c>
      <c r="G11" s="13" t="s">
        <v>56</v>
      </c>
      <c r="H11" s="6"/>
    </row>
    <row r="12" spans="1:24" ht="12.75" customHeight="1" x14ac:dyDescent="0.2">
      <c r="A12" s="11"/>
      <c r="B12" s="11"/>
      <c r="C12" s="11"/>
      <c r="D12" s="8" t="s">
        <v>49</v>
      </c>
      <c r="E12" s="8" t="s">
        <v>48</v>
      </c>
      <c r="F12" s="16" t="s">
        <v>47</v>
      </c>
      <c r="G12" s="8" t="s">
        <v>52</v>
      </c>
      <c r="H12" s="8"/>
    </row>
    <row r="13" spans="1:24" ht="12.75" customHeight="1" x14ac:dyDescent="0.2">
      <c r="A13" s="11"/>
      <c r="B13" s="11"/>
      <c r="C13" s="11"/>
      <c r="D13" s="8"/>
      <c r="E13" s="8"/>
      <c r="F13" s="8"/>
      <c r="G13" s="8"/>
      <c r="H13" s="8"/>
    </row>
    <row r="14" spans="1:24" ht="12.75" customHeight="1" x14ac:dyDescent="0.2">
      <c r="C14" s="7" t="s">
        <v>46</v>
      </c>
      <c r="G14" s="21"/>
      <c r="H14" s="8"/>
    </row>
    <row r="15" spans="1:24" ht="12.75" customHeight="1" x14ac:dyDescent="0.2">
      <c r="A15" s="5">
        <v>1</v>
      </c>
      <c r="C15" s="35" t="s">
        <v>45</v>
      </c>
      <c r="D15" s="28">
        <v>-39873.675487757035</v>
      </c>
      <c r="E15" s="28">
        <v>5001026.7405322641</v>
      </c>
      <c r="F15" s="5" t="s">
        <v>51</v>
      </c>
      <c r="G15" s="24">
        <f t="shared" ref="G15:G24" si="0">D15/E15*100</f>
        <v>-0.7973097837008013</v>
      </c>
      <c r="H15" s="18"/>
      <c r="I15" s="4"/>
      <c r="L15" s="17"/>
    </row>
    <row r="16" spans="1:24" ht="12.75" customHeight="1" x14ac:dyDescent="0.2">
      <c r="A16" s="5">
        <v>2</v>
      </c>
      <c r="C16" s="35" t="s">
        <v>44</v>
      </c>
      <c r="D16" s="28">
        <v>-10183.245752483032</v>
      </c>
      <c r="E16" s="28">
        <v>4795693.3541834503</v>
      </c>
      <c r="F16" s="5" t="s">
        <v>51</v>
      </c>
      <c r="G16" s="24">
        <f t="shared" si="0"/>
        <v>-0.21234146973971618</v>
      </c>
      <c r="H16" s="18"/>
      <c r="M16" s="17"/>
      <c r="W16" s="17"/>
      <c r="X16" s="17"/>
    </row>
    <row r="17" spans="1:17" ht="12.75" customHeight="1" x14ac:dyDescent="0.2">
      <c r="A17" s="5">
        <v>3</v>
      </c>
      <c r="C17" s="35" t="s">
        <v>29</v>
      </c>
      <c r="D17" s="28">
        <v>-56.791218885120621</v>
      </c>
      <c r="E17" s="28">
        <v>4503.3599999999997</v>
      </c>
      <c r="F17" s="5" t="s">
        <v>50</v>
      </c>
      <c r="G17" s="24">
        <f t="shared" si="0"/>
        <v>-1.2610854758473811</v>
      </c>
      <c r="H17" s="18"/>
    </row>
    <row r="18" spans="1:17" ht="12.75" customHeight="1" x14ac:dyDescent="0.2">
      <c r="A18" s="5">
        <v>4</v>
      </c>
      <c r="C18" s="35" t="s">
        <v>43</v>
      </c>
      <c r="D18" s="28">
        <v>-1411.223664333929</v>
      </c>
      <c r="E18" s="28">
        <v>75653.868000000002</v>
      </c>
      <c r="F18" s="5" t="s">
        <v>50</v>
      </c>
      <c r="G18" s="24">
        <f t="shared" si="0"/>
        <v>-1.8653688193892861</v>
      </c>
      <c r="H18" s="18"/>
      <c r="P18" s="17"/>
      <c r="Q18" s="17"/>
    </row>
    <row r="19" spans="1:17" ht="12.75" customHeight="1" x14ac:dyDescent="0.2">
      <c r="A19" s="5">
        <v>5</v>
      </c>
      <c r="C19" s="35" t="s">
        <v>42</v>
      </c>
      <c r="D19" s="28">
        <v>-348.29945443033779</v>
      </c>
      <c r="E19" s="28">
        <v>14480.82</v>
      </c>
      <c r="F19" s="5" t="s">
        <v>50</v>
      </c>
      <c r="G19" s="24">
        <f t="shared" si="0"/>
        <v>-2.405246763859628</v>
      </c>
      <c r="H19" s="18"/>
    </row>
    <row r="20" spans="1:17" ht="12.75" customHeight="1" x14ac:dyDescent="0.2">
      <c r="A20" s="5">
        <v>6</v>
      </c>
      <c r="C20" s="35" t="s">
        <v>41</v>
      </c>
      <c r="D20" s="28">
        <v>-1590.1512924374229</v>
      </c>
      <c r="E20" s="28">
        <v>111124.284</v>
      </c>
      <c r="F20" s="5" t="s">
        <v>50</v>
      </c>
      <c r="G20" s="24">
        <f t="shared" si="0"/>
        <v>-1.4309665135277028</v>
      </c>
      <c r="H20" s="18"/>
    </row>
    <row r="21" spans="1:17" ht="12.75" customHeight="1" x14ac:dyDescent="0.2">
      <c r="A21" s="5">
        <v>7</v>
      </c>
      <c r="C21" s="35" t="s">
        <v>40</v>
      </c>
      <c r="D21" s="28">
        <v>-128.59632110225493</v>
      </c>
      <c r="E21" s="28">
        <v>52646.499000000003</v>
      </c>
      <c r="F21" s="5" t="s">
        <v>51</v>
      </c>
      <c r="G21" s="24">
        <f t="shared" si="0"/>
        <v>-0.2442637659576469</v>
      </c>
      <c r="H21" s="18"/>
    </row>
    <row r="22" spans="1:17" ht="12.75" customHeight="1" x14ac:dyDescent="0.2">
      <c r="A22" s="5">
        <v>8</v>
      </c>
      <c r="C22" s="35" t="s">
        <v>39</v>
      </c>
      <c r="D22" s="28">
        <v>-33.41470399386688</v>
      </c>
      <c r="E22" s="28">
        <v>6138.48</v>
      </c>
      <c r="F22" s="5" t="s">
        <v>50</v>
      </c>
      <c r="G22" s="24">
        <f t="shared" si="0"/>
        <v>-0.5443481772990526</v>
      </c>
      <c r="H22" s="18"/>
    </row>
    <row r="23" spans="1:17" ht="12.75" customHeight="1" x14ac:dyDescent="0.2">
      <c r="A23" s="5">
        <v>9</v>
      </c>
      <c r="C23" s="35" t="s">
        <v>38</v>
      </c>
      <c r="D23" s="28">
        <v>-61.773691832095651</v>
      </c>
      <c r="E23" s="28">
        <v>30927.768</v>
      </c>
      <c r="F23" s="5" t="s">
        <v>50</v>
      </c>
      <c r="G23" s="24">
        <f t="shared" si="0"/>
        <v>-0.19973536995005797</v>
      </c>
      <c r="H23" s="18"/>
    </row>
    <row r="24" spans="1:17" ht="12.75" customHeight="1" x14ac:dyDescent="0.2">
      <c r="A24" s="5">
        <v>10</v>
      </c>
      <c r="C24" s="35" t="s">
        <v>37</v>
      </c>
      <c r="D24" s="28">
        <v>-11.590548452445645</v>
      </c>
      <c r="E24" s="28">
        <v>15025.2</v>
      </c>
      <c r="F24" s="5" t="s">
        <v>50</v>
      </c>
      <c r="G24" s="24">
        <f t="shared" si="0"/>
        <v>-7.7140726595623654E-2</v>
      </c>
      <c r="H24" s="18"/>
    </row>
    <row r="25" spans="1:17" ht="12.75" customHeight="1" x14ac:dyDescent="0.2">
      <c r="A25" s="5">
        <v>11</v>
      </c>
      <c r="C25" s="35" t="s">
        <v>36</v>
      </c>
      <c r="D25" s="28">
        <v>0</v>
      </c>
      <c r="E25" s="28">
        <v>0</v>
      </c>
      <c r="F25" s="5" t="s">
        <v>50</v>
      </c>
      <c r="G25" s="24">
        <v>0</v>
      </c>
      <c r="H25" s="18"/>
    </row>
    <row r="26" spans="1:17" ht="12.75" customHeight="1" x14ac:dyDescent="0.2">
      <c r="A26" s="5">
        <f>A25+1</f>
        <v>12</v>
      </c>
      <c r="C26" s="9" t="s">
        <v>35</v>
      </c>
      <c r="D26" s="32">
        <f>SUM(D15:D25)</f>
        <v>-53698.76213570754</v>
      </c>
      <c r="E26" s="29"/>
      <c r="F26" s="18"/>
      <c r="G26" s="25"/>
      <c r="H26" s="18"/>
    </row>
    <row r="27" spans="1:17" ht="12.75" customHeight="1" x14ac:dyDescent="0.2">
      <c r="C27" s="7"/>
      <c r="D27" s="30"/>
      <c r="E27" s="30"/>
      <c r="G27" s="26"/>
      <c r="H27" s="8"/>
    </row>
    <row r="28" spans="1:17" ht="12.75" customHeight="1" x14ac:dyDescent="0.2">
      <c r="C28" s="7" t="s">
        <v>34</v>
      </c>
      <c r="D28" s="30"/>
      <c r="E28" s="30"/>
      <c r="G28" s="27"/>
    </row>
    <row r="29" spans="1:17" ht="12.75" customHeight="1" x14ac:dyDescent="0.2">
      <c r="A29" s="5">
        <f>A26+1</f>
        <v>13</v>
      </c>
      <c r="C29" s="36" t="s">
        <v>33</v>
      </c>
      <c r="D29" s="28">
        <v>-7092.8126062918091</v>
      </c>
      <c r="E29" s="28">
        <v>989004.62041301187</v>
      </c>
      <c r="F29" s="5" t="s">
        <v>51</v>
      </c>
      <c r="G29" s="24">
        <f>D29/E29*100</f>
        <v>-0.71716678162027447</v>
      </c>
      <c r="H29" s="18"/>
      <c r="I29" s="4"/>
      <c r="O29" s="17"/>
      <c r="P29" s="17"/>
    </row>
    <row r="30" spans="1:17" ht="12.75" customHeight="1" x14ac:dyDescent="0.2">
      <c r="A30" s="5">
        <f>A29+1</f>
        <v>14</v>
      </c>
      <c r="C30" s="36" t="s">
        <v>32</v>
      </c>
      <c r="D30" s="28">
        <v>-576.81410281500416</v>
      </c>
      <c r="E30" s="28">
        <v>327974.147298005</v>
      </c>
      <c r="F30" s="5" t="s">
        <v>51</v>
      </c>
      <c r="G30" s="24">
        <f>D30/E30*100</f>
        <v>-0.17587182025383769</v>
      </c>
      <c r="H30" s="18"/>
      <c r="J30" s="17"/>
      <c r="K30" s="17"/>
      <c r="L30" s="17"/>
      <c r="M30" s="17"/>
      <c r="N30" s="17"/>
      <c r="O30" s="17"/>
      <c r="P30" s="17"/>
    </row>
    <row r="31" spans="1:17" ht="12.75" customHeight="1" x14ac:dyDescent="0.2">
      <c r="A31" s="5">
        <f>A30+1</f>
        <v>15</v>
      </c>
      <c r="C31" s="36" t="s">
        <v>31</v>
      </c>
      <c r="D31" s="28">
        <v>-1299.747042212234</v>
      </c>
      <c r="E31" s="28">
        <v>91731.768000000011</v>
      </c>
      <c r="F31" s="5" t="s">
        <v>50</v>
      </c>
      <c r="G31" s="24">
        <f>D31/E31*100</f>
        <v>-1.4168995872969916</v>
      </c>
      <c r="H31" s="18"/>
    </row>
    <row r="32" spans="1:17" ht="12.75" customHeight="1" x14ac:dyDescent="0.2">
      <c r="A32" s="5">
        <f>A31+1</f>
        <v>16</v>
      </c>
      <c r="C32" s="36" t="s">
        <v>30</v>
      </c>
      <c r="D32" s="28">
        <v>-132.09202354685368</v>
      </c>
      <c r="E32" s="28">
        <v>126830.7564232717</v>
      </c>
      <c r="F32" s="5" t="s">
        <v>51</v>
      </c>
      <c r="G32" s="24">
        <f>D32/E32*100</f>
        <v>-0.10414825809760496</v>
      </c>
      <c r="H32" s="18"/>
    </row>
    <row r="33" spans="1:25" ht="12.75" customHeight="1" x14ac:dyDescent="0.2">
      <c r="A33" s="5">
        <f>A32+1</f>
        <v>17</v>
      </c>
      <c r="C33" s="36" t="s">
        <v>29</v>
      </c>
      <c r="D33" s="28">
        <v>-635.61177871445943</v>
      </c>
      <c r="E33" s="28">
        <v>42050.04</v>
      </c>
      <c r="F33" s="5" t="s">
        <v>50</v>
      </c>
      <c r="G33" s="24">
        <f>D33/E33*100</f>
        <v>-1.5115604615702134</v>
      </c>
      <c r="H33" s="18"/>
    </row>
    <row r="34" spans="1:25" ht="12.75" customHeight="1" x14ac:dyDescent="0.2">
      <c r="A34" s="5">
        <f>A33+1</f>
        <v>18</v>
      </c>
      <c r="C34" s="10" t="s">
        <v>28</v>
      </c>
      <c r="D34" s="33">
        <f>SUM(D29:D33)</f>
        <v>-9737.0775535803587</v>
      </c>
      <c r="E34" s="31"/>
      <c r="F34" s="20"/>
      <c r="G34" s="27"/>
      <c r="H34" s="20"/>
    </row>
    <row r="35" spans="1:25" ht="12.75" customHeight="1" x14ac:dyDescent="0.2">
      <c r="C35" s="9"/>
      <c r="D35" s="30"/>
      <c r="E35" s="30"/>
      <c r="G35" s="27"/>
    </row>
    <row r="36" spans="1:25" ht="12.75" customHeight="1" x14ac:dyDescent="0.2">
      <c r="C36" s="7" t="s">
        <v>27</v>
      </c>
      <c r="D36" s="30"/>
      <c r="E36" s="30"/>
      <c r="G36" s="27"/>
    </row>
    <row r="37" spans="1:25" ht="12.75" customHeight="1" x14ac:dyDescent="0.2">
      <c r="A37" s="5">
        <f>A34+1</f>
        <v>19</v>
      </c>
      <c r="C37" s="36" t="s">
        <v>26</v>
      </c>
      <c r="D37" s="28">
        <v>-23774.698038895331</v>
      </c>
      <c r="E37" s="28">
        <v>3255132.1250927323</v>
      </c>
      <c r="F37" s="5" t="s">
        <v>51</v>
      </c>
      <c r="G37" s="24">
        <f t="shared" ref="G37:G50" si="1">D37/E37*100</f>
        <v>-0.73037582270851875</v>
      </c>
      <c r="H37" s="18"/>
      <c r="I37" s="4"/>
      <c r="Y37" s="17"/>
    </row>
    <row r="38" spans="1:25" ht="12.75" customHeight="1" x14ac:dyDescent="0.2">
      <c r="A38" s="5">
        <f t="shared" ref="A38:A51" si="2">A37+1</f>
        <v>20</v>
      </c>
      <c r="C38" s="36" t="s">
        <v>25</v>
      </c>
      <c r="D38" s="28">
        <v>-2478.6007345342559</v>
      </c>
      <c r="E38" s="28">
        <v>1319376.3993087611</v>
      </c>
      <c r="F38" s="5" t="s">
        <v>51</v>
      </c>
      <c r="G38" s="24">
        <f t="shared" si="1"/>
        <v>-0.18786153336021683</v>
      </c>
      <c r="H38" s="18"/>
    </row>
    <row r="39" spans="1:25" ht="12.75" customHeight="1" x14ac:dyDescent="0.2">
      <c r="A39" s="5">
        <f t="shared" si="2"/>
        <v>21</v>
      </c>
      <c r="C39" s="36" t="s">
        <v>24</v>
      </c>
      <c r="D39" s="28">
        <v>-910.65446656173572</v>
      </c>
      <c r="E39" s="28">
        <v>46836.044000000002</v>
      </c>
      <c r="F39" s="5" t="s">
        <v>50</v>
      </c>
      <c r="G39" s="24">
        <f t="shared" si="1"/>
        <v>-1.9443453989447437</v>
      </c>
      <c r="H39" s="18"/>
    </row>
    <row r="40" spans="1:25" ht="12.75" customHeight="1" x14ac:dyDescent="0.2">
      <c r="A40" s="5">
        <f t="shared" si="2"/>
        <v>22</v>
      </c>
      <c r="C40" s="36" t="s">
        <v>23</v>
      </c>
      <c r="D40" s="28">
        <v>-0.36754768332067855</v>
      </c>
      <c r="E40" s="28">
        <v>238.00964000000002</v>
      </c>
      <c r="F40" s="5" t="s">
        <v>51</v>
      </c>
      <c r="G40" s="24">
        <f t="shared" si="1"/>
        <v>-0.15442554483115831</v>
      </c>
      <c r="H40" s="18"/>
    </row>
    <row r="41" spans="1:25" ht="12.75" customHeight="1" x14ac:dyDescent="0.2">
      <c r="A41" s="5">
        <f t="shared" si="2"/>
        <v>23</v>
      </c>
      <c r="C41" s="36" t="s">
        <v>22</v>
      </c>
      <c r="D41" s="28">
        <v>-15.371127203286697</v>
      </c>
      <c r="E41" s="28">
        <v>431.904</v>
      </c>
      <c r="F41" s="5" t="s">
        <v>50</v>
      </c>
      <c r="G41" s="24">
        <f t="shared" si="1"/>
        <v>-3.5589221686501396</v>
      </c>
      <c r="H41" s="18"/>
    </row>
    <row r="42" spans="1:25" ht="12.75" customHeight="1" x14ac:dyDescent="0.2">
      <c r="A42" s="5">
        <f t="shared" si="2"/>
        <v>24</v>
      </c>
      <c r="C42" s="36" t="s">
        <v>21</v>
      </c>
      <c r="D42" s="28">
        <v>-69.716402568329087</v>
      </c>
      <c r="E42" s="28">
        <v>55087.023449999993</v>
      </c>
      <c r="F42" s="5" t="s">
        <v>51</v>
      </c>
      <c r="G42" s="24">
        <f t="shared" si="1"/>
        <v>-0.12655685169050299</v>
      </c>
      <c r="H42" s="18"/>
    </row>
    <row r="43" spans="1:25" ht="12.75" customHeight="1" x14ac:dyDescent="0.2">
      <c r="A43" s="5">
        <f t="shared" si="2"/>
        <v>25</v>
      </c>
      <c r="C43" s="36" t="s">
        <v>20</v>
      </c>
      <c r="D43" s="28">
        <v>-327.06827947796864</v>
      </c>
      <c r="E43" s="28">
        <v>71858.168000000005</v>
      </c>
      <c r="F43" s="5" t="s">
        <v>50</v>
      </c>
      <c r="G43" s="24">
        <f t="shared" si="1"/>
        <v>-0.45515811017888552</v>
      </c>
      <c r="H43" s="18"/>
    </row>
    <row r="44" spans="1:25" ht="12.75" customHeight="1" x14ac:dyDescent="0.2">
      <c r="A44" s="5">
        <f t="shared" si="2"/>
        <v>26</v>
      </c>
      <c r="C44" s="36" t="s">
        <v>19</v>
      </c>
      <c r="D44" s="28">
        <v>-46.513545047691096</v>
      </c>
      <c r="E44" s="28">
        <v>75999.023490000007</v>
      </c>
      <c r="F44" s="5" t="s">
        <v>51</v>
      </c>
      <c r="G44" s="24">
        <f t="shared" si="1"/>
        <v>-6.1202819341239792E-2</v>
      </c>
      <c r="H44" s="18"/>
    </row>
    <row r="45" spans="1:25" ht="12.75" customHeight="1" x14ac:dyDescent="0.2">
      <c r="A45" s="5">
        <f t="shared" si="2"/>
        <v>27</v>
      </c>
      <c r="C45" s="36" t="s">
        <v>18</v>
      </c>
      <c r="D45" s="28">
        <v>-23.714396775007096</v>
      </c>
      <c r="E45" s="28">
        <v>6040.4639999999999</v>
      </c>
      <c r="F45" s="5" t="s">
        <v>50</v>
      </c>
      <c r="G45" s="24">
        <f t="shared" si="1"/>
        <v>-0.39259230375360399</v>
      </c>
      <c r="H45" s="18"/>
    </row>
    <row r="46" spans="1:25" ht="12.75" customHeight="1" x14ac:dyDescent="0.2">
      <c r="A46" s="5">
        <f t="shared" si="2"/>
        <v>28</v>
      </c>
      <c r="C46" s="36" t="s">
        <v>17</v>
      </c>
      <c r="D46" s="28">
        <v>-398.90819433902453</v>
      </c>
      <c r="E46" s="28">
        <v>26539.847999999998</v>
      </c>
      <c r="F46" s="5" t="s">
        <v>50</v>
      </c>
      <c r="G46" s="24">
        <f t="shared" si="1"/>
        <v>-1.5030538017362591</v>
      </c>
      <c r="H46" s="18"/>
    </row>
    <row r="47" spans="1:25" ht="12.75" customHeight="1" x14ac:dyDescent="0.2">
      <c r="A47" s="5">
        <f t="shared" si="2"/>
        <v>29</v>
      </c>
      <c r="C47" s="36" t="s">
        <v>16</v>
      </c>
      <c r="D47" s="28">
        <v>-4.5932286476865265</v>
      </c>
      <c r="E47" s="28">
        <v>37535.500949999994</v>
      </c>
      <c r="F47" s="5" t="s">
        <v>51</v>
      </c>
      <c r="G47" s="24">
        <f t="shared" si="1"/>
        <v>-1.2237025033461095E-2</v>
      </c>
      <c r="H47" s="18"/>
    </row>
    <row r="48" spans="1:25" ht="12.75" customHeight="1" x14ac:dyDescent="0.2">
      <c r="A48" s="5">
        <f t="shared" si="2"/>
        <v>30</v>
      </c>
      <c r="C48" s="36" t="s">
        <v>15</v>
      </c>
      <c r="D48" s="28">
        <v>-4490.5776099813393</v>
      </c>
      <c r="E48" s="28">
        <v>308713.424</v>
      </c>
      <c r="F48" s="5" t="s">
        <v>50</v>
      </c>
      <c r="G48" s="24">
        <f t="shared" si="1"/>
        <v>-1.4546104124002524</v>
      </c>
      <c r="H48" s="18"/>
    </row>
    <row r="49" spans="1:12" ht="12.75" customHeight="1" x14ac:dyDescent="0.2">
      <c r="A49" s="5">
        <f t="shared" si="2"/>
        <v>31</v>
      </c>
      <c r="C49" s="36" t="s">
        <v>14</v>
      </c>
      <c r="D49" s="28">
        <v>-26.518014491512531</v>
      </c>
      <c r="E49" s="28">
        <v>41762.222750000008</v>
      </c>
      <c r="F49" s="5" t="s">
        <v>51</v>
      </c>
      <c r="G49" s="24">
        <f t="shared" si="1"/>
        <v>-6.3497612783343829E-2</v>
      </c>
      <c r="H49" s="18"/>
    </row>
    <row r="50" spans="1:12" ht="12.75" customHeight="1" x14ac:dyDescent="0.2">
      <c r="A50" s="5">
        <f t="shared" si="2"/>
        <v>32</v>
      </c>
      <c r="C50" s="36" t="s">
        <v>13</v>
      </c>
      <c r="D50" s="28">
        <v>-58.584783470889818</v>
      </c>
      <c r="E50" s="28">
        <v>28200</v>
      </c>
      <c r="F50" s="5" t="s">
        <v>50</v>
      </c>
      <c r="G50" s="24">
        <f t="shared" si="1"/>
        <v>-0.20774745911663056</v>
      </c>
      <c r="H50" s="18"/>
    </row>
    <row r="51" spans="1:12" ht="12.75" customHeight="1" x14ac:dyDescent="0.2">
      <c r="A51" s="5">
        <f t="shared" si="2"/>
        <v>33</v>
      </c>
      <c r="C51" s="9" t="s">
        <v>12</v>
      </c>
      <c r="D51" s="33">
        <f>SUM(D37:D50)</f>
        <v>-32625.886369677377</v>
      </c>
      <c r="E51" s="19"/>
      <c r="F51" s="20"/>
      <c r="G51" s="22"/>
      <c r="H51" s="20"/>
    </row>
    <row r="52" spans="1:12" ht="12.75" customHeight="1" x14ac:dyDescent="0.2">
      <c r="D52" s="30"/>
      <c r="G52" s="14"/>
    </row>
    <row r="53" spans="1:12" ht="12.75" customHeight="1" x14ac:dyDescent="0.2">
      <c r="C53" s="7" t="s">
        <v>11</v>
      </c>
      <c r="D53" s="30"/>
      <c r="G53" s="14"/>
    </row>
    <row r="54" spans="1:12" x14ac:dyDescent="0.2">
      <c r="A54" s="5">
        <f>A51+1</f>
        <v>34</v>
      </c>
      <c r="C54" s="35" t="s">
        <v>10</v>
      </c>
      <c r="D54" s="28">
        <v>-0.36682255669209485</v>
      </c>
      <c r="F54" s="18"/>
      <c r="G54" s="14"/>
      <c r="H54" s="20"/>
    </row>
    <row r="55" spans="1:12" x14ac:dyDescent="0.2">
      <c r="A55" s="5">
        <f t="shared" ref="A55:A61" si="3">A54+1</f>
        <v>35</v>
      </c>
      <c r="C55" s="35" t="s">
        <v>9</v>
      </c>
      <c r="D55" s="28">
        <v>-1202.2129511123446</v>
      </c>
      <c r="F55" s="18"/>
      <c r="H55" s="20"/>
    </row>
    <row r="56" spans="1:12" x14ac:dyDescent="0.2">
      <c r="A56" s="5">
        <f t="shared" si="3"/>
        <v>36</v>
      </c>
      <c r="C56" s="36" t="s">
        <v>8</v>
      </c>
      <c r="D56" s="28">
        <v>-4204.0133610980365</v>
      </c>
      <c r="F56" s="18"/>
      <c r="H56" s="20"/>
      <c r="L56" s="23"/>
    </row>
    <row r="57" spans="1:12" x14ac:dyDescent="0.2">
      <c r="A57" s="5">
        <f t="shared" si="3"/>
        <v>37</v>
      </c>
      <c r="C57" s="36" t="s">
        <v>7</v>
      </c>
      <c r="D57" s="28">
        <v>-0.14453026434007138</v>
      </c>
      <c r="F57" s="18"/>
      <c r="H57" s="20"/>
      <c r="L57" s="23"/>
    </row>
    <row r="58" spans="1:12" x14ac:dyDescent="0.2">
      <c r="A58" s="5">
        <f t="shared" si="3"/>
        <v>38</v>
      </c>
      <c r="C58" s="36" t="s">
        <v>6</v>
      </c>
      <c r="D58" s="28">
        <v>-0.32848654205633776</v>
      </c>
      <c r="F58" s="18"/>
      <c r="H58" s="20"/>
    </row>
    <row r="59" spans="1:12" x14ac:dyDescent="0.2">
      <c r="A59" s="5">
        <f t="shared" si="3"/>
        <v>39</v>
      </c>
      <c r="C59" s="36" t="s">
        <v>5</v>
      </c>
      <c r="D59" s="28">
        <v>-47.338052390407476</v>
      </c>
      <c r="F59" s="18"/>
      <c r="H59" s="20"/>
    </row>
    <row r="60" spans="1:12" x14ac:dyDescent="0.2">
      <c r="A60" s="5">
        <f t="shared" si="3"/>
        <v>40</v>
      </c>
      <c r="C60" s="36" t="s">
        <v>4</v>
      </c>
      <c r="D60" s="28">
        <v>-72.52459070346768</v>
      </c>
      <c r="F60" s="18"/>
      <c r="H60" s="20"/>
    </row>
    <row r="61" spans="1:12" x14ac:dyDescent="0.2">
      <c r="A61" s="5">
        <f t="shared" si="3"/>
        <v>41</v>
      </c>
      <c r="C61" s="9" t="s">
        <v>3</v>
      </c>
      <c r="D61" s="32">
        <f>SUM(D54:D60)</f>
        <v>-5526.9287946673439</v>
      </c>
      <c r="F61" s="18"/>
      <c r="H61" s="20"/>
    </row>
    <row r="62" spans="1:12" x14ac:dyDescent="0.2">
      <c r="C62" s="9"/>
      <c r="D62" s="29"/>
      <c r="F62" s="18"/>
      <c r="H62" s="20"/>
    </row>
    <row r="63" spans="1:12" ht="13.5" thickBot="1" x14ac:dyDescent="0.25">
      <c r="A63" s="5">
        <f>A61+1</f>
        <v>42</v>
      </c>
      <c r="C63" s="9" t="s">
        <v>2</v>
      </c>
      <c r="D63" s="34">
        <f>+D26+D34+D51+D61</f>
        <v>-101588.65485363262</v>
      </c>
      <c r="E63" s="18"/>
      <c r="F63" s="18"/>
      <c r="G63" s="18"/>
      <c r="H63" s="18"/>
    </row>
    <row r="64" spans="1:12" ht="13.5" thickTop="1" x14ac:dyDescent="0.2">
      <c r="F64" s="18"/>
      <c r="G64" s="18"/>
    </row>
    <row r="65" spans="1:3" x14ac:dyDescent="0.2">
      <c r="A65" s="7" t="s">
        <v>1</v>
      </c>
    </row>
    <row r="66" spans="1:3" x14ac:dyDescent="0.2">
      <c r="A66" s="2" t="s">
        <v>0</v>
      </c>
      <c r="C66" s="9" t="s">
        <v>64</v>
      </c>
    </row>
  </sheetData>
  <mergeCells count="2">
    <mergeCell ref="A6:H6"/>
    <mergeCell ref="A10:A11"/>
  </mergeCells>
  <printOptions horizontalCentered="1"/>
  <pageMargins left="0.7" right="0.7" top="0.75" bottom="0.75" header="0.3" footer="0.3"/>
  <pageSetup scale="77" orientation="portrait" r:id="rId1"/>
  <headerFooter>
    <oddHeader>&amp;R&amp;"Arial,Regular"&amp;10Filed: 2022-10-31
EB-2022-0200
Exhibit 9
Tab 2
Schedule 2
Attachment 2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2022-11-01T20:58:04Z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2022-11-01T20:58:04Z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ebb601e3-32eb-4e2a-9825-2e1578d2e0e9</vt:lpwstr>
  </property>
  <property fmtid="{D5CDD505-2E9C-101B-9397-08002B2CF9AE}" pid="8" name="MSIP_Label_67694783-de61-499c-97f7-53d7c605e6e9_ContentBits">
    <vt:lpwstr>0</vt:lpwstr>
  </property>
</Properties>
</file>