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9CDA8FC8-3DA1-44BC-AF35-B85F535D8C25}" xr6:coauthVersionLast="47" xr6:coauthVersionMax="47" xr10:uidLastSave="{CF115D76-1DC4-42C9-AF20-3E62355EE6D2}"/>
  <bookViews>
    <workbookView xWindow="8805" yWindow="2940" windowWidth="19185" windowHeight="10380" xr2:uid="{6EB08D42-0F49-4100-9AE8-D3A07F24819C}"/>
  </bookViews>
  <sheets>
    <sheet name="Sheet1" sheetId="1" r:id="rId1"/>
  </sheets>
  <definedNames>
    <definedName name="_xlnm.Print_Area" localSheetId="0">Sheet1!$A$1:$H$100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" l="1"/>
  <c r="A19" i="1"/>
  <c r="A20" i="1" s="1"/>
  <c r="A22" i="1" s="1"/>
  <c r="A23" i="1" s="1"/>
  <c r="A25" i="1" s="1"/>
  <c r="A26" i="1" s="1"/>
  <c r="A28" i="1" s="1"/>
  <c r="A30" i="1" s="1"/>
  <c r="A32" i="1" s="1"/>
  <c r="A33" i="1" s="1"/>
  <c r="A35" i="1" s="1"/>
  <c r="A36" i="1" s="1"/>
  <c r="A38" i="1" s="1"/>
  <c r="A62" i="1"/>
  <c r="A64" i="1" s="1"/>
  <c r="A65" i="1" s="1"/>
  <c r="A67" i="1" s="1"/>
  <c r="A69" i="1" s="1"/>
  <c r="A70" i="1" s="1"/>
  <c r="A73" i="1" s="1"/>
  <c r="A75" i="1" s="1"/>
  <c r="A77" i="1" s="1"/>
  <c r="A78" i="1" s="1"/>
  <c r="A80" i="1" s="1"/>
  <c r="A81" i="1" s="1"/>
  <c r="A83" i="1" s="1"/>
  <c r="A84" i="1" s="1"/>
  <c r="A86" i="1" s="1"/>
  <c r="A87" i="1" s="1"/>
  <c r="A89" i="1" s="1"/>
  <c r="A90" i="1" s="1"/>
  <c r="A91" i="1" s="1"/>
  <c r="A93" i="1" s="1"/>
  <c r="A94" i="1" s="1"/>
  <c r="A95" i="1" s="1"/>
  <c r="A97" i="1" s="1"/>
  <c r="H94" i="1"/>
  <c r="H90" i="1"/>
  <c r="H17" i="1"/>
  <c r="H14" i="1"/>
  <c r="H16" i="1"/>
  <c r="H19" i="1"/>
  <c r="H22" i="1"/>
  <c r="H26" i="1"/>
  <c r="H28" i="1"/>
  <c r="H30" i="1"/>
  <c r="H32" i="1"/>
  <c r="H35" i="1"/>
  <c r="H60" i="1"/>
  <c r="H64" i="1"/>
  <c r="H67" i="1"/>
  <c r="H69" i="1"/>
  <c r="H75" i="1"/>
  <c r="H77" i="1"/>
  <c r="H80" i="1"/>
  <c r="H81" i="1"/>
  <c r="H83" i="1"/>
  <c r="H86" i="1"/>
  <c r="H91" i="1"/>
  <c r="H93" i="1"/>
  <c r="H97" i="1"/>
  <c r="H87" i="1" l="1"/>
  <c r="H73" i="1"/>
  <c r="H25" i="1"/>
  <c r="H78" i="1"/>
  <c r="H70" i="1"/>
  <c r="H89" i="1"/>
  <c r="H62" i="1"/>
  <c r="H38" i="1"/>
  <c r="H20" i="1"/>
  <c r="H36" i="1"/>
  <c r="H95" i="1"/>
  <c r="H65" i="1"/>
  <c r="H84" i="1"/>
  <c r="H33" i="1"/>
  <c r="H23" i="1"/>
</calcChain>
</file>

<file path=xl/sharedStrings.xml><?xml version="1.0" encoding="utf-8"?>
<sst xmlns="http://schemas.openxmlformats.org/spreadsheetml/2006/main" count="111" uniqueCount="58">
  <si>
    <t>Rate T3</t>
  </si>
  <si>
    <t>Rate T2 - Large</t>
  </si>
  <si>
    <t>Rate T2 - Small</t>
  </si>
  <si>
    <t>Rate T1 - Large</t>
  </si>
  <si>
    <t>Rate T1 - Small</t>
  </si>
  <si>
    <t>Rate M9 - Large</t>
  </si>
  <si>
    <t>Rate M9 - Small</t>
  </si>
  <si>
    <t>Rate M7 - Large</t>
  </si>
  <si>
    <t>Rate M7 - Small</t>
  </si>
  <si>
    <t>m³</t>
  </si>
  <si>
    <t>Rate M5 - Large</t>
  </si>
  <si>
    <t>Rate M5 - Small</t>
  </si>
  <si>
    <t>Rate M4 - Large</t>
  </si>
  <si>
    <t>Rate M4 - Small</t>
  </si>
  <si>
    <t>Rate M2</t>
  </si>
  <si>
    <t>Union South Rate Zone</t>
  </si>
  <si>
    <t>Rate 100 - Large</t>
  </si>
  <si>
    <t>Rate 100 - Small</t>
  </si>
  <si>
    <t>Rate 25 - Average</t>
  </si>
  <si>
    <t>Rate 20 - Lage</t>
  </si>
  <si>
    <t>Rate 20 - Small</t>
  </si>
  <si>
    <t>Rate 10</t>
  </si>
  <si>
    <t>Union North Rate Zone</t>
  </si>
  <si>
    <t>(d)</t>
  </si>
  <si>
    <t>(c)</t>
  </si>
  <si>
    <t>(b)</t>
  </si>
  <si>
    <t>(a)</t>
  </si>
  <si>
    <t>($)</t>
  </si>
  <si>
    <t>(cents/m³)</t>
  </si>
  <si>
    <t>Particulars</t>
  </si>
  <si>
    <t>Impact</t>
  </si>
  <si>
    <t>Billing Units</t>
  </si>
  <si>
    <t>Disposition</t>
  </si>
  <si>
    <t>Bill</t>
  </si>
  <si>
    <t>Unit Rate for</t>
  </si>
  <si>
    <t>Line
No.</t>
  </si>
  <si>
    <t>Deferral Account Bill Impacts for Typical Small and Large Customers</t>
  </si>
  <si>
    <t>Rate 200 - Average</t>
  </si>
  <si>
    <t>Rate 170 - Large</t>
  </si>
  <si>
    <t>Rate 170 - Small</t>
  </si>
  <si>
    <t>Rate 145 - Large</t>
  </si>
  <si>
    <t>Rate 145 - Small</t>
  </si>
  <si>
    <t>Rate 135 - Average</t>
  </si>
  <si>
    <t>Rate 125 - Average</t>
  </si>
  <si>
    <t>Rate 115 - Large</t>
  </si>
  <si>
    <t>Rate 115 - Small</t>
  </si>
  <si>
    <t>Rate 110 - Large</t>
  </si>
  <si>
    <t>Rate 110 - Small</t>
  </si>
  <si>
    <t>EGD Rate Zone</t>
  </si>
  <si>
    <t>Rate 1 - Residential</t>
  </si>
  <si>
    <t>Rate 6 - Heating &amp; Other Uses</t>
  </si>
  <si>
    <t>Rate 6 - General Use</t>
  </si>
  <si>
    <t>Rate M1 - Residential</t>
  </si>
  <si>
    <t>Rate 01 - Residential</t>
  </si>
  <si>
    <t>Rate T1 - Average</t>
  </si>
  <si>
    <t>Rate T2 - Average</t>
  </si>
  <si>
    <r>
      <t>m</t>
    </r>
    <r>
      <rPr>
        <vertAlign val="superscript"/>
        <sz val="10"/>
        <color theme="1"/>
        <rFont val="Arial"/>
        <family val="2"/>
      </rPr>
      <t>3</t>
    </r>
  </si>
  <si>
    <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</si>
</sst>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#,##0.0000_);\(#,##0.00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/>
    <xf numFmtId="0" fontId="3" fillId="0" borderId="0" xfId="0" applyFont="1" applyAlignment="1">
      <alignment horizontal="left"/>
    </xf>
    <xf numFmtId="165" fontId="2" fillId="0" borderId="0" xfId="1" applyNumberFormat="1" applyFont="1"/>
    <xf numFmtId="0" fontId="2" fillId="0" borderId="0" xfId="0" applyFont="1" applyAlignment="1">
      <alignment horizontal="left"/>
    </xf>
    <xf numFmtId="165" fontId="2" fillId="0" borderId="0" xfId="0" applyNumberFormat="1" applyFont="1"/>
    <xf numFmtId="43" fontId="2" fillId="0" borderId="0" xfId="0" applyNumberFormat="1" applyFont="1"/>
    <xf numFmtId="164" fontId="2" fillId="0" borderId="0" xfId="1" quotePrefix="1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quotePrefix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 indent="1"/>
    </xf>
    <xf numFmtId="43" fontId="2" fillId="0" borderId="0" xfId="1" applyFont="1"/>
    <xf numFmtId="164" fontId="2" fillId="0" borderId="0" xfId="1" quotePrefix="1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6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"/>
    </xf>
    <xf numFmtId="39" fontId="2" fillId="0" borderId="0" xfId="1" applyNumberFormat="1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39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AE372-4E56-4CF6-811F-66536C456056}">
  <dimension ref="A1:K100"/>
  <sheetViews>
    <sheetView tabSelected="1" view="pageLayout" zoomScaleNormal="100" workbookViewId="0"/>
  </sheetViews>
  <sheetFormatPr defaultRowHeight="12.75" customHeight="1" x14ac:dyDescent="0.2"/>
  <cols>
    <col min="1" max="1" width="5.5703125" style="1" customWidth="1"/>
    <col min="2" max="2" width="1.7109375" style="1" customWidth="1"/>
    <col min="3" max="3" width="26.85546875" style="1" bestFit="1" customWidth="1"/>
    <col min="4" max="4" width="1.7109375" style="1" customWidth="1"/>
    <col min="5" max="5" width="16.28515625" style="2" customWidth="1"/>
    <col min="6" max="6" width="12.7109375" style="1" customWidth="1"/>
    <col min="7" max="7" width="10.5703125" style="1" customWidth="1"/>
    <col min="8" max="8" width="16.28515625" style="1" customWidth="1"/>
    <col min="9" max="9" width="9.140625" style="1"/>
    <col min="10" max="10" width="15" style="1" bestFit="1" customWidth="1"/>
    <col min="11" max="11" width="13.5703125" style="1" bestFit="1" customWidth="1"/>
    <col min="12" max="16384" width="9.140625" style="1"/>
  </cols>
  <sheetData>
    <row r="1" spans="1:10" ht="12.75" customHeight="1" x14ac:dyDescent="0.2">
      <c r="A1" s="25"/>
      <c r="B1" s="25"/>
      <c r="C1" s="4"/>
      <c r="D1" s="4"/>
      <c r="E1" s="18"/>
      <c r="F1" s="4"/>
      <c r="G1" s="4"/>
      <c r="H1" s="20"/>
    </row>
    <row r="2" spans="1:10" ht="12.75" customHeight="1" x14ac:dyDescent="0.2">
      <c r="A2" s="25"/>
      <c r="B2" s="25"/>
      <c r="C2" s="4"/>
      <c r="D2" s="4"/>
      <c r="E2" s="18"/>
      <c r="F2" s="4"/>
      <c r="G2" s="4"/>
      <c r="H2" s="20"/>
    </row>
    <row r="3" spans="1:10" ht="12.75" customHeight="1" x14ac:dyDescent="0.2">
      <c r="A3" s="25"/>
      <c r="B3" s="25"/>
      <c r="C3" s="17"/>
      <c r="D3" s="17"/>
      <c r="E3" s="17"/>
      <c r="F3" s="17"/>
      <c r="G3" s="4"/>
      <c r="H3" s="20"/>
    </row>
    <row r="4" spans="1:10" ht="12.75" customHeight="1" x14ac:dyDescent="0.2">
      <c r="A4" s="25"/>
      <c r="B4" s="25"/>
      <c r="C4" s="17"/>
      <c r="D4" s="17"/>
      <c r="E4" s="17"/>
      <c r="F4" s="17"/>
      <c r="G4" s="4"/>
      <c r="H4" s="20"/>
    </row>
    <row r="5" spans="1:10" ht="12.75" customHeight="1" x14ac:dyDescent="0.2">
      <c r="A5" s="25"/>
      <c r="B5" s="25"/>
      <c r="C5" s="4"/>
      <c r="D5" s="4"/>
      <c r="E5" s="18"/>
      <c r="F5" s="4"/>
      <c r="G5" s="4"/>
      <c r="H5" s="20"/>
    </row>
    <row r="6" spans="1:10" ht="12.75" customHeight="1" x14ac:dyDescent="0.2">
      <c r="A6" s="38" t="s">
        <v>36</v>
      </c>
      <c r="B6" s="38"/>
      <c r="C6" s="38"/>
      <c r="D6" s="38"/>
      <c r="E6" s="38"/>
      <c r="F6" s="38"/>
      <c r="G6" s="38"/>
      <c r="H6" s="38"/>
    </row>
    <row r="8" spans="1:10" ht="12.75" customHeight="1" x14ac:dyDescent="0.2">
      <c r="A8" s="35" t="s">
        <v>35</v>
      </c>
      <c r="B8" s="25"/>
      <c r="C8" s="4"/>
      <c r="D8" s="4"/>
      <c r="E8" s="18" t="s">
        <v>34</v>
      </c>
      <c r="F8" s="4"/>
      <c r="G8" s="4"/>
      <c r="H8" s="4" t="s">
        <v>33</v>
      </c>
    </row>
    <row r="9" spans="1:10" ht="12.75" customHeight="1" x14ac:dyDescent="0.2">
      <c r="A9" s="35"/>
      <c r="B9" s="25"/>
      <c r="C9" s="4"/>
      <c r="D9" s="4"/>
      <c r="E9" s="18" t="s">
        <v>32</v>
      </c>
      <c r="H9" s="4" t="s">
        <v>30</v>
      </c>
    </row>
    <row r="10" spans="1:10" ht="12.75" customHeight="1" x14ac:dyDescent="0.2">
      <c r="A10" s="36"/>
      <c r="C10" s="16" t="s">
        <v>29</v>
      </c>
      <c r="E10" s="15" t="s">
        <v>28</v>
      </c>
      <c r="F10" s="37" t="s">
        <v>31</v>
      </c>
      <c r="G10" s="37"/>
      <c r="H10" s="14" t="s">
        <v>27</v>
      </c>
    </row>
    <row r="11" spans="1:10" ht="12.75" customHeight="1" x14ac:dyDescent="0.2">
      <c r="A11" s="24"/>
      <c r="B11" s="12"/>
      <c r="C11" s="13"/>
      <c r="D11" s="12"/>
      <c r="E11" s="11" t="s">
        <v>26</v>
      </c>
      <c r="F11" s="3" t="s">
        <v>25</v>
      </c>
      <c r="G11" s="3" t="s">
        <v>24</v>
      </c>
      <c r="H11" s="3" t="s">
        <v>23</v>
      </c>
    </row>
    <row r="12" spans="1:10" ht="12.75" customHeight="1" x14ac:dyDescent="0.2">
      <c r="A12" s="24"/>
      <c r="B12" s="12"/>
      <c r="C12" s="13"/>
      <c r="D12" s="12"/>
      <c r="E12" s="11"/>
      <c r="F12" s="3"/>
      <c r="G12" s="3"/>
      <c r="H12" s="3"/>
    </row>
    <row r="13" spans="1:10" ht="12.75" customHeight="1" x14ac:dyDescent="0.2">
      <c r="C13" s="6" t="s">
        <v>48</v>
      </c>
      <c r="E13" s="23"/>
    </row>
    <row r="14" spans="1:10" ht="12.75" customHeight="1" x14ac:dyDescent="0.2">
      <c r="A14" s="25">
        <v>1</v>
      </c>
      <c r="C14" s="21" t="s">
        <v>49</v>
      </c>
      <c r="E14" s="26">
        <v>-0.7973097837008013</v>
      </c>
      <c r="F14" s="27">
        <v>2400</v>
      </c>
      <c r="G14" s="4" t="s">
        <v>56</v>
      </c>
      <c r="H14" s="28">
        <f>E14*F14/100</f>
        <v>-19.13543480881923</v>
      </c>
      <c r="J14" s="22"/>
    </row>
    <row r="15" spans="1:10" ht="12.75" customHeight="1" x14ac:dyDescent="0.2">
      <c r="A15" s="25"/>
      <c r="C15" s="21"/>
      <c r="E15" s="5"/>
      <c r="F15" s="7"/>
      <c r="G15" s="4"/>
      <c r="H15" s="22"/>
      <c r="J15" s="22"/>
    </row>
    <row r="16" spans="1:10" ht="12.75" customHeight="1" x14ac:dyDescent="0.2">
      <c r="A16" s="25">
        <f>A14+1</f>
        <v>2</v>
      </c>
      <c r="C16" s="21" t="s">
        <v>50</v>
      </c>
      <c r="E16" s="26">
        <v>-0.21234146973971618</v>
      </c>
      <c r="F16" s="27">
        <v>22606</v>
      </c>
      <c r="G16" s="25" t="s">
        <v>56</v>
      </c>
      <c r="H16" s="27">
        <f>E16*F16/100</f>
        <v>-48.001912649360236</v>
      </c>
    </row>
    <row r="17" spans="1:11" ht="12.75" customHeight="1" x14ac:dyDescent="0.2">
      <c r="A17" s="25">
        <v>3</v>
      </c>
      <c r="C17" s="21" t="s">
        <v>51</v>
      </c>
      <c r="E17" s="26">
        <v>-0.21234146973971618</v>
      </c>
      <c r="F17" s="27">
        <v>43285</v>
      </c>
      <c r="G17" s="25" t="s">
        <v>56</v>
      </c>
      <c r="H17" s="27">
        <f>E17*F17/100</f>
        <v>-91.912005176836161</v>
      </c>
    </row>
    <row r="18" spans="1:11" ht="12.75" customHeight="1" x14ac:dyDescent="0.2">
      <c r="A18" s="25"/>
      <c r="C18" s="21"/>
      <c r="E18" s="26"/>
      <c r="F18" s="27"/>
      <c r="G18" s="17"/>
      <c r="H18" s="27"/>
    </row>
    <row r="19" spans="1:11" ht="12.75" customHeight="1" x14ac:dyDescent="0.2">
      <c r="A19" s="25">
        <f>A17+1</f>
        <v>4</v>
      </c>
      <c r="C19" s="21" t="s">
        <v>17</v>
      </c>
      <c r="E19" s="26">
        <v>-1.2610854758473811</v>
      </c>
      <c r="F19" s="27">
        <v>2993</v>
      </c>
      <c r="G19" s="25" t="s">
        <v>57</v>
      </c>
      <c r="H19" s="27">
        <f>E19*(F19*12)/100</f>
        <v>-452.9314595053454</v>
      </c>
    </row>
    <row r="20" spans="1:11" ht="12.75" customHeight="1" x14ac:dyDescent="0.2">
      <c r="A20" s="25">
        <f>+A19+1</f>
        <v>5</v>
      </c>
      <c r="C20" s="21" t="s">
        <v>16</v>
      </c>
      <c r="E20" s="26">
        <v>-1.2610854758473811</v>
      </c>
      <c r="F20" s="27">
        <v>30000</v>
      </c>
      <c r="G20" s="25" t="s">
        <v>57</v>
      </c>
      <c r="H20" s="27">
        <f>E20*(F20*12)/100</f>
        <v>-4539.9077130505721</v>
      </c>
    </row>
    <row r="21" spans="1:11" ht="12.75" customHeight="1" x14ac:dyDescent="0.2">
      <c r="A21" s="25"/>
      <c r="C21" s="21"/>
      <c r="E21" s="26"/>
      <c r="F21" s="27"/>
      <c r="G21" s="4"/>
      <c r="H21" s="27"/>
    </row>
    <row r="22" spans="1:11" ht="12.75" customHeight="1" x14ac:dyDescent="0.2">
      <c r="A22" s="25">
        <f>+A20+1</f>
        <v>6</v>
      </c>
      <c r="C22" s="21" t="s">
        <v>47</v>
      </c>
      <c r="E22" s="26">
        <v>-1.8653688193892861</v>
      </c>
      <c r="F22" s="27">
        <v>3292</v>
      </c>
      <c r="G22" s="25" t="s">
        <v>57</v>
      </c>
      <c r="H22" s="27">
        <f>E22*(F22*12)/100</f>
        <v>-736.89529841154365</v>
      </c>
    </row>
    <row r="23" spans="1:11" ht="12.75" customHeight="1" x14ac:dyDescent="0.2">
      <c r="A23" s="25">
        <f>+A22+1</f>
        <v>7</v>
      </c>
      <c r="C23" s="21" t="s">
        <v>46</v>
      </c>
      <c r="E23" s="26">
        <v>-1.8653688193892861</v>
      </c>
      <c r="F23" s="27">
        <v>53871</v>
      </c>
      <c r="G23" s="25" t="s">
        <v>57</v>
      </c>
      <c r="H23" s="27">
        <f>E23*(F23*12)/100</f>
        <v>-12058.714040318428</v>
      </c>
    </row>
    <row r="24" spans="1:11" ht="12.75" customHeight="1" x14ac:dyDescent="0.2">
      <c r="A24" s="25"/>
      <c r="C24" s="21"/>
      <c r="E24" s="26"/>
      <c r="F24" s="27"/>
      <c r="G24" s="4"/>
      <c r="H24" s="27"/>
    </row>
    <row r="25" spans="1:11" ht="12.75" customHeight="1" x14ac:dyDescent="0.2">
      <c r="A25" s="25">
        <f>+A23+1</f>
        <v>8</v>
      </c>
      <c r="C25" s="21" t="s">
        <v>45</v>
      </c>
      <c r="E25" s="26">
        <v>-2.405246763859628</v>
      </c>
      <c r="F25" s="27">
        <v>15300</v>
      </c>
      <c r="G25" s="25" t="s">
        <v>57</v>
      </c>
      <c r="H25" s="27">
        <f>E25*(F25*12)/100</f>
        <v>-4416.0330584462763</v>
      </c>
    </row>
    <row r="26" spans="1:11" ht="12.75" customHeight="1" x14ac:dyDescent="0.2">
      <c r="A26" s="25">
        <f>+A25+1</f>
        <v>9</v>
      </c>
      <c r="C26" s="21" t="s">
        <v>44</v>
      </c>
      <c r="E26" s="26">
        <v>-2.405246763859628</v>
      </c>
      <c r="F26" s="27">
        <v>238928</v>
      </c>
      <c r="G26" s="25" t="s">
        <v>57</v>
      </c>
      <c r="H26" s="27">
        <f>E26*(F26*12)/100</f>
        <v>-68961.695855454382</v>
      </c>
    </row>
    <row r="27" spans="1:11" ht="12.75" customHeight="1" x14ac:dyDescent="0.2">
      <c r="A27" s="25"/>
      <c r="C27" s="21"/>
      <c r="E27" s="26"/>
      <c r="F27" s="27"/>
      <c r="G27" s="4"/>
      <c r="H27" s="27"/>
    </row>
    <row r="28" spans="1:11" ht="12.75" customHeight="1" x14ac:dyDescent="0.2">
      <c r="A28" s="25">
        <f>+A26+1</f>
        <v>10</v>
      </c>
      <c r="C28" s="21" t="s">
        <v>43</v>
      </c>
      <c r="E28" s="26">
        <v>-1.4309665135277028</v>
      </c>
      <c r="F28" s="27">
        <v>2315000</v>
      </c>
      <c r="G28" s="25" t="s">
        <v>57</v>
      </c>
      <c r="H28" s="27">
        <f>E28*(F28*12)/100</f>
        <v>-397522.49745799584</v>
      </c>
      <c r="K28" s="10"/>
    </row>
    <row r="29" spans="1:11" ht="12.75" customHeight="1" x14ac:dyDescent="0.2">
      <c r="A29" s="25"/>
      <c r="C29" s="21"/>
      <c r="E29" s="26"/>
      <c r="F29" s="27"/>
      <c r="G29" s="4"/>
      <c r="H29" s="27"/>
    </row>
    <row r="30" spans="1:11" ht="12.75" customHeight="1" x14ac:dyDescent="0.2">
      <c r="A30" s="25">
        <f>A28+1</f>
        <v>11</v>
      </c>
      <c r="C30" s="21" t="s">
        <v>42</v>
      </c>
      <c r="E30" s="26">
        <v>-0.2442637659576469</v>
      </c>
      <c r="F30" s="27">
        <v>598567</v>
      </c>
      <c r="G30" s="25" t="s">
        <v>56</v>
      </c>
      <c r="H30" s="27">
        <f>E30*(F30)/100</f>
        <v>-1462.0822959797085</v>
      </c>
    </row>
    <row r="31" spans="1:11" ht="12.75" customHeight="1" x14ac:dyDescent="0.2">
      <c r="A31" s="25"/>
      <c r="C31" s="21"/>
      <c r="E31" s="26"/>
      <c r="F31" s="27"/>
      <c r="G31" s="4"/>
      <c r="H31" s="27"/>
    </row>
    <row r="32" spans="1:11" ht="12.75" customHeight="1" x14ac:dyDescent="0.2">
      <c r="A32" s="25">
        <f>A30+1</f>
        <v>12</v>
      </c>
      <c r="C32" s="21" t="s">
        <v>41</v>
      </c>
      <c r="E32" s="26">
        <v>-0.5443481772990526</v>
      </c>
      <c r="F32" s="27">
        <v>2993</v>
      </c>
      <c r="G32" s="25" t="s">
        <v>57</v>
      </c>
      <c r="H32" s="27">
        <f>E32*(F32*12)/100</f>
        <v>-195.50809135872771</v>
      </c>
    </row>
    <row r="33" spans="1:8" ht="12.75" customHeight="1" x14ac:dyDescent="0.2">
      <c r="A33" s="25">
        <f>+A32+1</f>
        <v>13</v>
      </c>
      <c r="C33" s="21" t="s">
        <v>40</v>
      </c>
      <c r="E33" s="26">
        <v>-0.5443481772990526</v>
      </c>
      <c r="F33" s="27">
        <v>4489</v>
      </c>
      <c r="G33" s="25" t="s">
        <v>57</v>
      </c>
      <c r="H33" s="27">
        <f>E33*(F33*12)/100</f>
        <v>-293.22947614745362</v>
      </c>
    </row>
    <row r="34" spans="1:8" ht="12.75" customHeight="1" x14ac:dyDescent="0.2">
      <c r="A34" s="25"/>
      <c r="C34" s="21"/>
      <c r="E34" s="26"/>
      <c r="F34" s="27"/>
      <c r="G34" s="4"/>
      <c r="H34" s="27"/>
    </row>
    <row r="35" spans="1:8" ht="12.75" customHeight="1" x14ac:dyDescent="0.2">
      <c r="A35" s="25">
        <f>+A33+1</f>
        <v>14</v>
      </c>
      <c r="C35" s="21" t="s">
        <v>39</v>
      </c>
      <c r="E35" s="26">
        <v>-0.19973536995005797</v>
      </c>
      <c r="F35" s="27">
        <v>36413</v>
      </c>
      <c r="G35" s="25" t="s">
        <v>57</v>
      </c>
      <c r="H35" s="27">
        <f>E35*(F35*12)/100</f>
        <v>-872.7556831189753</v>
      </c>
    </row>
    <row r="36" spans="1:8" ht="12.75" customHeight="1" x14ac:dyDescent="0.2">
      <c r="A36" s="25">
        <f>+A35+1</f>
        <v>15</v>
      </c>
      <c r="C36" s="21" t="s">
        <v>38</v>
      </c>
      <c r="E36" s="26">
        <v>-0.19973536995005797</v>
      </c>
      <c r="F36" s="27">
        <v>255089</v>
      </c>
      <c r="G36" s="25" t="s">
        <v>57</v>
      </c>
      <c r="H36" s="27">
        <f>E36*(F36*12)/100</f>
        <v>-6114.0354942228405</v>
      </c>
    </row>
    <row r="37" spans="1:8" ht="12.75" customHeight="1" x14ac:dyDescent="0.2">
      <c r="A37" s="25"/>
      <c r="C37" s="21"/>
      <c r="E37" s="26"/>
      <c r="F37" s="27"/>
      <c r="G37" s="4"/>
      <c r="H37" s="27"/>
    </row>
    <row r="38" spans="1:8" ht="12.75" customHeight="1" x14ac:dyDescent="0.2">
      <c r="A38" s="25">
        <f>+A36+1</f>
        <v>16</v>
      </c>
      <c r="C38" s="21" t="s">
        <v>37</v>
      </c>
      <c r="E38" s="26">
        <v>-7.7140726595623654E-2</v>
      </c>
      <c r="F38" s="27">
        <v>1250000</v>
      </c>
      <c r="G38" s="25" t="s">
        <v>57</v>
      </c>
      <c r="H38" s="27">
        <f>E38*(F38*12)/100</f>
        <v>-11571.108989343547</v>
      </c>
    </row>
    <row r="39" spans="1:8" ht="12.75" customHeight="1" x14ac:dyDescent="0.2">
      <c r="A39" s="25"/>
      <c r="C39" s="21"/>
      <c r="E39" s="5"/>
      <c r="F39" s="7"/>
      <c r="G39" s="4"/>
      <c r="H39" s="7"/>
    </row>
    <row r="40" spans="1:8" ht="12.75" customHeight="1" x14ac:dyDescent="0.2">
      <c r="A40" s="25"/>
      <c r="C40" s="21"/>
      <c r="E40" s="5"/>
      <c r="F40" s="7"/>
      <c r="G40" s="4"/>
      <c r="H40" s="7"/>
    </row>
    <row r="41" spans="1:8" ht="12.75" customHeight="1" x14ac:dyDescent="0.2">
      <c r="A41" s="25"/>
      <c r="C41" s="21"/>
      <c r="E41" s="5"/>
      <c r="F41" s="7"/>
      <c r="G41" s="4"/>
      <c r="H41" s="7"/>
    </row>
    <row r="42" spans="1:8" ht="12.75" customHeight="1" x14ac:dyDescent="0.2">
      <c r="A42" s="25"/>
      <c r="C42" s="21"/>
      <c r="E42" s="5"/>
      <c r="F42" s="7"/>
      <c r="G42" s="4"/>
      <c r="H42" s="7"/>
    </row>
    <row r="43" spans="1:8" ht="12.75" customHeight="1" x14ac:dyDescent="0.2">
      <c r="A43" s="25"/>
      <c r="C43" s="21"/>
      <c r="E43" s="5"/>
      <c r="F43" s="7"/>
      <c r="G43" s="4"/>
      <c r="H43" s="7"/>
    </row>
    <row r="44" spans="1:8" ht="12.75" customHeight="1" x14ac:dyDescent="0.2">
      <c r="A44" s="25"/>
      <c r="C44" s="21"/>
      <c r="E44" s="5"/>
      <c r="F44" s="7"/>
      <c r="G44" s="4"/>
      <c r="H44" s="7"/>
    </row>
    <row r="45" spans="1:8" ht="12.75" customHeight="1" x14ac:dyDescent="0.2">
      <c r="A45" s="25"/>
      <c r="B45" s="25"/>
      <c r="C45" s="4"/>
      <c r="D45" s="4"/>
      <c r="E45" s="18"/>
      <c r="F45" s="4"/>
      <c r="G45" s="4"/>
      <c r="H45" s="20"/>
    </row>
    <row r="46" spans="1:8" ht="12.75" customHeight="1" x14ac:dyDescent="0.2">
      <c r="A46" s="25"/>
      <c r="B46" s="25"/>
      <c r="C46" s="4"/>
      <c r="D46" s="4"/>
      <c r="E46" s="18"/>
      <c r="F46" s="4"/>
      <c r="G46" s="4"/>
      <c r="H46" s="20"/>
    </row>
    <row r="47" spans="1:8" ht="12.75" customHeight="1" x14ac:dyDescent="0.2">
      <c r="A47" s="25"/>
      <c r="B47" s="25"/>
      <c r="C47" s="4"/>
      <c r="D47" s="4"/>
      <c r="E47" s="18"/>
      <c r="F47" s="4"/>
      <c r="G47" s="4"/>
      <c r="H47" s="20"/>
    </row>
    <row r="48" spans="1:8" ht="12.75" customHeight="1" x14ac:dyDescent="0.2">
      <c r="A48" s="25"/>
      <c r="B48" s="25"/>
      <c r="C48" s="4"/>
      <c r="D48" s="4"/>
      <c r="E48" s="18"/>
      <c r="F48" s="4"/>
      <c r="G48" s="4"/>
      <c r="H48" s="20"/>
    </row>
    <row r="49" spans="1:8" ht="12.75" customHeight="1" x14ac:dyDescent="0.2">
      <c r="A49" s="25"/>
      <c r="B49" s="25"/>
      <c r="C49" s="4"/>
      <c r="D49" s="4"/>
      <c r="E49" s="18"/>
      <c r="F49" s="4"/>
      <c r="G49" s="4"/>
      <c r="H49" s="20"/>
    </row>
    <row r="50" spans="1:8" ht="12.75" customHeight="1" x14ac:dyDescent="0.2">
      <c r="A50" s="25"/>
      <c r="B50" s="25"/>
      <c r="C50" s="4"/>
      <c r="D50" s="4"/>
      <c r="E50" s="18"/>
      <c r="F50" s="4"/>
      <c r="G50" s="4"/>
      <c r="H50" s="20"/>
    </row>
    <row r="51" spans="1:8" ht="12.75" customHeight="1" x14ac:dyDescent="0.2">
      <c r="A51" s="25"/>
      <c r="B51" s="25"/>
      <c r="C51" s="4"/>
      <c r="D51" s="4"/>
      <c r="E51" s="18"/>
      <c r="F51" s="4"/>
      <c r="G51" s="4"/>
      <c r="H51" s="19"/>
    </row>
    <row r="52" spans="1:8" ht="12.75" customHeight="1" x14ac:dyDescent="0.2">
      <c r="A52" s="38" t="s">
        <v>36</v>
      </c>
      <c r="B52" s="38"/>
      <c r="C52" s="38"/>
      <c r="D52" s="38"/>
      <c r="E52" s="38"/>
      <c r="F52" s="38"/>
      <c r="G52" s="38"/>
      <c r="H52" s="38"/>
    </row>
    <row r="54" spans="1:8" ht="12.75" customHeight="1" x14ac:dyDescent="0.2">
      <c r="A54" s="35" t="s">
        <v>35</v>
      </c>
      <c r="B54" s="25"/>
      <c r="C54" s="4"/>
      <c r="D54" s="4"/>
      <c r="E54" s="18" t="s">
        <v>34</v>
      </c>
      <c r="F54" s="4"/>
      <c r="G54" s="4"/>
      <c r="H54" s="4" t="s">
        <v>33</v>
      </c>
    </row>
    <row r="55" spans="1:8" ht="12.75" customHeight="1" x14ac:dyDescent="0.2">
      <c r="A55" s="35"/>
      <c r="B55" s="25"/>
      <c r="C55" s="4"/>
      <c r="D55" s="4"/>
      <c r="E55" s="18" t="s">
        <v>32</v>
      </c>
      <c r="H55" s="4" t="s">
        <v>30</v>
      </c>
    </row>
    <row r="56" spans="1:8" ht="12.75" customHeight="1" x14ac:dyDescent="0.2">
      <c r="A56" s="36"/>
      <c r="C56" s="16" t="s">
        <v>29</v>
      </c>
      <c r="E56" s="15" t="s">
        <v>28</v>
      </c>
      <c r="F56" s="37" t="s">
        <v>31</v>
      </c>
      <c r="G56" s="37"/>
      <c r="H56" s="14" t="s">
        <v>27</v>
      </c>
    </row>
    <row r="57" spans="1:8" ht="12.75" customHeight="1" x14ac:dyDescent="0.2">
      <c r="A57" s="24"/>
      <c r="B57" s="12"/>
      <c r="C57" s="13"/>
      <c r="D57" s="12"/>
      <c r="E57" s="11" t="s">
        <v>26</v>
      </c>
      <c r="F57" s="3" t="s">
        <v>25</v>
      </c>
      <c r="G57" s="3" t="s">
        <v>24</v>
      </c>
      <c r="H57" s="3" t="s">
        <v>23</v>
      </c>
    </row>
    <row r="58" spans="1:8" ht="12.75" customHeight="1" x14ac:dyDescent="0.2">
      <c r="A58" s="25"/>
      <c r="C58" s="6"/>
      <c r="E58" s="5"/>
      <c r="G58" s="4"/>
    </row>
    <row r="59" spans="1:8" ht="12.75" customHeight="1" x14ac:dyDescent="0.2">
      <c r="A59" s="25"/>
      <c r="C59" s="6" t="s">
        <v>22</v>
      </c>
      <c r="E59" s="5"/>
      <c r="G59" s="4"/>
    </row>
    <row r="60" spans="1:8" ht="12.75" customHeight="1" x14ac:dyDescent="0.2">
      <c r="A60" s="25">
        <v>1</v>
      </c>
      <c r="C60" s="33" t="s">
        <v>53</v>
      </c>
      <c r="E60" s="26">
        <v>-0.71716678162027447</v>
      </c>
      <c r="F60" s="27">
        <v>2200</v>
      </c>
      <c r="G60" s="25" t="s">
        <v>56</v>
      </c>
      <c r="H60" s="31">
        <f>E60*F60/100</f>
        <v>-15.777669195646038</v>
      </c>
    </row>
    <row r="61" spans="1:8" ht="12.75" customHeight="1" x14ac:dyDescent="0.2">
      <c r="A61" s="25"/>
      <c r="C61" s="33"/>
      <c r="E61" s="5"/>
      <c r="F61" s="7"/>
      <c r="G61" s="4"/>
      <c r="H61" s="10"/>
    </row>
    <row r="62" spans="1:8" ht="12.75" customHeight="1" x14ac:dyDescent="0.2">
      <c r="A62" s="25">
        <f>A60+1</f>
        <v>2</v>
      </c>
      <c r="C62" s="33" t="s">
        <v>21</v>
      </c>
      <c r="E62" s="26">
        <v>-0.17587182025383769</v>
      </c>
      <c r="F62" s="27">
        <v>93000</v>
      </c>
      <c r="G62" s="25" t="s">
        <v>56</v>
      </c>
      <c r="H62" s="32">
        <f>E62*F62/100</f>
        <v>-163.56079283606906</v>
      </c>
    </row>
    <row r="63" spans="1:8" ht="12.75" customHeight="1" x14ac:dyDescent="0.2">
      <c r="A63" s="25"/>
      <c r="C63" s="33"/>
      <c r="E63" s="26"/>
      <c r="F63" s="27"/>
      <c r="G63" s="4"/>
      <c r="H63" s="9"/>
    </row>
    <row r="64" spans="1:8" ht="12.75" customHeight="1" x14ac:dyDescent="0.2">
      <c r="A64" s="25">
        <f>A62+1</f>
        <v>3</v>
      </c>
      <c r="C64" s="33" t="s">
        <v>20</v>
      </c>
      <c r="E64" s="26">
        <v>-1.4168995872969916</v>
      </c>
      <c r="F64" s="27">
        <v>14000</v>
      </c>
      <c r="G64" s="25" t="s">
        <v>57</v>
      </c>
      <c r="H64" s="32">
        <f>E64*(F64*12)/100</f>
        <v>-2380.3913066589462</v>
      </c>
    </row>
    <row r="65" spans="1:8" ht="12.75" customHeight="1" x14ac:dyDescent="0.2">
      <c r="A65" s="25">
        <f>A64+1</f>
        <v>4</v>
      </c>
      <c r="C65" s="33" t="s">
        <v>19</v>
      </c>
      <c r="E65" s="26">
        <v>-1.4168995872969916</v>
      </c>
      <c r="F65" s="27">
        <v>60000</v>
      </c>
      <c r="G65" s="25" t="s">
        <v>57</v>
      </c>
      <c r="H65" s="32">
        <f>E65*(F65*12)/100</f>
        <v>-10201.677028538339</v>
      </c>
    </row>
    <row r="66" spans="1:8" ht="12.75" customHeight="1" x14ac:dyDescent="0.2">
      <c r="A66" s="25"/>
      <c r="C66" s="33"/>
      <c r="E66" s="26"/>
      <c r="F66" s="27"/>
      <c r="G66" s="4"/>
      <c r="H66" s="32"/>
    </row>
    <row r="67" spans="1:8" ht="12.75" customHeight="1" x14ac:dyDescent="0.2">
      <c r="A67" s="25">
        <f>A65+1</f>
        <v>5</v>
      </c>
      <c r="C67" s="33" t="s">
        <v>18</v>
      </c>
      <c r="E67" s="26">
        <v>-0.10414825809760496</v>
      </c>
      <c r="F67" s="27">
        <v>2275000</v>
      </c>
      <c r="G67" s="4" t="s">
        <v>9</v>
      </c>
      <c r="H67" s="32">
        <f>E67*F67/100</f>
        <v>-2369.3728717205131</v>
      </c>
    </row>
    <row r="68" spans="1:8" ht="12.75" customHeight="1" x14ac:dyDescent="0.2">
      <c r="A68" s="25"/>
      <c r="C68" s="33"/>
      <c r="E68" s="26"/>
      <c r="F68" s="27"/>
      <c r="G68" s="4"/>
      <c r="H68" s="32"/>
    </row>
    <row r="69" spans="1:8" ht="12.75" customHeight="1" x14ac:dyDescent="0.2">
      <c r="A69" s="25">
        <f>A67+1</f>
        <v>6</v>
      </c>
      <c r="C69" s="33" t="s">
        <v>17</v>
      </c>
      <c r="E69" s="26">
        <v>-1.5115604615702134</v>
      </c>
      <c r="F69" s="27">
        <v>100000</v>
      </c>
      <c r="G69" s="25" t="s">
        <v>57</v>
      </c>
      <c r="H69" s="32">
        <f>E69*(F69*12)/100</f>
        <v>-18138.725538842562</v>
      </c>
    </row>
    <row r="70" spans="1:8" ht="12.75" customHeight="1" x14ac:dyDescent="0.2">
      <c r="A70" s="25">
        <f>A69+1</f>
        <v>7</v>
      </c>
      <c r="C70" s="33" t="s">
        <v>16</v>
      </c>
      <c r="E70" s="26">
        <v>-1.5115604615702134</v>
      </c>
      <c r="F70" s="27">
        <v>850000</v>
      </c>
      <c r="G70" s="25" t="s">
        <v>57</v>
      </c>
      <c r="H70" s="32">
        <f>E70*(F70*12)/100</f>
        <v>-154179.16708016174</v>
      </c>
    </row>
    <row r="71" spans="1:8" ht="12.75" customHeight="1" x14ac:dyDescent="0.2">
      <c r="A71" s="25"/>
      <c r="C71" s="29"/>
      <c r="E71" s="26"/>
      <c r="F71" s="27"/>
      <c r="G71" s="4"/>
      <c r="H71" s="32"/>
    </row>
    <row r="72" spans="1:8" ht="12.75" customHeight="1" x14ac:dyDescent="0.2">
      <c r="A72" s="25"/>
      <c r="C72" s="30" t="s">
        <v>15</v>
      </c>
      <c r="E72" s="26"/>
      <c r="F72" s="27"/>
      <c r="G72" s="4"/>
      <c r="H72" s="32"/>
    </row>
    <row r="73" spans="1:8" ht="12.75" customHeight="1" x14ac:dyDescent="0.2">
      <c r="A73" s="25">
        <f>A70+1</f>
        <v>8</v>
      </c>
      <c r="C73" s="33" t="s">
        <v>52</v>
      </c>
      <c r="E73" s="26">
        <v>-0.73037582270851875</v>
      </c>
      <c r="F73" s="27">
        <v>2200</v>
      </c>
      <c r="G73" s="25" t="s">
        <v>56</v>
      </c>
      <c r="H73" s="31">
        <f>E73*F73/100</f>
        <v>-16.068268099587414</v>
      </c>
    </row>
    <row r="74" spans="1:8" ht="12.75" customHeight="1" x14ac:dyDescent="0.2">
      <c r="A74" s="25"/>
      <c r="C74" s="33"/>
      <c r="E74" s="26"/>
      <c r="F74" s="27"/>
      <c r="G74" s="4"/>
      <c r="H74" s="32"/>
    </row>
    <row r="75" spans="1:8" ht="12.75" customHeight="1" x14ac:dyDescent="0.2">
      <c r="A75" s="25">
        <f>A73+1</f>
        <v>9</v>
      </c>
      <c r="C75" s="33" t="s">
        <v>14</v>
      </c>
      <c r="E75" s="26">
        <v>-0.18786153336021683</v>
      </c>
      <c r="F75" s="27">
        <v>73000</v>
      </c>
      <c r="G75" s="25" t="s">
        <v>56</v>
      </c>
      <c r="H75" s="32">
        <f>E75*F75/100</f>
        <v>-137.13891935295828</v>
      </c>
    </row>
    <row r="76" spans="1:8" ht="12.75" customHeight="1" x14ac:dyDescent="0.2">
      <c r="A76" s="25"/>
      <c r="C76" s="33"/>
      <c r="E76" s="26"/>
      <c r="F76" s="27"/>
      <c r="G76" s="4"/>
      <c r="H76" s="32"/>
    </row>
    <row r="77" spans="1:8" ht="12.75" customHeight="1" x14ac:dyDescent="0.2">
      <c r="A77" s="25">
        <f>A75+1</f>
        <v>10</v>
      </c>
      <c r="C77" s="33" t="s">
        <v>13</v>
      </c>
      <c r="E77" s="26">
        <v>-1.9443453989447437</v>
      </c>
      <c r="F77" s="27">
        <v>4800</v>
      </c>
      <c r="G77" s="25" t="s">
        <v>57</v>
      </c>
      <c r="H77" s="32">
        <f>E77*(F77*12)/100</f>
        <v>-1119.9429497921724</v>
      </c>
    </row>
    <row r="78" spans="1:8" ht="12.75" customHeight="1" x14ac:dyDescent="0.2">
      <c r="A78" s="25">
        <f>A77+1</f>
        <v>11</v>
      </c>
      <c r="C78" s="33" t="s">
        <v>12</v>
      </c>
      <c r="E78" s="26">
        <v>-1.9443453989447437</v>
      </c>
      <c r="F78" s="27">
        <v>50000</v>
      </c>
      <c r="G78" s="25" t="s">
        <v>57</v>
      </c>
      <c r="H78" s="32">
        <f>E78*(F78*12)/100</f>
        <v>-11666.072393668461</v>
      </c>
    </row>
    <row r="79" spans="1:8" ht="12.75" customHeight="1" x14ac:dyDescent="0.2">
      <c r="A79" s="25"/>
      <c r="C79" s="33"/>
      <c r="E79" s="26"/>
      <c r="F79" s="27"/>
      <c r="G79" s="4"/>
      <c r="H79" s="32"/>
    </row>
    <row r="80" spans="1:8" ht="12.75" customHeight="1" x14ac:dyDescent="0.2">
      <c r="A80" s="25">
        <f>A78+1</f>
        <v>12</v>
      </c>
      <c r="C80" s="33" t="s">
        <v>11</v>
      </c>
      <c r="E80" s="26">
        <v>-0.12655685169050299</v>
      </c>
      <c r="F80" s="27">
        <v>825000</v>
      </c>
      <c r="G80" s="25" t="s">
        <v>56</v>
      </c>
      <c r="H80" s="32">
        <f>E80*F80/100</f>
        <v>-1044.0940264466497</v>
      </c>
    </row>
    <row r="81" spans="1:8" ht="12.75" customHeight="1" x14ac:dyDescent="0.2">
      <c r="A81" s="25">
        <f>A80+1</f>
        <v>13</v>
      </c>
      <c r="C81" s="33" t="s">
        <v>10</v>
      </c>
      <c r="E81" s="26">
        <v>-0.12655685169050299</v>
      </c>
      <c r="F81" s="27">
        <v>6500000</v>
      </c>
      <c r="G81" s="25" t="s">
        <v>56</v>
      </c>
      <c r="H81" s="32">
        <f>E81*F81/100</f>
        <v>-8226.1953598826931</v>
      </c>
    </row>
    <row r="82" spans="1:8" ht="12.75" customHeight="1" x14ac:dyDescent="0.2">
      <c r="A82" s="25"/>
      <c r="C82" s="33"/>
      <c r="E82" s="26"/>
      <c r="F82" s="27"/>
      <c r="G82" s="4"/>
      <c r="H82" s="32"/>
    </row>
    <row r="83" spans="1:8" ht="12.75" customHeight="1" x14ac:dyDescent="0.2">
      <c r="A83" s="25">
        <f>A81+1</f>
        <v>14</v>
      </c>
      <c r="C83" s="33" t="s">
        <v>8</v>
      </c>
      <c r="E83" s="26">
        <v>-0.45515811017888552</v>
      </c>
      <c r="F83" s="27">
        <v>165000</v>
      </c>
      <c r="G83" s="25" t="s">
        <v>57</v>
      </c>
      <c r="H83" s="32">
        <f>E83*(F83*12)/100</f>
        <v>-9012.1305815419328</v>
      </c>
    </row>
    <row r="84" spans="1:8" ht="12.75" customHeight="1" x14ac:dyDescent="0.2">
      <c r="A84" s="25">
        <f>A83+1</f>
        <v>15</v>
      </c>
      <c r="C84" s="33" t="s">
        <v>7</v>
      </c>
      <c r="E84" s="26">
        <v>-0.45515811017888552</v>
      </c>
      <c r="F84" s="27">
        <v>720000</v>
      </c>
      <c r="G84" s="25" t="s">
        <v>57</v>
      </c>
      <c r="H84" s="32">
        <f>E84*(F84*12)/100</f>
        <v>-39325.660719455707</v>
      </c>
    </row>
    <row r="85" spans="1:8" ht="12.75" customHeight="1" x14ac:dyDescent="0.2">
      <c r="A85" s="25"/>
      <c r="C85" s="33"/>
      <c r="E85" s="26"/>
      <c r="F85" s="27"/>
      <c r="G85" s="4"/>
      <c r="H85" s="32"/>
    </row>
    <row r="86" spans="1:8" ht="12.75" customHeight="1" x14ac:dyDescent="0.2">
      <c r="A86" s="25">
        <f>A84+1</f>
        <v>16</v>
      </c>
      <c r="C86" s="33" t="s">
        <v>6</v>
      </c>
      <c r="E86" s="26">
        <v>-0.39259230375360399</v>
      </c>
      <c r="F86" s="27">
        <v>56439</v>
      </c>
      <c r="G86" s="25" t="s">
        <v>57</v>
      </c>
      <c r="H86" s="32">
        <f>E86*(F86*12)/100</f>
        <v>-2658.9020437859585</v>
      </c>
    </row>
    <row r="87" spans="1:8" ht="12.75" customHeight="1" x14ac:dyDescent="0.2">
      <c r="A87" s="25">
        <f>A86+1</f>
        <v>17</v>
      </c>
      <c r="C87" s="33" t="s">
        <v>5</v>
      </c>
      <c r="E87" s="26">
        <v>-0.39259230375360399</v>
      </c>
      <c r="F87" s="27">
        <v>168100</v>
      </c>
      <c r="G87" s="25" t="s">
        <v>57</v>
      </c>
      <c r="H87" s="32">
        <f>E87*(F87*12)/100</f>
        <v>-7919.3719513177002</v>
      </c>
    </row>
    <row r="88" spans="1:8" ht="12.75" customHeight="1" x14ac:dyDescent="0.2">
      <c r="A88" s="25"/>
      <c r="C88" s="33"/>
      <c r="E88" s="26"/>
      <c r="F88" s="27"/>
      <c r="G88" s="4"/>
      <c r="H88" s="32"/>
    </row>
    <row r="89" spans="1:8" ht="12.75" customHeight="1" x14ac:dyDescent="0.2">
      <c r="A89" s="25">
        <f>A87+1</f>
        <v>18</v>
      </c>
      <c r="C89" s="33" t="s">
        <v>4</v>
      </c>
      <c r="E89" s="26">
        <v>-1.5030538017362591</v>
      </c>
      <c r="F89" s="27">
        <v>25750</v>
      </c>
      <c r="G89" s="25" t="s">
        <v>57</v>
      </c>
      <c r="H89" s="32">
        <f>E89*(F89*12)/100</f>
        <v>-4644.4362473650408</v>
      </c>
    </row>
    <row r="90" spans="1:8" ht="12.75" customHeight="1" x14ac:dyDescent="0.2">
      <c r="A90" s="25">
        <f>A89+1</f>
        <v>19</v>
      </c>
      <c r="C90" s="33" t="s">
        <v>54</v>
      </c>
      <c r="E90" s="26">
        <v>-1.5030538017362591</v>
      </c>
      <c r="F90" s="27">
        <v>48750</v>
      </c>
      <c r="G90" s="25" t="s">
        <v>57</v>
      </c>
      <c r="H90" s="32">
        <f>E90*(F90*12)/100</f>
        <v>-8792.8647401571161</v>
      </c>
    </row>
    <row r="91" spans="1:8" ht="12.75" customHeight="1" x14ac:dyDescent="0.2">
      <c r="A91" s="25">
        <f>A90+1</f>
        <v>20</v>
      </c>
      <c r="C91" s="33" t="s">
        <v>3</v>
      </c>
      <c r="E91" s="26">
        <v>-1.5030538017362591</v>
      </c>
      <c r="F91" s="27">
        <v>133000</v>
      </c>
      <c r="G91" s="25" t="s">
        <v>57</v>
      </c>
      <c r="H91" s="32">
        <f>E91*(F91*12)/100</f>
        <v>-23988.738675710694</v>
      </c>
    </row>
    <row r="92" spans="1:8" ht="12.75" customHeight="1" x14ac:dyDescent="0.2">
      <c r="A92" s="25"/>
      <c r="C92" s="33"/>
      <c r="E92" s="26"/>
      <c r="F92" s="27"/>
      <c r="G92" s="4"/>
      <c r="H92" s="32"/>
    </row>
    <row r="93" spans="1:8" ht="12.75" customHeight="1" x14ac:dyDescent="0.2">
      <c r="A93" s="25">
        <f>A91+1</f>
        <v>21</v>
      </c>
      <c r="C93" s="33" t="s">
        <v>2</v>
      </c>
      <c r="E93" s="26">
        <v>-1.4546104124002524</v>
      </c>
      <c r="F93" s="27">
        <v>190000</v>
      </c>
      <c r="G93" s="25" t="s">
        <v>57</v>
      </c>
      <c r="H93" s="32">
        <f>E93*(F93*12)/100</f>
        <v>-33165.117402725758</v>
      </c>
    </row>
    <row r="94" spans="1:8" ht="12.75" customHeight="1" x14ac:dyDescent="0.2">
      <c r="A94" s="25">
        <f>A93+1</f>
        <v>22</v>
      </c>
      <c r="C94" s="33" t="s">
        <v>55</v>
      </c>
      <c r="E94" s="26">
        <v>-1.4546104124002524</v>
      </c>
      <c r="F94" s="27">
        <v>669000</v>
      </c>
      <c r="G94" s="25" t="s">
        <v>57</v>
      </c>
      <c r="H94" s="32">
        <f>E94*(F94*12)/100</f>
        <v>-116776.12390749225</v>
      </c>
    </row>
    <row r="95" spans="1:8" ht="12.75" customHeight="1" x14ac:dyDescent="0.2">
      <c r="A95" s="25">
        <f>A94+1</f>
        <v>23</v>
      </c>
      <c r="C95" s="33" t="s">
        <v>1</v>
      </c>
      <c r="E95" s="26">
        <v>-1.4546104124002524</v>
      </c>
      <c r="F95" s="27">
        <v>1200000</v>
      </c>
      <c r="G95" s="25" t="s">
        <v>57</v>
      </c>
      <c r="H95" s="32">
        <f>E95*(F95*12)/100</f>
        <v>-209463.89938563632</v>
      </c>
    </row>
    <row r="96" spans="1:8" ht="12.75" customHeight="1" x14ac:dyDescent="0.2">
      <c r="C96" s="34"/>
      <c r="E96" s="26"/>
      <c r="F96" s="27"/>
      <c r="H96" s="32"/>
    </row>
    <row r="97" spans="1:8" ht="12.75" customHeight="1" x14ac:dyDescent="0.2">
      <c r="A97" s="25">
        <f>A95+1</f>
        <v>24</v>
      </c>
      <c r="C97" s="33" t="s">
        <v>0</v>
      </c>
      <c r="E97" s="26">
        <v>-0.20774745911663056</v>
      </c>
      <c r="F97" s="27">
        <v>2350000</v>
      </c>
      <c r="G97" s="25" t="s">
        <v>57</v>
      </c>
      <c r="H97" s="32">
        <f>E97*(F97*12)/100</f>
        <v>-58584.783470889815</v>
      </c>
    </row>
    <row r="98" spans="1:8" ht="12.75" customHeight="1" x14ac:dyDescent="0.2">
      <c r="A98" s="25"/>
      <c r="C98" s="8"/>
      <c r="E98" s="5"/>
      <c r="F98" s="7"/>
      <c r="G98" s="4"/>
    </row>
    <row r="99" spans="1:8" ht="12.75" customHeight="1" x14ac:dyDescent="0.2">
      <c r="A99" s="6"/>
      <c r="C99" s="4"/>
      <c r="E99" s="5"/>
      <c r="G99" s="4"/>
      <c r="H99" s="10"/>
    </row>
    <row r="100" spans="1:8" ht="12.75" customHeight="1" x14ac:dyDescent="0.2">
      <c r="A100" s="3"/>
    </row>
  </sheetData>
  <mergeCells count="6">
    <mergeCell ref="A54:A56"/>
    <mergeCell ref="F56:G56"/>
    <mergeCell ref="A6:H6"/>
    <mergeCell ref="A8:A10"/>
    <mergeCell ref="F10:G10"/>
    <mergeCell ref="A52:H52"/>
  </mergeCells>
  <printOptions horizontalCentered="1"/>
  <pageMargins left="0.7" right="0.7" top="0.75" bottom="0.75" header="0.3" footer="0.3"/>
  <pageSetup scale="90" orientation="portrait" r:id="rId1"/>
  <headerFooter>
    <oddHeader>&amp;R&amp;"Arial,Regular"&amp;10Filed: 2022-10-31
EB-2022-0200
Exhibit 9
Tab 2
Schedule 2
Attachment 3
Page &amp;P of &amp;N</oddHeader>
  </headerFooter>
  <rowBreaks count="1" manualBreakCount="1">
    <brk id="4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2022-11-01T20:54:45Z</dcterms:created>
  <dcterms:modified xsi:type="dcterms:W3CDTF">2022-11-01T20:54:52Z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2022-11-01T20:54:52Z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97803086-f6ba-48ad-b062-4f384e04bee9</vt:lpwstr>
  </property>
  <property fmtid="{D5CDD505-2E9C-101B-9397-08002B2CF9AE}" pid="8" name="MSIP_Label_67694783-de61-499c-97f7-53d7c605e6e9_ContentBits">
    <vt:lpwstr>0</vt:lpwstr>
  </property>
</Properties>
</file>