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5" documentId="8_{63DCD47F-10C3-49F6-A0CA-F676496FF82A}" xr6:coauthVersionLast="47" xr6:coauthVersionMax="47" xr10:uidLastSave="{D93BCE5B-AE43-416A-AB65-BB020AC8BCDB}"/>
  <bookViews>
    <workbookView xWindow="-28920" yWindow="0" windowWidth="29040" windowHeight="15840" xr2:uid="{F70FF366-6FED-4CFD-9CDA-DE9DD2266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F33" i="1"/>
  <c r="E33" i="1"/>
  <c r="D33" i="1"/>
  <c r="C33" i="1"/>
  <c r="F32" i="1" l="1"/>
  <c r="E32" i="1"/>
  <c r="D32" i="1"/>
  <c r="F29" i="1" l="1"/>
  <c r="E29" i="1"/>
  <c r="D29" i="1"/>
  <c r="M35" i="1" l="1"/>
  <c r="F31" i="1"/>
  <c r="E31" i="1"/>
  <c r="D31" i="1"/>
  <c r="C31" i="1"/>
  <c r="F30" i="1"/>
  <c r="E30" i="1"/>
  <c r="D30" i="1"/>
  <c r="C30" i="1"/>
  <c r="F28" i="1"/>
  <c r="E28" i="1"/>
  <c r="D28" i="1"/>
  <c r="C28" i="1"/>
  <c r="F27" i="1"/>
  <c r="E27" i="1"/>
  <c r="D27" i="1"/>
  <c r="C27" i="1"/>
  <c r="H35" i="1" l="1"/>
  <c r="I39" i="1" l="1"/>
  <c r="I37" i="1"/>
</calcChain>
</file>

<file path=xl/sharedStrings.xml><?xml version="1.0" encoding="utf-8"?>
<sst xmlns="http://schemas.openxmlformats.org/spreadsheetml/2006/main" count="36" uniqueCount="20">
  <si>
    <t>Company</t>
  </si>
  <si>
    <t>O&amp;M ($000s)</t>
  </si>
  <si>
    <t>AltaGas (Alberta)</t>
  </si>
  <si>
    <t>ATCO Gas (Alberta)</t>
  </si>
  <si>
    <t>Heritage Gas (Nova Scotia)</t>
  </si>
  <si>
    <t>Liberty Utilities (New Brunswick)</t>
  </si>
  <si>
    <t>PNG (British Columbia)</t>
  </si>
  <si>
    <t>Customers</t>
  </si>
  <si>
    <t>Unit Cost</t>
  </si>
  <si>
    <t>Average</t>
  </si>
  <si>
    <t>2019-2021 Avg</t>
  </si>
  <si>
    <t xml:space="preserve">EGI Distribution </t>
  </si>
  <si>
    <t>EGI All services</t>
  </si>
  <si>
    <t>Fortis BC</t>
  </si>
  <si>
    <t>(2018 0nly)</t>
  </si>
  <si>
    <t>below Candian average</t>
  </si>
  <si>
    <t>Centra Gas</t>
  </si>
  <si>
    <t>(2018-2020)</t>
  </si>
  <si>
    <t xml:space="preserve">Pacific Northern Gas (NE) </t>
  </si>
  <si>
    <t>Pacific Northern Gas (NE)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</si>
</sst>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6" fontId="2" fillId="0" borderId="0" xfId="0" applyNumberFormat="1" applyFont="1"/>
    <xf numFmtId="3" fontId="2" fillId="0" borderId="0" xfId="0" applyNumberFormat="1" applyFont="1"/>
    <xf numFmtId="8" fontId="5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center" wrapText="1"/>
    </xf>
    <xf numFmtId="165" fontId="0" fillId="0" borderId="0" xfId="0" applyNumberFormat="1"/>
    <xf numFmtId="165" fontId="7" fillId="0" borderId="0" xfId="0" applyNumberFormat="1" applyFont="1"/>
    <xf numFmtId="3" fontId="6" fillId="0" borderId="0" xfId="1" applyNumberFormat="1" applyFont="1" applyBorder="1"/>
    <xf numFmtId="3" fontId="0" fillId="0" borderId="0" xfId="0" applyNumberForma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4" fontId="0" fillId="0" borderId="0" xfId="0" applyNumberFormat="1" applyFill="1"/>
    <xf numFmtId="8" fontId="5" fillId="0" borderId="0" xfId="0" applyNumberFormat="1" applyFont="1" applyFill="1"/>
    <xf numFmtId="165" fontId="0" fillId="0" borderId="0" xfId="0" applyNumberFormat="1" applyFill="1"/>
    <xf numFmtId="0" fontId="0" fillId="0" borderId="0" xfId="0" applyFill="1" applyAlignment="1">
      <alignment horizontal="center"/>
    </xf>
    <xf numFmtId="166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3DF1-9B96-4268-B801-6F516D575C37}">
  <sheetPr>
    <pageSetUpPr fitToPage="1"/>
  </sheetPr>
  <dimension ref="B3:P39"/>
  <sheetViews>
    <sheetView tabSelected="1" topLeftCell="A6" workbookViewId="0">
      <selection activeCell="P14" sqref="P14"/>
    </sheetView>
  </sheetViews>
  <sheetFormatPr defaultRowHeight="15" x14ac:dyDescent="0.25"/>
  <cols>
    <col min="2" max="2" width="24.7109375" customWidth="1"/>
    <col min="3" max="6" width="14.7109375" customWidth="1"/>
    <col min="9" max="9" width="12.7109375" customWidth="1"/>
  </cols>
  <sheetData>
    <row r="3" spans="2:16" ht="30" x14ac:dyDescent="0.25">
      <c r="B3" s="1" t="s">
        <v>0</v>
      </c>
      <c r="C3" s="2">
        <v>2021</v>
      </c>
      <c r="D3" s="2">
        <v>2020</v>
      </c>
      <c r="E3" s="2">
        <v>2019</v>
      </c>
      <c r="F3" s="2">
        <v>2018</v>
      </c>
      <c r="G3" s="3"/>
      <c r="H3" s="11" t="s">
        <v>10</v>
      </c>
    </row>
    <row r="4" spans="2:16" x14ac:dyDescent="0.25">
      <c r="B4" s="4" t="s">
        <v>1</v>
      </c>
      <c r="C4" s="5"/>
      <c r="D4" s="5"/>
      <c r="E4" s="5"/>
      <c r="F4" s="5"/>
      <c r="G4" s="5"/>
    </row>
    <row r="5" spans="2:16" x14ac:dyDescent="0.25">
      <c r="B5" s="3" t="s">
        <v>2</v>
      </c>
      <c r="C5" s="6">
        <v>44036</v>
      </c>
      <c r="D5" s="6">
        <v>44349</v>
      </c>
      <c r="E5" s="6">
        <v>43121</v>
      </c>
      <c r="F5" s="6">
        <v>42133</v>
      </c>
      <c r="G5" s="3"/>
    </row>
    <row r="6" spans="2:16" x14ac:dyDescent="0.25">
      <c r="B6" s="3" t="s">
        <v>3</v>
      </c>
      <c r="C6" s="6">
        <v>513826</v>
      </c>
      <c r="D6" s="6">
        <v>464924</v>
      </c>
      <c r="E6" s="6">
        <v>415938</v>
      </c>
      <c r="F6" s="6">
        <v>385463</v>
      </c>
      <c r="G6" s="3"/>
    </row>
    <row r="7" spans="2:16" x14ac:dyDescent="0.25">
      <c r="B7" s="3" t="s">
        <v>16</v>
      </c>
      <c r="C7" s="6"/>
      <c r="D7" s="12">
        <v>55788.860999999997</v>
      </c>
      <c r="E7" s="12">
        <v>47347</v>
      </c>
      <c r="F7" s="12">
        <v>63159</v>
      </c>
      <c r="G7" s="3"/>
    </row>
    <row r="8" spans="2:16" x14ac:dyDescent="0.25">
      <c r="B8" s="3" t="s">
        <v>4</v>
      </c>
      <c r="C8" s="6">
        <v>10736</v>
      </c>
      <c r="D8" s="6">
        <v>9884</v>
      </c>
      <c r="E8" s="6">
        <v>7550</v>
      </c>
      <c r="F8" s="6">
        <v>7290</v>
      </c>
      <c r="G8" s="3"/>
    </row>
    <row r="9" spans="2:16" x14ac:dyDescent="0.25">
      <c r="B9" s="3" t="s">
        <v>5</v>
      </c>
      <c r="C9" s="6">
        <v>13103</v>
      </c>
      <c r="D9" s="6">
        <v>16296</v>
      </c>
      <c r="E9" s="6">
        <v>13921</v>
      </c>
      <c r="F9" s="6">
        <v>12931</v>
      </c>
      <c r="G9" s="3"/>
    </row>
    <row r="10" spans="2:16" x14ac:dyDescent="0.25">
      <c r="B10" s="3" t="s">
        <v>18</v>
      </c>
      <c r="C10" s="6"/>
      <c r="D10" s="6">
        <v>10957</v>
      </c>
      <c r="E10" s="6">
        <v>10305</v>
      </c>
      <c r="F10" s="6">
        <v>9867</v>
      </c>
      <c r="G10" s="3"/>
    </row>
    <row r="11" spans="2:16" x14ac:dyDescent="0.25">
      <c r="B11" s="3" t="s">
        <v>6</v>
      </c>
      <c r="C11" s="6">
        <v>23207</v>
      </c>
      <c r="D11" s="6">
        <v>21113</v>
      </c>
      <c r="E11" s="6">
        <v>19875</v>
      </c>
      <c r="F11" s="6">
        <v>18637</v>
      </c>
      <c r="G11" s="3"/>
    </row>
    <row r="12" spans="2:16" x14ac:dyDescent="0.25">
      <c r="B12" s="3"/>
      <c r="C12" s="6"/>
      <c r="D12" s="6"/>
      <c r="E12" s="6"/>
      <c r="F12" s="6"/>
      <c r="G12" s="3"/>
    </row>
    <row r="13" spans="2:16" x14ac:dyDescent="0.25">
      <c r="B13" s="3"/>
      <c r="C13" s="6"/>
      <c r="D13" s="6"/>
      <c r="E13" s="6"/>
      <c r="F13" s="6"/>
      <c r="G13" s="3"/>
      <c r="N13" s="12"/>
      <c r="O13" s="12"/>
    </row>
    <row r="14" spans="2:16" x14ac:dyDescent="0.25">
      <c r="B14" s="3"/>
      <c r="C14" s="3"/>
      <c r="D14" s="3"/>
      <c r="E14" s="3"/>
      <c r="F14" s="3"/>
      <c r="G14" s="3"/>
      <c r="N14" s="12"/>
      <c r="O14" s="12"/>
      <c r="P14" s="12"/>
    </row>
    <row r="15" spans="2:16" x14ac:dyDescent="0.25">
      <c r="B15" s="4" t="s">
        <v>7</v>
      </c>
      <c r="C15" s="3"/>
      <c r="D15" s="3"/>
      <c r="E15" s="3"/>
      <c r="F15" s="3"/>
      <c r="G15" s="3"/>
      <c r="N15" s="12"/>
      <c r="O15" s="12"/>
      <c r="P15" s="12"/>
    </row>
    <row r="16" spans="2:16" x14ac:dyDescent="0.25">
      <c r="B16" s="3" t="s">
        <v>2</v>
      </c>
      <c r="C16" s="7">
        <v>82043</v>
      </c>
      <c r="D16" s="7">
        <v>81614</v>
      </c>
      <c r="E16" s="7">
        <v>80690</v>
      </c>
      <c r="F16" s="7">
        <v>80498</v>
      </c>
      <c r="G16" s="3"/>
      <c r="N16" s="13"/>
      <c r="O16" s="13"/>
      <c r="P16" s="13"/>
    </row>
    <row r="17" spans="2:14" x14ac:dyDescent="0.25">
      <c r="B17" s="3" t="s">
        <v>3</v>
      </c>
      <c r="C17" s="7">
        <v>1263916</v>
      </c>
      <c r="D17" s="7">
        <v>1247381</v>
      </c>
      <c r="E17" s="7">
        <v>1232393</v>
      </c>
      <c r="F17" s="7">
        <v>1216819</v>
      </c>
      <c r="G17" s="3"/>
    </row>
    <row r="18" spans="2:14" x14ac:dyDescent="0.25">
      <c r="B18" s="3" t="s">
        <v>16</v>
      </c>
      <c r="C18" s="7"/>
      <c r="D18" s="14">
        <v>291091</v>
      </c>
      <c r="E18" s="14">
        <v>288421</v>
      </c>
      <c r="F18" s="15">
        <v>286031</v>
      </c>
      <c r="G18" s="3"/>
    </row>
    <row r="19" spans="2:14" x14ac:dyDescent="0.25">
      <c r="B19" s="3" t="s">
        <v>4</v>
      </c>
      <c r="C19" s="7">
        <v>8483</v>
      </c>
      <c r="D19" s="7">
        <v>8066</v>
      </c>
      <c r="E19" s="7">
        <v>7691</v>
      </c>
      <c r="F19" s="7">
        <v>7295</v>
      </c>
      <c r="G19" s="3"/>
    </row>
    <row r="20" spans="2:14" x14ac:dyDescent="0.25">
      <c r="B20" s="3" t="s">
        <v>5</v>
      </c>
      <c r="C20" s="7">
        <v>12262</v>
      </c>
      <c r="D20" s="7">
        <v>12111</v>
      </c>
      <c r="E20" s="7">
        <v>11968</v>
      </c>
      <c r="F20" s="7">
        <v>11872</v>
      </c>
      <c r="G20" s="3"/>
    </row>
    <row r="21" spans="2:14" x14ac:dyDescent="0.25">
      <c r="B21" s="3" t="s">
        <v>19</v>
      </c>
      <c r="C21" s="7"/>
      <c r="D21" s="7">
        <v>18772</v>
      </c>
      <c r="E21" s="7">
        <v>18644</v>
      </c>
      <c r="F21" s="7">
        <v>18457</v>
      </c>
      <c r="G21" s="3"/>
    </row>
    <row r="22" spans="2:14" x14ac:dyDescent="0.25">
      <c r="B22" s="3" t="s">
        <v>6</v>
      </c>
      <c r="C22" s="7">
        <v>17981</v>
      </c>
      <c r="D22" s="7">
        <v>17954</v>
      </c>
      <c r="E22" s="7">
        <v>17185</v>
      </c>
      <c r="F22" s="7">
        <v>17712</v>
      </c>
      <c r="G22" s="16"/>
      <c r="H22" s="17"/>
      <c r="I22" s="17"/>
      <c r="J22" s="17"/>
      <c r="K22" s="17"/>
      <c r="L22" s="17"/>
      <c r="M22" s="17"/>
      <c r="N22" s="17"/>
    </row>
    <row r="23" spans="2:14" x14ac:dyDescent="0.25">
      <c r="B23" s="3"/>
      <c r="C23" s="7"/>
      <c r="D23" s="7"/>
      <c r="E23" s="7"/>
      <c r="F23" s="7"/>
      <c r="G23" s="16"/>
      <c r="H23" s="17"/>
      <c r="I23" s="17"/>
      <c r="J23" s="17"/>
      <c r="K23" s="17"/>
      <c r="L23" s="17"/>
      <c r="M23" s="17"/>
      <c r="N23" s="17"/>
    </row>
    <row r="24" spans="2:14" x14ac:dyDescent="0.25">
      <c r="B24" s="3"/>
      <c r="C24" s="7"/>
      <c r="D24" s="7"/>
      <c r="E24" s="7"/>
      <c r="F24" s="7"/>
      <c r="G24" s="16"/>
      <c r="H24" s="17"/>
      <c r="I24" s="17"/>
      <c r="J24" s="17"/>
      <c r="K24" s="17"/>
      <c r="L24" s="17"/>
      <c r="M24" s="17"/>
      <c r="N24" s="17"/>
    </row>
    <row r="25" spans="2:14" x14ac:dyDescent="0.25">
      <c r="B25" s="3"/>
      <c r="C25" s="3"/>
      <c r="D25" s="3"/>
      <c r="E25" s="3"/>
      <c r="F25" s="3"/>
      <c r="G25" s="16"/>
      <c r="H25" s="17"/>
      <c r="I25" s="17"/>
      <c r="J25" s="17"/>
      <c r="K25" s="17"/>
      <c r="L25" s="17"/>
      <c r="M25" s="17"/>
      <c r="N25" s="17"/>
    </row>
    <row r="26" spans="2:14" x14ac:dyDescent="0.25">
      <c r="B26" s="4" t="s">
        <v>8</v>
      </c>
      <c r="G26" s="18"/>
      <c r="H26" s="19"/>
      <c r="I26" s="17"/>
      <c r="J26" s="17"/>
      <c r="K26" s="17"/>
      <c r="L26" s="17"/>
      <c r="M26" s="17"/>
      <c r="N26" s="17"/>
    </row>
    <row r="27" spans="2:14" x14ac:dyDescent="0.25">
      <c r="B27" s="3" t="s">
        <v>2</v>
      </c>
      <c r="C27" s="10">
        <f t="shared" ref="C27:F28" si="0">+C5/C16</f>
        <v>0.53674292748924346</v>
      </c>
      <c r="D27" s="10">
        <f t="shared" si="0"/>
        <v>0.5433994167667312</v>
      </c>
      <c r="E27" s="10">
        <f t="shared" si="0"/>
        <v>0.53440327178088987</v>
      </c>
      <c r="F27" s="10">
        <f t="shared" si="0"/>
        <v>0.52340430818156969</v>
      </c>
      <c r="G27" s="20"/>
      <c r="H27" s="21">
        <f>+(C27+D27+E27)*333.333333333333</f>
        <v>538.18187201228761</v>
      </c>
      <c r="I27" s="17"/>
      <c r="J27" s="17"/>
      <c r="K27" s="17"/>
      <c r="L27" s="17"/>
      <c r="M27" s="17">
        <v>537</v>
      </c>
      <c r="N27" s="17"/>
    </row>
    <row r="28" spans="2:14" x14ac:dyDescent="0.25">
      <c r="B28" s="3" t="s">
        <v>3</v>
      </c>
      <c r="C28" s="10">
        <f t="shared" si="0"/>
        <v>0.40653492795407292</v>
      </c>
      <c r="D28" s="10">
        <f t="shared" si="0"/>
        <v>0.3727201232021331</v>
      </c>
      <c r="E28" s="10">
        <f t="shared" si="0"/>
        <v>0.33750435129053802</v>
      </c>
      <c r="F28" s="10">
        <f t="shared" si="0"/>
        <v>0.31677924161276244</v>
      </c>
      <c r="G28" s="20"/>
      <c r="H28" s="21">
        <f>+(C28+D28+E28)*333.333333333333</f>
        <v>372.25313414891428</v>
      </c>
      <c r="I28" s="17"/>
      <c r="J28" s="17"/>
      <c r="K28" s="17"/>
      <c r="L28" s="17"/>
      <c r="M28" s="17">
        <v>373</v>
      </c>
      <c r="N28" s="17"/>
    </row>
    <row r="29" spans="2:14" x14ac:dyDescent="0.25">
      <c r="B29" s="3" t="s">
        <v>16</v>
      </c>
      <c r="C29" s="10"/>
      <c r="D29" s="10">
        <f>+D7/D18</f>
        <v>0.19165436581687512</v>
      </c>
      <c r="E29" s="10">
        <f t="shared" ref="E29:F29" si="1">+E7/E18</f>
        <v>0.16415933652542639</v>
      </c>
      <c r="F29" s="10">
        <f t="shared" si="1"/>
        <v>0.22081173019707653</v>
      </c>
      <c r="G29" s="20"/>
      <c r="H29" s="21">
        <f>+(D29+E29+F29)*333.333333333333</f>
        <v>192.20847751312581</v>
      </c>
      <c r="I29" s="22" t="s">
        <v>17</v>
      </c>
      <c r="J29" s="17"/>
      <c r="K29" s="17"/>
      <c r="L29" s="17"/>
      <c r="M29" s="17">
        <v>192</v>
      </c>
      <c r="N29" s="17"/>
    </row>
    <row r="30" spans="2:14" x14ac:dyDescent="0.25">
      <c r="B30" s="3" t="s">
        <v>4</v>
      </c>
      <c r="C30" s="10">
        <f>+C8/C19</f>
        <v>1.2655900035364847</v>
      </c>
      <c r="D30" s="10">
        <f>+D8/D19</f>
        <v>1.2253905281428217</v>
      </c>
      <c r="E30" s="10">
        <f t="shared" ref="E30:F32" si="2">+E8/E19</f>
        <v>0.98166688337017294</v>
      </c>
      <c r="F30" s="10">
        <f t="shared" si="2"/>
        <v>0.99931459904043862</v>
      </c>
      <c r="G30" s="20"/>
      <c r="H30" s="21">
        <f>+(C30+D30+E30)*333.333333333333</f>
        <v>1157.5491383498252</v>
      </c>
      <c r="I30" s="17"/>
      <c r="J30" s="17"/>
      <c r="K30" s="17"/>
      <c r="L30" s="17"/>
      <c r="M30" s="17">
        <v>1160</v>
      </c>
      <c r="N30" s="17"/>
    </row>
    <row r="31" spans="2:14" x14ac:dyDescent="0.25">
      <c r="B31" s="3" t="s">
        <v>5</v>
      </c>
      <c r="C31" s="10">
        <f>+C9/C20</f>
        <v>1.0685858750611645</v>
      </c>
      <c r="D31" s="10">
        <f>+D9/D20</f>
        <v>1.3455536289323755</v>
      </c>
      <c r="E31" s="10">
        <f t="shared" si="2"/>
        <v>1.1631851604278074</v>
      </c>
      <c r="F31" s="10">
        <f t="shared" si="2"/>
        <v>1.0892014824797844</v>
      </c>
      <c r="G31" s="20"/>
      <c r="H31" s="21">
        <f>+(C31+D31+E31)*333.333333333333</f>
        <v>1192.4415548071145</v>
      </c>
      <c r="I31" s="17"/>
      <c r="J31" s="17"/>
      <c r="K31" s="17"/>
      <c r="L31" s="17"/>
      <c r="M31" s="17">
        <v>1193</v>
      </c>
      <c r="N31" s="17"/>
    </row>
    <row r="32" spans="2:14" x14ac:dyDescent="0.25">
      <c r="B32" s="3" t="s">
        <v>19</v>
      </c>
      <c r="C32" s="10"/>
      <c r="D32" s="10">
        <f>+D10/D21</f>
        <v>0.58368847219262732</v>
      </c>
      <c r="E32" s="10">
        <f t="shared" si="2"/>
        <v>0.55272473718086246</v>
      </c>
      <c r="F32" s="10">
        <f t="shared" si="2"/>
        <v>0.53459392100558056</v>
      </c>
      <c r="G32" s="20"/>
      <c r="H32" s="21">
        <f>+(D32+E32+F32)*1000/3</f>
        <v>557.00237679302347</v>
      </c>
      <c r="I32" s="22" t="s">
        <v>17</v>
      </c>
      <c r="J32" s="17"/>
      <c r="K32" s="17"/>
      <c r="L32" s="17"/>
      <c r="M32" s="17">
        <v>557</v>
      </c>
      <c r="N32" s="17"/>
    </row>
    <row r="33" spans="2:14" x14ac:dyDescent="0.25">
      <c r="B33" s="3" t="s">
        <v>6</v>
      </c>
      <c r="C33" s="10">
        <f>+C11/C22</f>
        <v>1.2906401201268005</v>
      </c>
      <c r="D33" s="10">
        <f t="shared" ref="D33:F33" si="3">+D11/D22</f>
        <v>1.1759496491032639</v>
      </c>
      <c r="E33" s="10">
        <f t="shared" si="3"/>
        <v>1.1565318591795171</v>
      </c>
      <c r="F33" s="10">
        <f t="shared" si="3"/>
        <v>1.0522244805781391</v>
      </c>
      <c r="G33" s="20"/>
      <c r="H33" s="21">
        <f>+(C33+D33+E33)*333.333333333333</f>
        <v>1207.7072094698592</v>
      </c>
      <c r="I33" s="22" t="s">
        <v>17</v>
      </c>
      <c r="J33" s="17"/>
      <c r="K33" s="17"/>
      <c r="L33" s="17"/>
      <c r="M33" s="17">
        <v>1156</v>
      </c>
      <c r="N33" s="17"/>
    </row>
    <row r="34" spans="2:14" x14ac:dyDescent="0.25">
      <c r="B34" s="3" t="s">
        <v>13</v>
      </c>
      <c r="C34" s="3"/>
      <c r="D34" s="3"/>
      <c r="E34" s="3"/>
      <c r="F34" s="3"/>
      <c r="G34" s="16"/>
      <c r="H34" s="21">
        <v>237</v>
      </c>
      <c r="I34" s="22" t="s">
        <v>14</v>
      </c>
      <c r="J34" s="17"/>
      <c r="K34" s="17"/>
      <c r="L34" s="17"/>
      <c r="M34" s="17">
        <v>237</v>
      </c>
      <c r="N34" s="17"/>
    </row>
    <row r="35" spans="2:14" x14ac:dyDescent="0.25">
      <c r="B35" s="9" t="s">
        <v>9</v>
      </c>
      <c r="C35" s="8">
        <v>0.82</v>
      </c>
      <c r="D35" s="8">
        <v>0.74</v>
      </c>
      <c r="E35" s="8">
        <v>0.65</v>
      </c>
      <c r="F35" s="8">
        <v>0.63</v>
      </c>
      <c r="G35" s="16"/>
      <c r="H35" s="21">
        <f>AVERAGE(H27:H34)</f>
        <v>681.79297038676873</v>
      </c>
      <c r="I35" s="17"/>
      <c r="J35" s="17"/>
      <c r="K35" s="17"/>
      <c r="L35" s="17"/>
      <c r="M35" s="21">
        <f>AVERAGE(M27:M34)</f>
        <v>675.625</v>
      </c>
      <c r="N35" s="17"/>
    </row>
    <row r="36" spans="2:14" x14ac:dyDescent="0.25">
      <c r="B36" s="3"/>
      <c r="C36" s="3"/>
      <c r="D36" s="3"/>
      <c r="E36" s="3"/>
      <c r="F36" s="3"/>
      <c r="G36" s="16"/>
      <c r="H36" s="21"/>
      <c r="I36" s="17"/>
      <c r="J36" s="17"/>
      <c r="K36" s="17"/>
      <c r="L36" s="17"/>
      <c r="M36" s="17"/>
      <c r="N36" s="17"/>
    </row>
    <row r="37" spans="2:14" x14ac:dyDescent="0.25">
      <c r="B37" s="3" t="s">
        <v>11</v>
      </c>
      <c r="G37" s="17"/>
      <c r="H37" s="21">
        <v>145.36000000000001</v>
      </c>
      <c r="I37" s="23">
        <f>+H37/H35-1</f>
        <v>-0.78679744979250821</v>
      </c>
      <c r="J37" s="17" t="s">
        <v>15</v>
      </c>
      <c r="K37" s="17"/>
      <c r="L37" s="17"/>
      <c r="M37" s="17"/>
      <c r="N37" s="17"/>
    </row>
    <row r="38" spans="2:14" x14ac:dyDescent="0.25">
      <c r="G38" s="17"/>
      <c r="H38" s="21"/>
      <c r="I38" s="23"/>
      <c r="J38" s="17"/>
      <c r="K38" s="17"/>
      <c r="L38" s="17"/>
      <c r="M38" s="17"/>
      <c r="N38" s="17"/>
    </row>
    <row r="39" spans="2:14" x14ac:dyDescent="0.25">
      <c r="B39" t="s">
        <v>12</v>
      </c>
      <c r="G39" s="17"/>
      <c r="H39" s="21">
        <v>212.18</v>
      </c>
      <c r="I39" s="23">
        <f>+H39/H35-1</f>
        <v>-0.68879115917015965</v>
      </c>
      <c r="J39" s="17" t="s">
        <v>15</v>
      </c>
      <c r="K39" s="17"/>
      <c r="L39" s="17"/>
      <c r="M39" s="17"/>
      <c r="N39" s="17"/>
    </row>
  </sheetData>
  <pageMargins left="0.7" right="0.7" top="0.75" bottom="0.75" header="0.3" footer="0.3"/>
  <pageSetup scale="6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2022-11-01T21:15:28Z</dcterms:created>
  <dcterms:modified xsi:type="dcterms:W3CDTF">2022-11-01T21:23:35Z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2022-11-01T21:15:37Z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b5cd0ffa-fd89-497c-a8c2-ca6773cbfb37</vt:lpwstr>
  </property>
  <property fmtid="{D5CDD505-2E9C-101B-9397-08002B2CF9AE}" pid="8" name="MSIP_Label_67694783-de61-499c-97f7-53d7c605e6e9_ContentBits">
    <vt:lpwstr>0</vt:lpwstr>
  </property>
</Properties>
</file>