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xr:revisionPtr revIDLastSave="5" documentId="13_ncr:1_{80E8CBD9-A2E1-4233-BC15-C5F328C66C8B}" xr6:coauthVersionLast="47" xr6:coauthVersionMax="47" xr10:uidLastSave="{C98DED6D-CB5F-4583-AF9D-D548AFB1A48B}"/>
  <bookViews>
    <workbookView xWindow="-28920" yWindow="0" windowWidth="29040" windowHeight="15840" tabRatio="874" xr2:uid="{2EF45D86-0228-4767-9F7A-393F119C8806}"/>
  </bookViews>
  <sheets>
    <sheet name="4.1.1 - Table 1" sheetId="25" r:id="rId1"/>
    <sheet name="4.1.1 - Table 2" sheetId="23" r:id="rId2"/>
    <sheet name="4.2.1 - Table 1" sheetId="14" r:id="rId3"/>
    <sheet name="4.2.1 - Table 2" sheetId="15" r:id="rId4"/>
    <sheet name="4.2.1 - Table 3" sheetId="31" r:id="rId5"/>
    <sheet name="4.2.1 - Table 4" sheetId="16" r:id="rId6"/>
    <sheet name="4.2.2 - Table 1" sheetId="7" r:id="rId7"/>
    <sheet name="4.2.2 - Table 2" sheetId="8" r:id="rId8"/>
    <sheet name="4.2.3 - Table 1" sheetId="13" r:id="rId9"/>
    <sheet name="4.2.3 - Table 2" sheetId="42" r:id="rId10"/>
    <sheet name="4.2.3 - Table 3" sheetId="43" r:id="rId11"/>
    <sheet name="4.2.4 - Table 1" sheetId="39" r:id="rId12"/>
    <sheet name="4.2.4 - Table 2" sheetId="40" r:id="rId13"/>
    <sheet name="4.2.4 - Table 3" sheetId="41" r:id="rId14"/>
    <sheet name="4.2.5 - Table 1" sheetId="21" r:id="rId15"/>
    <sheet name="4.2.5 - Table 2" sheetId="37" r:id="rId16"/>
    <sheet name="4.3.1 - Table 1" sheetId="44" r:id="rId17"/>
    <sheet name="4.3.1 - Table 2" sheetId="45" r:id="rId18"/>
    <sheet name="4.3.1 - Table 3" sheetId="28" r:id="rId19"/>
    <sheet name="4.3.1 - Table 4" sheetId="30" r:id="rId20"/>
    <sheet name="4.3.1 - Table 5" sheetId="46" r:id="rId21"/>
    <sheet name="4.3.1 - Table 6" sheetId="47" r:id="rId22"/>
    <sheet name="4.3.1 - Table 7" sheetId="48" r:id="rId23"/>
    <sheet name="4.4.1 - Table 1" sheetId="49" r:id="rId24"/>
    <sheet name="4.4.1 - Table 2" sheetId="50" r:id="rId25"/>
    <sheet name="4.4.2 - Table 1" sheetId="51" r:id="rId26"/>
    <sheet name="4.4.2 - Table 2" sheetId="52" r:id="rId27"/>
    <sheet name="4.4.2 - Table 3" sheetId="53" r:id="rId28"/>
    <sheet name="4.4.2 - Table 4" sheetId="54" r:id="rId29"/>
    <sheet name="4.4.2 - Table 5" sheetId="55" r:id="rId30"/>
    <sheet name="4.4.2 - Table 6" sheetId="56" r:id="rId31"/>
    <sheet name="4.4.2 - Table 7" sheetId="57" r:id="rId32"/>
    <sheet name="4.4.2 - Table 8" sheetId="58" r:id="rId33"/>
    <sheet name="4.4.2 - Table 9" sheetId="59" r:id="rId34"/>
    <sheet name="4.4.2 - Table 10" sheetId="60" r:id="rId35"/>
    <sheet name="4.4.2 - Table 11" sheetId="61" r:id="rId36"/>
    <sheet name="4.4.2 - Table 12" sheetId="62" r:id="rId37"/>
    <sheet name="4.4.3- Table 1" sheetId="64" r:id="rId38"/>
    <sheet name="4.4.3 - Table 2" sheetId="65" r:id="rId39"/>
    <sheet name="4.4.3 - Table 3" sheetId="32" r:id="rId40"/>
    <sheet name="4.4.3 - Table 4" sheetId="33" r:id="rId41"/>
    <sheet name="4.5.1 - Table 1" sheetId="63" r:id="rId42"/>
    <sheet name="4.6.1 - Table 1" sheetId="19" r:id="rId43"/>
    <sheet name="4.6.1 - Table 2" sheetId="20" state="hidden" r:id="rId44"/>
    <sheet name="4.6.2 - Table 1" sheetId="34" r:id="rId45"/>
    <sheet name="4.6.2 - Table 2" sheetId="35" r:id="rId46"/>
    <sheet name="4.6.2 - Table 3" sheetId="36" r:id="rId47"/>
    <sheet name="4.7.1 - Table 1" sheetId="12" r:id="rId48"/>
  </sheets>
  <externalReferences>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'[1]TD-1.7'!$AC$363</definedName>
    <definedName name="_______pag23" hidden="1">{#N/A,#N/A,FALSE,"PIPE-FAC";#N/A,#N/A,FALSE,"PIPE-FAC"}</definedName>
    <definedName name="_______pag232" hidden="1">{#N/A,#N/A,FALSE,"PIPE-FAC";#N/A,#N/A,FALSE,"PIPE-FAC"}</definedName>
    <definedName name="_____pag23" hidden="1">{#N/A,#N/A,FALSE,"PIPE-FAC";#N/A,#N/A,FALSE,"PIPE-FAC"}</definedName>
    <definedName name="_____pag231" hidden="1">{#N/A,#N/A,FALSE,"PIPE-FAC";#N/A,#N/A,FALSE,"PIPE-FAC"}</definedName>
    <definedName name="_____pag232" hidden="1">{#N/A,#N/A,FALSE,"PIPE-FAC";#N/A,#N/A,FALSE,"PIPE-FAC"}</definedName>
    <definedName name="____pag23" hidden="1">{#N/A,#N/A,FALSE,"PIPE-FAC";#N/A,#N/A,FALSE,"PIPE-FAC"}</definedName>
    <definedName name="____pag231" hidden="1">{#N/A,#N/A,FALSE,"PIPE-FAC";#N/A,#N/A,FALSE,"PIPE-FAC"}</definedName>
    <definedName name="____pag232" hidden="1">{#N/A,#N/A,FALSE,"PIPE-FAC";#N/A,#N/A,FALSE,"PIPE-FAC"}</definedName>
    <definedName name="___pag23" hidden="1">{#N/A,#N/A,FALSE,"PIPE-FAC";#N/A,#N/A,FALSE,"PIPE-FAC"}</definedName>
    <definedName name="___pag231" hidden="1">{#N/A,#N/A,FALSE,"PIPE-FAC";#N/A,#N/A,FALSE,"PIPE-FAC"}</definedName>
    <definedName name="___pag232" hidden="1">{#N/A,#N/A,FALSE,"PIPE-FAC";#N/A,#N/A,FALSE,"PIPE-FAC"}</definedName>
    <definedName name="__123Graph_A" hidden="1">'[2]Cashflow Analysis'!#REF!</definedName>
    <definedName name="__123Graph_ANCF" hidden="1">'[2]Cashflow Analysis'!#REF!</definedName>
    <definedName name="__123Graph_B" hidden="1">'[2]Cashflow Analysis'!#REF!</definedName>
    <definedName name="__123Graph_BNCF" hidden="1">'[2]Cashflow Analysis'!#REF!</definedName>
    <definedName name="__123Graph_X" hidden="1">'[3]Management '!#REF!</definedName>
    <definedName name="__123Graph_XNCF" hidden="1">'[4]Cashflow Analysis'!$E$63:$BL$63</definedName>
    <definedName name="__pag23" hidden="1">{#N/A,#N/A,FALSE,"PIPE-FAC";#N/A,#N/A,FALSE,"PIPE-FAC"}</definedName>
    <definedName name="__pag231" hidden="1">{#N/A,#N/A,FALSE,"PIPE-FAC";#N/A,#N/A,FALSE,"PIPE-FAC"}</definedName>
    <definedName name="__pag232" hidden="1">{#N/A,#N/A,FALSE,"PIPE-FAC";#N/A,#N/A,FALSE,"PIPE-FAC"}</definedName>
    <definedName name="__su1" hidden="1">{#N/A,#N/A,FALSE,"Title Page"}</definedName>
    <definedName name="_10__123Graph_BCONTRAC._OIL" hidden="1">'[2]Cashflow Analysis'!#REF!</definedName>
    <definedName name="_12__123Graph_DCONTRAC._OIL" hidden="1">'[2]Cashflow Analysis'!#REF!</definedName>
    <definedName name="_13__123Graph_XCONTRAC._OIL" hidden="1">'[4]Cashflow Analysis'!$E$63:$BL$63</definedName>
    <definedName name="_15__123Graph_CCONTRAC._OIL" hidden="1">'[2]Cashflow Analysis'!#REF!</definedName>
    <definedName name="_20__123Graph_DCONTRAC._OIL" hidden="1">'[2]Cashflow Analysis'!#REF!</definedName>
    <definedName name="_21__123Graph_XCONTRAC._OIL" hidden="1">'[4]Cashflow Analysis'!$E$63:$BL$63</definedName>
    <definedName name="_3__123Graph_ACONTRAC._OIL" hidden="1">'[2]Cashflow Analysis'!#REF!</definedName>
    <definedName name="_4_x_100__LF_FT_Philipsburg_Toll">#REF!</definedName>
    <definedName name="_5__123Graph_ACONTRAC._OIL" hidden="1">'[2]Cashflow Analysis'!#REF!</definedName>
    <definedName name="_6__123Graph_BCONTRAC._OIL" hidden="1">'[2]Cashflow Analysis'!#REF!</definedName>
    <definedName name="_9__123Graph_CCONTRAC._OIL" hidden="1">'[2]Cashflow Analysis'!#REF!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001" hidden="1">4</definedName>
    <definedName name="_AtRisk_SimSetting_SimName002" hidden="1">6</definedName>
    <definedName name="_AtRisk_SimSetting_SimName003" hidden="1">8</definedName>
    <definedName name="_AtRisk_SimSetting_SimName004" hidden="1">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ist_Values" hidden="1">#REF!</definedName>
    <definedName name="_Fill" hidden="1">'[5]COS Model'!$K$6:$AB$9</definedName>
    <definedName name="_ftn1" localSheetId="5">'4.2.1 - Table 4'!$A$35</definedName>
    <definedName name="_ftnref1" localSheetId="8">'4.2.3 - Table 1'!#REF!</definedName>
    <definedName name="_Key1" hidden="1">#REF!</definedName>
    <definedName name="_Key1a" hidden="1">#REF!</definedName>
    <definedName name="_Key2" hidden="1">#REF!</definedName>
    <definedName name="_Key2a" hidden="1">#REF!</definedName>
    <definedName name="_Order1" hidden="1">255</definedName>
    <definedName name="_Order2" hidden="1">255</definedName>
    <definedName name="_pag23" hidden="1">{#N/A,#N/A,FALSE,"PIPE-FAC";#N/A,#N/A,FALSE,"PIPE-FAC"}</definedName>
    <definedName name="_pag231" hidden="1">{#N/A,#N/A,FALSE,"PIPE-FAC";#N/A,#N/A,FALSE,"PIPE-FAC"}</definedName>
    <definedName name="_pag232" hidden="1">{#N/A,#N/A,FALSE,"PIPE-FAC";#N/A,#N/A,FALSE,"PIPE-FAC"}</definedName>
    <definedName name="_Sort" hidden="1">#REF!</definedName>
    <definedName name="_su1" hidden="1">{#N/A,#N/A,FALSE,"Title Page"}</definedName>
    <definedName name="_Table1_In1" hidden="1">'[5]COS Model'!#REF!</definedName>
    <definedName name="_Table1_Out" hidden="1">#REF!</definedName>
    <definedName name="_Table2_In1" hidden="1">'[5]COS Model'!$B$29</definedName>
    <definedName name="_Table2_In2" hidden="1">'[5]COS Model'!$B$23</definedName>
    <definedName name="_Table2_Out" hidden="1">#REF!</definedName>
    <definedName name="a">#REF!</definedName>
    <definedName name="aaa" hidden="1">{#N/A,#N/A,FALSE,"CA1140";#N/A,#N/A,FALSE,"CA1200";#N/A,#N/A,FALSE,"CA1310";#N/A,#N/A,FALSE,"CA1350";#N/A,#N/A,FALSE,"CA1370";#N/A,#N/A,FALSE,"CA1380";#N/A,#N/A,FALSE,"CA1390";#N/A,#N/A,FALSE,"MISCELLANEOUS"}</definedName>
    <definedName name="ab" hidden="1">{#N/A,#N/A,FALSE,"Title Page"}</definedName>
    <definedName name="AB_Spot_Price">#REF!</definedName>
    <definedName name="ADJUSTMENTS">[6]Adjustments!$A:$IV</definedName>
    <definedName name="AllDemand">#REF!</definedName>
    <definedName name="ALLEXCESSPIPE">#REF!</definedName>
    <definedName name="Alloc_FST_Diff_Fix_Unit">'[7]TD-3.1 - First Sheet'!$H$34</definedName>
    <definedName name="Alloc_FST_Diff_Fixed">'[7]TD-3.1 - First Sheet'!$C$34</definedName>
    <definedName name="Alloc_FST_Diff_Var">'[7]TD-3.1 - First Sheet'!$D$34</definedName>
    <definedName name="Alloc_FST_Diff_Var_Unit">'[7]TD-3.1 - First Sheet'!$I$34</definedName>
    <definedName name="Allocated_FST_Differential_Costs">'[7]TD-3.1 - First Sheet'!$C$34</definedName>
    <definedName name="AllSupplies">'[8]Take (Supply)'!$A$3:$IV$65536</definedName>
    <definedName name="Altona_VV_Annual">'[1]TD-1.2'!$I$53</definedName>
    <definedName name="ANR_Demand">[7]FUNS!$G$38</definedName>
    <definedName name="anscount" hidden="1">6</definedName>
    <definedName name="APPENDIX_A_BASE_RATES">[9]AppendixA!#REF!</definedName>
    <definedName name="AppendixApage12to15">#REF!</definedName>
    <definedName name="AppendixApage8to13">#REF!</definedName>
    <definedName name="AprAOS">#REF!</definedName>
    <definedName name="AprHV">#REF!</definedName>
    <definedName name="Arms_PChrg">'[7]TD-4.4'!#REF!</definedName>
    <definedName name="Atikoken_VV_Annual">'[1]TD-1.2'!$I$86</definedName>
    <definedName name="AugAOS">#REF!</definedName>
    <definedName name="AugHV">#REF!</definedName>
    <definedName name="Auth_OR_Comm_U2">[10]U2!$F$37</definedName>
    <definedName name="B" hidden="1">{#N/A,#N/A,TRUE,"Consolidated";#N/A,#N/A,TRUE,"Admin";#N/A,#N/A,TRUE,"Express";#N/A,#N/A,TRUE,"Other";#N/A,#N/A,TRUE,"Platte";#N/A,#N/A,TRUE,"Cajun"}</definedName>
    <definedName name="Barclay_VV_Annual">'[1]TD-1.2'!$I$93</definedName>
    <definedName name="Base_Name">'[11]TD-1.1'!$C$534</definedName>
    <definedName name="BASE_YEAR_ENDED_DEC_31__1994">#REF!</definedName>
    <definedName name="Bay">#REF!</definedName>
    <definedName name="Bay_Chip_CRate">#REF!</definedName>
    <definedName name="Bay_Chip_Dist">#REF!</definedName>
    <definedName name="Bay_Chip_DRate">#REF!</definedName>
    <definedName name="Bay_Corn_CRate">#REF!</definedName>
    <definedName name="Bay_Corn_Dist">#REF!</definedName>
    <definedName name="Bay_Corn_DRate">#REF!</definedName>
    <definedName name="Bay_EH_CRate">#REF!</definedName>
    <definedName name="Bay_EH_Dist">#REF!</definedName>
    <definedName name="Bay_EH_DRate">#REF!</definedName>
    <definedName name="Bay_Emer_CRate">#REF!</definedName>
    <definedName name="Bay_Emer_Dist">#REF!</definedName>
    <definedName name="Bay_Emer_DRate">#REF!</definedName>
    <definedName name="Bay_EZ_CRate">#REF!</definedName>
    <definedName name="Bay_EZ_Dist">#REF!</definedName>
    <definedName name="Bay_EZ_DRate">#REF!</definedName>
    <definedName name="Bay_Iroq_CRate">#REF!</definedName>
    <definedName name="Bay_Iroq_Dist">#REF!</definedName>
    <definedName name="Bay_Iroq_DRate">#REF!</definedName>
    <definedName name="Bay_Lieb_FV_Km_T">'[1]TD-1.3'!$I$52</definedName>
    <definedName name="Bay_Lieb_FV_T">'[1]TD-1.3'!$H$52</definedName>
    <definedName name="Bay_Lieb_PR">'[7]TD-3.3'!$J$92</definedName>
    <definedName name="Bay_Lieb_VV_Km_T">'[1]TD-1.3'!$F$52</definedName>
    <definedName name="Bay_Lieb_VV_T">'[1]TD-1.3'!$E$52</definedName>
    <definedName name="Bay_MZ_CRate">#REF!</definedName>
    <definedName name="Bay_MZ_Dist">#REF!</definedName>
    <definedName name="Bay_MZ_DRate">#REF!</definedName>
    <definedName name="Bay_Napi_CRate">#REF!</definedName>
    <definedName name="Bay_Napi_Dist">#REF!</definedName>
    <definedName name="Bay_Napi_DRate">#REF!</definedName>
    <definedName name="Bay_Niag_CRate">#REF!</definedName>
    <definedName name="Bay_Niag_Dist">#REF!</definedName>
    <definedName name="Bay_Niag_DRate">#REF!</definedName>
    <definedName name="Bay_NZ_CRate">#REF!</definedName>
    <definedName name="Bay_NZ_Dist">#REF!</definedName>
    <definedName name="Bay_NZ_DRate">#REF!</definedName>
    <definedName name="Bay_Phil_CRate">#REF!</definedName>
    <definedName name="Bay_Phil_Dist">#REF!</definedName>
    <definedName name="Bay_Phil_DRate">#REF!</definedName>
    <definedName name="Bay_Sabr_CRate">#REF!</definedName>
    <definedName name="Bay_Sabr_Dist">#REF!</definedName>
    <definedName name="Bay_Sabr_DRate">#REF!</definedName>
    <definedName name="Bay_StCl_CRate">#REF!</definedName>
    <definedName name="Bay_StCl_Dist">#REF!</definedName>
    <definedName name="Bay_StCl_DRate">#REF!</definedName>
    <definedName name="Bay_WZ_CRate">#REF!</definedName>
    <definedName name="Bay_WZ_Dist">#REF!</definedName>
    <definedName name="Bay_WZ_DRate">#REF!</definedName>
    <definedName name="Bayhurst_VV_Annual">'[1]TD-1.2'!$I$26</definedName>
    <definedName name="bbb" hidden="1">{#N/A,#N/A,FALSE,"RECMASTE";#N/A,#N/A,FALSE,"REC1100";#N/A,#N/A,FALSE,"REC1200";#N/A,#N/A,FALSE,"REC1900";#N/A,#N/A,FALSE,"REC2500";#N/A,#N/A,FALSE,"REC4100";#N/A,#N/A,FALSE,"REC4200"}</definedName>
    <definedName name="Beauhamois_VV_Annual">'[1]TD-1.2'!$I$318</definedName>
    <definedName name="Belle_VV_Annual">'[1]TD-1.2'!$I$14</definedName>
    <definedName name="Berthierville_VV_Annual">'[1]TD-1.2'!$I$324</definedName>
    <definedName name="BH_Fix_Winter">'[1]TD-1.2'!$E$26</definedName>
    <definedName name="BLPH3" hidden="1">#REF!</definedName>
    <definedName name="BLPH3a" hidden="1">#REF!</definedName>
    <definedName name="BLPH4" hidden="1">#REF!</definedName>
    <definedName name="BLPH4a" hidden="1">#REF!</definedName>
    <definedName name="BLPH5" hidden="1">#REF!</definedName>
    <definedName name="BLPH5a" hidden="1">#REF!</definedName>
    <definedName name="BLPH6" hidden="1">#REF!</definedName>
    <definedName name="BLPH6a" hidden="1">#REF!</definedName>
    <definedName name="BLPH7" hidden="1">#REF!</definedName>
    <definedName name="BLPH7a" hidden="1">#REF!</definedName>
    <definedName name="BLPH8" hidden="1">#REF!</definedName>
    <definedName name="BLPH8a" hidden="1">#REF!</definedName>
    <definedName name="BLPH9" hidden="1">#REF!</definedName>
    <definedName name="BLPH9a" hidden="1">#REF!</definedName>
    <definedName name="Boisbriand_VV_Annual">'[1]TD-1.2'!$I$322</definedName>
    <definedName name="Boston_VV_Annual">'[1]TD-1.2'!$I$129</definedName>
    <definedName name="BP_Fix_Winter">'[1]TD-1.2'!$E$14</definedName>
    <definedName name="Bracebridge_VV_Annual">'[1]TD-1.2'!$I$176</definedName>
    <definedName name="Brandon_VV_Annual">'[1]TD-1.2'!$I$43</definedName>
    <definedName name="Broadview_VV_Annual">'[1]TD-1.2'!$I$20</definedName>
    <definedName name="BUFactor_CIA10">'[12]BU Factors'!$C$9</definedName>
    <definedName name="BUFactor_Comm01">'[12]BU Factors'!$C$6</definedName>
    <definedName name="BUFactor_Comm10">'[12]BU Factors'!$C$7</definedName>
    <definedName name="BUFactor_Ind10">'[12]BU Factors'!$C$8</definedName>
    <definedName name="BUFactor_Res01">'[12]BU Factors'!$C$5</definedName>
    <definedName name="BundledStorage_R20R100">[13]RIDERS!$AU$87</definedName>
    <definedName name="BurksFalls_VV_Annual">'[1]TD-1.2'!$I$173</definedName>
    <definedName name="Burstall_VV_Annual">'[1]TD-1.2'!$I$12</definedName>
    <definedName name="Cabri_VV_Annual">'[1]TD-1.2'!$I$13</definedName>
    <definedName name="Callandar_VV_Annual">'[1]TD-1.2'!$I$141</definedName>
    <definedName name="Calstock_VV_Annual">'[1]TD-1.2'!$I$112</definedName>
    <definedName name="Carberry_VV_Annual">'[1]TD-1.2'!$I$46</definedName>
    <definedName name="Carman_VV_Annual">'[1]TD-1.2'!$I$49</definedName>
    <definedName name="cart" hidden="1">{#N/A,#N/A,FALSE,"Title Page"}</definedName>
    <definedName name="CBWorkbookPriority" hidden="1">-1222570646</definedName>
    <definedName name="CenEDA_Elig_FV_B">'[1]TD-1.6'!$Q$136</definedName>
    <definedName name="CenEDA_Elig_FV_T">'[1]TD-1.6'!$R$136</definedName>
    <definedName name="CenEDA_Elig_VV_T">'[1]TD-1.6'!$O$136</definedName>
    <definedName name="Cent_EDA_Baltimore">'[1]TD-1.2'!$I$294</definedName>
    <definedName name="Cent_EDA_Grafton">'[1]TD-1.2'!$I$295</definedName>
    <definedName name="Cent_EDA_Lennox">'[1]TD-1.2'!$I$299</definedName>
    <definedName name="Cent_EDA_Maynard">'[1]TD-1.2'!$I$297</definedName>
    <definedName name="Cent_EDA_Morewood">'[1]TD-1.2'!$I$298</definedName>
    <definedName name="Cent_EDA_Wooler">'[1]TD-1.2'!$I$296</definedName>
    <definedName name="Cent_WDA_STS_Comm">#REF!</definedName>
    <definedName name="Cent_WDA_STS_Dem">#REF!</definedName>
    <definedName name="CentCDA_STS_Ovrun_Comm">#REF!</definedName>
    <definedName name="CentCDA_STS_Ovrun_Dem">#REF!</definedName>
    <definedName name="Centra_EDA_Perc_Downstream">'[1]TD-1.6'!$O$253</definedName>
    <definedName name="Centra_Gas__Ontario____EDA">'[1]TD-1.6'!$N$136</definedName>
    <definedName name="Centra_WDA_Perc_Elig">'[1]TD-1.5'!$AB$363</definedName>
    <definedName name="CentraEDA_STS_CommT">'[7]TD-4.2'!$Q$136</definedName>
    <definedName name="CentraEDA_STS_CommToll">#REF!</definedName>
    <definedName name="CentraEDA_STS_CommV">'[7]TD-4.2'!$E$27</definedName>
    <definedName name="CentraEDA_STS_DemR">'[7]TD-4.2'!$I$26</definedName>
    <definedName name="CentraEDA_STS_DemT">'[7]TD-4.2'!$Q$134</definedName>
    <definedName name="CentraEDA_STS_DemToll">#REF!</definedName>
    <definedName name="CentraEDA_STS_DemV">'[7]TD-4.2'!$E$26</definedName>
    <definedName name="CentraEDA_STS_Meter">'[7]TD-4.2'!$AJ$163</definedName>
    <definedName name="CentraEDA_STS_Rev">'[7]TD-4.2'!$I$29</definedName>
    <definedName name="Central_Marg_Fuel">#REF!</definedName>
    <definedName name="CentraMDA_IS_Rev">'[7]TD-4.3'!#REF!</definedName>
    <definedName name="CentraMDA_IS_Vol">'[7]TD-4.3'!#REF!</definedName>
    <definedName name="CentraMDA_Meter">'[7]TD-4.3'!#REF!</definedName>
    <definedName name="CentraMDA_STS_CommT">'[7]TD-4.2'!$O$136</definedName>
    <definedName name="CentraMDA_STS_CommToll">#REF!</definedName>
    <definedName name="CentraMDA_STS_CommV">'[7]TD-4.2'!$E$13</definedName>
    <definedName name="CentraMDA_STS_DemR">'[7]TD-4.2'!$I$12</definedName>
    <definedName name="CentraMDA_STS_DemT">'[7]TD-4.2'!$O$134</definedName>
    <definedName name="CentraMDA_STS_DemToll">#REF!</definedName>
    <definedName name="CentraMDA_STS_DemV">'[7]TD-4.2'!$E$12</definedName>
    <definedName name="CentraMDA_STS_Meter">'[7]TD-4.2'!$AJ$161</definedName>
    <definedName name="CentraMDA_STS_Rev">'[7]TD-4.2'!$I$15</definedName>
    <definedName name="CentraNDA_Div_Rev">'[7]TD-4.5'!#REF!</definedName>
    <definedName name="CentraNDA_STS_CommT">'[7]TD-4.2'!$P$136</definedName>
    <definedName name="CentraNDA_STS_CommToll">#REF!</definedName>
    <definedName name="CentraNDA_STS_CommV">'[7]TD-4.2'!$E$20</definedName>
    <definedName name="CentraNDA_STS_DemR">'[7]TD-4.2'!$I$19</definedName>
    <definedName name="CentraNDA_STS_DemT">'[7]TD-4.2'!$P$134</definedName>
    <definedName name="CentraNDA_STS_DemToll">#REF!</definedName>
    <definedName name="CentraNDA_STS_DemV">'[7]TD-4.2'!$E$19</definedName>
    <definedName name="CentraNDA_STS_Meter">'[7]TD-4.2'!$AJ$162</definedName>
    <definedName name="CentraNDA_STS_Rev">'[7]TD-4.2'!$I$22</definedName>
    <definedName name="CentraSSM_STS_CommToll">#REF!</definedName>
    <definedName name="CentraSSM_STS_DemToll">#REF!</definedName>
    <definedName name="CentraWDA_Div_Rev">'[7]TD-4.5'!#REF!</definedName>
    <definedName name="cents_m³">[14]SOURCE!$D$20</definedName>
    <definedName name="Chip">#REF!</definedName>
    <definedName name="Chip_CentEDA_CRate">#REF!</definedName>
    <definedName name="Chip_CentEDA_Dist">#REF!</definedName>
    <definedName name="Chip_CentEDA_DRate">#REF!</definedName>
    <definedName name="Chip_CNR_FV_T">#REF!</definedName>
    <definedName name="Chip_CNR_PR">'[7]TD-3.3'!$J$345</definedName>
    <definedName name="Chip_CNR_VV_T">#REF!</definedName>
    <definedName name="Chip_ConsCDA_CRate">#REF!</definedName>
    <definedName name="Chip_ConsCDA_Dist">#REF!</definedName>
    <definedName name="Chip_ConsCDA_DRate">#REF!</definedName>
    <definedName name="Chip_ConsEDA_CRate">#REF!</definedName>
    <definedName name="Chip_ConsEDA_Dist">#REF!</definedName>
    <definedName name="Chip_ConsEDA_DRate">#REF!</definedName>
    <definedName name="Chip_ConsSWDA_BHIS">#REF!</definedName>
    <definedName name="Chip_ConsSWDA_BHIW">#REF!</definedName>
    <definedName name="Chip_ConsSWDA_Dist">#REF!</definedName>
    <definedName name="Chip_Corn_CRate">#REF!</definedName>
    <definedName name="Chip_Corn_Dist">#REF!</definedName>
    <definedName name="Chip_Corn_DRate">#REF!</definedName>
    <definedName name="Chip_CR_FV_T">#REF!</definedName>
    <definedName name="Chip_CR_VV_B">#REF!</definedName>
    <definedName name="Chip_CR_VV_T">#REF!</definedName>
    <definedName name="Chip_Crestar_FV_T">#REF!</definedName>
    <definedName name="Chip_Crestar_VV_T">#REF!</definedName>
    <definedName name="Chip_Dem">#REF!</definedName>
    <definedName name="Chip_ECR_FV_T">#REF!</definedName>
    <definedName name="Chip_ECR_VV_B">#REF!</definedName>
    <definedName name="Chip_ECR_VV_T">#REF!</definedName>
    <definedName name="Chip_EH_CRate">#REF!</definedName>
    <definedName name="Chip_EH_Dist">#REF!</definedName>
    <definedName name="Chip_EH_DRate">#REF!</definedName>
    <definedName name="Chip_Engage_FV_T">#REF!</definedName>
    <definedName name="Chip_Engage_VV_T">#REF!</definedName>
    <definedName name="Chip_Enron_FV_Km_T">#REF!</definedName>
    <definedName name="Chip_Enron_FV_T">#REF!</definedName>
    <definedName name="Chip_Enron_PR">'[7]TD-3.3'!$J$347</definedName>
    <definedName name="Chip_Enron_VV_Km_T">#REF!</definedName>
    <definedName name="Chip_Enron_VV_T">#REF!</definedName>
    <definedName name="Chip_FS_Comm_Rate">'[7]TD-3.2'!$K$78</definedName>
    <definedName name="Chip_FS_Dem_Rate">'[7]TD-3.2'!$J$78</definedName>
    <definedName name="Chip_FV_B">#REF!</definedName>
    <definedName name="Chip_FV_Km_T">#REF!</definedName>
    <definedName name="Chip_FV_T">#REF!</definedName>
    <definedName name="Chip_GMiEDA_CRate">#REF!</definedName>
    <definedName name="Chip_GMiEDA_Dist">#REF!</definedName>
    <definedName name="Chip_GMiEDA_DRate">#REF!</definedName>
    <definedName name="Chip_Gypsum_PR">'[7]TD-3.3'!$J$369</definedName>
    <definedName name="Chip_Iroq_CRate">#REF!</definedName>
    <definedName name="Chip_Iroq_Dist">#REF!</definedName>
    <definedName name="Chip_Iroq_DRate">#REF!</definedName>
    <definedName name="Chip_Jordan_FV_T">#REF!</definedName>
    <definedName name="Chip_Jordan_PR">'[7]TD-3.3'!$J$349</definedName>
    <definedName name="Chip_Jordan_VV_T">#REF!</definedName>
    <definedName name="Chip_Kamine_FV_T">#REF!</definedName>
    <definedName name="Chip_Kamine_PR">'[7]TD-3.3'!$J$351</definedName>
    <definedName name="Chip_Kamine_VV_T">#REF!</definedName>
    <definedName name="Chip_KannGaz_FV_T">'[11]TD-1.1'!#REF!</definedName>
    <definedName name="Chip_KannGaz_PR">'[7]TD-3.3'!#REF!</definedName>
    <definedName name="Chip_KannGaz_VV_T">'[11]TD-1.1'!#REF!</definedName>
    <definedName name="Chip_Midcon_FV_T">'[11]TD-1.1'!#REF!</definedName>
    <definedName name="Chip_Midcon_VV_T">'[11]TD-1.1'!#REF!</definedName>
    <definedName name="Chip_N_Canada_PR">'[7]TD-3.3'!#REF!</definedName>
    <definedName name="Chip_NCan_FV_T">'[11]TD-1.1'!#REF!</definedName>
    <definedName name="Chip_NCan_VV_T">'[11]TD-1.1'!#REF!</definedName>
    <definedName name="Chip_Niag_CRate">#REF!</definedName>
    <definedName name="Chip_Niag_Dist">#REF!</definedName>
    <definedName name="Chip_Niag_DRate">#REF!</definedName>
    <definedName name="Chip_Norcen_FV_T">#REF!</definedName>
    <definedName name="Chip_Norcen_VV_T">#REF!</definedName>
    <definedName name="Chip_Numac_FV_T">#REF!</definedName>
    <definedName name="Chip_Numac_PR">'[7]TD-3.3'!$J$353</definedName>
    <definedName name="Chip_Numac_VV_T">#REF!</definedName>
    <definedName name="Chip_NYSEG_FV_Km_T">#REF!</definedName>
    <definedName name="Chip_NYSEG_FV_T">#REF!</definedName>
    <definedName name="Chip_NYSEG_PR">'[7]TD-3.3'!$J$355</definedName>
    <definedName name="Chip_NYSEG_VV_Km_T">#REF!</definedName>
    <definedName name="Chip_NYSEG_VV_T">#REF!</definedName>
    <definedName name="Chip_Orbit_FV_T">#REF!</definedName>
    <definedName name="Chip_Orbit_PR">'[7]TD-3.3'!$J$357</definedName>
    <definedName name="Chip_Orbit_VV_T">#REF!</definedName>
    <definedName name="Chip_PChrg">'[7]TD-4.4'!$G$308</definedName>
    <definedName name="Chip_Petromet_FV_T">#REF!</definedName>
    <definedName name="Chip_Petromet_PR">'[7]TD-3.3'!$J$359</definedName>
    <definedName name="Chip_Petromet_VV_T">#REF!</definedName>
    <definedName name="Chip_PHil_CRate">#REF!</definedName>
    <definedName name="Chip_Phil_Dist">#REF!</definedName>
    <definedName name="Chip_Phil_DRate">#REF!</definedName>
    <definedName name="Chip_Pressure_Chg">#REF!</definedName>
    <definedName name="Chip_Renais_FV_T">#REF!</definedName>
    <definedName name="Chip_Renais_PR">'[7]TD-3.3'!$J$361</definedName>
    <definedName name="Chip_Renais_VV_T">#REF!</definedName>
    <definedName name="Chip_Rigel_FV_T">#REF!</definedName>
    <definedName name="Chip_Rigel_PR">'[7]TD-3.3'!$J$363</definedName>
    <definedName name="Chip_Rigel_VV_T">#REF!</definedName>
    <definedName name="Chip_Rio_PR">'[7]TD-3.3'!$J$365</definedName>
    <definedName name="Chip_RioA_FV_T">#REF!</definedName>
    <definedName name="Chip_RioA_VV_T">#REF!</definedName>
    <definedName name="Chip_Roch_FV_T">'[11]TD-1.1'!#REF!</definedName>
    <definedName name="Chip_Roch_PR">'[7]TD-3.3'!#REF!</definedName>
    <definedName name="Chip_Roch_VV_T">'[11]TD-1.1'!#REF!</definedName>
    <definedName name="Chip_Sabr_CRate">#REF!</definedName>
    <definedName name="Chip_Sabr_Dist">#REF!</definedName>
    <definedName name="Chip_Sabr_DRate">#REF!</definedName>
    <definedName name="Chip_TB_FV_b">'[1]TD-1.5'!$AD$324</definedName>
    <definedName name="Chip_TB_FV_Km_B">'[1]TD-1.5'!$J$37</definedName>
    <definedName name="Chip_TB_FV_Km_T">'[1]TD-1.5'!$J$57</definedName>
    <definedName name="Chip_TB_FV_T">'[1]TD-1.5'!$AE$324</definedName>
    <definedName name="Chip_TB_VV_B">'[1]TD-1.5'!$AA$324</definedName>
    <definedName name="Chip_TB_VV_Km_B">'[1]TD-1.5'!$F$37</definedName>
    <definedName name="Chip_TB_VV_Km_T">'[1]TD-1.5'!$F$57</definedName>
    <definedName name="Chip_TB_VV_T">'[1]TD-1.5'!$AB$324</definedName>
    <definedName name="Chip_TCGS_FV_T">#REF!</definedName>
    <definedName name="Chip_TCGS_PR">'[7]TD-3.3'!$J$367</definedName>
    <definedName name="Chip_TCGS_VV_T">#REF!</definedName>
    <definedName name="Chip_Total_Alloc_Cost">'[7]TD-3.1'!$I$283</definedName>
    <definedName name="Chip_TransCost_Fix">'[7]TD-3.1'!$G$283</definedName>
    <definedName name="Chip_TransCost_Var">'[7]TD-3.1'!$H$283</definedName>
    <definedName name="Chip_UN_FV_B">'[1]TD-1.4'!$M$51</definedName>
    <definedName name="Chip_UN_FV_Km_B">'[1]TD-1.4'!$O$51</definedName>
    <definedName name="Chip_UN_FV_Km_T">'[1]TD-1.4'!$O$110</definedName>
    <definedName name="Chip_UN_FV_T">'[1]TD-1.4'!$M$110</definedName>
    <definedName name="Chip_UN_VV_B">'[1]TD-1.4'!$G$51</definedName>
    <definedName name="Chip_UN_VV_Km_B">'[1]TD-1.4'!$I$51</definedName>
    <definedName name="Chip_UN_VV_Km_T">'[1]TD-1.4'!$I$110</definedName>
    <definedName name="Chip_UN_VV_T">'[1]TD-1.4'!$G$110</definedName>
    <definedName name="Chip_UnionCDA_Dist">#REF!</definedName>
    <definedName name="Chip_UnionSWDA_BHIS">#REF!</definedName>
    <definedName name="Chip_UnionSWDA_BHIW">#REF!</definedName>
    <definedName name="Chip_UnionSWDA_Dist">#REF!</definedName>
    <definedName name="Chip_UPR_FV_T">#REF!</definedName>
    <definedName name="Chip_UPR_PR">'[7]TD-3.3'!$J$371</definedName>
    <definedName name="Chip_UPR_VV_T">#REF!</definedName>
    <definedName name="Chip_USGyp_FV_T">#REF!</definedName>
    <definedName name="Chip_USGyp_VV_T">#REF!</definedName>
    <definedName name="Chip_VV_B">#REF!</definedName>
    <definedName name="Chip_VV_Km_T">#REF!</definedName>
    <definedName name="Chip_VV_T">#REF!</definedName>
    <definedName name="Chip_Wascana_FV_T">'[11]TD-1.1'!#REF!</definedName>
    <definedName name="Chip_Wascana_VV_T">'[11]TD-1.1'!#REF!</definedName>
    <definedName name="Chip_WCoast_FV_T">#REF!</definedName>
    <definedName name="Chip_WCoast_PR">'[7]TD-3.3'!$J$373</definedName>
    <definedName name="Chip_WCoast_VV_T">#REF!</definedName>
    <definedName name="Chip_WFS_Toll">#REF!</definedName>
    <definedName name="Chippawa">#REF!</definedName>
    <definedName name="cia10_tier1">[12]Ogives!#REF!</definedName>
    <definedName name="CIA10_Tier2">[12]Ogives!#REF!</definedName>
    <definedName name="CIA10_Tier3">[12]Ogives!#REF!</definedName>
    <definedName name="CIA10_Tier4">[12]Ogives!#REF!</definedName>
    <definedName name="CIA10_Tier5">[12]Ogives!#REF!</definedName>
    <definedName name="Cochrane_VV_Annual">'[1]TD-1.2'!$I$121</definedName>
    <definedName name="Coleman_VV_Annual">'[1]TD-1.2'!$I$134</definedName>
    <definedName name="Comm01_Tier1">[12]Ogives!$E$14:$P$14</definedName>
    <definedName name="Comm01_Tier2">[12]Ogives!$E$15:$P$15</definedName>
    <definedName name="Comm01_Tier3">[12]Ogives!$E$16:$P$16</definedName>
    <definedName name="Comm01_Tier4">[12]Ogives!$E$17:$P$17</definedName>
    <definedName name="Comm01_Tier5">[12]Ogives!$E$18:$P$18</definedName>
    <definedName name="Comm10_Tier1">[12]Ogives!$E$22:$P$22</definedName>
    <definedName name="Comm10_Tier2">[12]Ogives!$E$23:$P$23</definedName>
    <definedName name="Comm10_Tier3">[12]Ogives!$E$24:$P$24</definedName>
    <definedName name="Comm10_Tier4">[12]Ogives!$E$25:$P$25</definedName>
    <definedName name="Comm10_Tier5">[12]Ogives!$E$26:$P$26</definedName>
    <definedName name="Commands_Area">#REF!</definedName>
    <definedName name="CommFuel01E_Apr">'[12]Rate 01'!$E$36</definedName>
    <definedName name="CommFuel01E_Jan">'[12]Rate 01'!$D$36</definedName>
    <definedName name="CommFuel01E_Jul">'[12]Rate 01'!$F$36</definedName>
    <definedName name="CommFuel01E_Oct">'[12]Rate 01'!$G$36</definedName>
    <definedName name="CommFuel01FF_Apr">'[12]Rate 01'!$E$33</definedName>
    <definedName name="CommFuel01FF_Jan">'[12]Rate 01'!$D$33</definedName>
    <definedName name="CommFuel01FF_Jul">'[12]Rate 01'!$F$33</definedName>
    <definedName name="CommFuel01FF_Oct">'[12]Rate 01'!$G$33</definedName>
    <definedName name="CommFuel01N_Apr">'[12]Rate 01'!$E$35</definedName>
    <definedName name="CommFuel01N_Jan">'[12]Rate 01'!$D$35</definedName>
    <definedName name="CommFuel01N_Jul">'[12]Rate 01'!$F$35</definedName>
    <definedName name="CommFuel01N_Oct">'[12]Rate 01'!$G$35</definedName>
    <definedName name="CommFuel01W_Apr">'[12]Rate 01'!$E$34</definedName>
    <definedName name="CommFuel01W_Jan">'[12]Rate 01'!$D$34</definedName>
    <definedName name="CommFuel01W_Jul">'[12]Rate 01'!$F$34</definedName>
    <definedName name="CommFuel01W_Oct">'[12]Rate 01'!$G$34</definedName>
    <definedName name="CommFuel10E_Apr">'[12]Rate 10'!$E$36</definedName>
    <definedName name="CommFuel10E_Jan">'[12]Rate 10'!$D$36</definedName>
    <definedName name="CommFuel10E_Jul">'[12]Rate 10'!$F$36</definedName>
    <definedName name="CommFuel10E_Oct">'[12]Rate 10'!$G$36</definedName>
    <definedName name="CommFuel10FF_Apr">'[12]Rate 10'!$E$33</definedName>
    <definedName name="CommFuel10FF_Jan">'[12]Rate 10'!$D$33</definedName>
    <definedName name="CommFuel10FF_Jul">'[12]Rate 10'!$F$33</definedName>
    <definedName name="CommFuel10FF_Oct">'[12]Rate 10'!$G$33</definedName>
    <definedName name="CommFuel10N_Apr">'[12]Rate 10'!$E$35</definedName>
    <definedName name="CommFuel10N_Jan">'[12]Rate 10'!$D$35</definedName>
    <definedName name="CommFuel10N_Jul">'[12]Rate 10'!$F$35</definedName>
    <definedName name="CommFuel10N_Oct">'[12]Rate 10'!$G$35</definedName>
    <definedName name="CommFuel10W_Apr">'[12]Rate 10'!$E$34</definedName>
    <definedName name="CommFuel10W_Jan">'[12]Rate 10'!$D$34</definedName>
    <definedName name="CommFuel10W_Jul">'[12]Rate 10'!$F$34</definedName>
    <definedName name="CommFuel10W_Oct">'[12]Rate 10'!$G$34</definedName>
    <definedName name="Commissioning_Delivery_M7">[15]Supplementals!$M$245</definedName>
    <definedName name="Commissioning_Delivery_M7_GHG">[15]Supplementals!$K$245</definedName>
    <definedName name="Commissioning_Delivery_R100">#REF!</definedName>
    <definedName name="Commissioning_Delivery_R20">[15]Supplementals!$K$27</definedName>
    <definedName name="Commissioning_R100_East">#REF!</definedName>
    <definedName name="Commissioning_R100_EDA">#REF!</definedName>
    <definedName name="Commissioning_R100_FF">#REF!</definedName>
    <definedName name="Commissioning_R100_NDA">#REF!</definedName>
    <definedName name="Commissioning_R100_WDA">#REF!</definedName>
    <definedName name="Commissioning_R100_West">#REF!</definedName>
    <definedName name="Commissioning_R20_East">#REF!</definedName>
    <definedName name="Commissioning_R20_EDA">#REF!</definedName>
    <definedName name="Commissioning_R20_FF">#REF!</definedName>
    <definedName name="Commissioning_R20_NDA">#REF!</definedName>
    <definedName name="Commissioning_R20_WDA">#REF!</definedName>
    <definedName name="Commissioning_R20_West">#REF!</definedName>
    <definedName name="Commodity_R101">[13]AppendixA!$I$49</definedName>
    <definedName name="Commodity_R201">[13]AppendixA!$I$48</definedName>
    <definedName name="Commodity_R301">[13]AppendixA!$I$50</definedName>
    <definedName name="Commodity_South">[13]AppendixA!$I$328</definedName>
    <definedName name="Common_Equity">[7]TOTCAP!$K$265</definedName>
    <definedName name="Common_Equity_Amount">[7]TOTCAP!$G$265</definedName>
    <definedName name="Common_Equity_Ratio">[7]TOTCAP!$G$23</definedName>
    <definedName name="Common_Rate">[7]TOTCAP!$J$26</definedName>
    <definedName name="ConCDA_Elig_FV_B">'[1]TD-1.6'!$Q$138</definedName>
    <definedName name="ConCDA_Elig_FV_T">'[1]TD-1.6'!$R$138</definedName>
    <definedName name="ConCDA_Elig_VV_T">'[1]TD-1.6'!$O$138</definedName>
    <definedName name="ConEDA_Elig_FV_B">'[1]TD-1.6'!$Q$134</definedName>
    <definedName name="ConEDA_Elig_FV_T">'[1]TD-1.6'!$R$134</definedName>
    <definedName name="ConEDA_Elig_VV_B">'[1]TD-1.6'!$N$134</definedName>
    <definedName name="ConEDA_Elig_VV_T">'[1]TD-1.6'!$O$134</definedName>
    <definedName name="Cons_CDA_Barrie">'[1]TD-1.2'!$I$191</definedName>
    <definedName name="Cons_CDA_Beamsville">'[1]TD-1.2'!$I$211</definedName>
    <definedName name="Cons_CDA_BLHorse">'[1]TD-1.2'!$I$206</definedName>
    <definedName name="Cons_CDA_Bondhead">'[1]TD-1.2'!$I$194</definedName>
    <definedName name="Cons_CDA_Bowman">'[1]TD-1.2'!$I$201</definedName>
    <definedName name="Cons_CDA_Bramp">'[1]TD-1.2'!$I$202</definedName>
    <definedName name="Cons_CDA_Brooklin">'[16]TD-1.2'!#REF!</definedName>
    <definedName name="Cons_CDA_Cook">'[1]TD-1.2'!$I$193</definedName>
    <definedName name="Cons_CDA_Dawn">'[1]TD-1.2'!$I$218</definedName>
    <definedName name="Cons_CDA_Grimsby">'[1]TD-1.2'!$I$203</definedName>
    <definedName name="Cons_CDA_LC_F">'[1]TD-1.2'!$D$214</definedName>
    <definedName name="Cons_CDA_LC_V">'[1]TD-1.2'!$H$214</definedName>
    <definedName name="Cons_CDA_Markham">'[1]TD-1.2'!$I$199</definedName>
    <definedName name="Cons_CDA_MtRoad">'[1]TD-1.2'!$I$207</definedName>
    <definedName name="Cons_CDA_NiagLake">'[1]TD-1.2'!$I$208</definedName>
    <definedName name="Cons_CDA_Noble">'[1]TD-1.2'!$I$196</definedName>
    <definedName name="Cons_CDA_Oshawa">'[1]TD-1.2'!$I$200</definedName>
    <definedName name="Cons_CDA_Pelham">'[1]TD-1.2'!$I$205</definedName>
    <definedName name="Cons_CDA_Pickering">'[1]TD-1.2'!$I$212</definedName>
    <definedName name="Cons_CDA_PkwyBelt">'[1]TD-1.2'!$I$209</definedName>
    <definedName name="Cons_CDA_Richmond">'[1]TD-1.2'!$I$197</definedName>
    <definedName name="Cons_CDA_Rugby">'[1]TD-1.2'!$I$210</definedName>
    <definedName name="Cons_CDA_Schom">'[1]TD-1.2'!$I$195</definedName>
    <definedName name="Cons_CDA_STS_CommToll">#REF!</definedName>
    <definedName name="Cons_CDA_STS_DemToll">#REF!</definedName>
    <definedName name="Cons_CDA_SWDA_LC_F">'[1]TD-1.2'!$D$221</definedName>
    <definedName name="Cons_CDA_SWDA_LC_V">'[1]TD-1.2'!$H$221</definedName>
    <definedName name="Cons_CDA_SWDA_Total">'[1]TD-1.2'!$I$221</definedName>
    <definedName name="Cons_CDA_Thorn">'[1]TD-1.2'!$I$192</definedName>
    <definedName name="Cons_CDA_Total">'[1]TD-1.2'!$I$214</definedName>
    <definedName name="Cons_CDA_Vict">'[1]TD-1.2'!$I$198</definedName>
    <definedName name="Cons_CDA_Vineland">'[1]TD-1.2'!$I$204</definedName>
    <definedName name="Cons_Dawn_FST_FV">'[7]TD-4.4'!$O$386</definedName>
    <definedName name="Cons_EDA_Brockville">'[1]TD-1.2'!$I$252</definedName>
    <definedName name="Cons_EDA_Campbell">'[1]TD-1.2'!$I$250</definedName>
    <definedName name="Cons_EDA_Dale">'[1]TD-1.2'!$I$257</definedName>
    <definedName name="Cons_EDA_Deep_River">'[1]TD-1.2'!$I$258</definedName>
    <definedName name="Cons_EDA_Haley">'[1]TD-1.2'!$I$247</definedName>
    <definedName name="Cons_EDA_Kemp">'[1]TD-1.2'!$I$249</definedName>
    <definedName name="Cons_EDA_Lancaster">'[1]TD-1.2'!$I$256</definedName>
    <definedName name="Cons_EDA_Leeds">'[1]TD-1.2'!$I$251</definedName>
    <definedName name="Cons_EDA_Metcalfe">'[1]TD-1.2'!$I$253</definedName>
    <definedName name="Cons_EDA_Ottawa">'[1]TD-1.2'!$I$254</definedName>
    <definedName name="Cons_EDA_Richmond">'[1]TD-1.2'!$I$248</definedName>
    <definedName name="Cons_EDA_St_Lawrence">'[16]TD-1.2'!#REF!</definedName>
    <definedName name="Cons_EDA_STS_CommToll">#REF!</definedName>
    <definedName name="Cons_EDA_STS_DemToll">#REF!</definedName>
    <definedName name="Cons_EDA_Summer">'[1]TD-1.2'!$I$255</definedName>
    <definedName name="Cons_EDA_Total">'[1]TD-1.2'!$I$260</definedName>
    <definedName name="Cons_FST_Recovery">'[7]TD-3.3'!$I$69</definedName>
    <definedName name="ConsCDA_Perc">'[1]TD-1.6'!$O$193</definedName>
    <definedName name="ConsCDA_Perc_Downstream">'[1]TD-1.4'!$AB$404</definedName>
    <definedName name="ConsCDA_STS_CommT">'[7]TD-4.2'!$T$136</definedName>
    <definedName name="ConsCDA_STS_CommV">'[7]TD-4.2'!$E$60</definedName>
    <definedName name="ConsCDA_STS_DemR">'[7]TD-4.2'!$I$59</definedName>
    <definedName name="ConsCDA_STS_DemT">'[7]TD-4.2'!$T$134</definedName>
    <definedName name="ConsCDA_STS_DemV">'[7]TD-4.2'!$E$59</definedName>
    <definedName name="ConsCDA_STS_Meter">'[7]TD-4.2'!$AJ$166</definedName>
    <definedName name="ConsCDA_STS_Rev">'[7]TD-4.2'!$I$62</definedName>
    <definedName name="ConsEDA_Perc_Downstream">'[1]TD-1.4'!$AB$431</definedName>
    <definedName name="ConsEDA_STS_CommT">'[7]TD-4.2'!$U$136</definedName>
    <definedName name="ConsEDA_STS_CommV">'[7]TD-4.2'!$E$67</definedName>
    <definedName name="ConsEDA_STS_DemR">'[7]TD-4.2'!$I$66</definedName>
    <definedName name="ConsEDA_STS_DemT">'[7]TD-4.2'!$U$134</definedName>
    <definedName name="ConsEDA_STS_DemV">'[7]TD-4.2'!$E$66</definedName>
    <definedName name="ConsEDA_STS_Meter">'[7]TD-4.2'!$AJ$167</definedName>
    <definedName name="ConsEDA_STS_Rev">'[7]TD-4.2'!$I$69</definedName>
    <definedName name="Constuct_Aid_Meter">[7]TOTCAP!$J$238</definedName>
    <definedName name="Constuct_Aid_Trans">[7]TOTCAP!$K$238</definedName>
    <definedName name="Consumer_EDA_Annual">'[1]TD-1.2'!$H$260</definedName>
    <definedName name="Consumer_EDA_Winter">'[1]TD-1.2'!$D$260</definedName>
    <definedName name="Consumers___CDA">'[1]TD-1.6'!$N$138</definedName>
    <definedName name="Conversion">28.17399</definedName>
    <definedName name="Conversion_Factor">28.17399</definedName>
    <definedName name="convert_aeub">28.17399</definedName>
    <definedName name="convert_neb">28.32784</definedName>
    <definedName name="Convert_Rate_Metric_Imp">0.000925634</definedName>
    <definedName name="Corn">#REF!</definedName>
    <definedName name="Corn_Alum_FV_T">#REF!</definedName>
    <definedName name="Corn_Alum_PR">'[7]TD-3.3'!#REF!</definedName>
    <definedName name="Corn_Alum_VV_T">#REF!</definedName>
    <definedName name="Corn_AssocEn_FV_T">'[11]TD-1.1'!#REF!</definedName>
    <definedName name="Corn_AssocEn_VV_T">'[11]TD-1.1'!#REF!</definedName>
    <definedName name="Corn_Corning_FV_T">#REF!</definedName>
    <definedName name="Corn_Corning_VV_T">#REF!</definedName>
    <definedName name="Corn_CR_FV_T">#REF!</definedName>
    <definedName name="Corn_CR_VV_B">'[1]TD-1.1'!$E$327</definedName>
    <definedName name="Corn_CR_VV_T">#REF!</definedName>
    <definedName name="Corn_Dem">#REF!</definedName>
    <definedName name="Corn_Duke_FV_T">#REF!</definedName>
    <definedName name="Corn_Duke_VV_T">#REF!</definedName>
    <definedName name="Corn_ECR_VV_B">#REF!</definedName>
    <definedName name="Corn_Engage_FV_T">#REF!</definedName>
    <definedName name="Corn_Engage_VV_T">#REF!</definedName>
    <definedName name="Corn_F_FST">'[7]TD-3.1'!$G$221</definedName>
    <definedName name="Corn_FS_Comm_Rate">'[7]TD-3.2'!$K$68</definedName>
    <definedName name="Corn_FS_Dem_Rate">'[7]TD-3.2'!$J$68</definedName>
    <definedName name="Corn_FV_B">#REF!</definedName>
    <definedName name="Corn_FV_Km_B">#REF!</definedName>
    <definedName name="Corn_FV_Km_T">#REF!</definedName>
    <definedName name="Corn_FV_T">#REF!</definedName>
    <definedName name="Corn_NBS_FV_Km_B">'[1]TD-1.6'!$J$31</definedName>
    <definedName name="Corn_NBS_FV_Km_T">'[1]TD-1.6'!$J$47</definedName>
    <definedName name="Corn_NBS_VV_Km_B">'[1]TD-1.6'!$F$31</definedName>
    <definedName name="Corn_NBS_VV_Km_T">'[1]TD-1.6'!$F$47</definedName>
    <definedName name="Corn_NGCC_FV_T">#REF!</definedName>
    <definedName name="Corn_NGCC_VV_T">#REF!</definedName>
    <definedName name="Corn_Nova_FV_T">'[11]TD-1.1'!#REF!</definedName>
    <definedName name="Corn_Nova_VV_T">'[11]TD-1.1'!#REF!</definedName>
    <definedName name="Corn_PanEn_FV_T">'[11]TD-1.1'!#REF!</definedName>
    <definedName name="Corn_PanEn_VV_T">'[11]TD-1.1'!#REF!</definedName>
    <definedName name="Corn_Pott_FV_T">'[11]TD-1.1'!#REF!</definedName>
    <definedName name="Corn_Pott_VV_T">'[11]TD-1.1'!#REF!</definedName>
    <definedName name="Corn_Power_FV_T">'[11]TD-1.1'!#REF!</definedName>
    <definedName name="Corn_Power_PR">'[7]TD-3.3'!$J$300</definedName>
    <definedName name="Corn_Power_VV_T">'[11]TD-1.1'!#REF!</definedName>
    <definedName name="Corn_Ren_FV_T">'[1]TD-1.1'!$Q$325</definedName>
    <definedName name="Corn_Ren_VV_T">'[1]TD-1.1'!$I$325</definedName>
    <definedName name="Corn_Reyn_FV_T">#REF!</definedName>
    <definedName name="Corn_Reyn_VV_T">#REF!</definedName>
    <definedName name="Corn_StLaw_FV_T">#REF!</definedName>
    <definedName name="Corn_StLaw_VV_T">#REF!</definedName>
    <definedName name="Corn_StLawU_FV_T">#REF!</definedName>
    <definedName name="Corn_StLawU_VV_T">#REF!</definedName>
    <definedName name="Corn_STS_CommToll">'[7]TD-4.2'!$V$136</definedName>
    <definedName name="Corn_STS_CommVol">'[7]TD-4.2'!$E$74</definedName>
    <definedName name="Corn_STS_DemRev">'[7]TD-4.2'!$I$73</definedName>
    <definedName name="Corn_STS_DemToll">'[7]TD-4.2'!$V$134</definedName>
    <definedName name="Corn_STS_DemVol">'[7]TD-4.2'!$E$73</definedName>
    <definedName name="Corn_STS_Meter">'[7]TD-4.2'!$AJ$168</definedName>
    <definedName name="Corn_STS_Rev">'[7]TD-4.2'!$I$76</definedName>
    <definedName name="Corn_TB_FV_B">'[1]TD-1.5'!$AD$279</definedName>
    <definedName name="Corn_TB_FV_Km_B">'[1]TD-1.5'!$J$31</definedName>
    <definedName name="Corn_TB_FV_Km_T">'[1]TD-1.5'!$J$51</definedName>
    <definedName name="Corn_TB_FV_T">'[1]TD-1.5'!$AE$279</definedName>
    <definedName name="Corn_TB_VV_B">'[1]TD-1.5'!$AA$279</definedName>
    <definedName name="Corn_TB_VV_Km_B">'[1]TD-1.5'!$F$31</definedName>
    <definedName name="Corn_TB_VV_Km_T">'[1]TD-1.5'!$F$51</definedName>
    <definedName name="Corn_TB_VV_T">'[1]TD-1.5'!$AB$279</definedName>
    <definedName name="Corn_TCGS_FV_T">#REF!</definedName>
    <definedName name="Corn_TCGS_PR">'[7]TD-3.3'!$J$302</definedName>
    <definedName name="Corn_TCGS_VV_T">#REF!</definedName>
    <definedName name="Corn_Total_Alloc_Cost">'[7]TD-3.1'!$I$223</definedName>
    <definedName name="Corn_TransCost_Fix">'[7]TD-3.1'!$G$223</definedName>
    <definedName name="Corn_TransCost_Var">'[7]TD-3.1'!$H$223</definedName>
    <definedName name="Corn_UN_FV_B">'[1]TD-1.4'!$M$39</definedName>
    <definedName name="Corn_UN_FV_Km_B">'[1]TD-1.4'!$O$39</definedName>
    <definedName name="Corn_UN_FV_Km_T">'[1]TD-1.4'!$O$98</definedName>
    <definedName name="Corn_UN_FV_T">'[1]TD-1.4'!$M$98</definedName>
    <definedName name="Corn_UN_VV_B">'[1]TD-1.4'!$G$39</definedName>
    <definedName name="Corn_UN_VV_Km_B">'[1]TD-1.4'!$I$39</definedName>
    <definedName name="Corn_UN_VV_Km_T">'[1]TD-1.4'!$I$98</definedName>
    <definedName name="Corn_UN_VV_T">'[1]TD-1.4'!$G$98</definedName>
    <definedName name="Corn_V_FST">'[7]TD-3.1'!$H$221</definedName>
    <definedName name="Corn_VV_B">#REF!</definedName>
    <definedName name="Corn_VV_Km_B">#REF!</definedName>
    <definedName name="Corn_VV_Km_T">#REF!</definedName>
    <definedName name="Corn_VV_T">#REF!</definedName>
    <definedName name="Corn_WCoast_FV_T">'[11]TD-1.1'!#REF!</definedName>
    <definedName name="Corn_WCoast_VV_T">'[11]TD-1.1'!#REF!</definedName>
    <definedName name="Corn_WFS_Toll">#REF!</definedName>
    <definedName name="Corn_WGML_PR">'[7]TD-3.3'!$J$302</definedName>
    <definedName name="Corn_Win_FV_Km_B">'[1]TD-1.7'!$J$33</definedName>
    <definedName name="Corn_Win_FV_Km_T">'[1]TD-1.7'!$J$50</definedName>
    <definedName name="Corn_Win_VV_Km_B">'[1]TD-1.7'!$F$33</definedName>
    <definedName name="Corn_Win_VV_Km_T">'[1]TD-1.7'!$F$50</definedName>
    <definedName name="Cornwall">#REF!</definedName>
    <definedName name="Cos_10.2_Sheet">[7]TOTCAP!$A$278:$K$344</definedName>
    <definedName name="costspend" hidden="1">{#N/A,#N/A,FALSE,"PIPE-FAC";#N/A,#N/A,FALSE,"PIPE-FAC"}</definedName>
    <definedName name="_xlnm.Criteria">'[1]TD-1.2'!$A$12:$A$26</definedName>
    <definedName name="crr">'[17]Misc Inputs'!$C$4</definedName>
    <definedName name="Cumber_Beach_VV_Annual">'[1]TD-1.2'!$I$183</definedName>
    <definedName name="Cumulative_GasSupplyDemand_R20">[13]RIDERS!$AU$78</definedName>
    <definedName name="Cumulative_M1_LoadBal">[13]RIDERS!$AU$14</definedName>
    <definedName name="Cumulative_M2_LoadBal">[13]RIDERS!$AU$20</definedName>
    <definedName name="Cumulative_M4_LoadBal">[13]RIDERS!$AU$26</definedName>
    <definedName name="Cumulative_M5A_LoadBal">[13]RIDERS!$AU$27</definedName>
    <definedName name="Cumulative_M7_LoadBal">[13]RIDERS!$AU$28</definedName>
    <definedName name="Cumulative_M9_LoadBal">[13]RIDERS!$AU$29</definedName>
    <definedName name="Cumulative_North_InvReval">[13]RIDERS!$AU$41</definedName>
    <definedName name="Cumulative_North_Spot">[13]RIDERS!$AU$42</definedName>
    <definedName name="Cumulative_NorthFuel">[13]RIDERS!$AU$43</definedName>
    <definedName name="Cumulative_NPGVA">[13]RIDERS!$AU$40</definedName>
    <definedName name="Cumulative_R01_LoadBal">[13]RIDERS!$AU$59</definedName>
    <definedName name="Cumulative_R01_Tolls">[13]RIDERS!$AU$58</definedName>
    <definedName name="Cumulative_R10_LoadBal">[13]RIDERS!$AU$65</definedName>
    <definedName name="Cumulative_R10_Tolls">[13]RIDERS!$AU$64</definedName>
    <definedName name="Cumulative_R20_LoadBal">[13]RIDERS!$AU$71</definedName>
    <definedName name="Cumulative_R20_Tolls">[13]RIDERS!$AU$70</definedName>
    <definedName name="Cumulative_South_InvReval">[13]RIDERS!$AU$6</definedName>
    <definedName name="Cumulative_South_Spot">[13]RIDERS!$AU$7</definedName>
    <definedName name="Cumulative_SPGVA">[13]RIDERS!$AU$5</definedName>
    <definedName name="CurrentDateTime">#REF!</definedName>
    <definedName name="CurrentYear">[10]Input!$B$6</definedName>
    <definedName name="Customer_FC">[18]Input!$B$33</definedName>
    <definedName name="Customer_GHG_Obligation">[15]Input!$B$30</definedName>
    <definedName name="d" hidden="1">{#N/A,#N/A,FALSE,"balance";#N/A,#N/A,FALSE,"income";#N/A,#N/A,FALSE,"cashflow";#N/A,#N/A,FALSE,"cashwork"}</definedName>
    <definedName name="DailyReport">#REF!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_xlnm.Database">'[1]TD-1.2'!$A$12:$A$26</definedName>
    <definedName name="Dauphin_VV_Annual">'[1]TD-1.2'!$I$33</definedName>
    <definedName name="Dawn">#REF!</definedName>
    <definedName name="Dawn_CentEDA_CRate">#REF!</definedName>
    <definedName name="Dawn_CentEDA_Dist">#REF!</definedName>
    <definedName name="Dawn_CentEDA_DRate">#REF!</definedName>
    <definedName name="Dawn_CentSSMDA_CRate">#REF!</definedName>
    <definedName name="Dawn_CentSSMDA_Dist">#REF!</definedName>
    <definedName name="Dawn_CentSSMDA_DRate">#REF!</definedName>
    <definedName name="Dawn_CentWDA_CRate">#REF!</definedName>
    <definedName name="Dawn_CentWDA_Dist">#REF!</definedName>
    <definedName name="Dawn_CentWDA_DRate">#REF!</definedName>
    <definedName name="Dawn_Chip_CRate">#REF!</definedName>
    <definedName name="Dawn_Chip_Dist">#REF!</definedName>
    <definedName name="Dawn_Chip_DRate">#REF!</definedName>
    <definedName name="Dawn_ConsCDA_CRate">#REF!</definedName>
    <definedName name="Dawn_ConsCDA_Dist">#REF!</definedName>
    <definedName name="Dawn_ConsCDA_DRate">#REF!</definedName>
    <definedName name="Dawn_ConsEDA_CRate">#REF!</definedName>
    <definedName name="Dawn_ConsEDA_Dist">#REF!</definedName>
    <definedName name="Dawn_ConsEDA_DRate">#REF!</definedName>
    <definedName name="Dawn_Corn_CRate">#REF!</definedName>
    <definedName name="Dawn_Corn_Dist">#REF!</definedName>
    <definedName name="Dawn_Corn_DRate">#REF!</definedName>
    <definedName name="Dawn_Corn_Dsit">#REF!</definedName>
    <definedName name="Dawn_Dem">#REF!</definedName>
    <definedName name="Dawn_EH_CRate">#REF!</definedName>
    <definedName name="Dawn_EH_Dist">#REF!</definedName>
    <definedName name="Dawn_EH_DRate">#REF!</definedName>
    <definedName name="Dawn_GMiEDA_CRate">#REF!</definedName>
    <definedName name="Dawn_GMiEDA_Dist">#REF!</definedName>
    <definedName name="Dawn_GMiEDA_DRate">#REF!</definedName>
    <definedName name="Dawn_Iroq_CRate">#REF!</definedName>
    <definedName name="Dawn_Iroq_Dist">#REF!</definedName>
    <definedName name="Dawn_Iroq_DRate">#REF!</definedName>
    <definedName name="Dawn_M12_FV">'[7]TD-4.4'!$O$402</definedName>
    <definedName name="Dawn_Niag_CRate">#REF!</definedName>
    <definedName name="Dawn_Niag_Dist">#REF!</definedName>
    <definedName name="Dawn_Niag_DRate">#REF!</definedName>
    <definedName name="Dawn_PChrg">'[7]TD-4.4'!$G$143</definedName>
    <definedName name="Dawn_Phil_CRate">#REF!</definedName>
    <definedName name="Dawn_Phil_Dist">#REF!</definedName>
    <definedName name="Dawn_Phil_DRate">#REF!</definedName>
    <definedName name="Dawn_Pressure_Chg">#REF!</definedName>
    <definedName name="Dawn_Sabr_CRate">#REF!</definedName>
    <definedName name="Dawn_Sabr_Dist">#REF!</definedName>
    <definedName name="Dawn_Sabr_DRate">#REF!</definedName>
    <definedName name="Dawn_SStM_BHIS">#REF!</definedName>
    <definedName name="Dawn_SStM_BHIW">#REF!</definedName>
    <definedName name="Dawn_SStMExport_Dist">#REF!</definedName>
    <definedName name="Dawn_StCl_BHIS">#REF!</definedName>
    <definedName name="Dawn_StCl_BHIW">#REF!</definedName>
    <definedName name="Dawn_StCl_Dist">#REF!</definedName>
    <definedName name="Dawn_UnionCDA_CRate">#REF!</definedName>
    <definedName name="Dawn_UnionCDA_Dist">#REF!</definedName>
    <definedName name="Dawn_UnionCDA_DRate">#REF!</definedName>
    <definedName name="Dawn_UnionSWDA_Dist">#REF!</definedName>
    <definedName name="DawnExport_Dist">#REF!</definedName>
    <definedName name="dddddd" hidden="1">{#N/A,#N/A,FALSE,"RECMASTE";#N/A,#N/A,FALSE,"REC1100";#N/A,#N/A,FALSE,"REC1200";#N/A,#N/A,FALSE,"REC1900";#N/A,#N/A,FALSE,"REC2500";#N/A,#N/A,FALSE,"REC4100";#N/A,#N/A,FALSE,"REC4200"}</definedName>
    <definedName name="dddddsdg" hidden="1">{#N/A,#N/A,FALSE,"Title Page"}</definedName>
    <definedName name="Debt">[7]TOTCAP!$K$261</definedName>
    <definedName name="Debt_Amount">[7]TOTCAP!$G$261</definedName>
    <definedName name="Debt_Ratio">[7]TOTCAP!$I$261</definedName>
    <definedName name="DecAOS">#REF!</definedName>
    <definedName name="DecHV">#REF!</definedName>
    <definedName name="DEF_BROKER">'[6]Report Lookup Tables'!$D$110:$E$111</definedName>
    <definedName name="DEF_TCPL_LBA">'[19]Report Lookup Tables'!$D$104:$E$105</definedName>
    <definedName name="Deferral_Year">'[20]Disposition of Deferrals'!$H$5</definedName>
    <definedName name="Delivery_AOR_M1">[21]Overrun!$I$7</definedName>
    <definedName name="Delivery_AOR_M1_GHG">[15]Overrun!$K$11</definedName>
    <definedName name="Delivery_AOR_M2">#REF!</definedName>
    <definedName name="Delivery_AOR_M4">#REF!</definedName>
    <definedName name="Delivery_AOR_M5">[15]Overrun!$I$21</definedName>
    <definedName name="Delivery_AOR_M9">#REF!</definedName>
    <definedName name="Delivery_AOR_T1_Cust">[10]Supplementals!$M$274</definedName>
    <definedName name="Delivery_AOR_T1_Cust_GHG">[15]Supplementals!$I$289</definedName>
    <definedName name="Delivery_AOR_T1_Union">[10]Supplementals!$K$274</definedName>
    <definedName name="Delivery_AOR_T1_Union_GHG">[15]Supplementals!$G$289</definedName>
    <definedName name="Delivery_AOR_T2_Cust">[10]Supplementals!$M$285</definedName>
    <definedName name="Delivery_AOR_T2_Cust_GHG">[15]Supplementals!$I$300</definedName>
    <definedName name="Delivery_AOR_T2_Union">[10]Supplementals!$K$285</definedName>
    <definedName name="Delivery_AOR_T2_Union_GHG">[15]Supplementals!$G$300</definedName>
    <definedName name="Delivery_AOR_T3_Cust">[10]Supplementals!$M$296</definedName>
    <definedName name="Delivery_AOR_T3_Cust_GHG">[15]Supplementals!$I$311</definedName>
    <definedName name="Delivery_AOR_T3_Union">[10]Supplementals!$K$296</definedName>
    <definedName name="Delivery_AOR_T3_Union_GHG">[15]Supplementals!$G$311</definedName>
    <definedName name="Delivery_M1_Tier1">'[10]Detail Model'!$BM$277</definedName>
    <definedName name="Delivery_M1_Tier1_GHG">'[15]Detail Model'!$BQ$336</definedName>
    <definedName name="Delivery_M1_Tier1_wICM">'[18]Detail Model'!$BK$271</definedName>
    <definedName name="Delivery_M1_Tier2">'[10]Detail Model'!$BM$278</definedName>
    <definedName name="Delivery_M1_Tier2_GHG">'[15]Detail Model'!$BQ$337</definedName>
    <definedName name="Delivery_M1_tier2_wICM">'[18]Detail Model'!$BK$272</definedName>
    <definedName name="Delivery_M1_Tier3">'[10]Detail Model'!$BM$279</definedName>
    <definedName name="Delivery_M1_Tier3_GHG">'[15]Detail Model'!$BQ$338</definedName>
    <definedName name="Delivery_M1_Tier3_wICM">'[18]Detail Model'!$BK$273</definedName>
    <definedName name="Delivery_M10">'[10]Detail Model'!$BM$405</definedName>
    <definedName name="Delivery_M10_GHG">'[15]Detail Model'!$BQ$464</definedName>
    <definedName name="Delivery_M10_wICM">'[18]Detail Model'!$BK$401</definedName>
    <definedName name="Delivery_M2_Tier1">'[10]Detail Model'!$BM$290</definedName>
    <definedName name="Delivery_M2_Tier1_GHG">'[15]Detail Model'!$BQ$349</definedName>
    <definedName name="Delivery_M2_Tier1_wICM">'[18]Detail Model'!$BK$284</definedName>
    <definedName name="Delivery_M2_Tier2">'[10]Detail Model'!$BM$291</definedName>
    <definedName name="Delivery_M2_Tier2_GHG">'[15]Detail Model'!$BQ$350</definedName>
    <definedName name="Delivery_M2_Tier2_wICM">'[18]Detail Model'!$BK$285</definedName>
    <definedName name="Delivery_M2_Tier3">'[10]Detail Model'!$BM$292</definedName>
    <definedName name="Delivery_M2_Tier3_GHG">'[15]Detail Model'!$BQ$351</definedName>
    <definedName name="Delivery_M2_Tier3_wICM">'[18]Detail Model'!$BK$286</definedName>
    <definedName name="Delivery_M2_Tier4">'[10]Detail Model'!$BM$293</definedName>
    <definedName name="Delivery_M2_Tier4_GHG">'[15]Detail Model'!$BQ$352</definedName>
    <definedName name="Delivery_M2_Tier4_wICM">'[18]Detail Model'!$BK$287</definedName>
    <definedName name="Delivery_M4_Tier1">'[10]Detail Model'!$BM$337</definedName>
    <definedName name="Delivery_M4_Tier1_GHG">'[15]Detail Model'!$BQ$396</definedName>
    <definedName name="Delivery_M4_Tier1_wICM">'[18]Detail Model'!$BK$332</definedName>
    <definedName name="Delivery_M4_Tier3">'[10]Detail Model'!$BM$338</definedName>
    <definedName name="Delivery_M4_Tier3_GHG">'[15]Detail Model'!$BQ$397</definedName>
    <definedName name="Delivery_M4_Tier3_wICM">'[18]Detail Model'!$BK$333</definedName>
    <definedName name="Delivery_M5_Firm_Avg">'[10]Detail Model'!$BM$346</definedName>
    <definedName name="Delivery_M5_Firm_Avg_GHG">'[15]Detail Model'!$BQ$405</definedName>
    <definedName name="Delivery_M5_Firm_Avg_wICM">'[18]Detail Model'!$BK$341</definedName>
    <definedName name="Delivery_M5_Int_Avg">'[10]Detail Model'!$BM$351</definedName>
    <definedName name="Delivery_M5_Int_Avg_wICM">'[18]Detail Model'!$BK$346</definedName>
    <definedName name="Delivery_M5_Int_Tier1">'[10]Detail Model'!$BW$350</definedName>
    <definedName name="Delivery_M5_Int_Tier1_GHG">'[15]Detail Model'!$CA$409</definedName>
    <definedName name="Delivery_M5_Int_Tier1_wICM">'[18]Detail Model'!$BV$354</definedName>
    <definedName name="Delivery_M5_Int_Tier2">'[10]Detail Model'!$BW$351</definedName>
    <definedName name="Delivery_M5_Int_Tier2_GHG">'[15]Detail Model'!$CA$410</definedName>
    <definedName name="Delivery_M5_Int_Tier2_wICM">'[18]Detail Model'!$BV$355</definedName>
    <definedName name="Delivery_M5_Int_Tier3">'[10]Detail Model'!$BW$352</definedName>
    <definedName name="Delivery_M5_Int_Tier3_GHG">'[15]Detail Model'!$CA$411</definedName>
    <definedName name="Delivery_M5_Int_Tier3_wICM">'[18]Detail Model'!$BV$356</definedName>
    <definedName name="Delivery_M5_Int_Tier4">'[10]Detail Model'!$BW$353</definedName>
    <definedName name="Delivery_M5_Int_Tier4_GHG">'[15]Detail Model'!$CA$412</definedName>
    <definedName name="Delivery_M5_Int_Tier4_wICM">'[18]Detail Model'!$BV$357</definedName>
    <definedName name="Delivery_M7_Firm">'[10]Detail Model'!$BM$389</definedName>
    <definedName name="Delivery_M7_Firm_GHG">'[15]Detail Model'!$BQ$448</definedName>
    <definedName name="Delivery_M7_Firm_wICM">'[18]Detail Model'!$BK$385</definedName>
    <definedName name="Delivery_M7_Int_Avg">'[10]Detail Model'!$BM$393</definedName>
    <definedName name="Delivery_M7_Int_Avg_GHG">'[15]Detail Model'!$BQ$452</definedName>
    <definedName name="Delivery_M7_Int_Avg_wICM">'[18]Detail Model'!$BK$389</definedName>
    <definedName name="Delivery_M7_Int_Max">[10]Supplementals!$K$215</definedName>
    <definedName name="Delivery_M7_Int_Max_GHG">[15]Supplementals!$K$229</definedName>
    <definedName name="Delivery_M7_Season_Max">[15]Supplementals!$Q$224</definedName>
    <definedName name="Delivery_M9">'[10]Detail Model'!$BM$400</definedName>
    <definedName name="Delivery_M9_GHG">'[15]Detail Model'!$BQ$459</definedName>
    <definedName name="Delivery_M9_wICM">'[18]Detail Model'!$BK$396</definedName>
    <definedName name="Delivery_R01_Temp1">[13]RIDERS!$AU$49</definedName>
    <definedName name="Delivery_R01_Temp2">[13]RIDERS!$AU$50</definedName>
    <definedName name="Delivery_R01_Temp3">[13]RIDERS!$AU$51</definedName>
    <definedName name="Delivery_R01_Tier1">'[10]Detail Model'!$BM$24</definedName>
    <definedName name="Delivery_R01_Tier1_GHG">'[15]Detail Model'!$BQ$24</definedName>
    <definedName name="Delivery_R01_Tier1_wICM">'[18]Detail Model'!$BK$25</definedName>
    <definedName name="Delivery_R01_Tier2">'[10]Detail Model'!$BM$25</definedName>
    <definedName name="Delivery_R01_Tier2_GHG">'[15]Detail Model'!$BQ$25</definedName>
    <definedName name="Delivery_R01_Tier2_wICM">'[18]Detail Model'!$BK$26</definedName>
    <definedName name="Delivery_R01_Tier3">'[10]Detail Model'!$BM$26</definedName>
    <definedName name="Delivery_R01_Tier3_GHG">'[15]Detail Model'!$BQ$26</definedName>
    <definedName name="Delivery_R01_Tier3_wICM">'[18]Detail Model'!$BK$27</definedName>
    <definedName name="Delivery_R01_Tier4">'[10]Detail Model'!$BM$27</definedName>
    <definedName name="Delivery_R01_Tier4_GHG">'[15]Detail Model'!$BQ$27</definedName>
    <definedName name="Delivery_R01_Tier4_wICM">'[18]Detail Model'!$BK$28</definedName>
    <definedName name="Delivery_R01_Tier5">'[10]Detail Model'!$BM$28</definedName>
    <definedName name="Delivery_R01_Tier5_GHG">'[15]Detail Model'!$BQ$28</definedName>
    <definedName name="Delivery_R01_Tier5_wICM">'[18]Detail Model'!$BK$29</definedName>
    <definedName name="Delivery_R10_Block5">[13]AppendixA!$I$88</definedName>
    <definedName name="Delivery_R10_Temp1">[13]RIDERS!$AU$52</definedName>
    <definedName name="Delivery_R10_Temp2">[13]RIDERS!$AU$53</definedName>
    <definedName name="Delivery_R10_Temp3">[13]RIDERS!$AU$54</definedName>
    <definedName name="Delivery_R10_Tier1">'[10]Detail Model'!$BM$82</definedName>
    <definedName name="Delivery_R10_Tier1_GHG">'[15]Detail Model'!$BQ$92</definedName>
    <definedName name="Delivery_R10_Tier1_wICM">'[18]Detail Model'!$BK$80</definedName>
    <definedName name="Delivery_R10_Tier2">'[10]Detail Model'!$BM$83</definedName>
    <definedName name="Delivery_R10_Tier2_GHG">'[15]Detail Model'!$BQ$93</definedName>
    <definedName name="Delivery_R10_Tier2_wICM">'[18]Detail Model'!$BK$81</definedName>
    <definedName name="Delivery_R10_Tier3">'[10]Detail Model'!$BM$84</definedName>
    <definedName name="Delivery_R10_Tier3_GHG">'[15]Detail Model'!$BQ$94</definedName>
    <definedName name="Delivery_R10_Tier3_wICM">'[18]Detail Model'!$BK$82</definedName>
    <definedName name="Delivery_R10_Tier4">'[10]Detail Model'!$BM$85</definedName>
    <definedName name="Delivery_R10_Tier4_GHG">'[15]Detail Model'!$BQ$95</definedName>
    <definedName name="Delivery_R10_Tier4_wICM">'[18]Detail Model'!$BK$83</definedName>
    <definedName name="Delivery_R10_Tier5">'[10]Detail Model'!$BM$86</definedName>
    <definedName name="Delivery_R10_Tier5_GHG">'[15]Detail Model'!$BQ$96</definedName>
    <definedName name="Delivery_R10_Tier5_wICM">'[18]Detail Model'!$BK$84</definedName>
    <definedName name="Delivery_R100">'[10]Detail Model'!$BM$217</definedName>
    <definedName name="Delivery_R100_GHG">'[15]Detail Model'!$BQ$261</definedName>
    <definedName name="Delivery_R100_wICM">'[18]Detail Model'!$BK$213</definedName>
    <definedName name="Delivery_R20_Tier1">'[10]Detail Model'!$BM$144</definedName>
    <definedName name="Delivery_R20_Tier1_GHG">'[15]Detail Model'!$BQ$164</definedName>
    <definedName name="Delivery_R20_Tier1_wICM">'[18]Detail Model'!$BK$139</definedName>
    <definedName name="Delivery_R20_Tier2">'[10]Detail Model'!$BM$145</definedName>
    <definedName name="Delivery_R20_Tier2_GHG">'[15]Detail Model'!$BQ$165</definedName>
    <definedName name="Delivery_R20_Tier2_wICM">'[18]Detail Model'!$BK$140</definedName>
    <definedName name="Delivery_R25_Avg">'[10]Detail Model'!$BM$204</definedName>
    <definedName name="Delivery_R25_Avg_GHG">'[15]Detail Model'!$BQ$248</definedName>
    <definedName name="Delivery_R25_Avg_wICM">'[18]Detail Model'!$BK$200</definedName>
    <definedName name="Delivery_R25_Max">[10]Supplementals!$K$210</definedName>
    <definedName name="Delivery_R25_MAX_GHG">[15]Supplementals!$K$222</definedName>
    <definedName name="Delivery_T1_Firm">'[10]Detail Model'!$BM$457</definedName>
    <definedName name="Delivery_T1_Firm_GHG">'[15]Detail Model'!$BQ$517</definedName>
    <definedName name="Delivery_T1_Firm_Union">[10]Supplementals!$K$333</definedName>
    <definedName name="Delivery_T1_Firm_Union_GHG">[15]Supplementals!$G$348</definedName>
    <definedName name="Delivery_T1_Firm_wICM">'[18]Detail Model'!$BK$455</definedName>
    <definedName name="Delivery_T1_Int_Avg">'[10]Detail Model'!$BM$458</definedName>
    <definedName name="Delivery_T1_Int_Avg_GHG">'[15]Detail Model'!$BQ$518</definedName>
    <definedName name="Delivery_T1_Int_Avg_wICM">'[18]Detail Model'!$BK$456</definedName>
    <definedName name="Delivery_T1_Int_Max">[10]Supplementals!$K$217</definedName>
    <definedName name="Delivery_T1_Int_Max_Cust">[10]Supplementals!$P$217</definedName>
    <definedName name="Delivery_T1_Int_Max_Cust_GHG">[15]Supplementals!$Q$235</definedName>
    <definedName name="Delivery_T1_Int_Max_GHG">[15]Supplementals!$K$231</definedName>
    <definedName name="Delivery_T2_Firm">'[10]Detail Model'!$BM$484</definedName>
    <definedName name="Delivery_T2_Firm_GHG">'[15]Detail Model'!$BQ$544</definedName>
    <definedName name="Delivery_T2_Firm_Union">[10]Supplementals!$K$344</definedName>
    <definedName name="Delivery_T2_Firm_Union_GHG">[15]Supplementals!$G$360</definedName>
    <definedName name="Delivery_T2_Firm_wICM">'[18]Detail Model'!$BK$512</definedName>
    <definedName name="Delivery_T2_Int_Avg">'[10]Detail Model'!$BM$485</definedName>
    <definedName name="Delivery_T2_Int_Avg_GHG">'[15]Detail Model'!$BQ$545</definedName>
    <definedName name="Delivery_T2_Int_Avg_wICM">'[18]Detail Model'!$BK$513</definedName>
    <definedName name="Delivery_T2_Int_Max">[10]Supplementals!$K$219</definedName>
    <definedName name="Delivery_T2_Int_Max_Cust">[10]Supplementals!$P$219</definedName>
    <definedName name="Delivery_T2_Int_Max_Cust_GHG">[15]Supplementals!$Q$237</definedName>
    <definedName name="Delivery_T2_Int_Max_GHG">[15]Supplementals!$K$233</definedName>
    <definedName name="Delivery_T3">'[10]Detail Model'!$BM$534</definedName>
    <definedName name="Delivery_T3_Firm_Union">[10]Supplementals!$K$355</definedName>
    <definedName name="Delivery_T3_Firm_Union_GHG">[15]Supplementals!$G$371</definedName>
    <definedName name="Delivery_T3_GHG">'[15]Detail Model'!$BQ$595</definedName>
    <definedName name="Delivery_T3_wICM">'[18]Detail Model'!$BK$565</definedName>
    <definedName name="Delivery_UnauthOR_M9">[22]Overrun!$I$55</definedName>
    <definedName name="Delivery_UnauthOR_R25">[15]Overrun!$I$48</definedName>
    <definedName name="Delivery_UnauthOR_South">[15]Overrun!$I$27</definedName>
    <definedName name="Delivery_UnauthOR_T3">[22]Overrun!$I$59</definedName>
    <definedName name="Demand_M4_Tier1">'[10]Detail Model'!$BM$333</definedName>
    <definedName name="Demand_M4_Tier1_wICM">'[18]Detail Model'!$BK$328</definedName>
    <definedName name="Demand_M4_Tier2">'[10]Detail Model'!$BM$334</definedName>
    <definedName name="Demand_M4_Tier2_wICM">'[18]Detail Model'!$BK$329</definedName>
    <definedName name="Demand_M4_Tier3">'[10]Detail Model'!$BM$335</definedName>
    <definedName name="Demand_M4_Tier3_wICM">'[18]Detail Model'!$BK$330</definedName>
    <definedName name="Demand_M5_Firm">'[10]Detail Model'!$BM$345</definedName>
    <definedName name="Demand_M5_Firm_wICM">'[18]Detail Model'!$BK$340</definedName>
    <definedName name="Demand_M7">'[10]Detail Model'!$BM$388</definedName>
    <definedName name="Demand_M7_wICM">'[18]Detail Model'!$BK$384</definedName>
    <definedName name="Demand_M9">'[10]Detail Model'!$BM$399</definedName>
    <definedName name="Demand_M9_wICM">'[18]Detail Model'!$BK$395</definedName>
    <definedName name="Demand_R100">'[10]Detail Model'!$BM$216</definedName>
    <definedName name="Demand_R100_wICM">'[18]Detail Model'!$BK$212</definedName>
    <definedName name="Demand_R20_Tier1">'[10]Detail Model'!$BM$141</definedName>
    <definedName name="Demand_R20_Tier1_wICM">'[18]Detail Model'!$BK$136</definedName>
    <definedName name="Demand_R20_Tier2">'[10]Detail Model'!$BM$142</definedName>
    <definedName name="Demand_R20_Tier2_wICM">'[18]Detail Model'!$BK$137</definedName>
    <definedName name="Demand_T1_Tier1">'[10]Detail Model'!$BM$453</definedName>
    <definedName name="Demand_T1_Tier1_wICM">'[18]Detail Model'!$BK$451</definedName>
    <definedName name="Demand_T1_Tier2">'[10]Detail Model'!$BM$454</definedName>
    <definedName name="Demand_T1_Tier2_wICM">'[18]Detail Model'!$BK$452</definedName>
    <definedName name="Demand_T2_Tier1">'[10]Detail Model'!$BM$480</definedName>
    <definedName name="Demand_T2_Tier1_wICM">'[18]Detail Model'!$BK$508</definedName>
    <definedName name="Demand_T2_Tier2">'[10]Detail Model'!$BM$481</definedName>
    <definedName name="Demand_T2_Tier2_wICM">'[18]Detail Model'!$BK$509</definedName>
    <definedName name="Demand_T3">'[10]Detail Model'!$BM$533</definedName>
    <definedName name="Demand_T3_wICM">'[18]Detail Model'!$BK$564</definedName>
    <definedName name="Depr_Fix_Trans">'[7]Gross Rev Req'!$G$29</definedName>
    <definedName name="Depr_Gen_Plant">[7]FUNS!$D$202</definedName>
    <definedName name="Depr_Meter">'[7]Gross Rev Req'!$F$29</definedName>
    <definedName name="Descham_VV_Annual">'[1]TD-1.2'!$I$348</definedName>
    <definedName name="df" hidden="1">{#N/A,#N/A,FALSE,"TITLE PAGE";#N/A,#N/A,FALSE,"Cash Flow";#N/A,#N/A,FALSE,"Cash Flow Detailed";#N/A,#N/A,FALSE,"EO summary IS";#N/A,#N/A,FALSE,"Op Income";#N/A,#N/A,FALSE,"Power ";#N/A,#N/A,FALSE,"GAS";#N/A,#N/A,FALSE,"MidstreamPage";#N/A,#N/A,FALSE,"P&amp;P";#N/A,#N/A,FALSE,"International";#N/A,#N/A,FALSE,"Controllable Costs"}</definedName>
    <definedName name="dffdds" hidden="1">{#N/A,#N/A,FALSE,"TITLE PAGE";#N/A,#N/A,FALSE,"Cash Flow";#N/A,#N/A,FALSE,"Cash Flow Detailed";#N/A,#N/A,FALSE,"EO summary IS";#N/A,#N/A,FALSE,"Op Income";#N/A,#N/A,FALSE,"Power ";#N/A,#N/A,FALSE,"GAS";#N/A,#N/A,FALSE,"MidstreamPage";#N/A,#N/A,FALSE,"P&amp;P";#N/A,#N/A,FALSE,"International";#N/A,#N/A,FALSE,"Controllable Costs"}</definedName>
    <definedName name="dffddss" hidden="1">{#N/A,#N/A,FALSE,"TITLE PAGE";#N/A,#N/A,FALSE,"Cash Flow";#N/A,#N/A,FALSE,"Cash Flow Detailed";#N/A,#N/A,FALSE,"EO summary IS";#N/A,#N/A,FALSE,"Op Income";#N/A,#N/A,FALSE,"Power ";#N/A,#N/A,FALSE,"GAS";#N/A,#N/A,FALSE,"MidstreamPage";#N/A,#N/A,FALSE,"P&amp;P";#N/A,#N/A,FALSE,"International";#N/A,#N/A,FALSE,"Controllable Costs"}</definedName>
    <definedName name="dg">[9]AppendixA!#REF!</definedName>
    <definedName name="Dialog_Area">#REF!</definedName>
    <definedName name="Dist_Sav_NB">'[1]TD-1.6'!$F$7</definedName>
    <definedName name="Dist_Save_Winch">'[1]TD-1.7'!$F$7</definedName>
    <definedName name="Distance_Save">'[1]TD-1.5'!$F$6</definedName>
    <definedName name="Donnacona_VV_Annual">'[1]TD-1.2'!$I$325</definedName>
    <definedName name="dorothy" hidden="1">{#N/A,#N/A,TRUE,"Consolidated";#N/A,#N/A,TRUE,"Admin";#N/A,#N/A,TRUE,"Express";#N/A,#N/A,TRUE,"Other";#N/A,#N/A,TRUE,"Platte";#N/A,#N/A,TRUE,"Cajun"}</definedName>
    <definedName name="dorothy2" hidden="1">{#N/A,#N/A,TRUE,"Consolidated";#N/A,#N/A,TRUE,"Admin";#N/A,#N/A,TRUE,"Express";#N/A,#N/A,TRUE,"Other";#N/A,#N/A,TRUE,"Platte";#N/A,#N/A,TRUE,"Cajun"}</definedName>
    <definedName name="Downstream_Input">'[1]TD-1.4'!$AF$449:$AK$485</definedName>
    <definedName name="DP">#REF!</definedName>
    <definedName name="DP_Activity_Tracking_Nov_98_List">#REF!</definedName>
    <definedName name="Dryden_VV_Annual">'[1]TD-1.2'!$I$84</definedName>
    <definedName name="DSIndHistHiddenYear1" hidden="1">[23]DS_Industry_Specif!#REF!</definedName>
    <definedName name="DSIndHistHiddenYear2" hidden="1">[23]DS_Industry_Specif!#REF!</definedName>
    <definedName name="DSIndHistHiddenYear3" hidden="1">[23]DS_Industry_Specif!#REF!</definedName>
    <definedName name="Earlton_VV_Annual">'[1]TD-1.2'!$I$131</definedName>
    <definedName name="East_Dem">#REF!</definedName>
    <definedName name="East_FS_Comm">#REF!</definedName>
    <definedName name="East_FS_Comm_Rate">#REF!</definedName>
    <definedName name="East_FS_Dem">#REF!</definedName>
    <definedName name="East_FS_Dem_Rate">#REF!</definedName>
    <definedName name="EastRate">#REF!</definedName>
    <definedName name="ECR_Surcharge">#REF!</definedName>
    <definedName name="Edgar_VV_Annual">'[1]TD-1.2'!$I$180</definedName>
    <definedName name="Effective_Date">#REF!</definedName>
    <definedName name="EH">#REF!</definedName>
    <definedName name="EH_CentEDA_Dist">#REF!</definedName>
    <definedName name="EH_Chip_Dist">#REF!</definedName>
    <definedName name="EH_ConsCDA_Dist">#REF!</definedName>
    <definedName name="EH_ConsEDA_Dist">#REF!</definedName>
    <definedName name="EH_ConsSWDA_Dist">#REF!</definedName>
    <definedName name="EH_Corn_Dist">#REF!</definedName>
    <definedName name="EH_GMiEDA_Dist">#REF!</definedName>
    <definedName name="EH_Iroq_Dist">#REF!</definedName>
    <definedName name="EH_NBS_FV_Km_B">'[1]TD-1.6'!$J$35</definedName>
    <definedName name="EH_NBS_VV_Km_B">'[1]TD-1.6'!$F$35</definedName>
    <definedName name="EH_Niag_Dist">#REF!</definedName>
    <definedName name="EH_Phil_Dist">#REF!</definedName>
    <definedName name="EH_Sabr_Dist">#REF!</definedName>
    <definedName name="EH_UnionCDA_Dist">#REF!</definedName>
    <definedName name="EH_UnionSWDA_Dist">#REF!</definedName>
    <definedName name="EH_Win_FV_Km_B">'[1]TD-1.7'!$J$37</definedName>
    <definedName name="EH_Win_FV_Km_T">'[1]TD-1.7'!$J$54</definedName>
    <definedName name="EH_Win_VV_Km_B">'[1]TD-1.7'!$F$37</definedName>
    <definedName name="EH_Win_VV_Km_T">'[1]TD-1.7'!$F$54</definedName>
    <definedName name="EHer_Andro_PR">'[7]TD-3.3'!$J$397</definedName>
    <definedName name="EHer_CoEnergy_PR">'[7]TD-3.3'!$J$399</definedName>
    <definedName name="EHer_Direct_PR">'[7]TD-3.3'!$J$401</definedName>
    <definedName name="EHer_FT_Comm_Rate">'[7]TD-3.2'!$K$82</definedName>
    <definedName name="EHer_FT_Dem_Rate">'[7]TD-3.2'!$J$82</definedName>
    <definedName name="EHer_Renais_PR">'[7]TD-3.3'!$J$403</definedName>
    <definedName name="EHer_TCGS_PR">'[7]TD-3.3'!$J$405</definedName>
    <definedName name="EHer_Total_Alloc_Cost">'[7]TD-3.1'!$I$309</definedName>
    <definedName name="EHer_TransCost_Fix">'[7]TD-3.1'!$G$309</definedName>
    <definedName name="EHer_TransCost_Var">'[7]TD-3.1'!$H$309</definedName>
    <definedName name="EHere_Andro_FV_T">#REF!</definedName>
    <definedName name="EHere_Andros_VV_T">#REF!</definedName>
    <definedName name="EHere_CoEn_FV_T">#REF!</definedName>
    <definedName name="EHere_CoEn_VV_T">#REF!</definedName>
    <definedName name="EHere_Direct_FV_T">#REF!</definedName>
    <definedName name="EHere_Direct_VV_T">#REF!</definedName>
    <definedName name="EHere_FS_Comm_Rate">#REF!</definedName>
    <definedName name="EHere_FS_Dem_Rate">#REF!</definedName>
    <definedName name="EHere_PChrg">'[7]TD-4.4'!$G$330</definedName>
    <definedName name="EHere_Pressure_Chg">#REF!</definedName>
    <definedName name="EHere_Ren_FV_T">#REF!</definedName>
    <definedName name="EHere_Ren_VV_T">#REF!</definedName>
    <definedName name="EHere_TCGS_FV_T">#REF!</definedName>
    <definedName name="EHere_TCGS_VV_T">#REF!</definedName>
    <definedName name="EHeref_NBS_FV_Km_T">'[1]TD-1.6'!$J$51</definedName>
    <definedName name="EHeref_NBS_VV_Km_T">'[1]TD-1.6'!$F$51</definedName>
    <definedName name="EHeref_TB_FV_B">'[1]TD-1.5'!$AD$333</definedName>
    <definedName name="EHeref_TB_FV_Km_B">'[1]TD-1.5'!$J$36</definedName>
    <definedName name="EHeref_TB_FV_Km_T">'[1]TD-1.5'!$J$56</definedName>
    <definedName name="EHeref_TB_FV_T">'[1]TD-1.5'!$AE$333</definedName>
    <definedName name="EHeref_TB_VV_B">'[1]TD-1.5'!$AA$333</definedName>
    <definedName name="EHeref_TB_VV_Km_B">'[1]TD-1.5'!$F$36</definedName>
    <definedName name="EHeref_TB_VV_Km_T">'[1]TD-1.5'!$F$56</definedName>
    <definedName name="EHeref_TB_VV_T">'[1]TD-1.5'!$AB$333</definedName>
    <definedName name="EHeref_UN_FV_B">'[1]TD-1.4'!$M$49</definedName>
    <definedName name="EHeref_UN_FV_Km_B">'[1]TD-1.4'!$O$49</definedName>
    <definedName name="EHeref_UN_FV_Km_T">'[1]TD-1.4'!$O$108</definedName>
    <definedName name="EHeref_UN_FV_T">'[1]TD-1.4'!$M$108</definedName>
    <definedName name="EHeref_UN_VV_B">'[1]TD-1.4'!$G$49</definedName>
    <definedName name="EHeref_UN_VV_Km_B">'[1]TD-1.4'!$I$49</definedName>
    <definedName name="EHeref_UN_VV_Km_T">'[1]TD-1.4'!$I$108</definedName>
    <definedName name="EHeref_UN_VV_T">'[1]TD-1.4'!$G$108</definedName>
    <definedName name="EHereford_FV_B">#REF!</definedName>
    <definedName name="EHereford_FV_Km_B">#REF!</definedName>
    <definedName name="EHereford_FV_Km_T">#REF!</definedName>
    <definedName name="EHereford_FV_T">#REF!</definedName>
    <definedName name="EHereford_VV_B">#REF!</definedName>
    <definedName name="EHereford_VV_Km_B">#REF!</definedName>
    <definedName name="EHereford_VV_Km_T">#REF!</definedName>
    <definedName name="EHereford_VV_T">#REF!</definedName>
    <definedName name="Em_CenMDA">#REF!</definedName>
    <definedName name="Em_UnCDA">#REF!</definedName>
    <definedName name="Em_UnSWDA">#REF!</definedName>
    <definedName name="Emer">#REF!</definedName>
    <definedName name="Emer_Amoco_FV_T">#REF!</definedName>
    <definedName name="Emer_Amoco_PR">'[7]TD-3.3'!#REF!</definedName>
    <definedName name="Emer_Amoco_VV_T">#REF!</definedName>
    <definedName name="Emer_Apache_FV_T">'[1]TD-1.1'!$Q$117</definedName>
    <definedName name="Emer_Apache_PR">'[7]TD-3.3'!$J$122</definedName>
    <definedName name="Emer_Apache_VV_T">'[1]TD-1.1'!$I$117</definedName>
    <definedName name="Emer_Avg_Toll">'[7]TD-3.2'!$L$60</definedName>
    <definedName name="Emer_Beau_FV_T">'[1]TD-1.1'!$Q$119</definedName>
    <definedName name="Emer_Beau_PR">'[7]TD-3.3'!$J$124</definedName>
    <definedName name="Emer_Beau_VV_T">'[1]TD-1.1'!$I$119</definedName>
    <definedName name="Emer_Brymore_FV_T">'[11]TD-1.1'!#REF!</definedName>
    <definedName name="Emer_Brymore_PR">'[7]TD-3.3'!#REF!</definedName>
    <definedName name="Emer_Brymore_VV_T">'[11]TD-1.1'!#REF!</definedName>
    <definedName name="Emer_CanOxy_FV_T">'[11]TD-1.1'!#REF!</definedName>
    <definedName name="Emer_CanOxy_VV_T">'[11]TD-1.1'!#REF!</definedName>
    <definedName name="Emer_Cant_FV_T">#REF!</definedName>
    <definedName name="Emer_Cant_PR">'[7]TD-3.3'!$J$126</definedName>
    <definedName name="Emer_Cant_VV_T">#REF!</definedName>
    <definedName name="Emer_Canterra_PR">'[7]TD-3.3'!#REF!</definedName>
    <definedName name="Emer_CentMDA_BHIS">#REF!</definedName>
    <definedName name="Emer_CentMDA_BHIW">#REF!</definedName>
    <definedName name="Emer_CentMDA_Dist">#REF!</definedName>
    <definedName name="Emer_CNR_FV_T">'[1]TD-1.1'!$Q$123</definedName>
    <definedName name="Emer_CNR_PR">'[7]TD-3.3'!$J$130</definedName>
    <definedName name="Emer_CNR_VV_T">'[1]TD-1.1'!$I$123</definedName>
    <definedName name="Emer_Coast_FV_T">#REF!</definedName>
    <definedName name="Emer_Coast_PR">'[7]TD-3.3'!$J$130</definedName>
    <definedName name="Emer_Coast_VV_T">#REF!</definedName>
    <definedName name="Emer_Coral_PR">'[7]TD-3.3'!$J$132</definedName>
    <definedName name="Emer_Corner_FV_T">'[1]TD-1.1'!$Q$126</definedName>
    <definedName name="Emer_Corner_PR">'[7]TD-3.3'!$J$134</definedName>
    <definedName name="Emer_Corner_VV_T">'[1]TD-1.1'!$I$126</definedName>
    <definedName name="Emer_Crestar_FV_T">'[11]TD-1.1'!#REF!</definedName>
    <definedName name="Emer_Crestar_VV_T">'[11]TD-1.1'!#REF!</definedName>
    <definedName name="Emer_Dekalb_FV_T">'[11]TD-1.1'!#REF!</definedName>
    <definedName name="Emer_Dekalb_VV_T">'[11]TD-1.1'!#REF!</definedName>
    <definedName name="Emer_Dem">#REF!</definedName>
    <definedName name="Emer_Duke_FV_T">#REF!</definedName>
    <definedName name="Emer_Duke_PR">'[7]TD-3.3'!$J$136</definedName>
    <definedName name="Emer_Duke_VV_T">#REF!</definedName>
    <definedName name="Emer_Duluth_FV_T">'[1]TD-1.1'!$Q$122</definedName>
    <definedName name="Emer_Duluth_PR">'[7]TD-3.3'!$J$128</definedName>
    <definedName name="Emer_Duluth_VV_T">'[1]TD-1.1'!$I$122</definedName>
    <definedName name="Emer_Eagle_FV_T">#REF!</definedName>
    <definedName name="Emer_Eagle_VV_T">#REF!</definedName>
    <definedName name="Emer_EnerMark_FV_T">'[1]TD-1.1'!$Q$133</definedName>
    <definedName name="Emer_EnerMark_PR">'[7]TD-3.3'!$J$138</definedName>
    <definedName name="Emer_EnerMark_VV_T">'[1]TD-1.1'!$I$133</definedName>
    <definedName name="Emer_Engage_FV_T">#REF!</definedName>
    <definedName name="Emer_Engage_VV_T">#REF!</definedName>
    <definedName name="Emer_Enron_FV_T">#REF!</definedName>
    <definedName name="Emer_Enron_PR">'[7]TD-3.3'!$J$140</definedName>
    <definedName name="Emer_Enron_VV_T">#REF!</definedName>
    <definedName name="Emer_F_FST">'[7]TD-3.1'!$G$173</definedName>
    <definedName name="Emer_FS_Comm_Rate">'[7]TD-3.2'!$K$60</definedName>
    <definedName name="Emer_FS_Dem_Rate">'[7]TD-3.2'!$J$60</definedName>
    <definedName name="Emer_FV_B">#REF!</definedName>
    <definedName name="Emer_FV_Km_B">#REF!</definedName>
    <definedName name="Emer_FV_Km_T">#REF!</definedName>
    <definedName name="Emer_FV_T">#REF!</definedName>
    <definedName name="Emer_Gypsum_FV_T">#REF!</definedName>
    <definedName name="Emer_Gypsum_PR">'[7]TD-3.3'!$J$182</definedName>
    <definedName name="Emer_Gypsum_VV_T">#REF!</definedName>
    <definedName name="Emer_Husky_FV_T">#REF!</definedName>
    <definedName name="Emer_Husky_PR">'[7]TD-3.3'!$J$142</definedName>
    <definedName name="Emer_Husky_VV_T">#REF!</definedName>
    <definedName name="Emer_JRSim_FV_T">#REF!</definedName>
    <definedName name="Emer_JRSim_PR">'[7]TD-3.3'!$J$144</definedName>
    <definedName name="Emer_JRSim_VV_T">#REF!</definedName>
    <definedName name="Emer_JRSimp_PR">'[7]TD-3.3'!#REF!</definedName>
    <definedName name="Emer_Kamine_FV_T">#REF!</definedName>
    <definedName name="Emer_Kamine_PR">'[7]TD-3.3'!#REF!</definedName>
    <definedName name="Emer_Kamine_VV_T">#REF!</definedName>
    <definedName name="Emer_Mobil_FV_T">#REF!</definedName>
    <definedName name="Emer_Mobil_PR">'[7]TD-3.3'!#REF!</definedName>
    <definedName name="Emer_Mobil_VV_T">#REF!</definedName>
    <definedName name="Emer_Morr_FV_T">#REF!</definedName>
    <definedName name="Emer_Morr_VV_T">#REF!</definedName>
    <definedName name="Emer_Morris_PR">'[7]TD-3.3'!#REF!</definedName>
    <definedName name="Emer_Murphy_FV_T">#REF!</definedName>
    <definedName name="Emer_Murphy_PR">'[7]TD-3.3'!$J$146</definedName>
    <definedName name="Emer_Murphy_VV_T">#REF!</definedName>
    <definedName name="Emer_N_Canada_PR">'[7]TD-3.3'!#REF!</definedName>
    <definedName name="Emer_NCan_FV_T">#REF!</definedName>
    <definedName name="Emer_NCan_PR">'[7]TD-3.3'!$J$154</definedName>
    <definedName name="Emer_NCan_VV_T">#REF!</definedName>
    <definedName name="Emer_NCO_FV_T">'[1]TD-1.1'!$Q$145</definedName>
    <definedName name="Emer_NCO_PR">'[7]TD-3.3'!$J$156</definedName>
    <definedName name="Emer_NCO_VV_T">'[1]TD-1.1'!$I$145</definedName>
    <definedName name="Emer_Norcen_FV_T">#REF!</definedName>
    <definedName name="Emer_Norcen_PR">'[7]TD-3.3'!$J$148</definedName>
    <definedName name="Emer_Norcen_VV_T">#REF!</definedName>
    <definedName name="Emer_North_PR">'[7]TD-3.3'!#REF!</definedName>
    <definedName name="Emer_North_STS_FV_T">#REF!</definedName>
    <definedName name="Emer_North_STS_VV_T">#REF!</definedName>
    <definedName name="Emer_NSP_PR">'[7]TD-3.3'!$J$150</definedName>
    <definedName name="Emer_NSP_STS_PR">'[7]TD-3.3'!#REF!</definedName>
    <definedName name="Emer_NStar_FV_T">'[1]TD-1.1'!$Q$143</definedName>
    <definedName name="Emer_NStar_PR">'[7]TD-3.3'!$J$152</definedName>
    <definedName name="Emer_NStar_VV_T">'[1]TD-1.1'!$I$143</definedName>
    <definedName name="Emer_Ocean_FV_T">'[1]TD-1.1'!$Q$146</definedName>
    <definedName name="Emer_Ocean_PR">'[7]TD-3.3'!$J$158</definedName>
    <definedName name="Emer_Ocean_VV_T">'[1]TD-1.1'!$I$146</definedName>
    <definedName name="Emer_PanEn_FV_T">'[11]TD-1.1'!#REF!</definedName>
    <definedName name="Emer_PanEn_PR">'[7]TD-3.3'!#REF!</definedName>
    <definedName name="Emer_PanEn_VV_T">'[11]TD-1.1'!#REF!</definedName>
    <definedName name="Emer_Petro_PR">'[7]TD-3.3'!#REF!</definedName>
    <definedName name="Emer_PetroC_FV_T">#REF!</definedName>
    <definedName name="Emer_PetroC_PR">'[7]TD-3.3'!$J$160</definedName>
    <definedName name="Emer_PetroC_VV_T">#REF!</definedName>
    <definedName name="Emer_Pinn_FV_T">'[1]TD-1.1'!$Q$148</definedName>
    <definedName name="Emer_Pinn_PR">'[7]TD-3.3'!$J$162</definedName>
    <definedName name="Emer_Pinn_VV_T">'[1]TD-1.1'!$I$148</definedName>
    <definedName name="Emer_Poco_FV_T">#REF!</definedName>
    <definedName name="Emer_Poco_PR">'[7]TD-3.3'!$J$164</definedName>
    <definedName name="Emer_Poco_VV_T">#REF!</definedName>
    <definedName name="Emer_Press_Higher">#REF!</definedName>
    <definedName name="Emer_Press_Lower">#REF!</definedName>
    <definedName name="Emer_Pressure_Chg">#REF!</definedName>
    <definedName name="Emer_Progas_FV_T">#REF!</definedName>
    <definedName name="Emer_ProGas_PR">'[7]TD-3.3'!$J$166</definedName>
    <definedName name="Emer_Progas_VV_T">#REF!</definedName>
    <definedName name="Emer_Rang_FV_T">'[1]TD-1.1'!$Q$151</definedName>
    <definedName name="Emer_Rang_PR">'[7]TD-3.3'!$J$168</definedName>
    <definedName name="Emer_Rang_VV_T">'[1]TD-1.1'!$I$151</definedName>
    <definedName name="Emer_RDO_FV_T">#REF!</definedName>
    <definedName name="Emer_RDO_PR">'[7]TD-3.3'!$J$170</definedName>
    <definedName name="Emer_RDO_VV_T">#REF!</definedName>
    <definedName name="Emer_Renn_FV_T">#REF!</definedName>
    <definedName name="Emer_Renn_PR">'[7]TD-3.3'!$J$172</definedName>
    <definedName name="Emer_Renn_VV_T">#REF!</definedName>
    <definedName name="Emer_Rio_FV_T">'[1]TD-1.1'!$Q$154</definedName>
    <definedName name="Emer_Rio_PR">'[7]TD-3.3'!$J$174</definedName>
    <definedName name="Emer_Rio_VV_T">'[1]TD-1.1'!$I$154</definedName>
    <definedName name="Emer_Shell_FV_T">#REF!</definedName>
    <definedName name="Emer_Shell_PR">'[7]TD-3.3'!#REF!</definedName>
    <definedName name="Emer_Shell_VV_T">#REF!</definedName>
    <definedName name="Emer_Tali_FV_T">'[1]TD-1.1'!$Q$155</definedName>
    <definedName name="Emer_Talis_PR">'[7]TD-3.3'!$J$176</definedName>
    <definedName name="Emer_Talis_VV_T">'[1]TD-1.1'!$I$155</definedName>
    <definedName name="Emer_TCGS_FV_T">#REF!</definedName>
    <definedName name="Emer_TCGS_PR">'[7]TD-3.3'!$J$180</definedName>
    <definedName name="Emer_TCGS_VV_T">#REF!</definedName>
    <definedName name="Emer_TCPL_T4_FV">'[7]TD-4.4'!$P$355</definedName>
    <definedName name="Emer_Total_Alloc_Cost">'[7]TD-3.1'!$I$175</definedName>
    <definedName name="Emer_TransCost_Fix">'[7]TD-3.1'!$G$175</definedName>
    <definedName name="Emer_TransCost_Var">'[7]TD-3.1'!$H$175</definedName>
    <definedName name="Emer_TriLink_FV_T">'[1]TD-1.1'!$Q$156</definedName>
    <definedName name="Emer_TriLink_PR">'[7]TD-3.3'!$J$178</definedName>
    <definedName name="Emer_TriLink_VV_T">'[1]TD-1.1'!$I$156</definedName>
    <definedName name="Emer_UMCP_FV_T">#REF!</definedName>
    <definedName name="Emer_UMCP_PR">'[7]TD-3.3'!#REF!</definedName>
    <definedName name="Emer_UMCP_VV_T">#REF!</definedName>
    <definedName name="Emer_Unigas_FV_T">'[11]TD-1.1'!#REF!</definedName>
    <definedName name="Emer_Unigas_PR">'[7]TD-3.3'!#REF!</definedName>
    <definedName name="Emer_Unigas_VV_T">'[11]TD-1.1'!#REF!</definedName>
    <definedName name="Emer_Union_FV_T">#REF!</definedName>
    <definedName name="Emer_Union_PR">'[7]TD-3.3'!$J$184</definedName>
    <definedName name="Emer_Union_VV_T">#REF!</definedName>
    <definedName name="Emer_UnionCDA_Dist">#REF!</definedName>
    <definedName name="Emer_UnionSWDA_Dist">#REF!</definedName>
    <definedName name="Emer_USGyp_PR">'[7]TD-3.3'!$J$182</definedName>
    <definedName name="Emer_V_FST">'[7]TD-3.1'!$H$173</definedName>
    <definedName name="Emer_Viking_FV">'[7]TD-4.4'!#REF!</definedName>
    <definedName name="Emer_VV_B">#REF!</definedName>
    <definedName name="Emer_VV_Km_B">#REF!</definedName>
    <definedName name="Emer_VV_Km_T">#REF!</definedName>
    <definedName name="Emer_VV_T">#REF!</definedName>
    <definedName name="Emer_WCoast_FV_T">#REF!</definedName>
    <definedName name="Emer_WCoast_PR">'[7]TD-3.3'!$J$184</definedName>
    <definedName name="Emer_WCoast_VV_T">#REF!</definedName>
    <definedName name="Emer_WFS_Toll">#REF!</definedName>
    <definedName name="Emer_WGML_PR">'[7]TD-3.3'!$J$180</definedName>
    <definedName name="Emer12_PChrg">'[7]TD-4.4'!$G$58</definedName>
    <definedName name="Emer2_PChrg">'[7]TD-4.4'!$G$110</definedName>
    <definedName name="Emerson">#REF!</definedName>
    <definedName name="Emp_Emerson">1023.342</definedName>
    <definedName name="Emp_NBJ">2637.693</definedName>
    <definedName name="Empr_EH_Dist">#REF!</definedName>
    <definedName name="Empr_Rich_FV_Km_T">'[1]TD-1.3'!$I$47</definedName>
    <definedName name="Empr_Rich_FV_T">'[1]TD-1.3'!$H$47</definedName>
    <definedName name="Empr_Rich_PR">'[7]TD-3.3'!$J$89</definedName>
    <definedName name="Empr_Rich_VV_Km_T">'[1]TD-1.3'!$F$47</definedName>
    <definedName name="Empr_Rich_VV_T">'[1]TD-1.3'!$E$47</definedName>
    <definedName name="Empr_Spru_Inter_PR">'[7]TD-3.3'!$J$116</definedName>
    <definedName name="Empr_StCl_Dist">#REF!</definedName>
    <definedName name="ENDINV">#REF!</definedName>
    <definedName name="endReport">#REF!</definedName>
    <definedName name="Englehart_VV_Annual">'[1]TD-1.2'!$I$130</definedName>
    <definedName name="EPMWorkbookOptions_1" hidden="1">"2D4AAB+LCAAAAAAABADtW21vokoU/r7J/gfjdwV834a6YRFbdhVYXnpv02wI4qjcVeAOo7b//g4giJV2bes1QEgMyplzzhwennMGxhn66+NqWdkA6FmOfV2l6mS1AmzTmVr2/Lq6RrMa1al+7X/+RP/lwN8Tx/ktugirehVsZ3tXj551XV0g5F4RxHa7rW+bdQfOiQZJUsTf45FiLsDKqFm2hwzbBNXYavpnqyrutVKhWce2gen3qTrsGkJg"</definedName>
    <definedName name="EPMWorkbookOptions_2" hidden="1">"ozsLbIPGg+aBgYydFMsFYwXC3uKeEFi5a2gFXWkegBIEM4D9maCOA6r29aE01r9J7FihSP1hZzRxzSnYrOf1ObINfKhPPcIzXF9O/NIfbgxvYHkIWpO1HwOWyGAD7DXQWfEGn82MpQfib5rww9oHybju0jKNBKAnBxv5OPSSEO8w6CfiedZ9iN8e0grxYtOtNZ0Ce2CtgO0Fwb6sug/UO9DBWsrC2cY+WGfpwD6Ca0ATKQ2vmQZXkWJ5dHU7"</definedName>
    <definedName name="EPMWorkbookOptions_3" hidden="1">"Q8wRBB7R0Ng40EI4ruBuhMZHbSfYDy3ooUQA6e3PHMVRvgzQqVpJPc22/l2D4MoZ03TWNqKJtMbXfISI40xvk1SzRyUcpN2LwFaEUwD7JE2EP1K9e+7SeJKg4wKInvpUu9Oegcms1u5MW7VWY/al1msDUCMN0GhNJ91Wd9L0ez60SnE8MjykgCVOejAdg9UE164UtUNSpipgldA+AdMDw7KiJqi/6g+3DXzAWaMz38Q7TpdkHufvkcELjm8t"</definedName>
    <definedName name="EPMWorkbookOptions_4" hidden="1">"AA1oLp72qhVcK69sa3ld9ZlTfZZCr9/b02xp4k+X/GFMqB0miiZJo/sSkD0gqjYclngEeAx5gRFYnhnpuwalBGZPlB+5pwlNnFKDE8PI/zbksQYCcwc+vX/MI8lWjyRPH/Ko4g15LKNyN6J8H7H0p8yMGyTV0X+28s7U80PSLCEJIWFYVWNGJRohGqKmjkTxR8ARsl0nu3kHJkM1fu0hZwXgu2t8s9lut1qt02t8o4A1XlNUcczJcfaORnos"</definedName>
    <definedName name="EPMWorkbookOptions_5" hidden="1">"yzlVz4XJDSconHwX4FJiEmIiiIWhSXYqmj9T6UHz3QWt06XIXq97ekFrFq+gDRiVUWQ2Wc8iUc55eiZEeEHS1GAWOud4ZChvFfEjL5qdTrP5hjfNVgGTVhEPEhaf5pycZ0ACD7EFACI7WcrZyEIfmBF6878g7eIlKieovHqfnLZUZUbQFfyae5t3pp4HE5y1O0EJBz402yRJlVDEk/xloiThwIN93sHIzvjG24h1Lji8dYo3vPGCyiafv8Lz"</definedName>
    <definedName name="EPMWorkbookOptions_6" hidden="1">"nDP0LGD4j+VYwMn5xyM7GSsZaOFdMGO7xctYiVFvlSRJQ0HOKXo2NAbciJE5psQjrOeFIEeG6hd0/sFBKOoFa1ivgDVMFr9zrKqoB3UsFuacrmdDxc/fooCSnRyWXRSGal5yauxL8bJYllRWk2VOYONX3FHu/3PKDk8VADeWCS7IUaqAq9j9dQw8yyUHmkiUc6aeCZForYd/KCEJILln5ULAkZ1apmLZJQtZAdcmq/w4Jqi/uLLOSLlfiHQO"</definedName>
    <definedName name="EPMWorkbookOptions_7" hidden="1">"LHBFrwfnOcciO8k65hhFkznlkglbwIWmEYyYo/gjcTIvDvjy+fhNSgfRpCvRRNqu3wNppI69He+RTgqP91XTMphB4C1EW3SBHW2XPRQGeuwSGNB3KtqKsQGR5nNxoBttIMfcRAGMkfZxQ6DPe3cGtIzJEowBnO/Vj+SfP+197Han9/8D2W8jXdg+AAA="</definedName>
    <definedName name="equipt" hidden="1">{#N/A,#N/A,FALSE,"CA1140";#N/A,#N/A,FALSE,"CA1200";#N/A,#N/A,FALSE,"CA1310";#N/A,#N/A,FALSE,"CA1350";#N/A,#N/A,FALSE,"CA1370";#N/A,#N/A,FALSE,"CA1380";#N/A,#N/A,FALSE,"CA1390";#N/A,#N/A,FALSE,"MISCELLANEOUS"}</definedName>
    <definedName name="Equity_Component">[7]TOTCAP!$K$298</definedName>
    <definedName name="Equity_ROR">[7]TOTCAP!$G$15</definedName>
    <definedName name="error"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ESTIMATED_METER_STATION_CHARGES">'[7]TD-4.1'!$A$1:$G$36</definedName>
    <definedName name="EV__EVCOM_OPTIONS__" hidden="1">8</definedName>
    <definedName name="EV__EXPOPTIONS__" hidden="1">0</definedName>
    <definedName name="EV__LASTREFTIME__" hidden="1">41432.5965046296</definedName>
    <definedName name="EV__MAXEXPCOLS__" hidden="1">100</definedName>
    <definedName name="EV__MAXEXPROWS__" hidden="1">1000</definedName>
    <definedName name="EV__MEMORYCVW__" hidden="1">0</definedName>
    <definedName name="EV__USERCHANGEOPTIONS__" hidden="1">1</definedName>
    <definedName name="EV__WBEVMODE__" hidden="1">1</definedName>
    <definedName name="EV__WBREFOPTIONS__" hidden="1">134217732</definedName>
    <definedName name="EV__WBVERSION__" hidden="1">0</definedName>
    <definedName name="Exchange">[7]FUNS!$C$23</definedName>
    <definedName name="EZ">#REF!</definedName>
    <definedName name="EZ_Ave_FR">#REF!</definedName>
    <definedName name="Ez_Avg_Toll">'[7]TD-3.2'!$L$23</definedName>
    <definedName name="Ez_Centra_CDA_FV_B">#REF!</definedName>
    <definedName name="Ez_Centra_CDA_FV_T">#REF!</definedName>
    <definedName name="Ez_Centra_CDA_VV_B">#REF!</definedName>
    <definedName name="Ez_Centra_CDA_VV_T">#REF!</definedName>
    <definedName name="Ez_Centra_EDA_FV_B">#REF!</definedName>
    <definedName name="Ez_Centra_EDA_FV_T">#REF!</definedName>
    <definedName name="Ez_Centra_EDA_VV_B">#REF!</definedName>
    <definedName name="Ez_Centra_EDA_VV_T">#REF!</definedName>
    <definedName name="Ez_Centra_Perc_Downstream">'[1]TD-1.4'!$AB$460</definedName>
    <definedName name="Ez_CentraCDA_PR">'[7]TD-3.3'!$J$63</definedName>
    <definedName name="Ez_CentraEDA_PR">'[7]TD-3.3'!$J$65</definedName>
    <definedName name="Ez_Cons_CDA_FV_B">#REF!</definedName>
    <definedName name="Ez_Cons_CDA_FV_T">#REF!</definedName>
    <definedName name="EZ_Cons_CDA_VV_B">#REF!</definedName>
    <definedName name="Ez_Cons_CDA_VV_T">#REF!</definedName>
    <definedName name="Ez_Cons_EDA_FV_B">#REF!</definedName>
    <definedName name="Ez_Cons_EDA_FV_T">#REF!</definedName>
    <definedName name="Ez_Cons_EDA_VV_B">#REF!</definedName>
    <definedName name="Ez_Cons_EDA_VV_T">#REF!</definedName>
    <definedName name="Ez_Cons_FST_PR">'[7]TD-3.3'!$J$69</definedName>
    <definedName name="Ez_ConsCDA_PR">'[7]TD-3.3'!$J$67</definedName>
    <definedName name="Ez_ConsEDA_PR">'[7]TD-3.3'!$J$71</definedName>
    <definedName name="Ez_CR_FV_T">#REF!</definedName>
    <definedName name="EZ_CR_VV_B">#REF!</definedName>
    <definedName name="Ez_CR_VV_T">#REF!</definedName>
    <definedName name="EZ_ECR_FV_T">#REF!</definedName>
    <definedName name="EZ_ECR_VV_B">#REF!</definedName>
    <definedName name="EZ_ECR_VV_T">#REF!</definedName>
    <definedName name="Ez_F_FST">'[7]TD-3.1'!$G$81</definedName>
    <definedName name="Ez_FS_Comm_Rate">'[7]TD-3.2'!$K$23</definedName>
    <definedName name="Ez_FS_Dem_Rate">'[7]TD-3.2'!$J$23</definedName>
    <definedName name="Ez_FS_FV_T">'[7]TD-3.2'!$D$23</definedName>
    <definedName name="Ez_FS_Total_Alloc_Cost">'[7]TD-3.2'!$H$23</definedName>
    <definedName name="Ez_FS_VV_T">'[7]TD-3.2'!$E$23</definedName>
    <definedName name="Ez_FST_Total_Alloc_Cost">'[7]TD-3.2'!$H$25</definedName>
    <definedName name="Ez_FV_B">#REF!</definedName>
    <definedName name="Ez_FV_Km_B">#REF!</definedName>
    <definedName name="Ez_FV_Km_T">#REF!</definedName>
    <definedName name="Ez_FV_T">#REF!</definedName>
    <definedName name="EZ_GMi_EDA_FV_B">#REF!</definedName>
    <definedName name="Ez_GMi_EDA_FV_T">#REF!</definedName>
    <definedName name="Ez_GMi_EDA_VV_B">#REF!</definedName>
    <definedName name="Ez_GMi_EDA_VV_T">#REF!</definedName>
    <definedName name="Ez_GMi_PR">'[7]TD-3.3'!$J$79</definedName>
    <definedName name="Ez_IS1_Rate">'[7]TD-3.2'!$P$23</definedName>
    <definedName name="Ez_IS2_Rate">'[7]TD-3.2'!$Q$23</definedName>
    <definedName name="Ez_King_PUC_PR">'[7]TD-3.3'!$J$77</definedName>
    <definedName name="Ez_KingPUC_FV_B">#REF!</definedName>
    <definedName name="Ez_KingPUC_FV_T">#REF!</definedName>
    <definedName name="Ez_KingPUC_VV_B">#REF!</definedName>
    <definedName name="Ez_KingPUC_VV_T">#REF!</definedName>
    <definedName name="Ez_L_C_Canstates">'[11]TD-1.1'!#REF!</definedName>
    <definedName name="Ez_L_C_Domtar">'[11]TD-1.1'!#REF!</definedName>
    <definedName name="Ez_LC_Can_PR">'[7]TD-3.3'!#REF!</definedName>
    <definedName name="Ez_LC_Dom_PR">'[7]TD-3.3'!#REF!</definedName>
    <definedName name="Ez_LC_WGML_3_PR">'[7]TD-3.3'!#REF!</definedName>
    <definedName name="Ez_Meter_Alloc">'[7]TD-3.1'!$G$75</definedName>
    <definedName name="Ez_NBS_FV_B">'[1]TD-1.6'!$Q$145</definedName>
    <definedName name="Ez_NBS_FV_Km_B">'[1]TD-1.6'!$J$29</definedName>
    <definedName name="Ez_NBS_FV_Km_T">'[1]TD-1.6'!$J$45</definedName>
    <definedName name="Ez_NBS_FV_T">'[1]TD-1.6'!$R$145</definedName>
    <definedName name="Ez_NBS_VV_B">'[1]TD-1.6'!$N$145</definedName>
    <definedName name="Ez_NBS_VV_Km_B">'[1]TD-1.6'!$F$29</definedName>
    <definedName name="Ez_NBS_VV_Km_T">'[1]TD-1.6'!$F$45</definedName>
    <definedName name="Ez_NBS_VV_T">'[1]TD-1.6'!$O$145</definedName>
    <definedName name="Ez_PS_Toll">#REF!</definedName>
    <definedName name="Ez_TB_FV_B">'[1]TD-1.5'!$AD$229</definedName>
    <definedName name="Ez_TB_FV_Km_B">'[1]TD-1.5'!$J$27</definedName>
    <definedName name="Ez_TB_FV_Km_T">'[1]TD-1.5'!$J$47</definedName>
    <definedName name="Ez_TB_FV_T">'[1]TD-1.5'!$AE$229</definedName>
    <definedName name="Ez_TB_VV_B">'[1]TD-1.5'!$AA$229</definedName>
    <definedName name="Ez_TB_VV_Km_B">'[1]TD-1.5'!$F$27</definedName>
    <definedName name="Ez_TB_VV_Km_T">'[1]TD-1.5'!$F$47</definedName>
    <definedName name="Ez_TB_VV_T">'[1]TD-1.5'!$AB$229</definedName>
    <definedName name="Ez_Total_Alloc_Cost">'[7]TD-3.1'!$I$83</definedName>
    <definedName name="Ez_TransCost_Fix">'[7]TD-3.1'!$G$83</definedName>
    <definedName name="Ez_TransCost_Total">'[7]TD-3.1'!$I$83</definedName>
    <definedName name="Ez_TransCost_Var">'[7]TD-3.1'!$H$83</definedName>
    <definedName name="Ez_Transp_Alloc">'[7]TD-3.1'!$G$77</definedName>
    <definedName name="Ez_TWS_Toll">#REF!</definedName>
    <definedName name="Ez_UN_FV_B">'[1]TD-1.4'!$M$31</definedName>
    <definedName name="Ez_UN_FV_Km_B">'[1]TD-1.4'!$O$31</definedName>
    <definedName name="Ez_UN_FV_Km_T">'[1]TD-1.4'!$O$90</definedName>
    <definedName name="Ez_UN_FV_T">'[1]TD-1.4'!$M$90</definedName>
    <definedName name="Ez_UN_VV_B">'[1]TD-1.4'!$G$31</definedName>
    <definedName name="Ez_UN_VV_Km_B">'[1]TD-1.4'!$I$31</definedName>
    <definedName name="Ez_UN_VV_Km_T">'[1]TD-1.4'!$I$90</definedName>
    <definedName name="Ez_UN_VV_T">'[1]TD-1.4'!$G$90</definedName>
    <definedName name="Ez_Unacc_Alloc">'[7]TD-3.1'!$H$79</definedName>
    <definedName name="Ez_Union_CDA_PR">'[7]TD-3.3'!$J$73</definedName>
    <definedName name="Ez_Union_FST_PR">'[7]TD-3.3'!$J$75</definedName>
    <definedName name="Ez_Union_FV_B">#REF!</definedName>
    <definedName name="Ez_Union_FV_T">#REF!</definedName>
    <definedName name="Ez_Union_VV_B">#REF!</definedName>
    <definedName name="Ez_Union_VV_T">#REF!</definedName>
    <definedName name="Ez_V_FST">'[7]TD-3.1'!$H$81</definedName>
    <definedName name="Ez_Var_Trans_Alloc">'[7]TD-3.1'!$H$76</definedName>
    <definedName name="Ez_VV_B">#REF!</definedName>
    <definedName name="Ez_VV_Km_B">#REF!</definedName>
    <definedName name="Ez_VV_Km_T">#REF!</definedName>
    <definedName name="Ez_VV_T">#REF!</definedName>
    <definedName name="Ez_WFS_Toll">#REF!</definedName>
    <definedName name="Ez_Win_FV_B">'[1]TD-1.7'!$Q$145</definedName>
    <definedName name="Ez_Win_FV_Km_B">'[1]TD-1.7'!$J$32</definedName>
    <definedName name="Ez_Win_FV_Km_T">'[1]TD-1.7'!$J$49</definedName>
    <definedName name="Ez_Win_FV_T">'[1]TD-1.7'!$R$145</definedName>
    <definedName name="Ez_Win_VV_B">'[1]TD-1.7'!$N$145</definedName>
    <definedName name="Ez_Win_VV_Km_B">'[1]TD-1.7'!$F$32</definedName>
    <definedName name="Ez_Win_VV_Km_T">'[1]TD-1.7'!$F$49</definedName>
    <definedName name="Ez_Win_VV_T">'[1]TD-1.7'!$O$145</definedName>
    <definedName name="F_Code">#REF!</definedName>
    <definedName name="Facility_FC">[18]Input!$B$34</definedName>
    <definedName name="Facility_GHG_M1_Delivery">[15]Input!$D$51</definedName>
    <definedName name="Facility_GHG_M2_Delivery">[15]Input!$D$52</definedName>
    <definedName name="Facility_GHG_R01_Delivery">[15]Input!$D$66</definedName>
    <definedName name="Facility_GHG_R01_Storage">[15]Input!$D$72</definedName>
    <definedName name="Facility_GHG_R10_Delivery">[15]Input!$D$67</definedName>
    <definedName name="Facility_GHG_R10_Storage">[15]Input!$D$73</definedName>
    <definedName name="Fauquier_VV_Annual">'[1]TD-1.2'!$I$119</definedName>
    <definedName name="feb">28</definedName>
    <definedName name="FebAOS">#REF!</definedName>
    <definedName name="FebHV">#REF!</definedName>
    <definedName name="fff" hidden="1">{#N/A,#N/A,FALSE,"CONMAS";#N/A,#N/A,FALSE,"SUPMAS";#N/A,#N/A,FALSE,"ENGMAST"}</definedName>
    <definedName name="file">[24]Inputs!$C$7</definedName>
    <definedName name="Filed_Day">[25]Inputs!$D$10</definedName>
    <definedName name="Filed_Month">[25]Inputs!$C$10</definedName>
    <definedName name="Filed_Year">[25]Inputs!$B$10</definedName>
    <definedName name="Firm_Backstop_Gas_Commodity">[10]Supplementals!$M$146</definedName>
    <definedName name="Firm_Backstop_Gas_Demand">[10]Supplementals!$M$140</definedName>
    <definedName name="Firm_Backstop_Gas_Reasonable_Effort">[10]Supplementals!$M$151</definedName>
    <definedName name="Firm_BS_Commodity">'[26]Report Lookup Tables'!$E$47:$E$48</definedName>
    <definedName name="Firm_Commodity">'[26]Report Lookup Tables'!$E$43:$E$44</definedName>
    <definedName name="Firm_Gas_Supply_Demand">[10]Supplementals!$M$104</definedName>
    <definedName name="Fix_Meter_Per_Unit">'[7]TD-3.1 - First Sheet'!$H$14</definedName>
    <definedName name="Fix_Trans_Per_unit">'[7]TD-3.1 - First Sheet'!$H$22</definedName>
    <definedName name="Fixed_Del_Press">'[7]TD-2.1'!#REF!</definedName>
    <definedName name="Fixed_Diversion">'[7]TD-2.1'!#REF!</definedName>
    <definedName name="Fixed_Gas_Exch">'[7]TD-2.1'!#REF!</definedName>
    <definedName name="Fixed_Gross_Rev_Req">'[7]TD-2.1'!$G$113</definedName>
    <definedName name="Fixed_IS">'[7]TD-2.1'!#REF!</definedName>
    <definedName name="Fixed_Meter">'[7]TD-2.1'!#REF!</definedName>
    <definedName name="Fixed_Metering">'[7]TD-3.1 - First Sheet'!$H$14</definedName>
    <definedName name="Fixed_Misc_Credit">'[7]TD-2.1'!$G$137</definedName>
    <definedName name="Fixed_Net_Rev_Req">'[7]TD-2.1'!$G$141</definedName>
    <definedName name="Fixed_PS">'[7]TD-2.1'!#REF!</definedName>
    <definedName name="Fixed_STS">'[7]TD-2.1'!#REF!</definedName>
    <definedName name="Fixed_Transmission">#REF!</definedName>
    <definedName name="Fixed_TWS">'[7]TD-2.1'!#REF!</definedName>
    <definedName name="Fixed01_Apr">'[12]Rate 01'!$E$7</definedName>
    <definedName name="Fixed01_Jan">'[12]Rate 01'!$D$7</definedName>
    <definedName name="Fixed01_Jul">'[12]Rate 01'!$F$7</definedName>
    <definedName name="Fixed01_Oct">'[12]Rate 01'!$G$7</definedName>
    <definedName name="Fixed10_Apr">'[12]Rate 10'!$E$7</definedName>
    <definedName name="Fixed10_Jan">'[12]Rate 10'!$D$7</definedName>
    <definedName name="Fixed10_Jul">'[12]Rate 10'!$F$7</definedName>
    <definedName name="Fixed10_Oct">'[12]Rate 10'!$G$7</definedName>
    <definedName name="Foreign_Ex_Fix_Trans">'[7]Gross Rev Req'!$G$39</definedName>
    <definedName name="FPR" hidden="1">{#N/A,#N/A,FALSE,"Title Page"}</definedName>
    <definedName name="FS_Cons_CDA_FV_B">#REF!</definedName>
    <definedName name="FS_Cons_CDA_FV_T">#REF!</definedName>
    <definedName name="FS_Cons_CDA_VV_B">#REF!</definedName>
    <definedName name="FS_Cons_CDA_VV_T">#REF!</definedName>
    <definedName name="FS_Union_CDA_FV_B">#REF!</definedName>
    <definedName name="FS_Union_CDA_FV_T">#REF!</definedName>
    <definedName name="FS_Union_CDA_VV_B">#REF!</definedName>
    <definedName name="FS_Union_CDA_VV_T">#REF!</definedName>
    <definedName name="FST_Allocated_Cost">'[7]TD-3.2'!$H$25</definedName>
    <definedName name="FST_Comm_Rate">'[7]TD-3.2'!$K$25</definedName>
    <definedName name="FST_Cons_CDA_FV_B">#REF!</definedName>
    <definedName name="FST_Cons_CDA_FV_T">#REF!</definedName>
    <definedName name="FST_Cons_CDA_VV_B">#REF!</definedName>
    <definedName name="FST_Cons_CDA_VV_T">#REF!</definedName>
    <definedName name="FST_Conv_Fix_Trans">[7]FUNS!$G$46</definedName>
    <definedName name="FST_Conv_TBO_Fix_Trans">'[7]Gross Rev Req'!$G$31</definedName>
    <definedName name="FST_Conv_TBO_Var_Trans">'[7]Gross Rev Req'!$H$31</definedName>
    <definedName name="FST_Conv_Var_Trans">[7]FUNS!$G$66</definedName>
    <definedName name="FST_Diff_per_unit">'[7]TD-5.1'!$E$27</definedName>
    <definedName name="FST_Differential_Unit">'[7]TD-3.1 - First Sheet'!#REF!</definedName>
    <definedName name="FST_Fix_Alloc_Cost">'[7]TD-3.2'!$F$25</definedName>
    <definedName name="FST_Fix_Toll">'[7]TD-5.1'!$E$30</definedName>
    <definedName name="FST_Fixed">'[7]TD-3.2'!$U$112</definedName>
    <definedName name="FST_Fixed_Unit">#REF!</definedName>
    <definedName name="FST_FV_T">'[7]TD-3.2'!$D$25</definedName>
    <definedName name="FST_Parkway">'[7]TD-4.4'!$O$378</definedName>
    <definedName name="FST_Union_CDA_FV_B">#REF!</definedName>
    <definedName name="FST_Union_CDA_FV_T">#REF!</definedName>
    <definedName name="FST_Union_CDA_VV_B">#REF!</definedName>
    <definedName name="FST_Union_CDA_VV_T">#REF!</definedName>
    <definedName name="FST_Var_Alloc_Cost">'[7]TD-3.2'!$G$25</definedName>
    <definedName name="FST_Var_Toll">'[7]TD-5.1'!$D$22</definedName>
    <definedName name="FST_Var_Unit">#REF!</definedName>
    <definedName name="FST_Variable">'[7]TD-3.2'!$W$104</definedName>
    <definedName name="FST_VV_T">'[7]TD-3.2'!$E$25</definedName>
    <definedName name="Fuel_Gross_Rev_Req">'[7]TD-2.1'!$H$113</definedName>
    <definedName name="Fuel_Misc_Credit">'[7]TD-2.1'!$H$137</definedName>
    <definedName name="Fuel_Net_Rev_Req">'[7]TD-2.1'!$H$141</definedName>
    <definedName name="Fuel_Ratio_Delivery_T1">[10]Input!$W$32</definedName>
    <definedName name="Fuel_Ratio_Delivery_T2">[10]Input!$W$33</definedName>
    <definedName name="Fuel_Ratio_Delivery_T3">[10]Input!$W$34</definedName>
    <definedName name="Fuel_Ratio_Storage_OR">[15]Supplementals!$S$281</definedName>
    <definedName name="Fuel_Ratio_Storage_T1T2T3">[10]Input!$W$35</definedName>
    <definedName name="Func_Fix">'[7]TD-3.1 - First Sheet'!$E$22</definedName>
    <definedName name="Func_Meter">'[7]TD-3.1 - First Sheet'!$E$14</definedName>
    <definedName name="Func_Unacc">'[7]TD-3.1 - First Sheet'!$E$38</definedName>
    <definedName name="Func_Var">'[7]TD-3.1 - First Sheet'!$E$18</definedName>
    <definedName name="Funded_Amount">[7]TOTCAP!$G$24</definedName>
    <definedName name="Funded_Rate">[7]TOTCAP!$J$22</definedName>
    <definedName name="Funded_Ratio">[7]TOTCAP!$I$258</definedName>
    <definedName name="FV_Rate">#REF!</definedName>
    <definedName name="FVD_Rate">#REF!</definedName>
    <definedName name="Gas" hidden="1">{#N/A,#N/A,FALSE,"Title Page"}</definedName>
    <definedName name="Gas_Commodity_R01R10_East">#REF!</definedName>
    <definedName name="Gas_Commodity_R01R10_EDA">[15]NorthGas!$I$269</definedName>
    <definedName name="Gas_Commodity_R01R10_FF">[15]NorthGas!$I$23</definedName>
    <definedName name="Gas_Commodity_R01R10_NDA">[15]NorthGas!$I$146</definedName>
    <definedName name="Gas_Commodity_R01R10_WDA">[15]NorthGas!$I$84</definedName>
    <definedName name="Gas_Commodity_R01R10_West">#REF!</definedName>
    <definedName name="Gas_Commodity_R20R100_East">#REF!</definedName>
    <definedName name="Gas_Commodity_R20R100_EDA">[15]NorthGas!$I$287</definedName>
    <definedName name="Gas_Commodity_R20R100_FF">[15]NorthGas!$I$41</definedName>
    <definedName name="Gas_Commodity_R20R100_NDA">[15]NorthGas!$I$164</definedName>
    <definedName name="Gas_Commodity_R20R100_WDA">[15]NorthGas!$I$102</definedName>
    <definedName name="Gas_Commodity_R20R100_West">#REF!</definedName>
    <definedName name="Gas_Commodity_South">[10]SouthGas!$I$21</definedName>
    <definedName name="Gas_Cool_Fix_Trans">'[7]Gross Rev Req'!$G$27</definedName>
    <definedName name="Gas_Plant_Depr_Meter">[7]TOTCAP!$J$202</definedName>
    <definedName name="Gas_Plant_Depr_Trans">[7]TOTCAP!$K$202</definedName>
    <definedName name="Gas_Plant_Util_Meter">[7]TOTCAP!$J$156</definedName>
    <definedName name="Gas_Plant_Util_Trans">[7]TOTCAP!$K$156</definedName>
    <definedName name="GasSupplyAdminChg">[18]Supplementals!$K$98</definedName>
    <definedName name="Gaz_Metropolitain">'[1]TD-1.6'!$N$142</definedName>
    <definedName name="Gladstone_Annual_Avg">'[1]TD-1.2'!$H$77</definedName>
    <definedName name="Gladstone_Winter_Avg">'[1]TD-1.2'!$D$77</definedName>
    <definedName name="GLGT_Aver_Fuel">#REF!</definedName>
    <definedName name="GLGT_Comm">[7]FUNS!$G$53</definedName>
    <definedName name="GLGT_Demand">[7]FUNS!$G$22</definedName>
    <definedName name="GLGT_UN_VV_B">'[1]TD-1.4'!$T$142</definedName>
    <definedName name="GLGT_UN_VV_T">'[1]TD-1.4'!$V$142</definedName>
    <definedName name="GMi_EDA_Annual_Avg">'[1]TD-1.2'!$H$359</definedName>
    <definedName name="GMi_EDA_Winter_Avg">'[1]TD-1.2'!$D$359</definedName>
    <definedName name="GMi_North_AnnualAvg">'[1]TD-1.2'!$H$157</definedName>
    <definedName name="GMi_North_WinterAvg">'[1]TD-1.2'!$D$157</definedName>
    <definedName name="GMi_STS_CommToll">'[7]TD-4.2'!$S$136</definedName>
    <definedName name="GMi_STS_CommVol">'[7]TD-4.2'!$E$41</definedName>
    <definedName name="GMi_STS_DemRev">'[7]TD-4.2'!$I$40</definedName>
    <definedName name="GMi_STS_DemToll">'[7]TD-4.2'!$S$134</definedName>
    <definedName name="GMi_STS_DemVol">'[7]TD-4.2'!$E$40</definedName>
    <definedName name="GMi_STS_Meter">'[7]TD-4.2'!$AJ$165</definedName>
    <definedName name="GMi_STS_Rev">'[7]TD-4.2'!$I$43</definedName>
    <definedName name="GMiEDA_Elig_FV_B">'[1]TD-1.6'!$Q$142</definedName>
    <definedName name="GMiEDA_Elig_FV_T">'[1]TD-1.6'!$R$142</definedName>
    <definedName name="GMiEDA_Elig_VV_T">'[1]TD-1.6'!$O$142</definedName>
    <definedName name="GPUC">[7]TOTCAP!$G$33</definedName>
    <definedName name="Gravenhurst_VV_Annual">'[1]TD-1.2'!$I$178</definedName>
    <definedName name="Grenfell_VV_Annual">'[1]TD-1.2'!$I$19</definedName>
    <definedName name="Hadashville_VV_Annual">'[1]TD-1.2'!$I$61</definedName>
    <definedName name="Haileybury_VV_Annual">'[1]TD-1.2'!$I$133</definedName>
    <definedName name="Hamiota_VV_Annual">'[1]TD-1.2'!$I$41</definedName>
    <definedName name="Harty_VV_Annual">'[1]TD-1.2'!$I$146</definedName>
    <definedName name="HeaderDate">#REF!</definedName>
    <definedName name="Hearst_VV_Annual">'[1]TD-1.2'!$I$113</definedName>
    <definedName name="Heat_Content">#REF!</definedName>
    <definedName name="Heat_Value">[10]Input!$B$14</definedName>
    <definedName name="HeatValue">#REF!</definedName>
    <definedName name="Herb">#REF!</definedName>
    <definedName name="Herb_Chip_CRate">#REF!</definedName>
    <definedName name="Herb_Chip_Dist">#REF!</definedName>
    <definedName name="Herb_Chip_DRate">#REF!</definedName>
    <definedName name="Herb_Corn_CRate">#REF!</definedName>
    <definedName name="Herb_Corn_Dist">#REF!</definedName>
    <definedName name="Herb_Corn_DRate">#REF!</definedName>
    <definedName name="Herb_Eagle_FV_T">#REF!</definedName>
    <definedName name="Herb_Eagle_VV_T">#REF!</definedName>
    <definedName name="Herb_EH_CRate">#REF!</definedName>
    <definedName name="Herb_EH_Dist">#REF!</definedName>
    <definedName name="Herb_EH_DRate">#REF!</definedName>
    <definedName name="Herb_Emer_CRate">#REF!</definedName>
    <definedName name="Herb_Emer_Dist">#REF!</definedName>
    <definedName name="Herb_Emer_DRate">#REF!</definedName>
    <definedName name="Herb_EZ_CRate">#REF!</definedName>
    <definedName name="Herb_EZ_Dist">#REF!</definedName>
    <definedName name="Herb_EZ_DRate">#REF!</definedName>
    <definedName name="Herb_F_FST">'[7]TD-3.1'!$G$150</definedName>
    <definedName name="Herb_FS_Comm_Rate">'[7]TD-3.2'!$K$56</definedName>
    <definedName name="Herb_FS_Dem_Rate">'[7]TD-3.2'!$J$56</definedName>
    <definedName name="Herb_FV_B">#REF!</definedName>
    <definedName name="Herb_FV_Km_B">#REF!</definedName>
    <definedName name="Herb_FV_Km_T">#REF!</definedName>
    <definedName name="Herb_FV_T">#REF!</definedName>
    <definedName name="Herb_HerbExport_Dist">#REF!</definedName>
    <definedName name="Herb_Iroq_CRate">#REF!</definedName>
    <definedName name="Herb_Iroq_Dist">#REF!</definedName>
    <definedName name="Herb_Iroq_DRate">#REF!</definedName>
    <definedName name="Herb_Islands_FV_T">'[11]TD-1.1'!#REF!</definedName>
    <definedName name="Herb_Islands_VV_T">'[11]TD-1.1'!#REF!</definedName>
    <definedName name="Herb_MZ_CRate">#REF!</definedName>
    <definedName name="Herb_MZ_Dist">#REF!</definedName>
    <definedName name="Herb_MZ_DRate">#REF!</definedName>
    <definedName name="Herb_Napi_CRate">#REF!</definedName>
    <definedName name="Herb_Napi_Dist">#REF!</definedName>
    <definedName name="Herb_Napi_DRate">#REF!</definedName>
    <definedName name="Herb_Niag_CRate">#REF!</definedName>
    <definedName name="Herb_Niag_Dist">#REF!</definedName>
    <definedName name="Herb_Niag_DRate">#REF!</definedName>
    <definedName name="Herb_NZ_CRate">#REF!</definedName>
    <definedName name="Herb_NZ_Dist">#REF!</definedName>
    <definedName name="Herb_NZ_DRate">#REF!</definedName>
    <definedName name="Herb_Ocean_FV_T">#REF!</definedName>
    <definedName name="Herb_Ocean_PR">'[7]TD-3.3'!$J$109</definedName>
    <definedName name="Herb_Ocean_VV_T">#REF!</definedName>
    <definedName name="Herb_Phil_CRate">#REF!</definedName>
    <definedName name="Herb_Phil_Dist">#REF!</definedName>
    <definedName name="Herb_Phil_DRate">#REF!</definedName>
    <definedName name="Herb_Sabr_CRate">#REF!</definedName>
    <definedName name="Herb_Sabr_Dist">#REF!</definedName>
    <definedName name="Herb_Sabr_DRate">#REF!</definedName>
    <definedName name="Herb_StCl_CRate">#REF!</definedName>
    <definedName name="Herb_StCl_Dist">#REF!</definedName>
    <definedName name="Herb_StCl_DRate">#REF!</definedName>
    <definedName name="Herb_Total_Alloc_Cost">'[7]TD-3.1'!$I$152</definedName>
    <definedName name="Herb_TransCost_Fix">'[7]TD-3.1'!$G$152</definedName>
    <definedName name="Herb_TransCost_Var">'[7]TD-3.1'!$H$152</definedName>
    <definedName name="Herb_UMCP_FV_T">#REF!</definedName>
    <definedName name="Herb_UMCP_PR">'[7]TD-3.3'!#REF!</definedName>
    <definedName name="Herb_UMCP_VV_T">#REF!</definedName>
    <definedName name="Herb_V_FST">'[7]TD-3.1'!$H$150</definedName>
    <definedName name="Herb_VV_B">#REF!</definedName>
    <definedName name="Herb_VV_Km_B">#REF!</definedName>
    <definedName name="Herb_VV_Km_T">#REF!</definedName>
    <definedName name="Herb_VV_T">#REF!</definedName>
    <definedName name="Herb_WZ_CRate">#REF!</definedName>
    <definedName name="Herb_WZ_Dist">#REF!</definedName>
    <definedName name="Herb_WZ_DRate">#REF!</definedName>
    <definedName name="Herbert_FV_Km_T">'[1]TD-1.3'!$I$58</definedName>
    <definedName name="Herbert_FV_T">'[1]TD-1.3'!$H$58</definedName>
    <definedName name="Herbert_VV_Km_T">'[1]TD-1.3'!$F$58</definedName>
    <definedName name="Herbert_VV_T">'[1]TD-1.3'!$E$58</definedName>
    <definedName name="HerbEx_Dist">'[11]TD-1.1'!#REF!</definedName>
    <definedName name="HerbEx_FS_Comm_Rate">'[7]TD-3.2'!#REF!</definedName>
    <definedName name="HerbEx_FS_Dem_Rate">'[7]TD-3.2'!#REF!</definedName>
    <definedName name="HerbEx_Total_Alloc_Cost">'[7]TD-3.2'!#REF!</definedName>
    <definedName name="HerbExp_CRate">#REF!</definedName>
    <definedName name="HerbExp_DRate">#REF!</definedName>
    <definedName name="HourlyReport">#REF!</definedName>
    <definedName name="Huntsville_VV_Annual">'[1]TD-1.2'!$I$174</definedName>
    <definedName name="HV">#REF!</definedName>
    <definedName name="ICG_CDA_AnnualAvg">'[1]TD-1.2'!$H$185</definedName>
    <definedName name="ICG_CDA_WinterAvg">'[1]TD-1.2'!$D$185</definedName>
    <definedName name="ICG_EDA_Annual_Avg">'[1]TD-1.2'!$H$301</definedName>
    <definedName name="ICG_EDA_Augusta">'[1]TD-1.2'!$I$282</definedName>
    <definedName name="ICG_EDA_Barriefield">'[1]TD-1.2'!$I$279</definedName>
    <definedName name="ICG_EDA_Belleville">'[1]TD-1.2'!$I$270</definedName>
    <definedName name="ICG_EDA_Brighton">'[1]TD-1.2'!$I$268</definedName>
    <definedName name="ICG_EDA_Cardinal">'[1]TD-1.2'!$I$284</definedName>
    <definedName name="ICG_EDA_Cobourg">'[1]TD-1.2'!$I$266</definedName>
    <definedName name="ICG_EDA_Colborne">'[1]TD-1.2'!$I$267</definedName>
    <definedName name="ICG_EDA_Corbyville">'[1]TD-1.2'!$I$271</definedName>
    <definedName name="ICG_EDA_Cornwall">'[1]TD-1.2'!$I$292</definedName>
    <definedName name="ICG_EDA_Cornwall_W">'[1]TD-1.2'!$I$291</definedName>
    <definedName name="ICG_EDA_Ernestown">'[1]TD-1.2'!$I$276</definedName>
    <definedName name="ICG_EDA_Gananoque">'[1]TD-1.2'!$I$281</definedName>
    <definedName name="ICG_EDA_Iroquois">'[1]TD-1.2'!$I$285</definedName>
    <definedName name="ICG_EDA_Kingston">'[1]TD-1.2'!$I$278</definedName>
    <definedName name="ICG_EDA_LongSault">'[1]TD-1.2'!$I$290</definedName>
    <definedName name="ICG_EDA_Marysville">'[1]TD-1.2'!$I$273</definedName>
    <definedName name="ICG_EDA_Mattawa">'[1]TD-1.2'!$I$264</definedName>
    <definedName name="ICG_EDA_Morrisburg">'[1]TD-1.2'!$I$286</definedName>
    <definedName name="ICG_EDA_Napanee">'[1]TD-1.2'!$I$274</definedName>
    <definedName name="ICG_EDA_Osnabruck">'[1]TD-1.2'!$I$289</definedName>
    <definedName name="ICG_EDA_Pittsburg">'[1]TD-1.2'!$I$280</definedName>
    <definedName name="ICG_EDA_Port_Hope">'[1]TD-1.2'!$I$265</definedName>
    <definedName name="ICG_EDA_Prescott">'[1]TD-1.2'!$I$283</definedName>
    <definedName name="ICG_EDA_Strathcona">'[1]TD-1.2'!$I$275</definedName>
    <definedName name="ICG_EDA_Sydeham">'[1]TD-1.2'!$I$293</definedName>
    <definedName name="ICG_EDA_Thurlow">'[1]TD-1.2'!$I$272</definedName>
    <definedName name="ICG_EDA_Total">'[1]TD-1.2'!$I$301</definedName>
    <definedName name="ICG_EDA_Trenton">'[1]TD-1.2'!$I$269</definedName>
    <definedName name="ICG_EDA_Westbrook">'[1]TD-1.2'!$I$277</definedName>
    <definedName name="ICG_EDA_William">'[1]TD-1.2'!$I$288</definedName>
    <definedName name="ICG_EDA_Winchester">'[1]TD-1.2'!$I$287</definedName>
    <definedName name="ICG_EDA_Winter_Avg">'[1]TD-1.2'!$D$301</definedName>
    <definedName name="ICG_Hold_Annual_Avg">'[1]TD-1.2'!$H$70</definedName>
    <definedName name="ICG_Hold_Winter_Avg">'[1]TD-1.2'!$D$70</definedName>
    <definedName name="ICG_Man_Annual_Avg">'[1]TD-1.2'!$H$63</definedName>
    <definedName name="ICG_Man_Winter_Avg">'[1]TD-1.2'!$D$63</definedName>
    <definedName name="ICG_North_AnnualAvg">'[1]TD-1.2'!$H$150</definedName>
    <definedName name="ICG_North_WinterAvg">'[1]TD-1.2'!$D$150</definedName>
    <definedName name="ICG_Sask_Annual_Avg">'[1]TD-1.2'!$H$35</definedName>
    <definedName name="ICG_Sask_Winter_Avg">'[1]TD-1.2'!$D$35</definedName>
    <definedName name="ICG_SSMDA_AnnualAvg">'[1]TD-1.2'!$H$165</definedName>
    <definedName name="ICG_SSMDA_STS_DemToll">#REF!</definedName>
    <definedName name="ICG_SSMDA_WinterAvg">'[1]TD-1.2'!$D$165</definedName>
    <definedName name="ICG_WDA_Beardmore">'[1]TD-1.2'!$I$92</definedName>
    <definedName name="ICG_WDA_Geraldton">'[1]TD-1.2'!$I$90</definedName>
    <definedName name="ICG_WDA_Long_Lac">'[1]TD-1.2'!$I$91</definedName>
    <definedName name="ICG_WDA_Total">'[1]TD-1.2'!$I$95</definedName>
    <definedName name="ICG_West_AnnualAvg">'[1]TD-1.2'!$H$95</definedName>
    <definedName name="ICG_West_WinterAvg">'[1]TD-1.2'!$D$95</definedName>
    <definedName name="ICM_M4_DelCom">'[18]ICM Rider'!#REF!</definedName>
    <definedName name="ICM_M5_Del_Int">'[18]ICM Rider'!#REF!</definedName>
    <definedName name="ICM_M5_DelCom_Firm">'[18]ICM Rider'!#REF!</definedName>
    <definedName name="ICM_M7_Del_Int">'[18]ICM Rider'!#REF!</definedName>
    <definedName name="ICM_R01_Del">'[18]ICM Rider'!$M$19</definedName>
    <definedName name="ICM_R100_DelCom">'[18]ICM Rider'!#REF!</definedName>
    <definedName name="ICM_R20_DelCom">'[18]ICM Rider'!#REF!</definedName>
    <definedName name="Ignace_VV_Annual">'[1]TD-1.2'!$I$85</definedName>
    <definedName name="Income_Tax">[7]TOTCAP!$J$14</definedName>
    <definedName name="Income_Tax_Fix_Trans">'[7]Gross Rev Req'!$G$35</definedName>
    <definedName name="Income_Tax_Meter">'[7]Gross Rev Req'!$F$35</definedName>
    <definedName name="Ind10_Tier1">[12]Ogives!$E$30:$P$30</definedName>
    <definedName name="Ind10_Tier2">[12]Ogives!$E$31:$P$31</definedName>
    <definedName name="Ind10_Tier3">[12]Ogives!$E$32:$P$32</definedName>
    <definedName name="Ind10_Tier4">[12]Ogives!$E$33:$P$33</definedName>
    <definedName name="Ind10_Tier5">[12]Ogives!$E$34:$P$34</definedName>
    <definedName name="INPUT_Accum_2012_SEGM" hidden="1">{#N/A,#N/A,FALSE,"Title Page"}</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PEX_BR" hidden="1">"c111"</definedName>
    <definedName name="IQ_CASH_DIVIDENDS_NET_INCOME_FDIC" hidden="1">"c6738"</definedName>
    <definedName name="IQ_CASH_IN_PROCESS_FDIC" hidden="1">"c6386"</definedName>
    <definedName name="IQ_CCE_FDIC" hidden="1">"c6296"</definedName>
    <definedName name="IQ_CH" hidden="1">110000</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Q" hidden="1">5000</definedName>
    <definedName name="IQ_CREDIT_CARD_CHARGE_OFFS_FDIC" hidden="1">"c6652"</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CY" hidden="1">10000</definedName>
    <definedName name="IQ_DA_BR" hidden="1">"c248"</definedName>
    <definedName name="IQ_DA_CF_BR" hidden="1">"c251"</definedName>
    <definedName name="IQ_DA_SUPPL_BR" hidden="1">"c260"</definedName>
    <definedName name="IQ_DA_SUPPL_CF_BR" hidden="1">"c263"</definedName>
    <definedName name="IQ_DAILY" hidden="1">500000</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COVERAGE_NET_CHARGE_OFFS_FDIC" hidden="1">"c6735"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IMATED_ASSESSABLE_DEPOSITS_FDIC" hidden="1">"c6490"</definedName>
    <definedName name="IQ_ESTIMATED_INSURED_DEPOSITS_FDIC" hidden="1">"c6491"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H" hidden="1">100000</definedName>
    <definedName name="IQ_FHLB_ADVANCES_FDIC" hidden="1">"c6366"</definedName>
    <definedName name="IQ_FIDUCIARY_ACTIVITIES_FDIC" hidden="1">"c6571"</definedName>
    <definedName name="IQ_FIFETEEN_YEAR_FIXED_AND_FLOATING_RATE_FDIC" hidden="1">"c6423"</definedName>
    <definedName name="IQ_FIFETEEN_YEAR_MORTGAGE_PASS_THROUGHS_FDIC" hidden="1">"c6415"</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Q" hidden="1">500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_CONTRACTS_FDIC" hidden="1">"c6517"</definedName>
    <definedName name="IQ_FX_CONTRACTS_SPOT_FDIC" hidden="1">"c6356"</definedName>
    <definedName name="IQ_FY" hidden="1">1000</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W_AMORT_BR" hidden="1">"c532"</definedName>
    <definedName name="IQ_GW_INTAN_AMORT_BR" hidden="1">"c1470"</definedName>
    <definedName name="IQ_GW_INTAN_AMORT_CF_BR" hidden="1">"c1473"</definedName>
    <definedName name="IQ_HELD_MATURITY_FDIC" hidden="1">"c6408"</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T_DEBT_BR" hidden="1">"c676"</definedName>
    <definedName name="IQ_LT_DEBT_ISSUED_BR" hidden="1">"c683"</definedName>
    <definedName name="IQ_LT_DEBT_REPAID_BR" hidden="1">"c691"</definedName>
    <definedName name="IQ_LT_INVEST_BR" hidden="1">"c698"</definedName>
    <definedName name="IQ_LTM" hidden="1">2000</definedName>
    <definedName name="IQ_LTMMONTH" hidden="1">120000</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RGER_BR" hidden="1">"c715"</definedName>
    <definedName name="IQ_MERGER_RESTRUCTURE_BR" hidden="1">"c721"</definedName>
    <definedName name="IQ_MINORITY_INTEREST_BR" hidden="1">"c729"</definedName>
    <definedName name="IQ_MONEY_MARKET_DEPOSIT_ACCOUNTS_FDIC" hidden="1">"c6553"</definedName>
    <definedName name="IQ_MONTH" hidden="1">15000</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42619.6730439815</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TM" hidden="1">6000</definedName>
    <definedName name="IQ_NUMBER_DEPOSITS_LESS_THAN_100K_FDIC" hidden="1">"c6495"</definedName>
    <definedName name="IQ_NUMBER_DEPOSITS_MORE_THAN_100K_FDIC" hidden="1">"c6493"</definedName>
    <definedName name="IQ_OBLIGATIONS_OF_STATES_TOTAL_LOANS_FOREIGN_FDIC" hidden="1">"c6447"</definedName>
    <definedName name="IQ_OBLIGATIONS_STATES_FDIC" hidden="1">"c6431"</definedName>
    <definedName name="IQ_OG_TOTAL_OIL_PRODUCTON" hidden="1">"c2059"</definedName>
    <definedName name="IQ_OPER_INC_BR" hidden="1">"c850"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RETURN_ASSETS_FDIC" hidden="1">"c6731"</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ALUATION_GAINS_FDIC" hidden="1">"c6428"</definedName>
    <definedName name="IQ_REVALUATION_LOSSES_FDIC" hidden="1">"c6429"</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EEK" hidden="1">50000</definedName>
    <definedName name="IQ_WRITTEN_OPTION_CONTRACTS_FDIC" hidden="1">"c6509"</definedName>
    <definedName name="IQ_WRITTEN_OPTION_CONTRACTS_FX_RISK_FDIC" hidden="1">"c6514"</definedName>
    <definedName name="IQ_WRITTEN_OPTION_CONTRACTS_NON_FX_IR_FDIC" hidden="1">"c6519"</definedName>
    <definedName name="IQ_YTD" hidden="1">3000</definedName>
    <definedName name="IQ_YTDMONTH" hidden="1">130000</definedName>
    <definedName name="Iroq">#REF!</definedName>
    <definedName name="Iroq_AEC_FV_T">#REF!</definedName>
    <definedName name="Iroq_AEC_PR">'[7]TD-3.3'!$J$251</definedName>
    <definedName name="Iroq_AEC_VV_T">#REF!</definedName>
    <definedName name="Iroq_AGEnergy_FV_T">#REF!</definedName>
    <definedName name="Iroq_AGEnergy_PR">'[7]TD-3.3'!$J$253</definedName>
    <definedName name="Iroq_AGEnergy_VV_T">#REF!</definedName>
    <definedName name="Iroq_Andro_FV_T">'[1]TD-1.1'!$Q$270</definedName>
    <definedName name="Iroq_Andro_PR">'[7]TD-3.3'!$J$255</definedName>
    <definedName name="Iroq_Andro_VV_T">'[1]TD-1.1'!$I$270</definedName>
    <definedName name="Iroq_ATCOR_FV_T">'[11]TD-1.1'!#REF!</definedName>
    <definedName name="Iroq_Atcor_PR">'[7]TD-3.3'!$J$255</definedName>
    <definedName name="Iroq_ATCOR_VV_T">'[11]TD-1.1'!#REF!</definedName>
    <definedName name="Iroq_Brok_FV_Km_T">#REF!</definedName>
    <definedName name="Iroq_Brok_FV_T">#REF!</definedName>
    <definedName name="Iroq_Brok_PR">'[7]TD-3.3'!$J$291</definedName>
    <definedName name="Iroq_Brok_VV_Km_T">#REF!</definedName>
    <definedName name="Iroq_Brok_VV_T">#REF!</definedName>
    <definedName name="Iroq_CentEDA_CRate">#REF!</definedName>
    <definedName name="Iroq_CentEDA_Dist">#REF!</definedName>
    <definedName name="Iroq_CentEDA_DRate">#REF!</definedName>
    <definedName name="Iroq_Chip_CRate">#REF!</definedName>
    <definedName name="Iroq_Chip_Dist">#REF!</definedName>
    <definedName name="Iroq_Chip_DRate">#REF!</definedName>
    <definedName name="Iroq_CndForest_FV_T">#REF!</definedName>
    <definedName name="Iroq_CndForest_VV_T">#REF!</definedName>
    <definedName name="Iroq_CNG_LTWFS_Vol">'[7]TD-4.6'!$G$22</definedName>
    <definedName name="Iroq_Coastal_FV_T">#REF!</definedName>
    <definedName name="Iroq_Coastal_PR">'[7]TD-3.3'!$J$259</definedName>
    <definedName name="Iroq_Coastal_VV_T">#REF!</definedName>
    <definedName name="Iroq_ConsCDA_CRate">#REF!</definedName>
    <definedName name="Iroq_ConsCDA_Dist">#REF!</definedName>
    <definedName name="Iroq_ConsCDA_DRate">#REF!</definedName>
    <definedName name="Iroq_ConsEDA_CRate">#REF!</definedName>
    <definedName name="Iroq_ConsEDA_Dist">#REF!</definedName>
    <definedName name="Iroq_ConsEDA_DRate">#REF!</definedName>
    <definedName name="Iroq_ConsSWDA_CRate">#REF!</definedName>
    <definedName name="Iroq_ConsSWDA_Dist">#REF!</definedName>
    <definedName name="Iroq_ConsSWDA_DRate">#REF!</definedName>
    <definedName name="Iroq_Coral_FV_T">#REF!</definedName>
    <definedName name="Iroq_Coral_PR">'[7]TD-3.3'!$J$261</definedName>
    <definedName name="Iroq_Coral_VV_T">#REF!</definedName>
    <definedName name="Iroq_Corn_CRate">#REF!</definedName>
    <definedName name="Iroq_Corn_Dist">#REF!</definedName>
    <definedName name="Iroq_Corn_DRate">#REF!</definedName>
    <definedName name="Iroq_CR_FV_T">#REF!</definedName>
    <definedName name="Iroq_CR_VV_B">#REF!</definedName>
    <definedName name="Iroq_CR_VV_T">#REF!</definedName>
    <definedName name="Iroq_Crestar_LTWFS_Vol">'[7]TD-4.6'!$G$19</definedName>
    <definedName name="Iroq_Dark_FV_T">#REF!</definedName>
    <definedName name="Iroq_Dark_PR">'[7]TD-3.3'!$J$263</definedName>
    <definedName name="Iroq_Dark_VV_T">#REF!</definedName>
    <definedName name="Iroq_Dem">#REF!</definedName>
    <definedName name="Iroq_Duke_FV_T">'[1]TD-1.1'!$Q$276</definedName>
    <definedName name="Iroq_Duke_PR">'[7]TD-3.3'!$J$265</definedName>
    <definedName name="Iroq_Duke_VV_T">'[1]TD-1.1'!$I$276</definedName>
    <definedName name="Iroq_ECR_FV_T">#REF!</definedName>
    <definedName name="Iroq_ECR_VV_B">#REF!</definedName>
    <definedName name="Iroq_ECR_VV_T">#REF!</definedName>
    <definedName name="Iroq_EH_CRate">#REF!</definedName>
    <definedName name="Iroq_EH_Dist">#REF!</definedName>
    <definedName name="Iroq_EH_DRate">#REF!</definedName>
    <definedName name="Iroq_Engage_FV_T">#REF!</definedName>
    <definedName name="Iroq_Engage_VV_T">#REF!</definedName>
    <definedName name="Iroq_Enron_FV_T">#REF!</definedName>
    <definedName name="Iroq_Enron_PR">'[7]TD-3.3'!$J$267</definedName>
    <definedName name="Iroq_Enron_VV_T">#REF!</definedName>
    <definedName name="Iroq_Esso_FV_T">'[11]TD-1.1'!#REF!</definedName>
    <definedName name="Iroq_Esso_PR">'[7]TD-3.3'!#REF!</definedName>
    <definedName name="Iroq_Esso_VV_T">'[11]TD-1.1'!#REF!</definedName>
    <definedName name="Iroq_F_FST">'[7]TD-3.1'!$G$209</definedName>
    <definedName name="Iroq_Forest_PR">'[7]TD-3.3'!$J$257</definedName>
    <definedName name="Iroq_FS_Comm_Rate">'[7]TD-3.2'!$K$66</definedName>
    <definedName name="Iroq_FS_Dem_Rate">'[7]TD-3.2'!$J$66</definedName>
    <definedName name="Iroq_FV_B">#REF!</definedName>
    <definedName name="Iroq_FV_Km_B">#REF!</definedName>
    <definedName name="Iroq_FV_Km_T">#REF!</definedName>
    <definedName name="Iroq_FV_T">#REF!</definedName>
    <definedName name="Iroq_GMi_FV_Km_T">'[11]TD-1.1'!#REF!</definedName>
    <definedName name="Iroq_GMi_Pr">'[7]TD-3.3'!#REF!</definedName>
    <definedName name="Iroq_GMi_VV_Km_T">'[11]TD-1.1'!#REF!</definedName>
    <definedName name="Iroq_GMiEDA_CRate">#REF!</definedName>
    <definedName name="Iroq_GMiEDA_Dist">#REF!</definedName>
    <definedName name="Iroq_GMiEDA_DRate">#REF!</definedName>
    <definedName name="Iroq_Husky_FV_T">#REF!</definedName>
    <definedName name="Iroq_Husky_PR">'[7]TD-3.3'!$J$269</definedName>
    <definedName name="Iroq_Husky_VV_T">#REF!</definedName>
    <definedName name="Iroq_JMC_FV_T">#REF!</definedName>
    <definedName name="Iroq_JMC_PR">'[7]TD-3.3'!$J$273</definedName>
    <definedName name="Iroq_JMC_VV_T">#REF!</definedName>
    <definedName name="Iroq_Jordan_FV_T">#REF!</definedName>
    <definedName name="Iroq_Jordan_PR">'[7]TD-3.3'!$J$271</definedName>
    <definedName name="Iroq_Jordan_VV_T">#REF!</definedName>
    <definedName name="Iroq_Kamine_FV_T">#REF!</definedName>
    <definedName name="Iroq_Kamine_PR">'[7]TD-3.3'!$J$275</definedName>
    <definedName name="Iroq_Kamine_VV_T">#REF!</definedName>
    <definedName name="Iroq_L_C_PR">'[7]TD-3.3'!#REF!</definedName>
    <definedName name="Iroq_L_C_WGML_2_3">'[11]TD-1.1'!#REF!</definedName>
    <definedName name="Iroq_LJEnergy_FV_T">'[11]TD-1.1'!#REF!</definedName>
    <definedName name="Iroq_LJEnergy_PR">'[7]TD-3.3'!#REF!</definedName>
    <definedName name="Iroq_LJEnergy_VV_T">'[11]TD-1.1'!#REF!</definedName>
    <definedName name="Iroq_N_Canada_PR">'[7]TD-3.3'!#REF!</definedName>
    <definedName name="Iroq_NBS_FV_Km_B">'[1]TD-1.6'!$J$30</definedName>
    <definedName name="Iroq_NBS_FV_Km_T">'[1]TD-1.6'!$J$46</definedName>
    <definedName name="Iroq_NBS_VV_Km_B">'[1]TD-1.6'!$F$30</definedName>
    <definedName name="Iroq_NBS_VV_Km_T">'[1]TD-1.6'!$F$46</definedName>
    <definedName name="Iroq_NCan_FV_T">'[11]TD-1.1'!#REF!</definedName>
    <definedName name="Iroq_NCan_VV_T">'[11]TD-1.1'!#REF!</definedName>
    <definedName name="Iroq_New_FV_T">#REF!</definedName>
    <definedName name="Iroq_New_PR">'[7]TD-3.3'!$J$277</definedName>
    <definedName name="Iroq_New_VV_T">#REF!</definedName>
    <definedName name="Iroq_Niag_CRate">#REF!</definedName>
    <definedName name="Iroq_Niag_Dist">#REF!</definedName>
    <definedName name="Iroq_Niag_DRate">#REF!</definedName>
    <definedName name="Iroq_Norcen_FV_T">#REF!</definedName>
    <definedName name="Iroq_Norcen_VV_T">#REF!</definedName>
    <definedName name="Iroq_Para_FV_T">'[1]TD-1.1'!$Q$287</definedName>
    <definedName name="Iroq_Para_PR">'[7]TD-3.3'!$J$279</definedName>
    <definedName name="Iroq_Para_VV_T">'[1]TD-1.1'!$I$287</definedName>
    <definedName name="Iroq_Paw_FV_T">#REF!</definedName>
    <definedName name="Iroq_Paw_PR">'[7]TD-3.3'!$J$281</definedName>
    <definedName name="Iroq_Paw_VV_T">#REF!</definedName>
    <definedName name="Iroq_PChrg">'[7]TD-4.4'!$G$256</definedName>
    <definedName name="Iroq_Phil_CRate">#REF!</definedName>
    <definedName name="Iroq_Phil_Dist">#REF!</definedName>
    <definedName name="Iroq_Phil_DRate">#REF!</definedName>
    <definedName name="Iroq_Pinn_PR">'[7]TD-3.3'!#REF!</definedName>
    <definedName name="Iroq_Pinnac_FV_T">#REF!</definedName>
    <definedName name="Iroq_Pinnac_PR">'[7]TD-3.3'!$J$283</definedName>
    <definedName name="Iroq_Pinnac_VV_T">#REF!</definedName>
    <definedName name="Iroq_Pressure_Chg">#REF!</definedName>
    <definedName name="Iroq_Progas_FV_T">#REF!</definedName>
    <definedName name="Iroq_ProGas_PR">'[7]TD-3.3'!$J$285</definedName>
    <definedName name="Iroq_Progas_VV_T">#REF!</definedName>
    <definedName name="Iroq_Renais_FV_T">#REF!</definedName>
    <definedName name="Iroq_Renais_VV_T">#REF!</definedName>
    <definedName name="Iroq_Rennais_PR">'[7]TD-3.3'!$J$287</definedName>
    <definedName name="Iroq_Rio_PR">'[7]TD-3.3'!$J$289</definedName>
    <definedName name="Iroq_RioAlt_FV_T">#REF!</definedName>
    <definedName name="Iroq_RioAlt_VV_T">#REF!</definedName>
    <definedName name="Iroq_Sabr_CRate">#REF!</definedName>
    <definedName name="Iroq_Sabr_Dist">#REF!</definedName>
    <definedName name="Iroq_Sabr_DRate">#REF!</definedName>
    <definedName name="Iroq_Selkirk_FV_T">'[11]TD-1.1'!#REF!</definedName>
    <definedName name="Iroq_Selkirk_VV_T">'[11]TD-1.1'!#REF!</definedName>
    <definedName name="Iroq_Shell_FV_T">'[11]TD-1.1'!#REF!</definedName>
    <definedName name="Iroq_Shell_PR">'[7]TD-3.3'!#REF!</definedName>
    <definedName name="Iroq_Shell_VV_T">'[11]TD-1.1'!#REF!</definedName>
    <definedName name="Iroq_STFT_Comm_Rate">#REF!</definedName>
    <definedName name="Iroq_STFT_Dem_Rate">#REF!</definedName>
    <definedName name="Iroq_TB_FV_B">'[1]TD-1.5'!$AD$256</definedName>
    <definedName name="Iroq_TB_FV_Km_B">'[1]TD-1.5'!$J$30</definedName>
    <definedName name="Iroq_TB_FV_Km_T">'[1]TD-1.5'!$J$50</definedName>
    <definedName name="Iroq_TB_FV_T">'[1]TD-1.5'!$AE$256</definedName>
    <definedName name="Iroq_TB_VV_B">'[1]TD-1.5'!$AA$256</definedName>
    <definedName name="Iroq_TB_VV_Km_B">'[1]TD-1.5'!$F$30</definedName>
    <definedName name="Iroq_TB_VV_Km_T">'[1]TD-1.5'!$F$50</definedName>
    <definedName name="Iroq_TB_VV_T">'[1]TD-1.5'!$AB$256</definedName>
    <definedName name="Iroq_TCGS_FV_T">#REF!</definedName>
    <definedName name="Iroq_TCGS_PR">'[7]TD-3.3'!$J$293</definedName>
    <definedName name="Iroq_TCGS_VV_T">#REF!</definedName>
    <definedName name="Iroq_Total_Alloc_Cost">'[7]TD-3.1'!$I$211</definedName>
    <definedName name="Iroq_TransCost_Fix">'[7]TD-3.1'!$G$211</definedName>
    <definedName name="Iroq_TransCost_Var">'[7]TD-3.1'!$H$211</definedName>
    <definedName name="Iroq_UN_FV_B">'[1]TD-1.4'!$M$37</definedName>
    <definedName name="Iroq_UN_FV_Km_B">'[1]TD-1.4'!$O$37</definedName>
    <definedName name="Iroq_UN_FV_Km_T">'[1]TD-1.4'!$O$96</definedName>
    <definedName name="Iroq_UN_FV_T">'[1]TD-1.4'!$M$96</definedName>
    <definedName name="Iroq_UN_VV_B">'[1]TD-1.4'!$G$37</definedName>
    <definedName name="Iroq_UN_VV_Km_B">'[1]TD-1.4'!$I$37</definedName>
    <definedName name="Iroq_UN_VV_Km_T">'[1]TD-1.4'!$I$96</definedName>
    <definedName name="Iroq_UN_VV_T">'[1]TD-1.4'!$G$96</definedName>
    <definedName name="Iroq_UnionCDA_CRate">#REF!</definedName>
    <definedName name="Iroq_UnionCDA_Dist">#REF!</definedName>
    <definedName name="Iroq_UnionCDA_DRate">#REF!</definedName>
    <definedName name="Iroq_UnionSWDA_CRate">#REF!</definedName>
    <definedName name="Iroq_UnionSWDA_Dist">#REF!</definedName>
    <definedName name="Iroq_UnionSWDA_DRate">#REF!</definedName>
    <definedName name="Iroq_V_FST">'[7]TD-3.1'!$H$209</definedName>
    <definedName name="Iroq_VV_B">#REF!</definedName>
    <definedName name="Iroq_VV_Km_B">#REF!</definedName>
    <definedName name="Iroq_VV_Km_T">#REF!</definedName>
    <definedName name="Iroq_VV_T">#REF!</definedName>
    <definedName name="Iroq_WFS_Toll">#REF!</definedName>
    <definedName name="Iroq_WGML_PR">'[7]TD-3.3'!$J$293</definedName>
    <definedName name="Iroq_Win_FV_Km_B">'[1]TD-1.7'!$J$28</definedName>
    <definedName name="Iroq_Win_FV_Km_T">'[1]TD-1.7'!$J$45</definedName>
    <definedName name="Iroq_Win_VV_Km_B">'[1]TD-1.7'!$F$28</definedName>
    <definedName name="Iroq_Win_VV_Km_T">'[1]TD-1.7'!$F$45</definedName>
    <definedName name="IroqFalls_VV_Annual">'[1]TD-1.2'!$I$122</definedName>
    <definedName name="Iroquois">#REF!</definedName>
    <definedName name="IS_FV_Rev">'[7]TD-4.3'!#REF!</definedName>
    <definedName name="IS_FVD_Rev">'[7]TD-4.3'!#REF!</definedName>
    <definedName name="IS_Metering_Revenue">'[7]TD-2.1'!#REF!</definedName>
    <definedName name="IsData">#REF!</definedName>
    <definedName name="ISS_Meter">'[7]TD-4.3'!#REF!</definedName>
    <definedName name="ISW_Meter">'[7]TD-4.3'!#REF!</definedName>
    <definedName name="IT_EW_Diff">#REF!</definedName>
    <definedName name="j">[27]RIDERS!$AS$25</definedName>
    <definedName name="JanAOS">#REF!</definedName>
    <definedName name="JanHV">#REF!</definedName>
    <definedName name="Joliette_VV_Annual">'[1]TD-1.2'!$I$326</definedName>
    <definedName name="Jr_Deb_Amount">[7]TOTCAP!$G$25</definedName>
    <definedName name="Jr_Deb_Rate">[7]TOTCAP!$J$24</definedName>
    <definedName name="Jr_Deb_Ratio">[7]TOTCAP!$I$263</definedName>
    <definedName name="JulAOS">#REF!</definedName>
    <definedName name="JulHV">#REF!</definedName>
    <definedName name="JunAOS">#REF!</definedName>
    <definedName name="JunHV">#REF!</definedName>
    <definedName name="k">[27]RIDERS!$AS$26</definedName>
    <definedName name="Kam_BF_Repl_Vol">'[7]TD-4.4'!$O$362</definedName>
    <definedName name="Kam_Chip_Repl_Vol">'[7]TD-4.4'!$O$411</definedName>
    <definedName name="Kam_ND_Repl_Vol">'[7]TD-4.4'!$O$363</definedName>
    <definedName name="Kap_Power_VV_Annual">'[1]TD-1.2'!$I$144</definedName>
    <definedName name="Kapusk_VV_Annual">'[1]TD-1.2'!$I$117</definedName>
    <definedName name="Keewatin_VV_Annual">'[1]TD-1.2'!$I$81</definedName>
    <definedName name="Kenora_VV_Annual">'[1]TD-1.2'!$I$82</definedName>
    <definedName name="King_STS_Meter">'[7]TD-4.2'!$AJ$164</definedName>
    <definedName name="Kingston_PUC">'[1]TD-1.6'!$N$140</definedName>
    <definedName name="Kingston_PUC_Annual">'[1]TD-1.2'!$H$310</definedName>
    <definedName name="Kingston_PUC_Winter">'[1]TD-1.2'!$D$310</definedName>
    <definedName name="Kingston_STS_CommToll">'[7]TD-4.2'!$R$136</definedName>
    <definedName name="Kingston_STS_CommVol">'[7]TD-4.2'!$E$34</definedName>
    <definedName name="Kingston_STS_DemRev">'[7]TD-4.2'!$I$33</definedName>
    <definedName name="Kingston_STS_DemToll">'[7]TD-4.2'!$R$134</definedName>
    <definedName name="Kingston_STS_DemVol">'[7]TD-4.2'!$E$33</definedName>
    <definedName name="Kingston_STS_Rev">'[7]TD-4.2'!$I$36</definedName>
    <definedName name="Kingston_VV_Annual">'[1]TD-1.2'!$I$308</definedName>
    <definedName name="Kirk_CentEDA_CRate">#REF!</definedName>
    <definedName name="Kirk_CentEDA_Dist">#REF!</definedName>
    <definedName name="Kirk_CentEDA_DRate">#REF!</definedName>
    <definedName name="Kirk_Chip_CRate">#REF!</definedName>
    <definedName name="Kirk_Chip_Dist">#REF!</definedName>
    <definedName name="Kirk_Chip_DRate">#REF!</definedName>
    <definedName name="Kirk_Chip_F_FST">'[7]TD-3.1'!$G$344</definedName>
    <definedName name="Kirk_Chip_FS_Comm_Rate">'[7]TD-3.2'!$K$88</definedName>
    <definedName name="Kirk_Chip_FS_Dem_Rate">'[7]TD-3.2'!$J$88</definedName>
    <definedName name="Kirk_Chip_FV_Km_T">#REF!</definedName>
    <definedName name="Kirk_Chip_FV_T">#REF!</definedName>
    <definedName name="Kirk_Chip_SI_FV_T">#REF!</definedName>
    <definedName name="Kirk_Chip_SI_PR">'[7]TD-3.3'!$J$432</definedName>
    <definedName name="Kirk_Chip_SI_VV_T">#REF!</definedName>
    <definedName name="Kirk_Chip_Total_Alloc_Cost">'[7]TD-3.1'!$I$346</definedName>
    <definedName name="Kirk_Chip_TransCost_Fix">'[7]TD-3.1'!$G$346</definedName>
    <definedName name="Kirk_Chip_TransCost_Var">'[7]TD-3.1'!$H$346</definedName>
    <definedName name="Kirk_Chip_VV_Km_T">#REF!</definedName>
    <definedName name="Kirk_Chip_VV_T">#REF!</definedName>
    <definedName name="Kirk_Chip_WFS_Toll">#REF!</definedName>
    <definedName name="Kirk_ConsCDA_CRate">#REF!</definedName>
    <definedName name="Kirk_ConsCDA_Dist">#REF!</definedName>
    <definedName name="Kirk_ConsCDA_DRate">#REF!</definedName>
    <definedName name="Kirk_ConsEDA_CRate">#REF!</definedName>
    <definedName name="Kirk_ConsEDA_Dist">#REF!</definedName>
    <definedName name="Kirk_ConsEDA_DRate">#REF!</definedName>
    <definedName name="Kirk_ConsSWDA_BHIS">#REF!</definedName>
    <definedName name="Kirk_ConsSWDA_BHIW">#REF!</definedName>
    <definedName name="Kirk_ConsSWDA_Dist">#REF!</definedName>
    <definedName name="Kirk_Corn_CRate">#REF!</definedName>
    <definedName name="Kirk_Corn_Dist">#REF!</definedName>
    <definedName name="Kirk_Corn_DRate">#REF!</definedName>
    <definedName name="Kirk_EH_CRate">#REF!</definedName>
    <definedName name="Kirk_EH_Dist">#REF!</definedName>
    <definedName name="Kirk_EH_DRate">#REF!</definedName>
    <definedName name="Kirk_GMiEDA_CRate">#REF!</definedName>
    <definedName name="Kirk_GMiEDA_Dist">#REF!</definedName>
    <definedName name="Kirk_GMiEDA_DRate">#REF!</definedName>
    <definedName name="Kirk_Iroq_CRate">#REF!</definedName>
    <definedName name="Kirk_Iroq_Dist">#REF!</definedName>
    <definedName name="Kirk_Iroq_DRate">#REF!</definedName>
    <definedName name="Kirk_Niag_CRate">#REF!</definedName>
    <definedName name="Kirk_Niag_Dist">#REF!</definedName>
    <definedName name="Kirk_Niag_DRate">#REF!</definedName>
    <definedName name="Kirk_Niag_WFS_Toll">#REF!</definedName>
    <definedName name="Kirk_Phil_CRate">#REF!</definedName>
    <definedName name="Kirk_Phil_Dist">#REF!</definedName>
    <definedName name="Kirk_Phil_DRate">#REF!</definedName>
    <definedName name="Kirk_Sabr_CRate">#REF!</definedName>
    <definedName name="Kirk_Sabr_Dist">#REF!</definedName>
    <definedName name="Kirk_Sabr_DRate">#REF!</definedName>
    <definedName name="Kirk_UnionCDA_CRate">#REF!</definedName>
    <definedName name="Kirk_UnionCDA_Dist">#REF!</definedName>
    <definedName name="Kirk_UnionCDA_DRate">#REF!</definedName>
    <definedName name="Kirk_UnionSWDA_BHIS">#REF!</definedName>
    <definedName name="Kirk_UnionSWDA_BHIW">#REF!</definedName>
    <definedName name="Kirk_UnionSWDA_Dist">#REF!</definedName>
    <definedName name="Kirkland_VV_Annual">'[1]TD-1.2'!$I$128</definedName>
    <definedName name="kk">[27]RIDERS!$AS$27</definedName>
    <definedName name="KPUC_Elig_FV_B">'[1]TD-1.6'!$Q$140</definedName>
    <definedName name="KPUC_Elig_FV_T">'[1]TD-1.6'!$R$140</definedName>
    <definedName name="KPUC_Elig_VV_T">'[1]TD-1.6'!$O$140</definedName>
    <definedName name="LAcadie_VV_Annual">'[1]TD-1.2'!$I$320</definedName>
    <definedName name="Land_Rts_Depr_Trans">[7]TOTCAP!$F$52</definedName>
    <definedName name="Land_Rts_Util_Meter">[7]TOTCAP!$E$45</definedName>
    <definedName name="Land_Util_Meter">[7]TOTCAP!$E$44</definedName>
    <definedName name="Landmark_VV_Annual">'[1]TD-1.2'!$I$57</definedName>
    <definedName name="Lanoraie_VV_Annual">'[1]TD-1.2'!$I$347</definedName>
    <definedName name="Large_Corp_Tax">[7]TOTCAP!$K$304</definedName>
    <definedName name="LAssomption_VV_Annual">'[1]TD-1.2'!$I$327</definedName>
    <definedName name="Last_QRAM">[25]Inputs!$H$8</definedName>
    <definedName name="Last_QRAM_Date">[25]Inputs!$H$9</definedName>
    <definedName name="Lavatrie_VV_Annual">'[1]TD-1.2'!$I$355</definedName>
    <definedName name="leap_feb">29</definedName>
    <definedName name="leap_year">366</definedName>
    <definedName name="Lfeb">[28]Factors!$B$11</definedName>
    <definedName name="li" hidden="1">{#N/A,#N/A,FALSE,"TITLE PAGE";#N/A,#N/A,FALSE,"Cash Flow";#N/A,#N/A,FALSE,"Cash Flow Detailed";#N/A,#N/A,FALSE,"EO summary IS";#N/A,#N/A,FALSE,"Op Income";#N/A,#N/A,FALSE,"Power ";#N/A,#N/A,FALSE,"GAS";#N/A,#N/A,FALSE,"MidstreamPage";#N/A,#N/A,FALSE,"P&amp;P";#N/A,#N/A,FALSE,"International";#N/A,#N/A,FALSE,"Controllable Costs"}</definedName>
    <definedName name="Lieb">#REF!</definedName>
    <definedName name="Lieb_Chip_CRate">#REF!</definedName>
    <definedName name="Lieb_Chip_Dist">#REF!</definedName>
    <definedName name="Lieb_Chip_DRate">#REF!</definedName>
    <definedName name="Lieb_Corn_CRate">#REF!</definedName>
    <definedName name="Lieb_Corn_Dist">#REF!</definedName>
    <definedName name="Lieb_Corn_DRate">#REF!</definedName>
    <definedName name="Lieb_EH_CRate">#REF!</definedName>
    <definedName name="Lieb_EH_Dist">#REF!</definedName>
    <definedName name="Lieb_EH_DRate">#REF!</definedName>
    <definedName name="Lieb_Emer_CRate">#REF!</definedName>
    <definedName name="Lieb_Emer_Dist">#REF!</definedName>
    <definedName name="Lieb_Emer_DRate">#REF!</definedName>
    <definedName name="Lieb_EZ_CRate">#REF!</definedName>
    <definedName name="Lieb_EZ_Dist">#REF!</definedName>
    <definedName name="Lieb_EZ_DRate">#REF!</definedName>
    <definedName name="Lieb_FS_Comm_Rate">'[7]TD-3.2'!$K$39</definedName>
    <definedName name="Lieb_FS_Dem_Rate">'[7]TD-3.2'!$J$39</definedName>
    <definedName name="Lieb_Iroq_CRate">#REF!</definedName>
    <definedName name="Lieb_Iroq_Dist">#REF!</definedName>
    <definedName name="Lieb_Iroq_DRate">#REF!</definedName>
    <definedName name="Lieb_MZ_CRate">#REF!</definedName>
    <definedName name="Lieb_MZ_Dist">#REF!</definedName>
    <definedName name="Lieb_MZ_DRate">#REF!</definedName>
    <definedName name="Lieb_Napi_CRate">#REF!</definedName>
    <definedName name="Lieb_Napi_Dist">#REF!</definedName>
    <definedName name="Lieb_Napi_DRate">#REF!</definedName>
    <definedName name="Lieb_Niag_CRate">#REF!</definedName>
    <definedName name="Lieb_Niag_Dist">#REF!</definedName>
    <definedName name="Lieb_Niag_DRate">#REF!</definedName>
    <definedName name="Lieb_NZ_CRate">#REF!</definedName>
    <definedName name="Lieb_NZ_Dist">#REF!</definedName>
    <definedName name="Lieb_NZ_DRate">#REF!</definedName>
    <definedName name="Lieb_Phil_CRate">#REF!</definedName>
    <definedName name="Lieb_Phil_Dist">#REF!</definedName>
    <definedName name="Lieb_Phil_DRate">#REF!</definedName>
    <definedName name="Lieb_Sabr_CRate">#REF!</definedName>
    <definedName name="Lieb_Sabr_Dist">#REF!</definedName>
    <definedName name="Lieb_Sabr_DRate">#REF!</definedName>
    <definedName name="Lieb_StCl_CRate">#REF!</definedName>
    <definedName name="Lieb_StCl_Dist">#REF!</definedName>
    <definedName name="Lieb_StCl_DRate">#REF!</definedName>
    <definedName name="Lieb_Total_Alloc_Cost">'[7]TD-3.1'!$I$113</definedName>
    <definedName name="Lieb_TransCost_Fix">'[7]TD-3.1'!$G$113</definedName>
    <definedName name="Lieb_TransCost_Var">'[7]TD-3.1'!$H$113</definedName>
    <definedName name="Lieb_WZ_CRate">#REF!</definedName>
    <definedName name="Lieb_WZ_Dist">#REF!</definedName>
    <definedName name="Lieb_WZ_DRate">#REF!</definedName>
    <definedName name="limcount" hidden="1">3</definedName>
    <definedName name="linda" hidden="1">{#N/A,#N/A,FALSE,"TITLE PAGE";#N/A,#N/A,FALSE,"Cash Flow";#N/A,#N/A,FALSE,"Cash Flow Detailed";#N/A,#N/A,FALSE,"EO summary IS";#N/A,#N/A,FALSE,"Op Income";#N/A,#N/A,FALSE,"Power ";#N/A,#N/A,FALSE,"GAS";#N/A,#N/A,FALSE,"MidstreamPage";#N/A,#N/A,FALSE,"P&amp;P";#N/A,#N/A,FALSE,"International";#N/A,#N/A,FALSE,"Controllable Costs"}</definedName>
    <definedName name="lindas" hidden="1">{#N/A,#N/A,FALSE,"TITLE PAGE";#N/A,#N/A,FALSE,"Cash Flow";#N/A,#N/A,FALSE,"Cash Flow Detailed";#N/A,#N/A,FALSE,"EO summary IS";#N/A,#N/A,FALSE,"Op Income";#N/A,#N/A,FALSE,"Power ";#N/A,#N/A,FALSE,"GAS";#N/A,#N/A,FALSE,"MidstreamPage";#N/A,#N/A,FALSE,"P&amp;P";#N/A,#N/A,FALSE,"International";#N/A,#N/A,FALSE,"Controllable Costs"}</definedName>
    <definedName name="Lindsay" hidden="1">{#N/A,#N/A,FALSE,"PIPE-FAC";#N/A,#N/A,FALSE,"PIPE-FAC"}</definedName>
    <definedName name="Load_Center_Adjust">'[1]TD-1.3'!$G$77</definedName>
    <definedName name="Local_Production">'[29]Report Lookup Tables'!$E$55:$E$56</definedName>
    <definedName name="long_month">31</definedName>
    <definedName name="Louiseville_VV_Annual">'[1]TD-1.2'!$I$328</definedName>
    <definedName name="Lowther_VV_Annual">'[1]TD-1.2'!$I$115</definedName>
    <definedName name="LT_WFS_Toll">#REF!</definedName>
    <definedName name="LTWFS_FV_Rev">'[7]TD-4.6'!$T$54</definedName>
    <definedName name="LTWFS_FVD_Rev">'[7]TD-4.6'!$T$64</definedName>
    <definedName name="LTWFS_Rate">'[7]TD-4.6'!$F$19</definedName>
    <definedName name="LTWFS_VVD_Rev">'[7]TD-4.6'!$T$74</definedName>
    <definedName name="M1_Delivery_Temp1">[13]RIDERS!$AU$15</definedName>
    <definedName name="M1_Delivery_Temp2">[13]RIDERS!$AU$16</definedName>
    <definedName name="M1_Delivery_Temp3">[13]RIDERS!$AU$17</definedName>
    <definedName name="M1_Temp_Storage">[13]RIDERS!$AU$33</definedName>
    <definedName name="M2_Delivery_Temp1">[13]RIDERS!$AU$21</definedName>
    <definedName name="M2_Delivery_Temp2">[13]RIDERS!$AU$22</definedName>
    <definedName name="M2_Delivery_Temp3">[13]RIDERS!$AU$23</definedName>
    <definedName name="M2_Temp_Storage">[13]RIDERS!$AU$34</definedName>
    <definedName name="M4_M5_Days_Use_Discount_Tier1">[18]Input!$B$40</definedName>
    <definedName name="M4_M5_Days_Use_Discount_Tier2">[18]Input!$B$41</definedName>
    <definedName name="m59m59">#REF!</definedName>
    <definedName name="MacGregor_VV_Annual">'[1]TD-1.2'!$I$47</definedName>
    <definedName name="Madill_VV_Annual">'[1]TD-1.2'!$I$175</definedName>
    <definedName name="Man_Dem">#REF!</definedName>
    <definedName name="Man_FS_Comm">#REF!</definedName>
    <definedName name="Man_FS_Comm_Rate">#REF!</definedName>
    <definedName name="Man_FS_Dem">#REF!</definedName>
    <definedName name="Man_FS_Dem_Rate">#REF!</definedName>
    <definedName name="ManRate">#REF!</definedName>
    <definedName name="MarAOS">#REF!</definedName>
    <definedName name="MarHV">#REF!</definedName>
    <definedName name="Marten_VV_Annual">'[1]TD-1.2'!$I$136</definedName>
    <definedName name="Mascouche_VV_Annual">'[1]TD-1.2'!$I$343</definedName>
    <definedName name="Matheson_VV_Annual">'[1]TD-1.2'!$I$125</definedName>
    <definedName name="Mattice_VV_Annual">'[1]TD-1.2'!$I$114</definedName>
    <definedName name="MAV_Delivery_M4_Firm">[10]Supplementals!$K$197</definedName>
    <definedName name="MAV_Delivery_M4M5_Int">[10]Supplementals!$K$202</definedName>
    <definedName name="MAV_GasSupply_M4M5">[10]Supplementals!$K$94</definedName>
    <definedName name="MayAOS">#REF!</definedName>
    <definedName name="MayHV">#REF!</definedName>
    <definedName name="Meter_Del_Press">'[7]TD-2.1'!#REF!</definedName>
    <definedName name="Meter_Diversion">'[7]TD-2.1'!#REF!</definedName>
    <definedName name="Meter_Factor_Misc_Rev">'[7]TD-2.1'!$F$50</definedName>
    <definedName name="Meter_Gas_Exch">'[7]TD-2.1'!#REF!</definedName>
    <definedName name="Meter_Gross_Rev_Req">'[7]TD-2.1'!$F$113</definedName>
    <definedName name="Meter_IS">'[7]TD-2.1'!#REF!</definedName>
    <definedName name="Meter_Meter">'[7]TD-2.1'!#REF!</definedName>
    <definedName name="Meter_Misc_Credit">'[7]TD-2.1'!$F$137</definedName>
    <definedName name="Meter_Net_Rev_Req">'[7]TD-2.1'!$F$141</definedName>
    <definedName name="Meter_PS">'[7]TD-2.1'!#REF!</definedName>
    <definedName name="Meter_STS">'[7]TD-2.1'!#REF!</definedName>
    <definedName name="Meter_TWS">'[7]TD-2.1'!#REF!</definedName>
    <definedName name="Metering">'[7]TD-4.6'!#REF!</definedName>
    <definedName name="MeterList">#REF!</definedName>
    <definedName name="metricthree" hidden="1">{#N/A,#N/A,FALSE,"PIPE-FAC";#N/A,#N/A,FALSE,"PIPE-FAC"}</definedName>
    <definedName name="metricthree3" hidden="1">{#N/A,#N/A,FALSE,"PIPE-FAC";#N/A,#N/A,FALSE,"PIPE-FAC"}</definedName>
    <definedName name="MEWarning" hidden="1">1</definedName>
    <definedName name="Miniota_VV_Annual">'[1]TD-1.2'!$I$40</definedName>
    <definedName name="Mirabel_VV_Annual">'[1]TD-1.2'!$I$352</definedName>
    <definedName name="Misc_Factor_Misc_Rev">'[7]TD-2.1'!$E$50</definedName>
    <definedName name="Misc_Rev">'[7]TD-2.1'!$D$137</definedName>
    <definedName name="Monthly_Charge_6Nations">'[10]Detail Model'!$BV$534</definedName>
    <definedName name="Monthly_Charge_M1">'[10]Detail Model'!$BM$275</definedName>
    <definedName name="Monthly_Charge_M1_Bill32">'[18]Detail Model'!$BK$269</definedName>
    <definedName name="Monthly_Charge_M2">'[10]Detail Model'!$BM$288</definedName>
    <definedName name="Monthly_Charge_M2_Bill32">'[18]Detail Model'!$BK$282</definedName>
    <definedName name="Monthly_Charge_M4_Bill32">'[18]Detail Model'!$BK$345</definedName>
    <definedName name="Monthly_Charge_M5">'[10]Detail Model'!$BM$350</definedName>
    <definedName name="Monthly_Charge_M5_Bill32">'[18]Detail Model'!$BK$345</definedName>
    <definedName name="Monthly_Charge_NRG">'[10]Detail Model'!$BV$533</definedName>
    <definedName name="Monthly_Charge_R01">'[10]Detail Model'!$BM$22</definedName>
    <definedName name="Monthly_Charge_R01_Bill32">'[18]Detail Model'!$BK$23</definedName>
    <definedName name="Monthly_Charge_R10">'[10]Detail Model'!$BM$80</definedName>
    <definedName name="Monthly_Charge_R10_Bill32">'[18]Detail Model'!$BK$78</definedName>
    <definedName name="Monthly_Charge_R100">'[10]Detail Model'!$BM$214</definedName>
    <definedName name="Monthly_Charge_R100_Bill32">'[18]Detail Model'!$BK$210</definedName>
    <definedName name="Monthly_Charge_R20">'[10]Detail Model'!$BM$138</definedName>
    <definedName name="Monthly_Charge_R20_Bill32">'[18]Detail Model'!$BK$133</definedName>
    <definedName name="Monthly_Charge_R25">'[10]Detail Model'!$BM$203</definedName>
    <definedName name="Monthly_Charge_T1">'[10]Detail Model'!$BM$459</definedName>
    <definedName name="Monthly_Charge_T1_Bill32">'[18]Detail Model'!$BK$457</definedName>
    <definedName name="Monthly_Charge_T2">'[10]Detail Model'!$BM$486</definedName>
    <definedName name="Monthly_Charge_T2_Bill32">'[18]Detail Model'!$BK$514</definedName>
    <definedName name="Monthly_Charge_T3">'[10]Detail Model'!$BM$535</definedName>
    <definedName name="Monthly_Transport_R100">'[15]Detail Model'!$BK$263</definedName>
    <definedName name="Monthly_Transport_R20">'[15]Detail Model'!$BK$167</definedName>
    <definedName name="Monthly_Transport_R25">'[10]Detail Model'!$BM$205</definedName>
    <definedName name="Moonbeam_VV_Annual">'[1]TD-1.2'!$I$118</definedName>
    <definedName name="Moosomin_VV_Annual">'[1]TD-1.2'!$I$23</definedName>
    <definedName name="Mun_Tax_Fix_Trans">'[7]Gross Rev Req'!$G$33</definedName>
    <definedName name="Mun_Tax_Meter">'[7]Gross Rev Req'!$F$33</definedName>
    <definedName name="Mun_Tax_Trans_First">[7]FUNS!$G$221</definedName>
    <definedName name="Mun_Taxes">[7]FUNS!$G$216</definedName>
    <definedName name="Muskoka_VV_Annual">'[1]TD-1.2'!$I$177</definedName>
    <definedName name="MZ">#REF!</definedName>
    <definedName name="MZ_Ave_FR">#REF!</definedName>
    <definedName name="Mz_Centra_FV_T">#REF!</definedName>
    <definedName name="Mz_Centra_PR">'[7]TD-3.3'!$J$24</definedName>
    <definedName name="Mz_Centra_VV_T">#REF!</definedName>
    <definedName name="Mz_CentraHold_FV_T">#REF!</definedName>
    <definedName name="Mz_CentraHold_PR">'[7]TD-3.3'!$J$26</definedName>
    <definedName name="Mz_CentraHold_VV_T">#REF!</definedName>
    <definedName name="Mz_F_FST">'[7]TD-3.1'!$G$32</definedName>
    <definedName name="Mz_FS_Comm_Rate">'[7]TD-3.2'!$K$15</definedName>
    <definedName name="Mz_FS_Dem_Rate">'[7]TD-3.2'!$J$15</definedName>
    <definedName name="Mz_FV_B">#REF!</definedName>
    <definedName name="Mz_FV_Km_B">#REF!</definedName>
    <definedName name="Mz_FV_Km_T">#REF!</definedName>
    <definedName name="Mz_FV_T">#REF!</definedName>
    <definedName name="MZ_GlAustin_FV_T">#REF!</definedName>
    <definedName name="MZ_GlAustin_PR">'[7]TD-3.3'!$J$28</definedName>
    <definedName name="MZ_GlAustin_VV_T">#REF!</definedName>
    <definedName name="Mz_IS1_Rate">'[7]TD-3.2'!$P$15</definedName>
    <definedName name="Mz_IS2_Rate">'[7]TD-3.2'!$Q$15</definedName>
    <definedName name="Mz_PS_Toll">#REF!</definedName>
    <definedName name="Mz_Total_Alloc_Cost">'[7]TD-3.1'!$I$34</definedName>
    <definedName name="Mz_TransCost_Fix">'[7]TD-3.1'!$G$34</definedName>
    <definedName name="Mz_TransCost_Var">'[7]TD-3.1'!$H$34</definedName>
    <definedName name="Mz_TWS_Toll">#REF!</definedName>
    <definedName name="Mz_V_FST">'[7]TD-3.1'!$H$32</definedName>
    <definedName name="Mz_VV_B">#REF!</definedName>
    <definedName name="Mz_VV_Km_B">#REF!</definedName>
    <definedName name="Mz_VV_Km_T">#REF!</definedName>
    <definedName name="Mz_VV_T">#REF!</definedName>
    <definedName name="Mz_WFS_Toll">#REF!</definedName>
    <definedName name="N.Bay_By.Pass_Perc">'[1]TD-1.6'!$AC$307</definedName>
    <definedName name="N.Bay_By.Pass_Test">'[1]TD-1.6'!$AC$359</definedName>
    <definedName name="N.Bay_Main_Test">'[1]TD-1.6'!$AC$349</definedName>
    <definedName name="N.Bay_Mainline">'[1]TD-1.6'!$AC$297</definedName>
    <definedName name="N.Bay_Short_Test">'[1]TD-1.6'!$Z$349</definedName>
    <definedName name="N.Bay_Shortcut">'[1]TD-1.6'!$Z$297</definedName>
    <definedName name="N_ABCT">#REF!</definedName>
    <definedName name="N_BTCONT">#REF!</definedName>
    <definedName name="N_BTREG">#REF!</definedName>
    <definedName name="Nap_Win_FV_Km_B">'[1]TD-1.7'!$J$38</definedName>
    <definedName name="Nap_Win_FV_Km_T">'[1]TD-1.7'!$J$55</definedName>
    <definedName name="Nap_Win_VV_Km_B">'[1]TD-1.7'!$F$38</definedName>
    <definedName name="Nap_Win_VV_Km_T">'[1]TD-1.7'!$F$55</definedName>
    <definedName name="Napi">#REF!</definedName>
    <definedName name="Napi_Chevron_FV_T">#REF!</definedName>
    <definedName name="Napi_Chevron_PR">'[7]TD-3.3'!#REF!</definedName>
    <definedName name="Napi_Chevron_VV_T">#REF!</definedName>
    <definedName name="Napi_Coral_FV_T">#REF!</definedName>
    <definedName name="Napi_Coral_PR">'[7]TD-3.3'!$J$334</definedName>
    <definedName name="Napi_Coral_VV_T">#REF!</definedName>
    <definedName name="Napi_FS_Comm_Rate">'[7]TD-3.2'!$K$76</definedName>
    <definedName name="Napi_FS_Dem_Rate">'[7]TD-3.2'!$J$76</definedName>
    <definedName name="Napi_FSC_PR">'[7]TD-3.3'!#REF!</definedName>
    <definedName name="Napi_FV_B">#REF!</definedName>
    <definedName name="Napi_FV_Km_T">#REF!</definedName>
    <definedName name="Napi_FV_T">#REF!</definedName>
    <definedName name="Napi_Georg_FV_T">#REF!</definedName>
    <definedName name="Napi_Georg_PR">'[7]TD-3.3'!$J$336</definedName>
    <definedName name="Napi_Georg_VV_T">#REF!</definedName>
    <definedName name="Napi_NBS_FV_Km_B">'[1]TD-1.6'!$J$36</definedName>
    <definedName name="Napi_NBS_FV_Km_T">'[1]TD-1.6'!$J$52</definedName>
    <definedName name="Napi_NBS_VV_Km_B">'[1]TD-1.6'!$F$36</definedName>
    <definedName name="Napi_NBS_VV_Km_T">'[1]TD-1.6'!$F$52</definedName>
    <definedName name="Napi_NYSEG_FV_T">#REF!</definedName>
    <definedName name="Napi_NYSEG_PR">'[7]TD-3.3'!$J$338</definedName>
    <definedName name="Napi_NYSEG_VV_T">#REF!</definedName>
    <definedName name="Napi_Progas_FV_T">#REF!</definedName>
    <definedName name="Napi_Progas_VV_T">#REF!</definedName>
    <definedName name="Napi_Sara_PR">'[7]TD-3.3'!#REF!</definedName>
    <definedName name="Napi_Saran_FV_T">#REF!</definedName>
    <definedName name="Napi_Saran_VV_T">#REF!</definedName>
    <definedName name="Napi_Shell_FV_T">'[11]TD-1.1'!#REF!</definedName>
    <definedName name="Napi_Shell_VV_T">'[11]TD-1.1'!#REF!</definedName>
    <definedName name="Napi_TB_FV_B">'[1]TD-1.5'!$AD$315</definedName>
    <definedName name="Napi_TB_FV_Km_B">'[1]TD-1.5'!$J$35</definedName>
    <definedName name="Napi_TB_FV_Km_T">'[1]TD-1.5'!$J$55</definedName>
    <definedName name="Napi_TB_FV_T">'[1]TD-1.5'!$AE$315</definedName>
    <definedName name="Napi_TB_VV_B">'[1]TD-1.5'!$AA$315</definedName>
    <definedName name="Napi_TB_VV_Km_B">'[1]TD-1.5'!$F$35</definedName>
    <definedName name="Napi_TB_VV_Km_T">'[1]TD-1.5'!$F$55</definedName>
    <definedName name="Napi_TB_VV_T">'[1]TD-1.5'!$AB$315</definedName>
    <definedName name="Napi_Total_Alloc_Cost">'[7]TD-3.1'!$I$271</definedName>
    <definedName name="Napi_TransCost_Fix">'[7]TD-3.1'!$G$271</definedName>
    <definedName name="Napi_TransCost_Var">'[7]TD-3.1'!$H$271</definedName>
    <definedName name="Napi_UN_FV_B">'[1]TD-1.4'!$M$47</definedName>
    <definedName name="Napi_UN_FV_Km_B">'[1]TD-1.4'!$O$47</definedName>
    <definedName name="Napi_UN_FV_Km_T">'[1]TD-1.4'!$O$106</definedName>
    <definedName name="Napi_UN_FV_T">'[1]TD-1.4'!$M$106</definedName>
    <definedName name="Napi_UN_VV_B">'[1]TD-1.4'!$G$47</definedName>
    <definedName name="Napi_UN_VV_Km_B">'[1]TD-1.4'!$I$47</definedName>
    <definedName name="Napi_UN_VV_Km_T">'[1]TD-1.4'!$I$106</definedName>
    <definedName name="Napi_UN_VV_T">'[1]TD-1.4'!$G$106</definedName>
    <definedName name="Napi_VV_Annual">'[16]TD-1.2'!#REF!</definedName>
    <definedName name="Napi_VV_B">#REF!</definedName>
    <definedName name="Napi_VV_Km_T">#REF!</definedName>
    <definedName name="Napi_VV_T">#REF!</definedName>
    <definedName name="Napi_WFS_Toll">#REF!</definedName>
    <definedName name="Napier_Dem">#REF!</definedName>
    <definedName name="Napierville">#REF!</definedName>
    <definedName name="NBay_Power_VV_Annual">'[1]TD-1.2'!$I$145</definedName>
    <definedName name="NBS_Corn_FV_B">'[1]TD-1.6'!$H$90</definedName>
    <definedName name="NBS_Corn_FV_T">'[1]TD-1.6'!$J$90</definedName>
    <definedName name="NBS_Corn_VV_B">'[1]TD-1.6'!$D$90</definedName>
    <definedName name="NBS_Corn_VV_T">'[1]TD-1.6'!$F$90</definedName>
    <definedName name="NBS_EHeref_FV_B">'[1]TD-1.6'!$H$98</definedName>
    <definedName name="NBS_EHeref_FV_T">'[1]TD-1.6'!$J$98</definedName>
    <definedName name="NBS_EHeref_VV_B">'[1]TD-1.6'!$D$98</definedName>
    <definedName name="NBS_EHeref_VV_T">'[1]TD-1.6'!$F$98</definedName>
    <definedName name="NBS_Ez_FV_B">'[1]TD-1.6'!$H$86</definedName>
    <definedName name="NBS_Ez_FV_T">'[1]TD-1.6'!$J$86</definedName>
    <definedName name="NBS_Ez_VV_B">'[1]TD-1.6'!$D$86</definedName>
    <definedName name="NBS_Ez_VV_T">'[1]TD-1.6'!$F$86</definedName>
    <definedName name="NBS_FV_B">'[1]TD-1.6'!$H$90</definedName>
    <definedName name="NBS_Iroq_FV_B">'[1]TD-1.6'!$H$88</definedName>
    <definedName name="NBS_Iroq_FV_T">'[1]TD-1.6'!$J$88</definedName>
    <definedName name="NBS_Iroq_VV_B">'[1]TD-1.6'!$D$88</definedName>
    <definedName name="NBS_Iroq_VV_T">'[1]TD-1.6'!$F$88</definedName>
    <definedName name="NBS_Napi_FV_B">'[1]TD-1.6'!$H$100</definedName>
    <definedName name="NBS_Napi_FV_T">'[1]TD-1.6'!$J$100</definedName>
    <definedName name="NBS_Napi_VV_B">'[1]TD-1.6'!$D$100</definedName>
    <definedName name="NBS_Napi_VV_T">'[1]TD-1.6'!$F$100</definedName>
    <definedName name="NBS_Phil_FV_B">'[1]TD-1.6'!$H$94</definedName>
    <definedName name="NBS_Phil_FV_T">'[1]TD-1.6'!$J$94</definedName>
    <definedName name="NBS_Phil_VV_B">'[1]TD-1.6'!$D$94</definedName>
    <definedName name="NBS_Phil_VV_T">'[1]TD-1.6'!$F$94</definedName>
    <definedName name="NBS_Sabr_FV_B">'[1]TD-1.6'!$H$92</definedName>
    <definedName name="NBS_Sabr_FV_T">'[1]TD-1.6'!$J$92</definedName>
    <definedName name="NBS_Sabr_Var_Test">'[1]TD-1.6'!$F$92</definedName>
    <definedName name="NBS_Sabr_VV_B">'[1]TD-1.6'!$D$92</definedName>
    <definedName name="NBS_Sabr_VV_T">'[1]TD-1.6'!$F$92</definedName>
    <definedName name="NBS_Steel_Phil_FV_B">'[1]TD-1.6'!$H$96</definedName>
    <definedName name="NBS_Steel_Phil_FV_T">'[1]TD-1.6'!$J$96</definedName>
    <definedName name="NBS_Steel_Phil_VV_B">'[1]TD-1.6'!$D$96</definedName>
    <definedName name="NBS_Steel_Phil_VV_T">'[1]TD-1.6'!$F$96</definedName>
    <definedName name="NBSC_BY_JanOct">'[1]TD-1.6'!$Z$291</definedName>
    <definedName name="NEB_911R0">'[1]TD-1.6'!$C$109</definedName>
    <definedName name="Neepawa_VV_Annual">'[1]TD-1.2'!$I$45</definedName>
    <definedName name="NETFLOW">#REF!</definedName>
    <definedName name="New_QRAM">[25]Inputs!$B$8</definedName>
    <definedName name="New_QRAM_Date">[25]Inputs!$B$9</definedName>
    <definedName name="NewLisk_VV_Annual">'[1]TD-1.2'!$I$132</definedName>
    <definedName name="Niag">#REF!</definedName>
    <definedName name="Niag_Altresco_FV_T">'[11]TD-1.1'!#REF!</definedName>
    <definedName name="Niag_Altresco_PR">'[7]TD-3.3'!#REF!</definedName>
    <definedName name="Niag_Altresco_VV_T">'[11]TD-1.1'!#REF!</definedName>
    <definedName name="Niag_Amoco_FV_T">#REF!</definedName>
    <definedName name="Niag_Amoco_PR">'[7]TD-3.3'!$J$190</definedName>
    <definedName name="Niag_Amoco_VV_T">#REF!</definedName>
    <definedName name="Niag_Atcor_FV_T">'[11]TD-1.1'!#REF!</definedName>
    <definedName name="Niag_Atcor_VV_T">'[11]TD-1.1'!#REF!</definedName>
    <definedName name="Niag_Canada_FV_T">#REF!</definedName>
    <definedName name="Niag_Canada_PR">'[7]TD-3.3'!$J$192</definedName>
    <definedName name="Niag_Canada_VV_T">#REF!</definedName>
    <definedName name="Niag_Canstate_PR">'[7]TD-3.3'!$J$194</definedName>
    <definedName name="Niag_Canstates_FV_T">#REF!</definedName>
    <definedName name="Niag_Canstates_VV_T">#REF!</definedName>
    <definedName name="Niag_CentEDA_CRate">#REF!</definedName>
    <definedName name="Niag_CentEDA_Dist">#REF!</definedName>
    <definedName name="Niag_CentEDA_DRate">#REF!</definedName>
    <definedName name="Niag_Chip_CRate">#REF!</definedName>
    <definedName name="Niag_Chip_Dist">#REF!</definedName>
    <definedName name="Niag_Chip_DRate">#REF!</definedName>
    <definedName name="Niag_Cimar_PR">'[7]TD-3.3'!#REF!</definedName>
    <definedName name="Niag_Cimm_FV_T">#REF!</definedName>
    <definedName name="Niag_Cimm_VV_T">#REF!</definedName>
    <definedName name="Niag_Coastal_FV_T">#REF!</definedName>
    <definedName name="Niag_Coastal_PR">'[7]TD-3.3'!$J$196</definedName>
    <definedName name="Niag_Coastal_VV_T">#REF!</definedName>
    <definedName name="Niag_ConsCDA_CRate">#REF!</definedName>
    <definedName name="Niag_ConsCDA_Dist">#REF!</definedName>
    <definedName name="Niag_ConsCDA_DRate">#REF!</definedName>
    <definedName name="Niag_ConsEDA_CRate">#REF!</definedName>
    <definedName name="Niag_ConsEDA_Dist">#REF!</definedName>
    <definedName name="Niag_ConsEDA_DRate">#REF!</definedName>
    <definedName name="Niag_ConsSWDA_BHIS">#REF!</definedName>
    <definedName name="Niag_ConsSWDA_BHIW">#REF!</definedName>
    <definedName name="Niag_ConsSWDA_Dist">#REF!</definedName>
    <definedName name="Niag_Cont_FV_T">'[11]TD-1.1'!#REF!</definedName>
    <definedName name="Niag_Cont_VV_T">'[11]TD-1.1'!#REF!</definedName>
    <definedName name="Niag_Coral_FV_T">#REF!</definedName>
    <definedName name="Niag_Coral_PR">'[7]TD-3.3'!$J$198</definedName>
    <definedName name="Niag_Coral_VV_T">#REF!</definedName>
    <definedName name="Niag_Corn_CRate">#REF!</definedName>
    <definedName name="Niag_Corn_Dist">#REF!</definedName>
    <definedName name="Niag_Corn_DRate">#REF!</definedName>
    <definedName name="Niag_CR_FV_T">#REF!</definedName>
    <definedName name="Niag_CR_VV_B">#REF!</definedName>
    <definedName name="Niag_CR_VV_T">#REF!</definedName>
    <definedName name="Niag_Czar_FV_T">'[11]TD-1.1'!#REF!</definedName>
    <definedName name="Niag_Czar_PR">'[7]TD-3.3'!#REF!</definedName>
    <definedName name="Niag_Czar_VV_T">'[11]TD-1.1'!#REF!</definedName>
    <definedName name="Niag_Dem">#REF!</definedName>
    <definedName name="Niag_Duke_FV_T">#REF!</definedName>
    <definedName name="Niag_Duke_PR">'[7]TD-3.3'!$J$200</definedName>
    <definedName name="Niag_Duke_VV_T">#REF!</definedName>
    <definedName name="Niag_ECR_FV_T">#REF!</definedName>
    <definedName name="Niag_ECR_VV_B">#REF!</definedName>
    <definedName name="Niag_ECR_VV_T">#REF!</definedName>
    <definedName name="Niag_EH_CRate">#REF!</definedName>
    <definedName name="Niag_EH_Dist">#REF!</definedName>
    <definedName name="Niag_EH_DRate">#REF!</definedName>
    <definedName name="Niag_Encogen_FV_T">#REF!</definedName>
    <definedName name="Niag_Encogen_PR">'[7]TD-3.3'!#REF!</definedName>
    <definedName name="Niag_Encogen_VV_T">#REF!</definedName>
    <definedName name="Niag_Energy_FV_T">'[11]TD-1.1'!#REF!</definedName>
    <definedName name="Niag_Energy_PR">'[7]TD-3.3'!#REF!</definedName>
    <definedName name="Niag_Energy_VV_T">'[11]TD-1.1'!#REF!</definedName>
    <definedName name="Niag_Engage_FV_T">#REF!</definedName>
    <definedName name="Niag_Engage_VV_T">#REF!</definedName>
    <definedName name="Niag_Enron_FV_T">#REF!</definedName>
    <definedName name="Niag_Enron_PR">'[7]TD-3.3'!$J$202</definedName>
    <definedName name="Niag_Enron_VV_T">#REF!</definedName>
    <definedName name="Niag_Esso_FV_T">'[11]TD-1.1'!#REF!</definedName>
    <definedName name="Niag_Esso_PR">'[7]TD-3.3'!#REF!</definedName>
    <definedName name="Niag_Esso_VV_T">'[11]TD-1.1'!#REF!</definedName>
    <definedName name="Niag_F_FST">'[7]TD-3.1'!$G$185</definedName>
    <definedName name="Niag_FS_Comm_Rate">'[7]TD-3.2'!$K$62</definedName>
    <definedName name="Niag_FS_Dem_Rate">'[7]TD-3.2'!$J$62</definedName>
    <definedName name="Niag_Fulton_FV_T">#REF!</definedName>
    <definedName name="Niag_Fulton_PR">'[7]TD-3.3'!$J$204</definedName>
    <definedName name="Niag_Fulton_VV_T">#REF!</definedName>
    <definedName name="Niag_FV_B">#REF!</definedName>
    <definedName name="Niag_FV_Km_B">#REF!</definedName>
    <definedName name="Niag_FV_Km_T">#REF!</definedName>
    <definedName name="Niag_FV_T">#REF!</definedName>
    <definedName name="Niag_Gard_PR">'[7]TD-3.3'!#REF!</definedName>
    <definedName name="Niag_GMiEDA_CRate">#REF!</definedName>
    <definedName name="Niag_GMiEDA_Dist">#REF!</definedName>
    <definedName name="Niag_GMiEDA_DRate">#REF!</definedName>
    <definedName name="Niag_Gypsum_PR">'[7]TD-3.3'!$J$236</definedName>
    <definedName name="Niag_Husky_FV_T">'[1]TD-1.1'!$Q$233</definedName>
    <definedName name="Niag_Husky_PR">'[7]TD-3.3'!$J$206</definedName>
    <definedName name="Niag_Husky_VV_T">'[1]TD-1.1'!$I$233</definedName>
    <definedName name="Niag_Indeck_FV_T">#REF!</definedName>
    <definedName name="Niag_Indeck_PR">'[7]TD-3.3'!$J$208</definedName>
    <definedName name="Niag_Indeck_VV_T">#REF!</definedName>
    <definedName name="Niag_Inver_FV_T">'[11]TD-1.1'!#REF!</definedName>
    <definedName name="Niag_Inver_PR">'[7]TD-3.3'!#REF!</definedName>
    <definedName name="Niag_Inver_VV_T">'[11]TD-1.1'!#REF!</definedName>
    <definedName name="Niag_Iroq_CRate">#REF!</definedName>
    <definedName name="Niag_Iroq_Dist">#REF!</definedName>
    <definedName name="Niag_Iroq_DRate">#REF!</definedName>
    <definedName name="Niag_Jord_PR">'[7]TD-3.3'!$J$210</definedName>
    <definedName name="Niag_Jordan_FV_T">#REF!</definedName>
    <definedName name="Niag_Jordan_VV_T">#REF!</definedName>
    <definedName name="Niag_Kann_FV_T">#REF!</definedName>
    <definedName name="Niag_Kann_PR">'[7]TD-3.3'!$J$212</definedName>
    <definedName name="Niag_Kann_VV_T">#REF!</definedName>
    <definedName name="Niag_KCS_FV_T">#REF!</definedName>
    <definedName name="Niag_KCS_PR">'[7]TD-3.3'!$J$214</definedName>
    <definedName name="Niag_KCS_VV_T">#REF!</definedName>
    <definedName name="Niag_L_C_PR">'[7]TD-3.3'!#REF!</definedName>
    <definedName name="Niag_Newport_FV_T">'[1]TD-1.1'!$Q$240</definedName>
    <definedName name="Niag_Newport_PR">'[7]TD-3.3'!$J$216</definedName>
    <definedName name="Niag_NewPort_VV_T">'[1]TD-1.1'!$I$240</definedName>
    <definedName name="Niag_Norcen_PR">'[7]TD-3.3'!#REF!</definedName>
    <definedName name="Niag_North_PR">'[7]TD-3.3'!#REF!</definedName>
    <definedName name="Niag_Numac_FV_T">#REF!</definedName>
    <definedName name="Niag_Numac_PR">'[7]TD-3.3'!$J$218</definedName>
    <definedName name="Niag_Numac_VV_T">#REF!</definedName>
    <definedName name="Niag_Nutrite_FV_T">'[11]TD-1.1'!#REF!</definedName>
    <definedName name="Niag_Nutrite_VV_T">'[11]TD-1.1'!#REF!</definedName>
    <definedName name="Niag_NYSEG_FV_T">#REF!</definedName>
    <definedName name="Niag_NYSEG_PR">'[7]TD-3.3'!#REF!</definedName>
    <definedName name="Niag_NYSEG_VV_T">#REF!</definedName>
    <definedName name="Niag_Orbit_FV_T">#REF!</definedName>
    <definedName name="Niag_Orbit_PR">'[7]TD-3.3'!$J$220</definedName>
    <definedName name="Niag_Orbit_VV_T">#REF!</definedName>
    <definedName name="Niag_PChrg">'[7]TD-4.4'!$G$188</definedName>
    <definedName name="Niag_PGE_FV_T">#REF!</definedName>
    <definedName name="Niag_PGE_VV_T">#REF!</definedName>
    <definedName name="Niag_Phil_CRate">#REF!</definedName>
    <definedName name="Niag_Phil_Dist">#REF!</definedName>
    <definedName name="Niag_Phil_DRate">#REF!</definedName>
    <definedName name="Niag_Pioneer_FV_T">'[11]TD-1.1'!#REF!</definedName>
    <definedName name="Niag_Pioneer_PR">'[7]TD-3.3'!#REF!</definedName>
    <definedName name="Niag_Pioneer_VV_T">'[11]TD-1.1'!#REF!</definedName>
    <definedName name="Niag_Pitts_FV_T">#REF!</definedName>
    <definedName name="Niag_Pitts_PR">'[7]TD-3.3'!$J$222</definedName>
    <definedName name="Niag_Pitts_VV_T">#REF!</definedName>
    <definedName name="Niag_Pressure_Chg">#REF!</definedName>
    <definedName name="Niag_Progas_FV_T">#REF!</definedName>
    <definedName name="Niag_ProGas_PR">'[7]TD-3.3'!$J$224</definedName>
    <definedName name="Niag_Progas_VV_T">#REF!</definedName>
    <definedName name="Niag_Ranch_FV_T">'[11]TD-1.1'!#REF!</definedName>
    <definedName name="Niag_Ranch_PR">'[7]TD-3.3'!#REF!</definedName>
    <definedName name="Niag_Ranch_VV_T">'[11]TD-1.1'!#REF!</definedName>
    <definedName name="Niag_Rang_FV_T">#REF!</definedName>
    <definedName name="Niag_Rang_PR">'[7]TD-3.3'!$J$226</definedName>
    <definedName name="Niag_Rang_VV_T">#REF!</definedName>
    <definedName name="Niag_Regil_FV_T">#REF!</definedName>
    <definedName name="Niag_Regil_PR">'[7]TD-3.3'!$J$228</definedName>
    <definedName name="Niag_Regil_VV_T">#REF!</definedName>
    <definedName name="Niag_Renais_FV_T">#REF!</definedName>
    <definedName name="Niag_Renais_VV_T">#REF!</definedName>
    <definedName name="Niag_Renn_PR">'[7]TD-3.3'!$J$230</definedName>
    <definedName name="Niag_Sabr_CRate">#REF!</definedName>
    <definedName name="Niag_Sabr_Dist">#REF!</definedName>
    <definedName name="Niag_Sabr_DRate">#REF!</definedName>
    <definedName name="Niag_Shell_FV_T">'[11]TD-1.1'!#REF!</definedName>
    <definedName name="Niag_Shell_PR">'[7]TD-3.3'!#REF!</definedName>
    <definedName name="Niag_Shell_VV_T">'[11]TD-1.1'!#REF!</definedName>
    <definedName name="Niag_STFT_Comm_Rate">#REF!</definedName>
    <definedName name="Niag_STFT_Dem_Rate">#REF!</definedName>
    <definedName name="Niag_Tarra_FV_T">#REF!</definedName>
    <definedName name="Niag_Tarra_PR">'[7]TD-3.3'!$J$232</definedName>
    <definedName name="Niag_Tarra_VV_T">#REF!</definedName>
    <definedName name="Niag_TB_FV_B">'[1]TD-1.5'!$AD$247</definedName>
    <definedName name="Niag_TB_FV_Km_B">'[1]TD-1.5'!$J$28</definedName>
    <definedName name="Niag_TB_FV_Km_T">'[1]TD-1.5'!$J$48</definedName>
    <definedName name="Niag_TB_FV_T">'[1]TD-1.5'!$AE$247</definedName>
    <definedName name="Niag_TB_VV_B">'[1]TD-1.5'!$AA$247</definedName>
    <definedName name="Niag_TB_VV_Km_B">'[1]TD-1.5'!$F$28</definedName>
    <definedName name="Niag_TB_VV_Km_T">'[1]TD-1.5'!$F$48</definedName>
    <definedName name="Niag_TB_VV_T">'[1]TD-1.5'!$AB$247</definedName>
    <definedName name="Niag_TCGS_FV_T">#REF!</definedName>
    <definedName name="Niag_TCGS_PR">'[7]TD-3.3'!$J$238</definedName>
    <definedName name="Niag_TCGS_VV_T">#REF!</definedName>
    <definedName name="Niag_Total_Alloc_Cost">'[7]TD-3.1'!$I$187</definedName>
    <definedName name="Niag_TransCost_Fix">'[7]TD-3.1'!$G$187</definedName>
    <definedName name="Niag_TransCost_Var">'[7]TD-3.1'!$H$187</definedName>
    <definedName name="Niag_Ulster_FV_T">#REF!</definedName>
    <definedName name="Niag_Ulster_PR">'[7]TD-3.3'!$J$234</definedName>
    <definedName name="Niag_Ulster_VV_T">#REF!</definedName>
    <definedName name="Niag_UN_FV_B">'[1]TD-1.4'!$M$33</definedName>
    <definedName name="Niag_UN_FV_Km_B">'[1]TD-1.4'!$O$33</definedName>
    <definedName name="Niag_UN_FV_Km_T">'[1]TD-1.4'!$O$92</definedName>
    <definedName name="Niag_UN_FV_T">'[1]TD-1.4'!$M$92</definedName>
    <definedName name="Niag_UN_VV_B">'[1]TD-1.4'!$G$33</definedName>
    <definedName name="Niag_UN_VV_Km_B">'[1]TD-1.4'!$I$33</definedName>
    <definedName name="Niag_UN_VV_Km_T">'[1]TD-1.4'!$I$92</definedName>
    <definedName name="Niag_UN_VV_T">'[1]TD-1.4'!$G$92</definedName>
    <definedName name="Niag_UnionCDA_BHIS">#REF!</definedName>
    <definedName name="Niag_UnionCDA_BHIW">#REF!</definedName>
    <definedName name="Niag_UnionCDA_Dist">#REF!</definedName>
    <definedName name="Niag_UnionSWDA_BHIS">#REF!</definedName>
    <definedName name="Niag_UnionSWDA_BHIW">#REF!</definedName>
    <definedName name="Niag_UnionSWDA_Dist">#REF!</definedName>
    <definedName name="Niag_USGyp_FV_T">#REF!</definedName>
    <definedName name="Niag_USGyp_VV_T">#REF!</definedName>
    <definedName name="Niag_V_FST">'[7]TD-3.1'!$H$185</definedName>
    <definedName name="Niag_Vector_FV_T">'[11]TD-1.1'!#REF!</definedName>
    <definedName name="Niag_Vector_PR">'[7]TD-3.3'!#REF!</definedName>
    <definedName name="Niag_Vector_VV_T">'[11]TD-1.1'!#REF!</definedName>
    <definedName name="Niag_VV_B">#REF!</definedName>
    <definedName name="Niag_VV_Km_B">#REF!</definedName>
    <definedName name="Niag_VV_Km_T">#REF!</definedName>
    <definedName name="Niag_VV_T">#REF!</definedName>
    <definedName name="Niag_Wain_FV_T">#REF!</definedName>
    <definedName name="Niag_Wain_PR">'[7]TD-3.3'!#REF!</definedName>
    <definedName name="Niag_Wain_VV_T">#REF!</definedName>
    <definedName name="Niag_Wasc_FV_T">'[11]TD-1.1'!#REF!</definedName>
    <definedName name="Niag_Wasc_VV_T">'[11]TD-1.1'!#REF!</definedName>
    <definedName name="Niag_Wascana_FV_T">'[11]TD-1.1'!#REF!</definedName>
    <definedName name="Niag_Wascana_VV_T">'[11]TD-1.1'!#REF!</definedName>
    <definedName name="Niag_WFS_Toll">#REF!</definedName>
    <definedName name="Niag_WGML_PR">'[7]TD-3.3'!$J$238</definedName>
    <definedName name="NiagaraFalls">#REF!</definedName>
    <definedName name="Nipigon_VV_Annual">'[1]TD-1.2'!$I$89</definedName>
    <definedName name="NipiPow_VV_Annual">'[1]TD-1.2'!$I$99</definedName>
    <definedName name="NipPower_AnnualAvg">'[1]TD-1.2'!$H$101</definedName>
    <definedName name="NipPower_WDA_Total">'[1]TD-1.2'!$I$101</definedName>
    <definedName name="NipPower_WinterAvg">'[1]TD-1.2'!$D$101</definedName>
    <definedName name="Niverville_VV_Annual">'[1]TD-1.2'!$I$51</definedName>
    <definedName name="NO" hidden="1">#REF!</definedName>
    <definedName name="NorABCSupply">#REF!</definedName>
    <definedName name="NorBT2Supply">#REF!</definedName>
    <definedName name="NorBTSupply">#REF!</definedName>
    <definedName name="NORDAWNDEM">#REF!</definedName>
    <definedName name="NorSalesRatchABCSupply">#REF!</definedName>
    <definedName name="NorSalesRatchBT2Supply">#REF!</definedName>
    <definedName name="NorSalesRatchBTSupply">#REF!</definedName>
    <definedName name="NorSalesSupply">#REF!</definedName>
    <definedName name="North_Dem">#REF!</definedName>
    <definedName name="North_Demand">'[19]Trans &amp; Stor - Demand $'!$A:$IV</definedName>
    <definedName name="North_FS_Comm">#REF!</definedName>
    <definedName name="North_FS_Comm_Rate">#REF!</definedName>
    <definedName name="North_FS_Dem">#REF!</definedName>
    <definedName name="North_FS_Dem_Rate">#REF!</definedName>
    <definedName name="NorthRate">#REF!</definedName>
    <definedName name="NorUpstrExcess">#REF!</definedName>
    <definedName name="NovAOS">#REF!</definedName>
    <definedName name="Novar_VV_Annual">'[1]TD-1.2'!$I$181</definedName>
    <definedName name="NovHV">#REF!</definedName>
    <definedName name="NSYSCONTRACT">#REF!</definedName>
    <definedName name="NSYSHEATSEN">#REF!</definedName>
    <definedName name="NZ">#REF!</definedName>
    <definedName name="Nz_Centra_NDA_FV_B">#REF!</definedName>
    <definedName name="Nz_Centra_NDA_FV_T">#REF!</definedName>
    <definedName name="Nz_Centra_NDA_VV_B">#REF!</definedName>
    <definedName name="Nz_Centra_NDA_VV_T">#REF!</definedName>
    <definedName name="Nz_Centra_SSM_FV_B">#REF!</definedName>
    <definedName name="Nz_Centra_SSM_FV_T">#REF!</definedName>
    <definedName name="Nz_Centra_SSM_VV_B">#REF!</definedName>
    <definedName name="Nz_Centra_SSM_VV_T">#REF!</definedName>
    <definedName name="Nz_CentraNDA_PR">'[7]TD-3.3'!$J$51</definedName>
    <definedName name="Nz_CentraSSM_PR">'[7]TD-3.3'!$J$57</definedName>
    <definedName name="Nz_F_FST">'[7]TD-3.1'!$G$68</definedName>
    <definedName name="Nz_FS_Comm_Rate">'[7]TD-3.2'!$K$21</definedName>
    <definedName name="Nz_FS_Dem_Rate">'[7]TD-3.2'!$J$21</definedName>
    <definedName name="Nz_FV_B">#REF!</definedName>
    <definedName name="Nz_FV_Km_B">#REF!</definedName>
    <definedName name="Nz_FV_Km_T">#REF!</definedName>
    <definedName name="Nz_FV_T">#REF!</definedName>
    <definedName name="Nz_GMi_NDA_FV_B">#REF!</definedName>
    <definedName name="Nz_GMi_NDA_FV_T">#REF!</definedName>
    <definedName name="Nz_GMi_NDA_VV_B">#REF!</definedName>
    <definedName name="Nz_GMi_NDA_VV_T">#REF!</definedName>
    <definedName name="Nz_GMi_PR">'[7]TD-3.3'!$J$55</definedName>
    <definedName name="Nz_IS1_Rate">'[7]TD-3.2'!$P$21</definedName>
    <definedName name="Nz_IS2_Rate">'[7]TD-3.2'!$Q$21</definedName>
    <definedName name="NZ_Potter_FV_T">#REF!</definedName>
    <definedName name="Nz_Potter_NDA_FV_B">#REF!</definedName>
    <definedName name="Nz_Potter_NDA_VV_B">#REF!</definedName>
    <definedName name="NZ_Potter_PR">'[7]TD-3.3'!$J$53</definedName>
    <definedName name="Nz_Potter_VV_T">#REF!</definedName>
    <definedName name="Nz_PS_Toll">#REF!</definedName>
    <definedName name="Nz_TB_FV_B">'[1]TD-1.5'!$AD$217</definedName>
    <definedName name="Nz_TB_FV_Km_B">'[1]TD-1.5'!$J$26</definedName>
    <definedName name="Nz_TB_FV_Km_T">'[1]TD-1.5'!$J$46</definedName>
    <definedName name="Nz_TB_FV_T">'[1]TD-1.5'!$AE$217</definedName>
    <definedName name="Nz_TB_VV_B">'[1]TD-1.5'!$AA$217</definedName>
    <definedName name="Nz_TB_VV_Km_B">'[1]TD-1.5'!$F$26</definedName>
    <definedName name="Nz_TB_VV_Km_T">'[1]TD-1.5'!$F$46</definedName>
    <definedName name="Nz_TB_VV_T">'[1]TD-1.5'!$AB$217</definedName>
    <definedName name="Nz_Total_Alloc_Cost">'[7]TD-3.1'!$I$70</definedName>
    <definedName name="Nz_TransCost_Fix">'[7]TD-3.1'!$G$70</definedName>
    <definedName name="Nz_TransCost_Var">'[7]TD-3.1'!$H$70</definedName>
    <definedName name="Nz_TWS_Toll">#REF!</definedName>
    <definedName name="Nz_UN_VV_B">'[1]TD-1.4'!$T$175</definedName>
    <definedName name="Nz_UN_VV_T">'[1]TD-1.4'!$V$175</definedName>
    <definedName name="Nz_V_FST">'[7]TD-3.1'!$H$68</definedName>
    <definedName name="Nz_VV_B">#REF!</definedName>
    <definedName name="Nz_VV_Km_B">#REF!</definedName>
    <definedName name="Nz_VV_Km_T">#REF!</definedName>
    <definedName name="Nz_VV_T">#REF!</definedName>
    <definedName name="NZ_WFS_Toll">#REF!</definedName>
    <definedName name="O_and_M_Fix_Trans">'[7]Gross Rev Req'!$G$25</definedName>
    <definedName name="O_and_M_Meter">'[7]Gross Rev Req'!$F$25</definedName>
    <definedName name="O_and_M_Var_Trans">'[7]Gross Rev Req'!$H$25</definedName>
    <definedName name="OakBluff_VV_Annual">'[1]TD-1.2'!$I$58</definedName>
    <definedName name="OctAOS">#REF!</definedName>
    <definedName name="OctHV">#REF!</definedName>
    <definedName name="Oka_VV_Annual">'[1]TD-1.2'!$I$345</definedName>
    <definedName name="Opasatika_VV_Annual">'[1]TD-1.2'!$I$143</definedName>
    <definedName name="Oper_Income_Fix_Trans">'[7]Gross Rev Req'!$G$41</definedName>
    <definedName name="Organization">#REF!</definedName>
    <definedName name="Orillia_South_VV_Annual">'[1]TD-1.2'!$I$182</definedName>
    <definedName name="Orillia_VV_Annual">'[1]TD-1.2'!$I$179</definedName>
    <definedName name="Pal_Workbook_GUID" hidden="1">"KKXX1CSM9RR48TYM75PJ3F3I"</definedName>
    <definedName name="paolo" hidden="1">{#N/A,#N/A,FALSE,"H3 Tab 1"}</definedName>
    <definedName name="Park_CentCDA_CRate">#REF!</definedName>
    <definedName name="Park_CentCDA_Dist">#REF!</definedName>
    <definedName name="Park_CentCDA_DRate">#REF!</definedName>
    <definedName name="Park_CentEDA_CRate">#REF!</definedName>
    <definedName name="Park_CentEDA_Dist">#REF!</definedName>
    <definedName name="Park_CentEDA_DRate">#REF!</definedName>
    <definedName name="Park_CentNDA_CRate">#REF!</definedName>
    <definedName name="Park_CentNDA_Dist">#REF!</definedName>
    <definedName name="Park_CentNDA_DRate">#REF!</definedName>
    <definedName name="Park_CentSSMDA_CRate">#REF!</definedName>
    <definedName name="Park_CentSSMDA_Dist">#REF!</definedName>
    <definedName name="Park_CentSSMDA_DRate">#REF!</definedName>
    <definedName name="Park_CentWDA_CRate">#REF!</definedName>
    <definedName name="Park_CentWDA_Dist">#REF!</definedName>
    <definedName name="Park_CentWDA_DRate">#REF!</definedName>
    <definedName name="Park_Chip_CRate">#REF!</definedName>
    <definedName name="Park_Chip_Dist">#REF!</definedName>
    <definedName name="Park_Chip_DRate">#REF!</definedName>
    <definedName name="Park_ConsCDA_CRate">#REF!</definedName>
    <definedName name="Park_ConsCDA_Dist">#REF!</definedName>
    <definedName name="Park_ConsCDA_DRate">#REF!</definedName>
    <definedName name="Park_ConsEDA_CRate">#REF!</definedName>
    <definedName name="Park_ConsEDA_Dist">#REF!</definedName>
    <definedName name="Park_ConsEDA_DRate">#REF!</definedName>
    <definedName name="Park_ConsSWDA_Dist">#REF!</definedName>
    <definedName name="Park_Corn_CRate">#REF!</definedName>
    <definedName name="Park_Corn_Dist">#REF!</definedName>
    <definedName name="Park_Corn_DRate">#REF!</definedName>
    <definedName name="Park_EH_CRate">#REF!</definedName>
    <definedName name="Park_EH_Dist">#REF!</definedName>
    <definedName name="Park_EH_DRate">#REF!</definedName>
    <definedName name="Park_GMi_EDA_VV_Km_B">#REF!</definedName>
    <definedName name="Park_GMiEDA_CRate">#REF!</definedName>
    <definedName name="Park_GMiEDA_Dist">#REF!</definedName>
    <definedName name="Park_GMiEDA_DRate">#REF!</definedName>
    <definedName name="Park_GMiEDA_FS_Comm_Rate">#REF!</definedName>
    <definedName name="Park_GMiEDA_FS_Dem_Rate">#REF!</definedName>
    <definedName name="Park_GMiEDA_FT_Comm_Rate">'[7]TD-3.2'!#REF!</definedName>
    <definedName name="Park_GMiEDA_FT_Dem_Rate">'[7]TD-3.2'!#REF!</definedName>
    <definedName name="Park_GMiEDA_FV_B">#REF!</definedName>
    <definedName name="Park_GMiEDA_FV_Km_B">#REF!</definedName>
    <definedName name="Park_GMiEDA_FV_Km_T">#REF!</definedName>
    <definedName name="Park_GMiEDA_FV_T">#REF!</definedName>
    <definedName name="Park_GMiEDA_GMi_FV_T">#REF!</definedName>
    <definedName name="Park_GMiEDA_GMi_VV_T">#REF!</definedName>
    <definedName name="Park_GMiEDA_VV_B">#REF!</definedName>
    <definedName name="Park_GMiEDA_VV_Km_T">#REF!</definedName>
    <definedName name="Park_GMiEDA_VV_T">#REF!</definedName>
    <definedName name="Park_GMiNDA_CRate">#REF!</definedName>
    <definedName name="Park_GMiNDA_Dist">#REF!</definedName>
    <definedName name="Park_GMiNDA_DRate">#REF!</definedName>
    <definedName name="Park_Iroq_CRate">#REF!</definedName>
    <definedName name="Park_Iroq_Dist">#REF!</definedName>
    <definedName name="Park_Iroq_DRate">#REF!</definedName>
    <definedName name="Park_Iroq_WFS_Toll">#REF!</definedName>
    <definedName name="Park_KPUC_CRate">#REF!</definedName>
    <definedName name="Park_KPUC_Dist">#REF!</definedName>
    <definedName name="Park_KPUC_DRate">#REF!</definedName>
    <definedName name="Park_Niag_AIG_FV_T">'[11]TD-1.1'!#REF!</definedName>
    <definedName name="Park_Niag_AIG_VV_T">'[11]TD-1.1'!#REF!</definedName>
    <definedName name="Park_Niag_Canst_FV_T">'[11]TD-1.1'!#REF!</definedName>
    <definedName name="Park_Niag_Canst_VV_T">'[11]TD-1.1'!#REF!</definedName>
    <definedName name="Park_Niag_CRate">#REF!</definedName>
    <definedName name="Park_Niag_Dist">#REF!</definedName>
    <definedName name="Park_Niag_DRate">#REF!</definedName>
    <definedName name="Park_Niag_F_FST">'[7]TD-3.1'!#REF!</definedName>
    <definedName name="Park_Niag_FS_Comm_Rate">'[7]TD-3.2'!#REF!</definedName>
    <definedName name="Park_Niag_FS_Dem_Rate">'[7]TD-3.2'!#REF!</definedName>
    <definedName name="Park_Niag_FV_Km_T">'[11]TD-1.1'!#REF!</definedName>
    <definedName name="Park_Niag_FV_T">'[11]TD-1.1'!#REF!</definedName>
    <definedName name="Park_Niag_Phibro_FV_T">'[11]TD-1.1'!#REF!</definedName>
    <definedName name="Park_Niag_Phibro_VV_T">'[11]TD-1.1'!#REF!</definedName>
    <definedName name="Park_Niag_Tarp_PR">'[7]TD-3.3'!#REF!</definedName>
    <definedName name="Park_Niag_Tarpon_FV_T">'[11]TD-1.1'!#REF!</definedName>
    <definedName name="Park_Niag_Tarpon_VV_T">'[11]TD-1.1'!#REF!</definedName>
    <definedName name="Park_Niag_Total_Alloc_Cost">'[7]TD-3.1'!#REF!</definedName>
    <definedName name="Park_Niag_TransCost_Fix">'[7]TD-3.1'!#REF!</definedName>
    <definedName name="Park_Niag_TransCost_Var">'[7]TD-3.1'!#REF!</definedName>
    <definedName name="Park_Niag_V_FST">'[7]TD-3.1'!#REF!</definedName>
    <definedName name="Park_Niag_VV_Km_T">'[11]TD-1.1'!#REF!</definedName>
    <definedName name="Park_Niag_VV_T">'[11]TD-1.1'!#REF!</definedName>
    <definedName name="Park_Phil_CRate">#REF!</definedName>
    <definedName name="Park_Phil_Dist">#REF!</definedName>
    <definedName name="Park_Phil_DRate">#REF!</definedName>
    <definedName name="Park_Sabr_CRate">#REF!</definedName>
    <definedName name="Park_Sabr_Dist">#REF!</definedName>
    <definedName name="Park_Sabr_DRate">#REF!</definedName>
    <definedName name="Park_UnionCDA_CRate">#REF!</definedName>
    <definedName name="Park_UnionCDA_Dist">#REF!</definedName>
    <definedName name="Park_UnionCDA_DRate">#REF!</definedName>
    <definedName name="Park_UnionSWDA_Dist">#REF!</definedName>
    <definedName name="PChrg_Total_Rev">'[7]TD-4.4'!$G$336</definedName>
    <definedName name="PDCI_Credit">#REF!</definedName>
    <definedName name="PenDeDonna_VV_Annual">'[1]TD-1.2'!$I$329</definedName>
    <definedName name="Perc_Elig_B">'[1]TD-1.5'!$H$4</definedName>
    <definedName name="Perc_Elig_T">'[1]TD-1.5'!$H$5</definedName>
    <definedName name="Phil">#REF!</definedName>
    <definedName name="Phil_Dem">#REF!</definedName>
    <definedName name="Phil_F_FST">'[7]TD-3.1'!$G$245</definedName>
    <definedName name="Phil_FS_Comm_Rate">'[7]TD-3.2'!$K$72</definedName>
    <definedName name="Phil_FS_Dem_Rate">'[7]TD-3.2'!$J$72</definedName>
    <definedName name="Phil_FV_B">#REF!</definedName>
    <definedName name="Phil_FV_Km_B">#REF!</definedName>
    <definedName name="Phil_FV_Km_T">#REF!</definedName>
    <definedName name="Phil_FV_T">#REF!</definedName>
    <definedName name="Phil_NBS_FV_Km_B">'[1]TD-1.6'!$J$33</definedName>
    <definedName name="Phil_NBS_FV_Km_T">'[1]TD-1.6'!$J$49</definedName>
    <definedName name="Phil_NBS_VV_Km_B">'[1]TD-1.6'!$F$33</definedName>
    <definedName name="Phil_NBS_VV_Km_T">'[1]TD-1.6'!$F$49</definedName>
    <definedName name="Phil_Rock_PR">'[7]TD-3.3'!#REF!</definedName>
    <definedName name="Phil_RockT_FV_T">'[11]TD-1.1'!#REF!</definedName>
    <definedName name="Phil_RockT_VV_T">'[11]TD-1.1'!#REF!</definedName>
    <definedName name="Phil_STS_CommToll">'[7]TD-4.2'!$W$136</definedName>
    <definedName name="Phil_STS_CommVol">'[7]TD-4.2'!$E$81</definedName>
    <definedName name="Phil_STS_DemRev">'[7]TD-4.2'!$I$80</definedName>
    <definedName name="Phil_STS_DemToll">'[7]TD-4.2'!$W$134</definedName>
    <definedName name="Phil_STS_DemVol">'[7]TD-4.2'!$E$80</definedName>
    <definedName name="Phil_STS_Meter">'[7]TD-4.2'!$AJ$169</definedName>
    <definedName name="Phil_STS_Rev">'[7]TD-4.2'!$I$83</definedName>
    <definedName name="Phil_TB_FV_B">'[1]TD-1.5'!$AD$297</definedName>
    <definedName name="Phil_TB_FV_Km_B">'[1]TD-1.5'!$J$33</definedName>
    <definedName name="Phil_TB_FV_Km_T">'[1]TD-1.5'!$J$53</definedName>
    <definedName name="Phil_TB_FV_T">'[1]TD-1.5'!$AE$297</definedName>
    <definedName name="Phil_TB_VV_B">'[1]TD-1.5'!$AA$297</definedName>
    <definedName name="Phil_TB_VV_Km_B">'[1]TD-1.5'!$F$33</definedName>
    <definedName name="Phil_TB_VV_Km_T">'[1]TD-1.5'!$F$53</definedName>
    <definedName name="Phil_TB_VV_T">'[1]TD-1.5'!$AB$297</definedName>
    <definedName name="Phil_TCGS_FV_T">#REF!</definedName>
    <definedName name="Phil_TCGS_PR">'[7]TD-3.3'!$J$318</definedName>
    <definedName name="Phil_TCGS_VV_T">#REF!</definedName>
    <definedName name="Phil_Total_Alloc_Cost">'[7]TD-3.1'!$I$247</definedName>
    <definedName name="Phil_TransCost_Fix">'[7]TD-3.1'!$G$247</definedName>
    <definedName name="Phil_TransCost_Var">'[7]TD-3.1'!$H$247</definedName>
    <definedName name="Phil_UN_FV_B">'[1]TD-1.4'!$M$43</definedName>
    <definedName name="Phil_UN_FV_Km_B">'[1]TD-1.4'!$O$43</definedName>
    <definedName name="Phil_UN_FV_Km_T">'[1]TD-1.4'!$O$102</definedName>
    <definedName name="Phil_UN_FV_T">'[1]TD-1.4'!$M$102</definedName>
    <definedName name="Phil_UN_VV_B">'[1]TD-1.4'!$G$43</definedName>
    <definedName name="Phil_UN_VV_Km_B">'[1]TD-1.4'!$I$43</definedName>
    <definedName name="Phil_UN_VV_Km_T">'[1]TD-1.4'!$I$102</definedName>
    <definedName name="Phil_UN_VV_T">'[1]TD-1.4'!$G$102</definedName>
    <definedName name="Phil_V_FST">'[7]TD-3.1'!$H$245</definedName>
    <definedName name="Phil_Verm_FV_T">#REF!</definedName>
    <definedName name="Phil_Verm_PR">'[7]TD-3.3'!$J$320</definedName>
    <definedName name="Phil_Verm_VV_T">#REF!</definedName>
    <definedName name="Phil_VV_B">#REF!</definedName>
    <definedName name="Phil_VV_Km_B">#REF!</definedName>
    <definedName name="Phil_VV_Km_T">#REF!</definedName>
    <definedName name="Phil_VV_T">#REF!</definedName>
    <definedName name="Phil_WFS_Toll">#REF!</definedName>
    <definedName name="Phil_WGML_PR">'[7]TD-3.3'!$J$318</definedName>
    <definedName name="Phil_Win_FV_Km_B">'[1]TD-1.7'!$J$35</definedName>
    <definedName name="Phil_Win_FV_Km_T">'[1]TD-1.7'!$J$52</definedName>
    <definedName name="Phil_Win_VV_Km_B">'[1]TD-1.7'!$F$35</definedName>
    <definedName name="Phil_Win_VV_Km_T">'[1]TD-1.7'!$F$52</definedName>
    <definedName name="Philipsburg">#REF!</definedName>
    <definedName name="Pkwy_GMiEDA_F_FST">'[7]TD-3.1'!#REF!</definedName>
    <definedName name="Pkwy_GMiEDA_PR">'[7]TD-3.3'!#REF!</definedName>
    <definedName name="Pkwy_GMiEDA_Total_Alloc_Cost">'[7]TD-3.1'!#REF!</definedName>
    <definedName name="Pkwy_GMiEDA_TransCost_Fix">'[7]TD-3.1'!#REF!</definedName>
    <definedName name="Pkwy_GMiEDA_TransCost_Var">'[7]TD-3.1'!#REF!</definedName>
    <definedName name="Pkwy_GMiEDA_V_FST">'[7]TD-3.1'!#REF!</definedName>
    <definedName name="Playfair_VV_Annual">'[1]TD-1.2'!$I$127</definedName>
    <definedName name="Plug_Fix">'[7]TD-3.1'!$C$358</definedName>
    <definedName name="Plug_STS_Fixed">'[7]TD-2.1'!#REF!</definedName>
    <definedName name="Plug_Var">'[7]TD-3.1'!$C$360</definedName>
    <definedName name="Plugs">'[7]TD-3.1'!$A$354:$D$360</definedName>
    <definedName name="poly" hidden="1">{#N/A,#N/A,FALSE,"JACKETS (1100 t) (1)"}</definedName>
    <definedName name="Portage_VV_Annual">'[1]TD-1.2'!$I$48</definedName>
    <definedName name="Portneuf_VV_Annual">'[1]TD-1.2'!$I$330</definedName>
    <definedName name="PotPow_VV_Annual">'[1]TD-1.2'!$I$105</definedName>
    <definedName name="PotPower_AnnualAvg">'[1]TD-1.2'!$H$107</definedName>
    <definedName name="PotPower_NDA_Total">'[1]TD-1.2'!$I$107</definedName>
    <definedName name="PotPower_WinterAvg">'[1]TD-1.2'!$D$107</definedName>
    <definedName name="Powassan_VV_Annual">'[1]TD-1.2'!$I$170</definedName>
    <definedName name="Pref_Share_Tax">[7]TOTCAP!$K$308</definedName>
    <definedName name="Preferred_Amount">[7]TOTCAP!$G$26</definedName>
    <definedName name="Preferred_Capital">[7]TOTCAP!$K$264</definedName>
    <definedName name="Preferred_Rate">[7]TOTCAP!$J$25</definedName>
    <definedName name="Preferred_Ratio">[7]TOTCAP!$I$264</definedName>
    <definedName name="Pressure_Charge">'[7]TD-4.4'!$C$377</definedName>
    <definedName name="PreviousYear">[10]Input!$B$3</definedName>
    <definedName name="Price_Cap_Index">[15]Input!$G$12</definedName>
    <definedName name="Print_Range">#REF!</definedName>
    <definedName name="prnt" localSheetId="3">[30]!prnt</definedName>
    <definedName name="prnt">[30]!prnt</definedName>
    <definedName name="PtDuLac_VV_Annual">'[1]TD-1.2'!$I$346</definedName>
    <definedName name="QuebWest_VV_Annual">'[1]TD-1.2'!$I$331</definedName>
    <definedName name="Ramore_VV_Annual">'[1]TD-1.2'!$I$126</definedName>
    <definedName name="Range_Name_List">'[7]TD-3.1'!$A$361:$D$435</definedName>
    <definedName name="Range_Names">'[7]TD-2.1'!$C$195</definedName>
    <definedName name="Rate_Base_Metering">[7]TOTCAP!$J$105</definedName>
    <definedName name="Rate_Base_Total_Util">[7]TOTCAP!$I$83</definedName>
    <definedName name="Rate_Base_Trans">[7]TOTCAP!$K$105</definedName>
    <definedName name="Rate_Base_Util_Meter">[7]TOTCAP!$J$83</definedName>
    <definedName name="Rate_Base_Util_Trans">[7]TOTCAP!$K$83</definedName>
    <definedName name="Rate_Of_Return">[7]TOTCAP!$K$267</definedName>
    <definedName name="Rate_of_Return_Sheet">[7]TOTCAP!$A$240:$K$277</definedName>
    <definedName name="Rate100_Commodity_Charge">[13]AppendixA!$I$222</definedName>
    <definedName name="Rate20_1stBlock_Commodity">[13]AppendixA!$I$148</definedName>
    <definedName name="RATE25_DEF">'[31]Report Lookup Tables'!$D$106:$E$107</definedName>
    <definedName name="RateM10_Commodity">[13]AppendixA!$I$553</definedName>
    <definedName name="RateM4_1stBlock_Commodity">[13]AppendixA!$I$458</definedName>
    <definedName name="RateM5_Commodity_Change">[13]AppendixA!$G$485</definedName>
    <definedName name="RateT3_Transportation_Commodity">[13]AppendixA!$I$762</definedName>
    <definedName name="RB" hidden="1">{#N/A,#N/A,TRUE,"Consolidated";#N/A,#N/A,TRUE,"Admin";#N/A,#N/A,TRUE,"Express";#N/A,#N/A,TRUE,"Other";#N/A,#N/A,TRUE,"Platte";#N/A,#N/A,TRUE,"Cajun"}</definedName>
    <definedName name="Reconciliation">'[1]TD-1.2'!$Z$1:$AH$45</definedName>
    <definedName name="RedRock_VV_Annual">'[1]TD-1.2'!$I$88</definedName>
    <definedName name="Reg_Def_Fix_Trans">'[7]Gross Rev Req'!$G$37</definedName>
    <definedName name="Reg_Def_Meter">'[7]Gross Rev Req'!$F$37</definedName>
    <definedName name="ReginaW_VV_Annual">'[1]TD-1.2'!$I$15</definedName>
    <definedName name="REGRATETWENTYFIVE">#REF!</definedName>
    <definedName name="RegW_FS_Comm_Rate">'[7]TD-3.2'!$K$48</definedName>
    <definedName name="RegW_FS_Dem_Rate">'[7]TD-3.2'!$J$48</definedName>
    <definedName name="RegW_PR">'[7]TD-3.3'!$J$98</definedName>
    <definedName name="RegW_Total_Alloc_Cost">'[7]TD-3.1'!$I$137</definedName>
    <definedName name="RegW_TransCost_Fix">'[7]TD-3.1'!$G$137</definedName>
    <definedName name="RegW_TransCost_Var">'[7]TD-3.1'!$H$137</definedName>
    <definedName name="reportDay">#REF!</definedName>
    <definedName name="ReportId">#REF!</definedName>
    <definedName name="reportMonth">#REF!</definedName>
    <definedName name="reportYear">#REF!</definedName>
    <definedName name="Res01_Tier1">[12]Ogives!$E$6:$P$6</definedName>
    <definedName name="Res01_Tier2">[12]Ogives!$E$7:$P$7</definedName>
    <definedName name="Res01_Tier3">[12]Ogives!$E$8:$P$8</definedName>
    <definedName name="Res01_Tier4">[12]Ogives!$E$9:$P$9</definedName>
    <definedName name="Res01_Tier5">[12]Ogives!$E$10:$P$10</definedName>
    <definedName name="Return">[7]TOTCAP!$I$108</definedName>
    <definedName name="Return_Fix_Trans">'[7]Gross Rev Req'!$G$43</definedName>
    <definedName name="Return_Meter">[7]TOTCAP!$J$108</definedName>
    <definedName name="Return_Metering">'[7]Gross Rev Req'!$F$43</definedName>
    <definedName name="Return_On_Rate_Base">[7]TOTCAP!$K$296</definedName>
    <definedName name="Return_Trans">[7]TOTCAP!$K$108</definedName>
    <definedName name="Revision_Name">'[7]TD-2.1'!$C$191</definedName>
    <definedName name="RGSname">#REF!</definedName>
    <definedName name="Rich">#REF!</definedName>
    <definedName name="Rich_Chip_CRate">#REF!</definedName>
    <definedName name="Rich_Chip_Dist">#REF!</definedName>
    <definedName name="Rich_Chip_DRate">#REF!</definedName>
    <definedName name="Rich_Corn_CRate">#REF!</definedName>
    <definedName name="Rich_Corn_Dist">#REF!</definedName>
    <definedName name="Rich_Corn_DRate">#REF!</definedName>
    <definedName name="Rich_EH_CRate">#REF!</definedName>
    <definedName name="Rich_EH_Dist">#REF!</definedName>
    <definedName name="Rich_EH_DRate">#REF!</definedName>
    <definedName name="Rich_Emer_CRate">#REF!</definedName>
    <definedName name="Rich_Emer_Dist">#REF!</definedName>
    <definedName name="Rich_Emer_DRate">#REF!</definedName>
    <definedName name="Rich_EZ_CRate">#REF!</definedName>
    <definedName name="Rich_EZ_Dist">#REF!</definedName>
    <definedName name="Rich_EZ_DRate">#REF!</definedName>
    <definedName name="Rich_Fix_Annual">'[1]TD-1.2'!$E$16</definedName>
    <definedName name="Rich_Fix_Winter">'[1]TD-1.2'!$E$16</definedName>
    <definedName name="Rich_FS_Comm_Rate">'[7]TD-3.2'!$K$34</definedName>
    <definedName name="Rich_FS_Dem_Rate">'[7]TD-3.2'!$J$34</definedName>
    <definedName name="Rich_Iroq_CRate">#REF!</definedName>
    <definedName name="Rich_Iroq_Dist">#REF!</definedName>
    <definedName name="Rich_Iroq_DRate">#REF!</definedName>
    <definedName name="Rich_MZ_CRate">#REF!</definedName>
    <definedName name="Rich_MZ_Dist">#REF!</definedName>
    <definedName name="Rich_MZ_DRate">#REF!</definedName>
    <definedName name="Rich_Napi_CRate">#REF!</definedName>
    <definedName name="Rich_Napi_Dist">#REF!</definedName>
    <definedName name="Rich_Napi_DRate">#REF!</definedName>
    <definedName name="Rich_Niag_CRate">#REF!</definedName>
    <definedName name="Rich_Niag_Dist">#REF!</definedName>
    <definedName name="Rich_Niag_DRate">#REF!</definedName>
    <definedName name="Rich_NZ_CRate">#REF!</definedName>
    <definedName name="Rich_NZ_Dist">#REF!</definedName>
    <definedName name="Rich_NZ_DRate">#REF!</definedName>
    <definedName name="Rich_Phil_CRate">#REF!</definedName>
    <definedName name="Rich_Phil_Dist">#REF!</definedName>
    <definedName name="Rich_Phil_DRate">#REF!</definedName>
    <definedName name="Rich_Sabr_CRate">#REF!</definedName>
    <definedName name="Rich_Sabr_Dist">#REF!</definedName>
    <definedName name="Rich_Sabr_DRate">#REF!</definedName>
    <definedName name="Rich_StCl_CRate">#REF!</definedName>
    <definedName name="Rich_StCl_Dist">#REF!</definedName>
    <definedName name="Rich_StCl_DRate">#REF!</definedName>
    <definedName name="Rich_Total_Alloc_Cost">'[7]TD-3.1'!$I$101</definedName>
    <definedName name="Rich_TransCost_Fix">'[7]TD-3.1'!$G$101</definedName>
    <definedName name="Rich_TransCost_Var">'[7]TD-3.1'!$H$101</definedName>
    <definedName name="Rich_WZ_CRate">#REF!</definedName>
    <definedName name="Rich_WZ_Dist">#REF!</definedName>
    <definedName name="Rich_WZ_DRate">#REF!</definedName>
    <definedName name="Richardson_VV_Annual">'[1]TD-1.2'!$I$16</definedName>
    <definedName name="rick" hidden="1">{#N/A,#N/A,FALSE,"TITLE PAGE";#N/A,#N/A,FALSE,"Cash Flow";#N/A,#N/A,FALSE,"Cash Flow Detailed";#N/A,#N/A,FALSE,"EO summary IS";#N/A,#N/A,FALSE,"Op Income";#N/A,#N/A,FALSE,"Power ";#N/A,#N/A,FALSE,"GAS";#N/A,#N/A,FALSE,"MidstreamPage";#N/A,#N/A,FALSE,"P&amp;P";#N/A,#N/A,FALSE,"International";#N/A,#N/A,FALSE,"Controllable Costs"}</definedName>
    <definedName name="Rider_Commodity_North">[10]Riders!$D$54</definedName>
    <definedName name="Rider_Commodity_North_East">[22]Riders!$D$61</definedName>
    <definedName name="Rider_Commodity_North_West">[22]Riders!$D$60</definedName>
    <definedName name="Rider_Commodity_R01_Retro">[18]Riders!$D$47</definedName>
    <definedName name="Rider_Commodity_R10_Retro">[18]Riders!$D$48</definedName>
    <definedName name="Rider_Commodity_South">[10]Riders!$D$11</definedName>
    <definedName name="Rider_Delivery_M1">[10]Riders!$D$19</definedName>
    <definedName name="Rider_Delivery_M2">[10]Riders!$D$25</definedName>
    <definedName name="Rider_Delivery_R01">[10]Riders!$D$61</definedName>
    <definedName name="Rider_Delivery_R10">[10]Riders!$D$66</definedName>
    <definedName name="Rider_Fuel_North">[10]Riders!$D$50</definedName>
    <definedName name="Rider_Inventory_Reval_North">[10]Riders!$D$48</definedName>
    <definedName name="Rider_Inventory_Reval_South">[10]Riders!$D$6</definedName>
    <definedName name="Rider_Load_Bal_M4">[10]Riders!$D$27</definedName>
    <definedName name="Rider_Load_Bal_M5">[10]Riders!$D$28</definedName>
    <definedName name="Rider_Load_Bal_M7">[10]Riders!$D$29</definedName>
    <definedName name="Rider_Load_Bal_M9">[10]Riders!$D$30</definedName>
    <definedName name="Rider_North_East_Tolls">[18]Riders!$D$78</definedName>
    <definedName name="Rider_North_West_Tolls">[18]Riders!$D$77</definedName>
    <definedName name="Rider_NPGVA">[10]Riders!$D$47</definedName>
    <definedName name="Rider_PGVA_North_East">[18]Riders!$D$50</definedName>
    <definedName name="Rider_PGVA_North_West">[18]Riders!$D$49</definedName>
    <definedName name="Rider_SPGVA">[10]Riders!$D$5</definedName>
    <definedName name="Rider_Spot_Gas_North">[10]Riders!$D$49</definedName>
    <definedName name="Rider_Spot_Gas_South">[10]Riders!$D$7</definedName>
    <definedName name="Rider_Storage_M1_Temp1">[10]Riders!$D$34</definedName>
    <definedName name="Rider_Storage_M1_Temp2">[10]Riders!$D$35</definedName>
    <definedName name="Rider_Storage_M1_Temp3">[10]Riders!$D$36</definedName>
    <definedName name="Rider_Storage_M2_Temp1">[10]Riders!$D$37</definedName>
    <definedName name="Rider_Storage_M2_Temp2">[10]Riders!$D$38</definedName>
    <definedName name="Rider_Storage_M2_Temp3">[10]Riders!$D$39</definedName>
    <definedName name="Rider_Storage_R01_NE_Retro">[22]Riders!$D$113</definedName>
    <definedName name="Rider_Storage_R01_NW_Retro">[22]Riders!$D$112</definedName>
    <definedName name="Rider_Storage_R01_Temp1">[10]Riders!$D$90</definedName>
    <definedName name="Rider_Storage_R01_Temp2">[10]Riders!$D$91</definedName>
    <definedName name="Rider_Storage_R01_Temp3">[10]Riders!$D$92</definedName>
    <definedName name="Rider_Storage_R10_NE_Retro">[22]Riders!$D$115</definedName>
    <definedName name="Rider_Storage_R10_NW_Retro">[22]Riders!$D$114</definedName>
    <definedName name="Rider_Storage_R10_Temp1">[10]Riders!$D$93</definedName>
    <definedName name="Rider_Storage_R10_Temp2">[10]Riders!$D$94</definedName>
    <definedName name="Rider_Storage_R10_Temp3">[10]Riders!$D$95</definedName>
    <definedName name="Rider_Tolls_R20R100">[10]Riders!$D$96</definedName>
    <definedName name="Rider_Transport_R01">[10]Riders!$D$75</definedName>
    <definedName name="Rider_Transport_R01_NE_Retro">[18]Riders!$D$80</definedName>
    <definedName name="Rider_Transport_R01_NW_Retro">[18]Riders!$D$79</definedName>
    <definedName name="Rider_Transport_R10">[10]Riders!$D$82</definedName>
    <definedName name="Rider_Transport_R10_East">[22]Riders!$D$102</definedName>
    <definedName name="Rider_Transport_R10_NE_Retro">[18]Riders!$D$93</definedName>
    <definedName name="Rider_Transport_R10_NW_Retro">[18]Riders!$D$92</definedName>
    <definedName name="Rider_Transport_R10_West">[22]Riders!$D$101</definedName>
    <definedName name="Rider_Transport_R20">[10]Riders!$D$86</definedName>
    <definedName name="Rider_Transport_R20_East">[22]Riders!$D$108</definedName>
    <definedName name="Rider_Transport_R20_West">[22]Riders!$D$107</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1</definedName>
    <definedName name="RiskFixedSeed" hidden="1">1</definedName>
    <definedName name="RiskHasSettings" hidden="1">7</definedName>
    <definedName name="RiskIsInput" hidden="1">FALSE</definedName>
    <definedName name="RiskIsOptimization" hidden="1">FALSE</definedName>
    <definedName name="RiskIsOutput" hidden="1">FALSE</definedName>
    <definedName name="RiskIsStatistics" hidden="1">FALSE</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4</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ivers_VV_Annual">'[1]TD-1.2'!$I$42</definedName>
    <definedName name="RouynNor_VV_Annual">'[1]TD-1.2'!$I$154</definedName>
    <definedName name="RW_Fix_Winter">'[1]TD-1.2'!$E$15</definedName>
    <definedName name="Sab_Win_FV_Km_B">'[1]TD-1.7'!$J$34</definedName>
    <definedName name="Sab_Win_FV_Km_T">'[1]TD-1.7'!$J$51</definedName>
    <definedName name="Sab_Win_VV_Km_B">'[1]TD-1.7'!$F$34</definedName>
    <definedName name="Sab_Win_VV_Km_T">'[1]TD-1.7'!$F$51</definedName>
    <definedName name="Sabr">#REF!</definedName>
    <definedName name="Sabr_Coral_FV_T">#REF!</definedName>
    <definedName name="Sabr_Coral_PR">'[7]TD-3.3'!$J$309</definedName>
    <definedName name="Sabr_Coral_VV_T">#REF!</definedName>
    <definedName name="Sabr_Dem">#REF!</definedName>
    <definedName name="Sabr_Direct_FV_T">#REF!</definedName>
    <definedName name="Sabr_Direct_PR">'[7]TD-3.3'!$J$311</definedName>
    <definedName name="Sabr_Direct_VV_T">#REF!</definedName>
    <definedName name="Sabr_Domtar_FV_T">'[11]TD-1.1'!#REF!</definedName>
    <definedName name="Sabr_Domtar_VV_T">'[11]TD-1.1'!#REF!</definedName>
    <definedName name="Sabr_F_FST">'[7]TD-3.1'!$G$233</definedName>
    <definedName name="Sabr_FS_Comm_Rate">'[7]TD-3.2'!$K$70</definedName>
    <definedName name="Sabr_FS_Dem_Rate">'[7]TD-3.2'!$J$70</definedName>
    <definedName name="Sabr_FV_B">#REF!</definedName>
    <definedName name="Sabr_FV_Km_B">#REF!</definedName>
    <definedName name="Sabr_FV_Km_T">#REF!</definedName>
    <definedName name="Sabr_FV_T">#REF!</definedName>
    <definedName name="Sabr_NBS_FV_Km_B">'[1]TD-1.6'!$J$32</definedName>
    <definedName name="Sabr_NBS_FV_Km_T">'[1]TD-1.6'!$J$48</definedName>
    <definedName name="Sabr_NBS_VV_Km_B">'[1]TD-1.6'!$F$32</definedName>
    <definedName name="Sabr_NBS_VV_Km_T">'[1]TD-1.6'!$F$48</definedName>
    <definedName name="Sabr_Shell_FV_T">'[11]TD-1.1'!#REF!</definedName>
    <definedName name="Sabr_Shell_PR">'[7]TD-3.3'!#REF!</definedName>
    <definedName name="Sabr_Shell_VV_T">'[11]TD-1.1'!#REF!</definedName>
    <definedName name="Sabr_TB_FV_B">'[1]TD-1.5'!$AD$288</definedName>
    <definedName name="Sabr_TB_FV_Km_B">'[1]TD-1.5'!$J$32</definedName>
    <definedName name="Sabr_TB_FV_Km_T">'[1]TD-1.5'!$J$52</definedName>
    <definedName name="Sabr_TB_FV_T">'[1]TD-1.5'!$AE$288</definedName>
    <definedName name="Sabr_TB_VV_B">'[1]TD-1.5'!$AA$288</definedName>
    <definedName name="Sabr_TB_VV_Km_B">'[1]TD-1.5'!$F$32</definedName>
    <definedName name="Sabr_TB_VV_Km_T">'[1]TD-1.5'!$F$52</definedName>
    <definedName name="Sabr_TB_VV_T">'[1]TD-1.5'!$AB$288</definedName>
    <definedName name="Sabr_TCGS_FV_T">'[11]TD-1.1'!#REF!</definedName>
    <definedName name="Sabr_TCGS_PR">'[7]TD-3.3'!#REF!</definedName>
    <definedName name="Sabr_TCGS_VV_T">'[11]TD-1.1'!#REF!</definedName>
    <definedName name="Sabr_Total_Alloc_Cost">'[7]TD-3.1'!$I$235</definedName>
    <definedName name="Sabr_TransCost_Fix">'[7]TD-3.1'!$G$235</definedName>
    <definedName name="Sabr_TransCost_Var">'[7]TD-3.1'!$H$235</definedName>
    <definedName name="Sabr_UN_FV_B">'[1]TD-1.4'!$M$41</definedName>
    <definedName name="Sabr_UN_FV_Km_B">'[1]TD-1.4'!$O$41</definedName>
    <definedName name="Sabr_UN_FV_Km_T">'[1]TD-1.4'!$O$100</definedName>
    <definedName name="Sabr_UN_FV_T">'[1]TD-1.4'!$M$100</definedName>
    <definedName name="Sabr_UN_VV_B">'[1]TD-1.4'!$G$41</definedName>
    <definedName name="Sabr_UN_VV_Km_B">'[1]TD-1.4'!$I$41</definedName>
    <definedName name="Sabr_UN_VV_Km_T">'[1]TD-1.4'!$I$100</definedName>
    <definedName name="Sabr_UN_VV_T">'[1]TD-1.4'!$G$100</definedName>
    <definedName name="Sabr_V_FST">'[7]TD-3.1'!$H$233</definedName>
    <definedName name="Sabr_VV_Annual">'[1]TD-1.2'!$I$323</definedName>
    <definedName name="Sabr_VV_B">#REF!</definedName>
    <definedName name="Sabr_VV_Km_B">#REF!</definedName>
    <definedName name="Sabr_VV_Km_T">#REF!</definedName>
    <definedName name="Sabr_VV_T">#REF!</definedName>
    <definedName name="Sabr_WFS_Toll">#REF!</definedName>
    <definedName name="Sabrevois">#REF!</definedName>
    <definedName name="Sales_Meter_Charges">'[7]TD-4.1'!$F$31</definedName>
    <definedName name="Sask_Dem">#REF!</definedName>
    <definedName name="Sask_FS_Comm">#REF!</definedName>
    <definedName name="Sask_FS_Comm_Rate">#REF!</definedName>
    <definedName name="Sask_FS_Dem">#REF!</definedName>
    <definedName name="Sask_FS_Dem_Rate">#REF!</definedName>
    <definedName name="SaskRate">#REF!</definedName>
    <definedName name="SaultAirport_VV_Annual">'[1]TD-1.2'!$I$162</definedName>
    <definedName name="Sched3">#REF!</definedName>
    <definedName name="sdffsasadf" hidden="1">{#N/A,#N/A,FALSE,"TITLE PAGE";#N/A,#N/A,FALSE,"Cash Flow";#N/A,#N/A,FALSE,"Cash Flow Detailed";#N/A,#N/A,FALSE,"EO summary IS";#N/A,#N/A,FALSE,"Op Income";#N/A,#N/A,FALSE,"Power ";#N/A,#N/A,FALSE,"GAS";#N/A,#N/A,FALSE,"MidstreamPage";#N/A,#N/A,FALSE,"P&amp;P";#N/A,#N/A,FALSE,"International";#N/A,#N/A,FALSE,"Controllable Costs"}</definedName>
    <definedName name="sdfsd" hidden="1">{#N/A,#N/A,FALSE,"Title Page"}</definedName>
    <definedName name="sdrdf" hidden="1">{#N/A,#N/A,FALSE,"Title Page"}</definedName>
    <definedName name="sencount" hidden="1">2</definedName>
    <definedName name="Sendout_Data_DataTable">'[32]Sendout Data'!$A$1:$L$63841</definedName>
    <definedName name="Senneville_VV_Annual">'[1]TD-1.2'!$I$316</definedName>
    <definedName name="SepAOS">#REF!</definedName>
    <definedName name="SepHV">#REF!</definedName>
    <definedName name="Shilo_VV_Annual">'[1]TD-1.2'!$I$44</definedName>
    <definedName name="short_month">30</definedName>
    <definedName name="Shortcut_Vol_B">'[1]TD-1.6'!$H$5</definedName>
    <definedName name="Shortcut_Vol_T">'[1]TD-1.6'!$H$6</definedName>
    <definedName name="Slicer_Cost_Study">#N/A</definedName>
    <definedName name="Slicer_Cost_Study1">#N/A</definedName>
    <definedName name="Slicer_Cost_Study2">#N/A</definedName>
    <definedName name="Slicer_Cost_Study3">#N/A</definedName>
    <definedName name="Slicer_Ending_Date">#N/A</definedName>
    <definedName name="SmoothRock_VV_Annual">'[1]TD-1.2'!$I$120</definedName>
    <definedName name="South_Supply">'[26]Supply &amp; Fuel $'!$A:$IV</definedName>
    <definedName name="SouthBTBal">#REF!</definedName>
    <definedName name="SouthBTDemand">#REF!</definedName>
    <definedName name="SouthDemand">#REF!</definedName>
    <definedName name="SouthRiver_VV_Annual">'[1]TD-1.2'!$I$172</definedName>
    <definedName name="Spru_WFS_Toll">#REF!</definedName>
    <definedName name="Spruce">#REF!</definedName>
    <definedName name="Spruce_CentHold_FV_T">#REF!</definedName>
    <definedName name="Spruce_CentHold_VV_T">#REF!</definedName>
    <definedName name="Spruce_Dem">#REF!</definedName>
    <definedName name="Spruce_F_FST">'[7]TD-3.1'!$G$162</definedName>
    <definedName name="Spruce_FS_Comm_Rate">'[7]TD-3.2'!$K$58</definedName>
    <definedName name="Spruce_FS_Dem_Rate">'[7]TD-3.2'!$J$58</definedName>
    <definedName name="Spruce_FV_B">#REF!</definedName>
    <definedName name="Spruce_FV_Km_B">#REF!</definedName>
    <definedName name="Spruce_FV_Km_T">#REF!</definedName>
    <definedName name="Spruce_FV_T">#REF!</definedName>
    <definedName name="Spruce_TCGS_FV_T">#REF!</definedName>
    <definedName name="Spruce_TCGS_VV_T">#REF!</definedName>
    <definedName name="Spruce_Total_Alloc_Cost">'[7]TD-3.1'!$I$164</definedName>
    <definedName name="Spruce_TransCost_Fix">'[7]TD-3.1'!$G$164</definedName>
    <definedName name="Spruce_TransCost_Var">'[7]TD-3.1'!$H$164</definedName>
    <definedName name="Spruce_V_FST">'[7]TD-3.1'!$H$162</definedName>
    <definedName name="Spruce_VV_Annual">'[1]TD-1.2'!$I$68</definedName>
    <definedName name="Spruce_VV_B">#REF!</definedName>
    <definedName name="Spruce_VV_Km_B">#REF!</definedName>
    <definedName name="Spruce_VV_Km_T">#REF!</definedName>
    <definedName name="Spruce_VV_T">#REF!</definedName>
    <definedName name="SPS_Space_Del">[10]U2!$F$26</definedName>
    <definedName name="ss"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SSMTown_VV_Annual">'[1]TD-1.2'!$I$163</definedName>
    <definedName name="SSS_Space_Del">[10]U2!$F$18</definedName>
    <definedName name="SStM_CentEDA_CRate">#REF!</definedName>
    <definedName name="SStM_CentEDA_Dist">#REF!</definedName>
    <definedName name="SStM_CentEDA_DRate">#REF!</definedName>
    <definedName name="SStM_CentSSMDA_CRate">#REF!</definedName>
    <definedName name="SStM_CentSSMDA_Dist">#REF!</definedName>
    <definedName name="SStM_CentSSMDA_DRate">#REF!</definedName>
    <definedName name="SStM_Chip_CRate">#REF!</definedName>
    <definedName name="SStM_Chip_Dist">#REF!</definedName>
    <definedName name="SStM_Chip_DRate">#REF!</definedName>
    <definedName name="SStM_ConsCDA_CRate">#REF!</definedName>
    <definedName name="SStM_ConsCDA_Dist">#REF!</definedName>
    <definedName name="SStM_ConsCDA_DRate">#REF!</definedName>
    <definedName name="SStM_ConsEDA_CRate">#REF!</definedName>
    <definedName name="SStM_ConsEDA_Dist">#REF!</definedName>
    <definedName name="SStM_ConsEDA_DRate">#REF!</definedName>
    <definedName name="SStM_ConsSWDA_CRate">#REF!</definedName>
    <definedName name="SStM_ConsSWDA_Dist">#REF!</definedName>
    <definedName name="SStM_ConsSWDA_DRate">#REF!</definedName>
    <definedName name="SStM_Corn_CRate">#REF!</definedName>
    <definedName name="SStM_Corn_Dist">#REF!</definedName>
    <definedName name="SStM_Corn_DRate">#REF!</definedName>
    <definedName name="SStM_EH_CRate">#REF!</definedName>
    <definedName name="SStM_EH_Dist">#REF!</definedName>
    <definedName name="SStM_EH_DRate">#REF!</definedName>
    <definedName name="SStM_GMiEDA_CRate">#REF!</definedName>
    <definedName name="SStM_GMiEDA_Dist">#REF!</definedName>
    <definedName name="SStM_GMiEDA_DRate">#REF!</definedName>
    <definedName name="SStM_Iroq_CRate">#REF!</definedName>
    <definedName name="SStM_Iroq_Dist">#REF!</definedName>
    <definedName name="SStM_Iroq_DRate">#REF!</definedName>
    <definedName name="SStM_Niag_CRate">#REF!</definedName>
    <definedName name="SStM_Niag_Dist">#REF!</definedName>
    <definedName name="SStM_Niag_DRate">#REF!</definedName>
    <definedName name="SStM_Phil_CRate">#REF!</definedName>
    <definedName name="SStM_Phil_Dist">#REF!</definedName>
    <definedName name="SStM_Phil_DRate">#REF!</definedName>
    <definedName name="SStM_Sabr_CRate">#REF!</definedName>
    <definedName name="SStM_Sabr_Dist">#REF!</definedName>
    <definedName name="SStM_Sabr_DRate">#REF!</definedName>
    <definedName name="SStM_UnionCDA_CRate">#REF!</definedName>
    <definedName name="SStM_UnionCDA_Dist">#REF!</definedName>
    <definedName name="SStM_UnionCDA_DRate">#REF!</definedName>
    <definedName name="SStM_UnionSWDA_CRate">#REF!</definedName>
    <definedName name="SStM_UnionSWDA_Dist">#REF!</definedName>
    <definedName name="SStM_UnionSWDA_DRate">#REF!</definedName>
    <definedName name="St_Malo_VV_Annual">'[1]TD-1.2'!$I$59</definedName>
    <definedName name="St_Nicolas_VV_Annual">'[1]TD-1.2'!$I$356</definedName>
    <definedName name="Starbuck_VV_Annual">'[1]TD-1.2'!$I$60</definedName>
    <definedName name="startReport">#REF!</definedName>
    <definedName name="StCl">#REF!</definedName>
    <definedName name="StCl_CentEDA_CRate">#REF!</definedName>
    <definedName name="StCl_CentEDA_Dist">#REF!</definedName>
    <definedName name="StCl_CentEDA_DRate">#REF!</definedName>
    <definedName name="StCl_Chip_AIG_FV_T">#REF!</definedName>
    <definedName name="StCl_Chip_AIG_VV_T">#REF!</definedName>
    <definedName name="StCl_Chip_Aquila_FV_T">#REF!</definedName>
    <definedName name="StCl_Chip_Aquila_VV_T">#REF!</definedName>
    <definedName name="StCl_Chip_AssocEn_FV_T">'[11]TD-1.1'!#REF!</definedName>
    <definedName name="StCl_Chip_AssocEn_VV_T">'[11]TD-1.1'!#REF!</definedName>
    <definedName name="StCl_Chip_Chandler_FV_T">'[11]TD-1.1'!#REF!</definedName>
    <definedName name="StCl_Chip_Chandler_VV_T">'[11]TD-1.1'!#REF!</definedName>
    <definedName name="StCl_Chip_Coast_FV_T">'[11]TD-1.1'!#REF!</definedName>
    <definedName name="StCl_Chip_Coast_VV_T">'[11]TD-1.1'!#REF!</definedName>
    <definedName name="StCl_Chip_Cowest_FV_T">'[11]TD-1.1'!#REF!</definedName>
    <definedName name="StCl_Chip_Cowest_VV_T">'[11]TD-1.1'!#REF!</definedName>
    <definedName name="StCl_Chip_CRate">#REF!</definedName>
    <definedName name="StCl_Chip_Dist">#REF!</definedName>
    <definedName name="StCl_Chip_DRate">#REF!</definedName>
    <definedName name="StCl_Chip_Engage_FV_T">#REF!</definedName>
    <definedName name="StCl_Chip_Engage_VV_T">#REF!</definedName>
    <definedName name="StCl_Chip_Enron_FV_T">'[11]TD-1.1'!#REF!</definedName>
    <definedName name="StCl_Chip_Enron_VV_T">'[11]TD-1.1'!#REF!</definedName>
    <definedName name="StCl_Chip_F_FST">0</definedName>
    <definedName name="StCl_Chip_FS_Comm_Rate">'[7]TD-3.2'!$K$86</definedName>
    <definedName name="StCl_Chip_FS_Dem_Rate">'[7]TD-3.2'!$J$86</definedName>
    <definedName name="StCl_Chip_FV_B">'[1]TD-1.1'!$M$423</definedName>
    <definedName name="StCl_Chip_FV_Km_T">#REF!</definedName>
    <definedName name="StCl_Chip_FV_T">#REF!</definedName>
    <definedName name="StCl_Chip_Midcon_FV_T">#REF!</definedName>
    <definedName name="StCl_Chip_Midcon_VV_T">#REF!</definedName>
    <definedName name="StCl_Chip_Phibro_FV_T">'[11]TD-1.1'!#REF!</definedName>
    <definedName name="StCl_Chip_Phibro_VV_T">'[11]TD-1.1'!#REF!</definedName>
    <definedName name="StCl_Chip_Renais_FV_T">#REF!</definedName>
    <definedName name="StCl_Chip_Renais_PR">'[7]TD-3.3'!$J$419</definedName>
    <definedName name="StCl_Chip_Renais_VV_T">#REF!</definedName>
    <definedName name="StCl_Chip_Roch_FV_T">#REF!</definedName>
    <definedName name="StCl_Chip_Roch_PR">'[7]TD-3.3'!$J$421</definedName>
    <definedName name="StCl_Chip_Roch_VV_T">#REF!</definedName>
    <definedName name="StCl_Chip_SI_FV_T">#REF!</definedName>
    <definedName name="StCl_Chip_SI_PR">'[7]TD-3.3'!$J$423</definedName>
    <definedName name="StCl_Chip_SI_VV_T">#REF!</definedName>
    <definedName name="StCl_Chip_StClPipe_FV_T">#REF!</definedName>
    <definedName name="StCl_Chip_StClPipe_VV_T">#REF!</definedName>
    <definedName name="StCl_Chip_TCGS_FV_T">'[11]TD-1.1'!#REF!</definedName>
    <definedName name="StCl_Chip_TCGS_VV_T">'[11]TD-1.1'!#REF!</definedName>
    <definedName name="StCl_Chip_Total_Alloc_Cost">'[7]TD-3.1'!$I$334</definedName>
    <definedName name="StCl_Chip_TransCost_Fix">'[7]TD-3.1'!$G$334</definedName>
    <definedName name="StCl_Chip_TransCost_Var">'[7]TD-3.1'!$H$334</definedName>
    <definedName name="StCl_Chip_Union_FV_T">#REF!</definedName>
    <definedName name="StCl_Chip_Union_PR">'[7]TD-3.3'!$J$425</definedName>
    <definedName name="StCl_Chip_Union_VV_T">#REF!</definedName>
    <definedName name="StCl_Chip_V_FST">0</definedName>
    <definedName name="StCl_Chip_VV_B">'[1]TD-1.1'!$E$423</definedName>
    <definedName name="StCl_Chip_VV_Km_T">#REF!</definedName>
    <definedName name="StCl_Chip_VV_T">#REF!</definedName>
    <definedName name="StCl_Chip_WFS_Toll">#REF!</definedName>
    <definedName name="StCl_CNR_FV_T">#REF!</definedName>
    <definedName name="StCl_CNR_PR">'[7]TD-3.3'!$J$380</definedName>
    <definedName name="StCl_CNR_VV_T">#REF!</definedName>
    <definedName name="StCl_Coast_FV_T">#REF!</definedName>
    <definedName name="StCl_Coast_PR">'[7]TD-3.3'!$J$390</definedName>
    <definedName name="StCl_Coast_VV_T">'[11]TD-1.1'!#REF!</definedName>
    <definedName name="StCl_Coastal_FV_T">'[11]TD-1.1'!#REF!</definedName>
    <definedName name="StCl_ConsCDA_CRate">#REF!</definedName>
    <definedName name="StCl_ConsCDA_Dist">#REF!</definedName>
    <definedName name="StCl_ConsCDA_DRate">#REF!</definedName>
    <definedName name="StCl_ConsEDA_CRate">#REF!</definedName>
    <definedName name="StCl_ConsEDA_Dist">#REF!</definedName>
    <definedName name="StCl_ConsEDA_DRate">#REF!</definedName>
    <definedName name="StCl_ConsSWDA_CRate">#REF!</definedName>
    <definedName name="StCl_ConsSWDA_Dist">#REF!</definedName>
    <definedName name="StCl_ConsSWDA_DRate">#REF!</definedName>
    <definedName name="StCl_Corn_CRate">#REF!</definedName>
    <definedName name="StCl_Corn_Dist">#REF!</definedName>
    <definedName name="StCl_Corn_DRate">#REF!</definedName>
    <definedName name="StCl_Dem">#REF!</definedName>
    <definedName name="StCl_EH_CRate">#REF!</definedName>
    <definedName name="StCl_EH_Dist">#REF!</definedName>
    <definedName name="StCl_EH_DRate">#REF!</definedName>
    <definedName name="StCl_EHer_CoEnergy_PR">'[7]TD-3.3'!$J$412</definedName>
    <definedName name="StCl_EHer_FT_Comm_Rate">'[7]TD-3.2'!$K$84</definedName>
    <definedName name="StCl_EHer_FT_Dem_Rate">'[7]TD-3.2'!$J$84</definedName>
    <definedName name="StCl_EHer_Total_Alloc_Cost">'[7]TD-3.1'!$I$322</definedName>
    <definedName name="StCl_EHer_TransCost_Fix">'[7]TD-3.1'!$G$322</definedName>
    <definedName name="StCl_EHer_TransCost_Var">'[7]TD-3.1'!$H$322</definedName>
    <definedName name="StCl_EHere_FS_Comm_Rate">#REF!</definedName>
    <definedName name="StCl_EHere_FS_Dem_Rate">#REF!</definedName>
    <definedName name="StCl_Enron_FV_T">'[1]TD-1.1'!$Q$169</definedName>
    <definedName name="StCl_Enron_PR">'[7]TD-3.3'!$J$382</definedName>
    <definedName name="StCl_Enron_VV_T">'[1]TD-1.1'!$I$169</definedName>
    <definedName name="StCl_FS_Comm_Rate">#REF!</definedName>
    <definedName name="StCl_FS_Dem_Rate">#REF!</definedName>
    <definedName name="StCl_FT_Comm_Rate">'[7]TD-3.2'!$K$80</definedName>
    <definedName name="StCl_FT_Dem_Rate">'[7]TD-3.2'!$J$80</definedName>
    <definedName name="StCl_GMiEDA_CRate">#REF!</definedName>
    <definedName name="StCl_GMiEDA_Dist">#REF!</definedName>
    <definedName name="StCl_GMiEDA_DRate">#REF!</definedName>
    <definedName name="StCl_Iroq_CRate">#REF!</definedName>
    <definedName name="StCl_Iroq_Dist">#REF!</definedName>
    <definedName name="StCl_Iroq_DRate">#REF!</definedName>
    <definedName name="StCl_Iroq_WFS_Toll">#REF!</definedName>
    <definedName name="StCl_Mara_FV_T">'[1]TD-1.1'!$Q$173</definedName>
    <definedName name="StCl_Mara_PR">'[7]TD-3.3'!$J$390</definedName>
    <definedName name="StCl_Mara_VV_T">'[1]TD-1.1'!$I$173</definedName>
    <definedName name="StCl_Niag_CRate">#REF!</definedName>
    <definedName name="StCl_Niag_Dist">#REF!</definedName>
    <definedName name="StCl_Niag_DRate">#REF!</definedName>
    <definedName name="StCl_Niag_F_FST">'[7]TD-3.1'!$G$344</definedName>
    <definedName name="StCl_Niag_FV_B">#REF!</definedName>
    <definedName name="StCl_Niag_FV_Km_B">#REF!</definedName>
    <definedName name="StCl_Niag_FV_Km_T">#REF!</definedName>
    <definedName name="StCl_Niag_FV_T">#REF!</definedName>
    <definedName name="StCl_Niag_Tenn_FV_T">'[11]TD-1.1'!#REF!</definedName>
    <definedName name="StCl_Niag_Tenn_VV_T">'[11]TD-1.1'!#REF!</definedName>
    <definedName name="StCl_Niag_Total_Alloc_Cost">'[7]TD-3.1'!$I$346</definedName>
    <definedName name="StCl_Niag_TransCost_Fix">'[7]TD-3.1'!$G$346</definedName>
    <definedName name="StCl_Niag_TransCost_Var">'[7]TD-3.1'!$H$346</definedName>
    <definedName name="StCl_Niag_V_FST">'[7]TD-3.1'!$H$344</definedName>
    <definedName name="StCl_Niag_VV_B">#REF!</definedName>
    <definedName name="StCl_Niag_VV_Km_B">#REF!</definedName>
    <definedName name="StCl_Niag_VV_Km_T">#REF!</definedName>
    <definedName name="StCl_Niag_VV_T">#REF!</definedName>
    <definedName name="StCl_Niag_WFS_Toll">#REF!</definedName>
    <definedName name="StCl_Park_Cons_PR">'[7]TD-3.3'!#REF!</definedName>
    <definedName name="StCl_Park_FS_Comm_Rate">'[7]TD-3.2'!#REF!</definedName>
    <definedName name="StCl_Park_FS_Dem_Rate">'[7]TD-3.2'!#REF!</definedName>
    <definedName name="StCl_Park_FV_B">'[11]TD-1.1'!#REF!</definedName>
    <definedName name="StCl_Park_FV_Km_T">'[11]TD-1.1'!#REF!</definedName>
    <definedName name="StCl_Park_FV_T">'[11]TD-1.1'!#REF!</definedName>
    <definedName name="StCl_Park_Total_Alloc_Cost">'[7]TD-3.1'!#REF!</definedName>
    <definedName name="StCl_Park_TransCost_Fix">'[7]TD-3.1'!#REF!</definedName>
    <definedName name="StCl_Park_TransCost_Var">'[7]TD-3.1'!#REF!</definedName>
    <definedName name="StCl_Park_UN_FV_B">'[11]TD-1.4'!#REF!</definedName>
    <definedName name="StCl_Park_UN_FV_Km_B">'[11]TD-1.4'!#REF!</definedName>
    <definedName name="StCl_Park_UN_FV_Km_T">'[11]TD-1.4'!#REF!</definedName>
    <definedName name="StCl_Park_UN_FV_T">'[11]TD-1.4'!#REF!</definedName>
    <definedName name="StCl_Park_UN_VV_B">'[11]TD-1.4'!#REF!</definedName>
    <definedName name="StCl_Park_UN_VV_Km_B">'[11]TD-1.4'!#REF!</definedName>
    <definedName name="StCl_Park_UN_VV_Km_T">'[11]TD-1.4'!#REF!</definedName>
    <definedName name="StCl_Park_UN_VV_T">'[11]TD-1.4'!#REF!</definedName>
    <definedName name="StCl_Park_VV_B">'[11]TD-1.1'!#REF!</definedName>
    <definedName name="StCl_Park_VV_Km_T">'[11]TD-1.1'!#REF!</definedName>
    <definedName name="StCl_Park_VV_T">'[11]TD-1.1'!#REF!</definedName>
    <definedName name="StCl_PetroC_PR">'[7]TD-3.3'!$J$384</definedName>
    <definedName name="StCl_PetroCan_FV_T">'[1]TD-1.1'!$Q$170</definedName>
    <definedName name="StCl_PetroCan_VV_T">'[1]TD-1.1'!$I$170</definedName>
    <definedName name="StCl_Phil_CRate">#REF!</definedName>
    <definedName name="StCl_Phil_Dist">#REF!</definedName>
    <definedName name="StCl_Phil_DRate">#REF!</definedName>
    <definedName name="StCl_Ren_FV_T">'[1]TD-1.1'!$Q$171</definedName>
    <definedName name="StCl_Ren_PR">'[7]TD-3.3'!$J$386</definedName>
    <definedName name="StCl_Ren_VV_T">'[1]TD-1.1'!$I$171</definedName>
    <definedName name="StCl_Rio_FV_T">'[1]TD-1.1'!$Q$172</definedName>
    <definedName name="StCl_Rio_PR">'[7]TD-3.3'!$J$388</definedName>
    <definedName name="StCl_Rio_VV_T">'[1]TD-1.1'!$I$172</definedName>
    <definedName name="StCl_Sabr_CRate">#REF!</definedName>
    <definedName name="StCl_Sabr_Dist">#REF!</definedName>
    <definedName name="StCl_Sabr_DRate">#REF!</definedName>
    <definedName name="StCl_StCl_BHIS">#REF!</definedName>
    <definedName name="StCl_StCl_BHIW">#REF!</definedName>
    <definedName name="StCl_Total_Alloc_Cost">'[7]TD-3.1'!$I$296</definedName>
    <definedName name="StCl_TransCost_Fix">'[7]TD-3.1'!$G$296</definedName>
    <definedName name="StCl_TransCost_Var">'[7]TD-3.1'!$H$296</definedName>
    <definedName name="StCl_UnionCDA_CRate">#REF!</definedName>
    <definedName name="StCl_UnionCDA_Dist">#REF!</definedName>
    <definedName name="StCl_UnionCDA_DRate">#REF!</definedName>
    <definedName name="StCl_UnionSWDA_CRate">#REF!</definedName>
    <definedName name="StCl_UnionSWDA_Dist">#REF!</definedName>
    <definedName name="StCl_UnionSWDA_DRate">#REF!</definedName>
    <definedName name="StClair">#REF!</definedName>
    <definedName name="StClair_EHeref_FV_B">#REF!</definedName>
    <definedName name="StClair_EHeref_FV_Km_B">#REF!</definedName>
    <definedName name="StClair_EHeref_FV_Km_T">#REF!</definedName>
    <definedName name="StClair_EHeref_FV_T">#REF!</definedName>
    <definedName name="StClair_EHeref_VV_B">#REF!</definedName>
    <definedName name="StClair_EHeref_VV_Km_B">#REF!</definedName>
    <definedName name="StClair_EHeref_VV_Km_T">#REF!</definedName>
    <definedName name="StClair_EHeref_VV_T">#REF!</definedName>
    <definedName name="StClair_FV_B">#REF!</definedName>
    <definedName name="StClair_FV_Km_B">#REF!</definedName>
    <definedName name="StClair_FV_Km_T">#REF!</definedName>
    <definedName name="StClair_FV_T">#REF!</definedName>
    <definedName name="StClair_VV_B">#REF!</definedName>
    <definedName name="StClair_VV_Km_B">#REF!</definedName>
    <definedName name="StClair_VV_Km_T">#REF!</definedName>
    <definedName name="StClair_VV_T">#REF!</definedName>
    <definedName name="StClet_VV_Annual">'[1]TD-1.2'!$I$353</definedName>
    <definedName name="SteAnne_VV_Annual">'[1]TD-1.2'!$I$340</definedName>
    <definedName name="Steel">#REF!</definedName>
    <definedName name="Steel_Chip_CRate">#REF!</definedName>
    <definedName name="Steel_Chip_Dist">#REF!</definedName>
    <definedName name="Steel_Chip_DRate">#REF!</definedName>
    <definedName name="Steel_Corn_CRate">#REF!</definedName>
    <definedName name="Steel_Corn_Dist">#REF!</definedName>
    <definedName name="Steel_Corn_DRate">#REF!</definedName>
    <definedName name="Steel_EH_CRate">#REF!</definedName>
    <definedName name="Steel_EH_Dist">#REF!</definedName>
    <definedName name="Steel_EH_DRate">#REF!</definedName>
    <definedName name="Steel_Emer_CRate">#REF!</definedName>
    <definedName name="Steel_Emer_Dist">#REF!</definedName>
    <definedName name="Steel_Emer_DRate">#REF!</definedName>
    <definedName name="Steel_EZ_CRate">#REF!</definedName>
    <definedName name="Steel_EZ_Dist">#REF!</definedName>
    <definedName name="Steel_EZ_DRate">#REF!</definedName>
    <definedName name="Steel_Iroq_CRate">#REF!</definedName>
    <definedName name="Steel_Iroq_Dist">#REF!</definedName>
    <definedName name="Steel_Iroq_DRate">#REF!</definedName>
    <definedName name="Steel_Iroq_Steel">#REF!</definedName>
    <definedName name="Steel_MZ_CRate">#REF!</definedName>
    <definedName name="Steel_MZ_Dist">#REF!</definedName>
    <definedName name="Steel_MZ_DRate">#REF!</definedName>
    <definedName name="Steel_Napi_CRate">#REF!</definedName>
    <definedName name="Steel_Napi_Dist">#REF!</definedName>
    <definedName name="Steel_Napi_DRate">#REF!</definedName>
    <definedName name="Steel_Niag_CanOxy_FV_T">'[1]TD-1.1'!$Q$179</definedName>
    <definedName name="Steel_Niag_CanOxy_PR">'[7]TD-3.3'!$J$245</definedName>
    <definedName name="Steel_Niag_CanOxy_VV_T">'[1]TD-1.1'!$I$179</definedName>
    <definedName name="Steel_Niag_CRate">#REF!</definedName>
    <definedName name="Steel_Niag_Dist">#REF!</definedName>
    <definedName name="Steel_Niag_DRate">#REF!</definedName>
    <definedName name="Steel_Niag_FS_Com_Rate">#REF!</definedName>
    <definedName name="Steel_Niag_FS_Comm_Rate">#REF!</definedName>
    <definedName name="Steel_Niag_FS_Dem">'[33]TD-3.2'!$J$64</definedName>
    <definedName name="Steel_Niag_FS_Dem_Rate">#REF!</definedName>
    <definedName name="Steel_Niag_FV_B">'[1]TD-1.1'!$M$185</definedName>
    <definedName name="Steel_Niag_FV_Km_B">'[1]TD-1.1'!$O$185</definedName>
    <definedName name="Steel_Niag_FV_Km_T">'[1]TD-1.1'!$S$185</definedName>
    <definedName name="Steel_Niag_FV_T">'[1]TD-1.1'!$Q$185</definedName>
    <definedName name="Steel_Niag_TB_FV_B">'[1]TD-1.5'!$AD$238</definedName>
    <definedName name="Steel_Niag_TB_FV_Km_B">'[1]TD-1.5'!$J$29</definedName>
    <definedName name="Steel_Niag_TB_FV_Km_T">'[1]TD-1.5'!$J$49</definedName>
    <definedName name="Steel_Niag_TB_FV_T">'[1]TD-1.5'!$AE$238</definedName>
    <definedName name="Steel_Niag_TB_VV_B">'[1]TD-1.5'!$AA$238</definedName>
    <definedName name="Steel_Niag_TB_VV_Km_B">'[1]TD-1.5'!$F$29</definedName>
    <definedName name="Steel_Niag_TB_VV_Km_T">'[1]TD-1.5'!$F$49</definedName>
    <definedName name="Steel_Niag_TB_VV_T">'[1]TD-1.5'!$AB$238</definedName>
    <definedName name="Steel_Niag_Total_Alloc_Cost">'[7]TD-3.1'!$I$199</definedName>
    <definedName name="Steel_Niag_TransCost_Fix">'[7]TD-3.1'!$G$199</definedName>
    <definedName name="Steel_Niag_TransCost_Var">'[7]TD-3.1'!$H$199</definedName>
    <definedName name="Steel_Niag_UN_FV_B">'[1]TD-1.4'!$M$35</definedName>
    <definedName name="Steel_Niag_UN_FV_Km_B">'[1]TD-1.4'!$O$35</definedName>
    <definedName name="Steel_Niag_UN_FV_Km_T">'[1]TD-1.4'!$O$94</definedName>
    <definedName name="Steel_niag_UN_FV_T">'[1]TD-1.4'!$M$94</definedName>
    <definedName name="Steel_Niag_UN_VV_B">'[1]TD-1.4'!$G$35</definedName>
    <definedName name="Steel_Niag_UN_VV_KM_B">'[1]TD-1.4'!$I$35</definedName>
    <definedName name="Steel_Niag_UN_VV_Km_T">'[1]TD-1.4'!$I$94</definedName>
    <definedName name="Steel_Niag_UN_VV_T">'[1]TD-1.4'!$G$94</definedName>
    <definedName name="Steel_Niag_VV_B">'[1]TD-1.1'!$E$185</definedName>
    <definedName name="Steel_Niag_VV_Km_B">'[1]TD-1.1'!$G$185</definedName>
    <definedName name="Steel_Niag_VV_Km_T">'[1]TD-1.1'!$K$185</definedName>
    <definedName name="Steel_Niag_VV_T">'[1]TD-1.1'!$I$185</definedName>
    <definedName name="Steel_NZ_CRate">#REF!</definedName>
    <definedName name="Steel_NZ_Dist">#REF!</definedName>
    <definedName name="Steel_NZ_DRate">#REF!</definedName>
    <definedName name="Steel_Phil_CanOxy_FV_T">'[1]TD-1.1'!$Q$365</definedName>
    <definedName name="Steel_Phil_CanOxy_PR">'[7]TD-3.3'!$J$327</definedName>
    <definedName name="Steel_Phil_CanOxy_VV_T">'[1]TD-1.1'!$I$365</definedName>
    <definedName name="Steel_Phil_CRate">#REF!</definedName>
    <definedName name="Steel_Phil_Dist">#REF!</definedName>
    <definedName name="Steel_Phil_DRate">#REF!</definedName>
    <definedName name="Steel_Phil_FS_Comm_Rate">#REF!</definedName>
    <definedName name="Steel_Phil_FS_Dem_Rate">#REF!</definedName>
    <definedName name="Steel_Phil_FV_B">'[1]TD-1.1'!$M$373</definedName>
    <definedName name="Steel_Phil_FV_Km_B">'[1]TD-1.1'!$O$373</definedName>
    <definedName name="Steel_Phil_FV_Km_T">'[1]TD-1.1'!$S$373</definedName>
    <definedName name="Steel_Phil_FV_T">'[1]TD-1.1'!$Q$373</definedName>
    <definedName name="Steel_Phil_NBS_FV_Km_B">'[1]TD-1.6'!$J$34</definedName>
    <definedName name="Steel_Phil_NBS_FV_Km_T">'[1]TD-1.6'!$J$50</definedName>
    <definedName name="Steel_Phil_NBS_VV_Km_B">'[1]TD-1.6'!$F$34</definedName>
    <definedName name="Steel_Phil_NBS_VV_Km_T">'[1]TD-1.6'!$F$50</definedName>
    <definedName name="Steel_Phil_TB_FV_B">'[1]TD-1.5'!$AD$306</definedName>
    <definedName name="Steel_Phil_TB_FV_Km_B">'[1]TD-1.5'!$J$34</definedName>
    <definedName name="Steel_Phil_TB_FV_Km_T">'[1]TD-1.5'!$J$54</definedName>
    <definedName name="Steel_Phil_TB_FV_T">'[1]TD-1.5'!$AE$306</definedName>
    <definedName name="Steel_Phil_TB_VV_B">'[1]TD-1.5'!$AA$306</definedName>
    <definedName name="Steel_Phil_TB_VV_Km_B">'[1]TD-1.5'!$F$34</definedName>
    <definedName name="Steel_Phil_TB_VV_Km_T">'[1]TD-1.5'!$F$54</definedName>
    <definedName name="Steel_Phil_TB_VV_T">'[1]TD-1.5'!$AB$306</definedName>
    <definedName name="Steel_Phil_Total_Alloc_Cost">'[7]TD-3.1'!$I$259</definedName>
    <definedName name="Steel_Phil_TransCost_Fix">'[7]TD-3.1'!$G$259</definedName>
    <definedName name="Steel_Phil_TransCost_Var">'[7]TD-3.1'!$H$259</definedName>
    <definedName name="Steel_Phil_UN_FV_B">'[1]TD-1.4'!$M$45</definedName>
    <definedName name="Steel_Phil_UN_FV_Km_B">'[1]TD-1.4'!$O$45</definedName>
    <definedName name="Steel_Phil_UN_FV_Km_T">'[1]TD-1.4'!$O$104</definedName>
    <definedName name="Steel_Phil_UN_FV_T">'[1]TD-1.4'!$M$104</definedName>
    <definedName name="Steel_Phil_UN_VV_B">'[1]TD-1.4'!$G$45</definedName>
    <definedName name="Steel_Phil_UN_VV_Km_B">'[1]TD-1.4'!$I$45</definedName>
    <definedName name="Steel_Phil_UN_VV_Km_T">'[1]TD-1.4'!$I$104</definedName>
    <definedName name="Steel_Phil_UN_VV_T">'[1]TD-1.4'!$G$104</definedName>
    <definedName name="Steel_Phil_VV_B">'[1]TD-1.1'!$E$373</definedName>
    <definedName name="Steel_Phil_VV_Km_B">'[1]TD-1.1'!$G$373</definedName>
    <definedName name="Steel_Phil_VV_Km_T">'[1]TD-1.1'!$K$373</definedName>
    <definedName name="Steel_Phil_VV_T">'[1]TD-1.1'!$I$373</definedName>
    <definedName name="Steel_Phil_Win_FV_Km_B">'[1]TD-1.7'!$J$36</definedName>
    <definedName name="Steel_Phil_Win_FV_Km_T">'[1]TD-1.7'!$J$53</definedName>
    <definedName name="Steel_Phil_Win_VV_Km_B">'[1]TD-1.7'!$F$36</definedName>
    <definedName name="Steel_Phil_Win_VV_Km_T">'[1]TD-1.7'!$F$53</definedName>
    <definedName name="Steel_Sabr_CRate">#REF!</definedName>
    <definedName name="Steel_Sabr_Dist">#REF!</definedName>
    <definedName name="Steel_Sabr_DRate">#REF!</definedName>
    <definedName name="Steel_StCl_CRate">#REF!</definedName>
    <definedName name="Steel_StCl_Dist">#REF!</definedName>
    <definedName name="Steel_StCl_DRate">#REF!</definedName>
    <definedName name="Steel_WZ_CRate">#REF!</definedName>
    <definedName name="Steel_WZ_Dist">#REF!</definedName>
    <definedName name="Steel_WZ_DRate">#REF!</definedName>
    <definedName name="Steinbach_VV_Annual">'[1]TD-1.2'!$I$50</definedName>
    <definedName name="STFT_EW_Diff">#REF!</definedName>
    <definedName name="STFT_FV_Rev">'[7]TD-4.7'!#REF!</definedName>
    <definedName name="STFT_FVD_Rev">'[7]TD-4.7'!#REF!</definedName>
    <definedName name="STFT_VVD_Rev">'[7]TD-4.7'!#REF!</definedName>
    <definedName name="SthUpstreamExcess">#REF!</definedName>
    <definedName name="StJanvier_VV_Annual">'[1]TD-1.2'!$I$332</definedName>
    <definedName name="StJean_VV_Annual">'[1]TD-1.2'!$I$321</definedName>
    <definedName name="StJerome_VV_Annual">'[1]TD-1.2'!$I$333</definedName>
    <definedName name="StLouTerre_VV_Annual">'[1]TD-1.2'!$I$338</definedName>
    <definedName name="StMath_Phil_Dist">#REF!</definedName>
    <definedName name="StMathieu_VV_Annual">'[1]TD-1.2'!$I$319</definedName>
    <definedName name="StMaurice_VV_Annual">'[1]TD-1.2'!$I$339</definedName>
    <definedName name="StMichael_VV_Annual">'[1]TD-1.2'!$I$350</definedName>
    <definedName name="StNorbert_VV_Annual">'[1]TD-1.2'!$I$55</definedName>
    <definedName name="Storage_AOR_R20R100">#REF!</definedName>
    <definedName name="Storage_Comm_AOR_T1T2T3_Cust">[10]Supplementals!$M$263</definedName>
    <definedName name="Storage_Comm_AOR_T1T2T3_Union">[10]Supplementals!$K$263</definedName>
    <definedName name="Storage_Comm_Cust_T1">'[10]Detail Model'!$BM$447</definedName>
    <definedName name="Storage_Comm_Cust_T2">'[10]Detail Model'!$BM$474</definedName>
    <definedName name="Storage_Comm_Cust_T3">'[10]Detail Model'!$BM$528</definedName>
    <definedName name="Storage_Comm_Union_T1">'[10]Detail Model'!$BM$448</definedName>
    <definedName name="Storage_Comm_Union_T2">'[10]Detail Model'!$BM$475</definedName>
    <definedName name="Storage_Comm_Union_T3">'[10]Detail Model'!$BM$529</definedName>
    <definedName name="Storage_Commodity_R100">'[10]Detail Model'!$BM$239</definedName>
    <definedName name="Storage_Commodity_R100_wICM">'[18]Detail Model'!$BK$232</definedName>
    <definedName name="Storage_Commodity_R20">'[10]Detail Model'!$BM$167</definedName>
    <definedName name="Storage_Commodity_R20_wICM">'[18]Detail Model'!$BK$162</definedName>
    <definedName name="Storage_Demand_R100">'[10]Detail Model'!$BM$238</definedName>
    <definedName name="Storage_Demand_R100_wICM">'[18]Detail Model'!$BK$231</definedName>
    <definedName name="Storage_Demand_R20">'[10]Detail Model'!$BM$166</definedName>
    <definedName name="Storage_Demand_R20_wICM">'[18]Detail Model'!$BK$161</definedName>
    <definedName name="Storage_Gas_Asset_Return">[7]FUNS!$F$82</definedName>
    <definedName name="Storage_Inj_UnauthOR_M9T3">#REF!</definedName>
    <definedName name="Storage_Inj_UnauthOR_T1T2">#REF!</definedName>
    <definedName name="Storage_Inj_UnauthOR_U2">#REF!</definedName>
    <definedName name="Storage_M1">'[10]Detail Model'!$BM$282</definedName>
    <definedName name="Storage_M1_wICM">'[18]Detail Model'!$BK$276</definedName>
    <definedName name="Storage_M2">'[10]Detail Model'!$BM$296</definedName>
    <definedName name="Storage_M2_wICM">'[18]Detail Model'!$BK$290</definedName>
    <definedName name="Storage_R01_East">'[15]Detail Model'!$BK$54</definedName>
    <definedName name="Storage_R01_East_wICM">'[18]Detail Model'!$BK$41</definedName>
    <definedName name="Storage_R01_EDA">'[10]Detail Model'!$BM$44</definedName>
    <definedName name="Storage_R01_FF">'[10]Detail Model'!$BM$41</definedName>
    <definedName name="Storage_R01_NDA">'[10]Detail Model'!$BM$43</definedName>
    <definedName name="Storage_R01_Temp1">[13]RIDERS!$AU$83</definedName>
    <definedName name="Storage_R01_Temp2">[13]RIDERS!$AU$84</definedName>
    <definedName name="Storage_R01_WDA">'[10]Detail Model'!$BM$42</definedName>
    <definedName name="Storage_R01_West">'[15]Detail Model'!$BK$53</definedName>
    <definedName name="Storage_R01_West_wICM">'[18]Detail Model'!$BK$40</definedName>
    <definedName name="Storage_R10_East">'[15]Detail Model'!$BK$122</definedName>
    <definedName name="Storage_R10_East_wICM">'[18]Detail Model'!$BK$96</definedName>
    <definedName name="Storage_R10_EDA">'[10]Detail Model'!$BM$102</definedName>
    <definedName name="Storage_R10_FF">'[10]Detail Model'!$BM$99</definedName>
    <definedName name="Storage_R10_NDA">'[10]Detail Model'!$BM$101</definedName>
    <definedName name="Storage_R10_Temp1">[13]RIDERS!$AU$85</definedName>
    <definedName name="Storage_R10_Temp2">[13]RIDERS!$AU$86</definedName>
    <definedName name="Storage_R10_WDA">'[10]Detail Model'!$BM$100</definedName>
    <definedName name="Storage_R10_West">'[15]Detail Model'!$BK$121</definedName>
    <definedName name="Storage_R10_West_wICM">'[18]Detail Model'!$BK$95</definedName>
    <definedName name="Storage_R101">[9]AppendixA!$I$41</definedName>
    <definedName name="Storage_R110">[9]AppendixA!$I$102</definedName>
    <definedName name="Storage_R201">[9]AppendixA!$I$40</definedName>
    <definedName name="Storage_R210">[9]AppendixA!$I$101</definedName>
    <definedName name="Storage_R301">[9]AppendixA!$I$42</definedName>
    <definedName name="Storage_R310">[9]AppendixA!$I$103</definedName>
    <definedName name="Storage_R601">[9]AppendixA!$I$43</definedName>
    <definedName name="Storage_R610">[9]AppendixA!$I$104</definedName>
    <definedName name="Storage_Space_OR_T1T2T3">#REF!</definedName>
    <definedName name="Storage_Space_T1">'[10]Detail Model'!$BM$446</definedName>
    <definedName name="Storage_Space_T2">'[10]Detail Model'!$BM$473</definedName>
    <definedName name="Storage_Space_T3">'[10]Detail Model'!$BM$527</definedName>
    <definedName name="Storage_T1_Deliverability_Cust">'[10]Detail Model'!$BM$443</definedName>
    <definedName name="Storage_T1_Deliverability_Union">'[10]Detail Model'!$BM$442</definedName>
    <definedName name="Storage_T1_Incremental_Inj">'[10]Detail Model'!$BM$444</definedName>
    <definedName name="Storage_T1_Int_Inj">'[10]Detail Model'!$BM$445</definedName>
    <definedName name="Storage_T2_Deliverability_Cust">'[10]Detail Model'!$BM$470</definedName>
    <definedName name="Storage_T2_Deliverability_Union">'[10]Detail Model'!$BM$469</definedName>
    <definedName name="Storage_T2_Incremental_Inj">'[10]Detail Model'!$BM$471</definedName>
    <definedName name="Storage_T2_Int_Inj">'[10]Detail Model'!$BM$472</definedName>
    <definedName name="Storage_T3_Deliverability_Cust">'[10]Detail Model'!$BM$524</definedName>
    <definedName name="Storage_T3_Deliverability_Union">'[10]Detail Model'!$BM$523</definedName>
    <definedName name="Storage_T3_Incremental_Inj">'[10]Detail Model'!$BM$525</definedName>
    <definedName name="Storage_T3_Int_Inj">'[10]Detail Model'!$BM$526</definedName>
    <definedName name="Store01E_Apr">'[12]Rate 01'!$E$30</definedName>
    <definedName name="Store01E_Jan">'[12]Rate 01'!$D$30</definedName>
    <definedName name="Store01E_Jul">'[12]Rate 01'!$F$30</definedName>
    <definedName name="Store01E_Oct">'[12]Rate 01'!$G$30</definedName>
    <definedName name="Store01FF_Apr">'[12]Rate 01'!$E$27</definedName>
    <definedName name="Store01FF_Jan">'[12]Rate 01'!$D$27</definedName>
    <definedName name="Store01FF_Jul">'[12]Rate 01'!$F$27</definedName>
    <definedName name="Store01FF_Oct">'[12]Rate 01'!$G$27</definedName>
    <definedName name="Store01N_Apr">'[12]Rate 01'!$E$29</definedName>
    <definedName name="Store01N_Jan">'[12]Rate 01'!$D$29</definedName>
    <definedName name="Store01N_Jul">'[12]Rate 01'!$F$29</definedName>
    <definedName name="Store01N_Oct">'[12]Rate 01'!$G$29</definedName>
    <definedName name="Store01W_Apr">'[12]Rate 01'!$E$28</definedName>
    <definedName name="Store01W_Jan">'[12]Rate 01'!$D$28</definedName>
    <definedName name="Store01W_Jul">'[12]Rate 01'!$F$28</definedName>
    <definedName name="Store01W_Oct">'[12]Rate 01'!$G$28</definedName>
    <definedName name="Store10E_Apr">'[12]Rate 10'!$E$30</definedName>
    <definedName name="Store10E_Jan">'[12]Rate 10'!$D$30</definedName>
    <definedName name="Store10E_Jul">'[12]Rate 10'!$F$30</definedName>
    <definedName name="Store10E_Oct">'[12]Rate 10'!$G$30</definedName>
    <definedName name="Store10FF_Apr">'[12]Rate 10'!$E$27</definedName>
    <definedName name="Store10FF_Jan">'[12]Rate 10'!$D$27</definedName>
    <definedName name="Store10FF_Jul">'[12]Rate 10'!$F$27</definedName>
    <definedName name="Store10FF_Oct">'[12]Rate 10'!$G$27</definedName>
    <definedName name="Store10N_Apr">'[12]Rate 10'!$E$29</definedName>
    <definedName name="Store10N_Jan">'[12]Rate 10'!$D$29</definedName>
    <definedName name="Store10N_Jul">'[12]Rate 10'!$F$29</definedName>
    <definedName name="Store10N_Oct">'[12]Rate 10'!$G$29</definedName>
    <definedName name="Store10W_Apr">'[12]Rate 10'!$E$28</definedName>
    <definedName name="Store10W_Jan">'[12]Rate 10'!$D$28</definedName>
    <definedName name="Store10W_Jul">'[12]Rate 10'!$F$28</definedName>
    <definedName name="Store10W_Oct">'[12]Rate 10'!$G$28</definedName>
    <definedName name="StPierre_VV_Annual">'[1]TD-1.2'!$I$52</definedName>
    <definedName name="StPoly_VV_Annual">'[1]TD-1.2'!$I$342</definedName>
    <definedName name="Strathgami_VV_Annual">'[1]TD-1.2'!$I$135</definedName>
    <definedName name="StRemi_VV_Annual">'[1]TD-1.2'!$I$351</definedName>
    <definedName name="STS_Dem_Vol">'[7]TD-4.2'!$AH$171</definedName>
    <definedName name="STS_FV_Rev">'[7]TD-4.2'!$AJ$173</definedName>
    <definedName name="STS_FVD_Rev">'[7]TD-4.2'!$AJ$189</definedName>
    <definedName name="STS_VVD_Rev">'[7]TD-4.2'!$AJ$205</definedName>
    <definedName name="StSebastien_VV_Annual">'[1]TD-1.2'!$I$354</definedName>
    <definedName name="Succ">#REF!</definedName>
    <definedName name="Succ_Chip_CRate">#REF!</definedName>
    <definedName name="Succ_Chip_Dist">#REF!</definedName>
    <definedName name="Succ_Chip_DRate">#REF!</definedName>
    <definedName name="Succ_Corn_CRate">#REF!</definedName>
    <definedName name="Succ_Corn_Dist">#REF!</definedName>
    <definedName name="Succ_Corn_DRate">#REF!</definedName>
    <definedName name="Succ_EH_CRate">#REF!</definedName>
    <definedName name="Succ_EH_Dist">#REF!</definedName>
    <definedName name="Succ_EH_DRate">#REF!</definedName>
    <definedName name="Succ_Emer_CRate">#REF!</definedName>
    <definedName name="Succ_Emer_Dist">#REF!</definedName>
    <definedName name="Succ_Emer_DRate">#REF!</definedName>
    <definedName name="Succ_EZ_CRate">#REF!</definedName>
    <definedName name="Succ_EZ_Dist">#REF!</definedName>
    <definedName name="Succ_EZ_DRate">#REF!</definedName>
    <definedName name="Succ_FS_Comm_Rate">'[7]TD-3.2'!$K$44</definedName>
    <definedName name="Succ_FS_Dem_Rate">'[7]TD-3.2'!$J$44</definedName>
    <definedName name="Succ_Iroq_CRate">#REF!</definedName>
    <definedName name="Succ_Iroq_Dist">#REF!</definedName>
    <definedName name="Succ_Iroq_DRate">#REF!</definedName>
    <definedName name="Succ_MZ_CRate">#REF!</definedName>
    <definedName name="Succ_MZ_Dist">#REF!</definedName>
    <definedName name="Succ_MZ_DRate">#REF!</definedName>
    <definedName name="Succ_Napi_CRate">#REF!</definedName>
    <definedName name="Succ_Napi_Dist">#REF!</definedName>
    <definedName name="Succ_Napi_DRate">#REF!</definedName>
    <definedName name="Succ_Niag_CRate">#REF!</definedName>
    <definedName name="Succ_Niag_Dist">#REF!</definedName>
    <definedName name="Succ_Niag_DRate">#REF!</definedName>
    <definedName name="Succ_NZ_CRate">#REF!</definedName>
    <definedName name="Succ_NZ_Dist">#REF!</definedName>
    <definedName name="Succ_NZ_DRate">#REF!</definedName>
    <definedName name="Succ_Phil_CRate">#REF!</definedName>
    <definedName name="Succ_Phil_Dist">#REF!</definedName>
    <definedName name="Succ_Phil_DRate">#REF!</definedName>
    <definedName name="Succ_Sabr_CRate">#REF!</definedName>
    <definedName name="Succ_Sabr_Dist">#REF!</definedName>
    <definedName name="Succ_Sabr_DRate">#REF!</definedName>
    <definedName name="Succ_StCl_CRate">#REF!</definedName>
    <definedName name="Succ_StCl_Dist">#REF!</definedName>
    <definedName name="Succ_StCl_DRate">#REF!</definedName>
    <definedName name="Succ_Total_Alloc_Cost">'[7]TD-3.1'!$I$125</definedName>
    <definedName name="Succ_TransCost_Fix">'[7]TD-3.1'!$G$125</definedName>
    <definedName name="Succ_TransCost_Var">'[7]TD-3.1'!$H$125</definedName>
    <definedName name="Succ_WZ_CRate">#REF!</definedName>
    <definedName name="Succ_WZ_Dist">#REF!</definedName>
    <definedName name="Succ_WZ_DRate">#REF!</definedName>
    <definedName name="Success_FV_Km_T">'[1]TD-1.3'!$I$54</definedName>
    <definedName name="Success_FV_T">'[1]TD-1.3'!$H$54</definedName>
    <definedName name="Success_PR">'[7]TD-3.3'!$J$95</definedName>
    <definedName name="Success_VV_Km_T">'[1]TD-1.3'!$F$54</definedName>
    <definedName name="Success_VV_T">'[1]TD-1.3'!$E$54</definedName>
    <definedName name="Sud_PChrg">'[7]TD-4.4'!$G$218</definedName>
    <definedName name="Sud_Pressure_Chg">#REF!</definedName>
    <definedName name="Sudbury_VV_Annual">'[1]TD-1.2'!$I$138</definedName>
    <definedName name="Suff">#REF!</definedName>
    <definedName name="Suff_Chip_CRate">#REF!</definedName>
    <definedName name="Suff_Chip_Dist">#REF!</definedName>
    <definedName name="Suff_Chip_DRate">#REF!</definedName>
    <definedName name="Suff_Chipp_Dist">#REF!</definedName>
    <definedName name="Suff_Corn_CRate">#REF!</definedName>
    <definedName name="Suff_Corn_Dist">#REF!</definedName>
    <definedName name="Suff_Corn_DRate">#REF!</definedName>
    <definedName name="Suff_EH_CRate">#REF!</definedName>
    <definedName name="Suff_EH_Dist">#REF!</definedName>
    <definedName name="Suff_EH_DRate">#REF!</definedName>
    <definedName name="Suff_Emer_CRate">#REF!</definedName>
    <definedName name="Suff_Emer_Dist">#REF!</definedName>
    <definedName name="Suff_Emer_DRate">#REF!</definedName>
    <definedName name="Suff_EZ_CRate">#REF!</definedName>
    <definedName name="Suff_EZ_Dist">#REF!</definedName>
    <definedName name="Suff_EZ_DRate">#REF!</definedName>
    <definedName name="Suff_Iroq_CRate">#REF!</definedName>
    <definedName name="Suff_Iroq_Dist">#REF!</definedName>
    <definedName name="Suff_Iroq_DRate">#REF!</definedName>
    <definedName name="Suff_MZ_CRate">#REF!</definedName>
    <definedName name="Suff_MZ_Dist">#REF!</definedName>
    <definedName name="Suff_MZ_DRate">#REF!</definedName>
    <definedName name="Suff_Napi_CRate">#REF!</definedName>
    <definedName name="Suff_Napi_Dist">#REF!</definedName>
    <definedName name="Suff_Napi_DRate">#REF!</definedName>
    <definedName name="Suff_Niag_CRate">#REF!</definedName>
    <definedName name="Suff_Niag_Dist">#REF!</definedName>
    <definedName name="Suff_Niag_DRate">#REF!</definedName>
    <definedName name="Suff_NZ_CRate">#REF!</definedName>
    <definedName name="Suff_NZ_Dist">#REF!</definedName>
    <definedName name="Suff_NZ_DRate">#REF!</definedName>
    <definedName name="Suff_Phil_CRate">#REF!</definedName>
    <definedName name="Suff_Phil_Dist">#REF!</definedName>
    <definedName name="Suff_Phil_DRate">#REF!</definedName>
    <definedName name="Suff_Sabr_CRate">#REF!</definedName>
    <definedName name="Suff_Sabr_Dist">#REF!</definedName>
    <definedName name="Suff_Sabr_DRate">#REF!</definedName>
    <definedName name="Suff_StCl_CRate">#REF!</definedName>
    <definedName name="Suff_StCl_Dist">#REF!</definedName>
    <definedName name="Suff_StCl_DRate">#REF!</definedName>
    <definedName name="Suff_WZ_CRate">#REF!</definedName>
    <definedName name="Suff_WZ_Dist">#REF!</definedName>
    <definedName name="Suff_WZ_DRate">#REF!</definedName>
    <definedName name="Summary" hidden="1">{#N/A,#N/A,FALSE,"Title Page"}</definedName>
    <definedName name="summary1" hidden="1">{#N/A,#N/A,FALSE,"Title Page"}</definedName>
    <definedName name="summary19" hidden="1">{#N/A,#N/A,FALSE,"Title Page"}</definedName>
    <definedName name="Summary2" hidden="1">{#N/A,#N/A,FALSE,"Summary";#N/A,#N/A,FALSE,"Prices at Selected Stations"}</definedName>
    <definedName name="summarys" hidden="1">{#N/A,#N/A,FALSE,"Title Page"}</definedName>
    <definedName name="summarys1" hidden="1">{#N/A,#N/A,FALSE,"Title Page"}</definedName>
    <definedName name="SummarySelected" hidden="1">{#N/A,#N/A,FALSE,"Summary";#N/A,#N/A,FALSE,"Prices at Selected Stations"}</definedName>
    <definedName name="Supplement_Failure_Deliver">[10]Supplementals!$M$170</definedName>
    <definedName name="Supplement_GS_Commodity_Charge">[10]Supplementals!$M$101</definedName>
    <definedName name="Supplemental_Gas_Sales">[10]Supplementals!$K$165</definedName>
    <definedName name="SupplementalT1">#REF!</definedName>
    <definedName name="Supply_Fuel">'[31]Supply &amp; Fuel $'!$A:$IV</definedName>
    <definedName name="SUPPLY_TRANS_ADJ">'[29]Supply &amp; Trans Adjustments $'!$A:$IV</definedName>
    <definedName name="SurplusNorthABC">#REF!</definedName>
    <definedName name="SurplusNorthABCRatch">#REF!</definedName>
    <definedName name="SurplusNorthBT">#REF!</definedName>
    <definedName name="SurplusNorthBT2">#REF!</definedName>
    <definedName name="SurplusNorthBT2Ratch">#REF!</definedName>
    <definedName name="SurplusNorthBTRatch">#REF!</definedName>
    <definedName name="SurplusNorthSupply">#REF!</definedName>
    <definedName name="SurplusRatchet">#REF!</definedName>
    <definedName name="SurplusSupply">#REF!</definedName>
    <definedName name="SurplusSupplyOther">#REF!</definedName>
    <definedName name="SurplusUpstream">#REF!</definedName>
    <definedName name="suu" hidden="1">{#N/A,#N/A,FALSE,"Title Page"}</definedName>
    <definedName name="SW_Del_FV_B">'[1]TD-1.4'!$M$21</definedName>
    <definedName name="SW_Del_FV_T">'[1]TD-1.4'!$M$80</definedName>
    <definedName name="SW_Del_VV_B">'[1]TD-1.4'!$G$21</definedName>
    <definedName name="SW_Del_VV_T">'[1]TD-1.4'!$G$80</definedName>
    <definedName name="System_Expansion_Surcharge">[18]Input!$B$37</definedName>
    <definedName name="Sz_Centra_FV_T">#REF!</definedName>
    <definedName name="Sz_Centra_PR">'[7]TD-3.3'!$J$17</definedName>
    <definedName name="Sz_Centra_VV_T">#REF!</definedName>
    <definedName name="Sz_F_FST">'[7]TD-3.1'!$G$20</definedName>
    <definedName name="Sz_FS_Comm_Rate">'[7]TD-3.2'!$K$13</definedName>
    <definedName name="Sz_FS_Dem_Rate">'[7]TD-3.2'!$J$13</definedName>
    <definedName name="Sz_FV_B">#REF!</definedName>
    <definedName name="Sz_FV_Km_B">#REF!</definedName>
    <definedName name="Sz_FV_Km_T">#REF!</definedName>
    <definedName name="Sz_FV_T">#REF!</definedName>
    <definedName name="Sz_IS1_Rate">'[7]TD-3.2'!$P$13</definedName>
    <definedName name="Sz_IS2_Rate">'[7]TD-3.2'!$Q$13</definedName>
    <definedName name="Sz_PS_Toll">#REF!</definedName>
    <definedName name="Sz_Total_Alloc_Cost">'[7]TD-3.1'!$I$22</definedName>
    <definedName name="Sz_TransCost_Fix">'[7]TD-3.1'!$G$22</definedName>
    <definedName name="Sz_TransCost_Var">'[7]TD-3.1'!$H$22</definedName>
    <definedName name="Sz_TransG_FV_T">#REF!</definedName>
    <definedName name="Sz_TransG_PR">'[7]TD-3.3'!$J$15</definedName>
    <definedName name="Sz_TransG_VV_T">#REF!</definedName>
    <definedName name="Sz_TWS_Toll">#REF!</definedName>
    <definedName name="Sz_V_FST">'[7]TD-3.1'!$H$20</definedName>
    <definedName name="Sz_VV_B">#REF!</definedName>
    <definedName name="Sz_VV_Km_B">#REF!</definedName>
    <definedName name="Sz_VV_Km_T">#REF!</definedName>
    <definedName name="Sz_VV_T">#REF!</definedName>
    <definedName name="Sz_WFS_Toll">#REF!</definedName>
    <definedName name="TableName">"Dummy"</definedName>
    <definedName name="TAX">0.34119</definedName>
    <definedName name="Tax_Additions">[7]TOTCAP!$K$315</definedName>
    <definedName name="Tax_Deductions">[7]TOTCAP!$K$331</definedName>
    <definedName name="Tax_Input_Sheet">[7]TOTCAP!$A$1:$K$54</definedName>
    <definedName name="TB_Perc_Vol_B">'[1]TD-1.5'!$V$122</definedName>
    <definedName name="TB_Perc_Vol_T">'[1]TD-1.5'!$V$169</definedName>
    <definedName name="TB_ShortCut">55.97</definedName>
    <definedName name="TBO_Fix_Trans">'[7]Gross Rev Req'!$G$23</definedName>
    <definedName name="TBO_GLGT_T4">'[7]TD-4.4'!$G$54</definedName>
    <definedName name="TBO_GLGT_T4_750_787">'[7]TD-4.4'!#REF!</definedName>
    <definedName name="TBO_Union_M12">'[7]TD-4.4'!$G$138</definedName>
    <definedName name="TBO_Var_Trans">'[7]Gross Rev Req'!$H$23</definedName>
    <definedName name="TD_1.1_B">#REF!</definedName>
    <definedName name="TD_1.1_C">#REF!</definedName>
    <definedName name="TD_1.1_D_Sheet_1">#REF!</definedName>
    <definedName name="TD_1.1_D_Sheet_2">#REF!</definedName>
    <definedName name="TD_1.1_Distances">#REF!</definedName>
    <definedName name="TD_1.1_E_All_Sheets">#REF!</definedName>
    <definedName name="TD_1.1_F">#REF!</definedName>
    <definedName name="TD_1.1_Print_Sheets">#REF!</definedName>
    <definedName name="TD_1.1_TransGas">#REF!</definedName>
    <definedName name="TD_1.2_All_Sheets">'[1]TD-1.2'!$A$9:$X$361</definedName>
    <definedName name="TD_1.2_Blue_Pages">'[1]TD-1.2'!$A$9:$J$361</definedName>
    <definedName name="TD_1.3_Sheet1">'[1]TD-1.3'!$A$1:$J$84</definedName>
    <definedName name="TD_1.4_A_All_Sheets">'[1]TD-1.4'!$Y$215:$AE$460</definedName>
    <definedName name="TD_1.4_Sheet_3">'[1]TD-1.4'!$R$114:$W$176</definedName>
    <definedName name="TD_1.4_Sheets_12">'[1]TD-1.4'!$A$1:$P$115</definedName>
    <definedName name="TD_1.5">'[1]TD-1.5'!$A$8:$K$72</definedName>
    <definedName name="TD_1.5_A">'[1]TD-1.5'!$L$73:$W$127</definedName>
    <definedName name="TD_1.5_A_and_B">'[1]TD-1.5'!$L$73:$W$184</definedName>
    <definedName name="TD_1.5_B">'[1]TD-1.5'!$L$128:$W$184</definedName>
    <definedName name="TD_1.5_C_All_Sheets">'[1]TD-1.5'!$X$183:$AF$354</definedName>
    <definedName name="TD_1.6">'[1]TD-1.6'!$A$9:$K$67</definedName>
    <definedName name="TD_1.6_A_All_Sheets">'[1]TD-1.6'!$L$114:$R$253</definedName>
    <definedName name="TD_1.6_B">'[1]TD-1.6'!$S$255:$AD$317</definedName>
    <definedName name="TD_1.6_B_and_C">'[1]TD-1.6'!$S$255:$AD$374</definedName>
    <definedName name="TD_1.6_C">'[1]TD-1.6'!$S$318:$AD$375</definedName>
    <definedName name="TD_1.6_D">'[1]TD-1.6'!$A$68:$K$103</definedName>
    <definedName name="TD_2.1">'[7]TD-2.1'!$A$54:$I$141</definedName>
    <definedName name="TD_2.1_Check">'[7]TD-2.1'!$K$143:$R$211</definedName>
    <definedName name="TD_2.1_Factors">'[7]TD-2.1'!$A$4:$I$53</definedName>
    <definedName name="TD_2.1A">[7]FUNS!$A$1:$H$71</definedName>
    <definedName name="TD_2.1B">[7]FUNS!$A$84:$H$144</definedName>
    <definedName name="TD_2.1C">[7]FUNS!$A$145:$H$202</definedName>
    <definedName name="TD_2.1D">[7]FUNS!$A$203:$H$235</definedName>
    <definedName name="TD_2.1E">[7]FUNS!$A$236:$H$260</definedName>
    <definedName name="TD_2.1F">[7]FUNS!$A$261:$H$293</definedName>
    <definedName name="TD_2.1G">[7]FUNS!$A$294:$H$323</definedName>
    <definedName name="TD_2.1H">[7]FUNS!$A$324:$H$364</definedName>
    <definedName name="TD_2.2">[7]TOTCAP!$A$55:$K$239</definedName>
    <definedName name="TD_3.1">'[7]TD-3.1'!$A$10:$I$352</definedName>
    <definedName name="TD_3.1FS">'[7]TD-3.1 - First Sheet'!$A$1:$I$42</definedName>
    <definedName name="TD_3.2">'[7]TD-3.2'!$A$11:$L$99</definedName>
    <definedName name="TD_3.2_Titles">'[7]TD-3.2'!$1:$10</definedName>
    <definedName name="TD_3.2A">'[7]TD-3.2'!$S$99:$W$141</definedName>
    <definedName name="TD_3.3">'[7]TD-3.3'!$A$10:$L$445</definedName>
    <definedName name="TD_3.3_Titles">'[7]TD-3.3'!$1:$9</definedName>
    <definedName name="TD_3.3LF">'[7]TD-3.3'!$M$10:$Q$440</definedName>
    <definedName name="TD_3.3LF_Titles">'[7]TD-3.3'!$1:$9,'[7]TD-3.3'!$A:$G</definedName>
    <definedName name="TD_4.1">'[7]TD-4.1'!$A$6:$G$36</definedName>
    <definedName name="TD_4.10">'[7]TD-4.8'!$A$8:$E$40</definedName>
    <definedName name="TD_4.3_Sheets_1_2">'[7]TD-4.2'!$A$1:$I$87</definedName>
    <definedName name="TD_4.3_Sheets_3_4">'[7]TD-4.2'!$Z$146:$AJ$210</definedName>
    <definedName name="TD_4.3A">'[7]TD-4.2'!$L$97:$X$143</definedName>
    <definedName name="TD_4.4_PG1">'[7]TD-4.3'!$A$6:$F$15</definedName>
    <definedName name="TD_4.4_PG2">'[7]TD-4.3'!#REF!</definedName>
    <definedName name="TD_4.5">'[7]TD-4.4'!$A$1:$I$319</definedName>
    <definedName name="TD_4.5A">'[7]TD-4.4'!$K$320:$P$410</definedName>
    <definedName name="TD_4.6">'[7]TD-4.5'!$A$2:$G$14</definedName>
    <definedName name="TD_4.9">'[7]TD-4.7'!$A$8:$I$18</definedName>
    <definedName name="TD_4.9A">'[7]TD-4.7'!#REF!</definedName>
    <definedName name="TD_4.9B">'[7]TD-4.7'!#REF!</definedName>
    <definedName name="TD_5.1">'[7]TD-5.1'!$A$1:$H$39</definedName>
    <definedName name="Temagami_North_VV_Annual">'[1]TD-1.2'!$I$148</definedName>
    <definedName name="Temagami_VV_Annual">'[1]TD-1.2'!$I$147</definedName>
    <definedName name="Temp_North_Commodity">[13]RIDERS!$AU$44</definedName>
    <definedName name="Temp_South_Commodity">[13]RIDERS!$AU$9</definedName>
    <definedName name="Temp_South_Commodity2">[13]RIDERS!$AU$8</definedName>
    <definedName name="Terrebonne_VV_Annual">'[1]TD-1.2'!$I$344</definedName>
    <definedName name="Test_Data_Name">'[1]TD-1.6'!$H$45</definedName>
    <definedName name="Test_Name">#REF!</definedName>
    <definedName name="Test_Year">#REF!</definedName>
    <definedName name="the_shift">'[7]TD-3.2'!$U$114</definedName>
    <definedName name="Thorne_Cent_VV_Annual">'[1]TD-1.2'!$I$142</definedName>
    <definedName name="Thorne_GMi_VV_Annual">'[1]TD-1.2'!$I$155</definedName>
    <definedName name="Throughput">924010</definedName>
    <definedName name="Thunder_VV_Annual">'[1]TD-1.2'!$I$87</definedName>
    <definedName name="Tier1_01_Apr">'[12]Rate 01'!$E$14</definedName>
    <definedName name="Tier1_01_Jan">'[12]Rate 01'!$D$14</definedName>
    <definedName name="Tier1_01_Jul">'[12]Rate 01'!$F$14</definedName>
    <definedName name="Tier1_01_Oct">'[12]Rate 01'!$G$14</definedName>
    <definedName name="Tier1_10_Apr">'[12]Rate 10'!$E$13</definedName>
    <definedName name="Tier1_10_Jan">'[12]Rate 10'!$D$13</definedName>
    <definedName name="Tier1_10_Jul">'[12]Rate 10'!$F$13</definedName>
    <definedName name="Tier1_10_Oct">'[12]Rate 10'!$G$13</definedName>
    <definedName name="Tier2_01_Apr">'[12]Rate 01'!$E$15</definedName>
    <definedName name="Tier2_01_Jan">'[12]Rate 01'!$D$15</definedName>
    <definedName name="Tier2_01_Jul">'[12]Rate 01'!$F$15</definedName>
    <definedName name="Tier2_01_Oct">'[12]Rate 01'!$G$15</definedName>
    <definedName name="Tier2_10_Apr">'[12]Rate 10'!$E$14</definedName>
    <definedName name="Tier2_10_Jan">'[12]Rate 10'!$D$14</definedName>
    <definedName name="Tier2_10_Jul">'[12]Rate 10'!$F$14</definedName>
    <definedName name="Tier2_10_Oct">'[12]Rate 10'!$G$14</definedName>
    <definedName name="Tier3_01_Apr">'[12]Rate 01'!$E$16</definedName>
    <definedName name="Tier3_01_Jan">'[12]Rate 01'!$D$16</definedName>
    <definedName name="Tier3_01_Jul">'[12]Rate 01'!$F$16</definedName>
    <definedName name="Tier3_01_Oct">'[12]Rate 01'!$G$16</definedName>
    <definedName name="Tier3_10_Apr">'[12]Rate 10'!$E$15</definedName>
    <definedName name="Tier3_10_Jan">'[12]Rate 10'!$D$15</definedName>
    <definedName name="Tier3_10_Jul">'[12]Rate 10'!$F$15</definedName>
    <definedName name="Tier3_10_Oct">'[12]Rate 10'!$G$15</definedName>
    <definedName name="Tier4_01_Apr">'[12]Rate 01'!$E$17</definedName>
    <definedName name="Tier4_01_Jan">'[12]Rate 01'!$D$17</definedName>
    <definedName name="Tier4_01_Jul">'[12]Rate 01'!$F$17</definedName>
    <definedName name="Tier4_01_Oct">'[12]Rate 01'!$G$17</definedName>
    <definedName name="Tier4_10_Apr">'[12]Rate 10'!$E$16</definedName>
    <definedName name="Tier4_10_Jan">'[12]Rate 10'!$D$16</definedName>
    <definedName name="Tier4_10_Jul">'[12]Rate 10'!$F$16</definedName>
    <definedName name="Tier4_10_Oct">'[12]Rate 10'!$G$16</definedName>
    <definedName name="Tier5_01_Apr">'[12]Rate 01'!$E$18</definedName>
    <definedName name="Tier5_01_Jan">'[12]Rate 01'!$D$18</definedName>
    <definedName name="Tier5_01_Jul">'[12]Rate 01'!$F$18</definedName>
    <definedName name="Tier5_01_Oct">'[12]Rate 01'!$G$18</definedName>
    <definedName name="Tier5_10_Apr">'[12]Rate 10'!$E$17</definedName>
    <definedName name="Tier5_10_Jan">'[12]Rate 10'!$D$17</definedName>
    <definedName name="Tier5_10_Jul">'[12]Rate 10'!$F$17</definedName>
    <definedName name="Tier5_10_Oct">'[12]Rate 10'!$G$17</definedName>
    <definedName name="Timmins_VV_Annual">'[1]TD-1.2'!$I$123</definedName>
    <definedName name="TM1REBUILDOPTION">1</definedName>
    <definedName name="Tolls_Printout">#REF!</definedName>
    <definedName name="Tot_Downstream_B">'[1]TD-1.4'!$AI$467</definedName>
    <definedName name="Tot_Downstream_T">'[1]TD-1.4'!$AI$484</definedName>
    <definedName name="Total_Capital">[7]TOTCAP!$G$35</definedName>
    <definedName name="Total_Construct_Aid">[7]TOTCAP!$I$238</definedName>
    <definedName name="Total_Del_JanOct">'[1]TD-1.6'!$AC$291</definedName>
    <definedName name="Total_Depr_Land_Rts">[7]TOTCAP!$G$52</definedName>
    <definedName name="Total_Div_Rev">'[7]TD-4.5'!#REF!</definedName>
    <definedName name="Total_Div_Vol">'[7]TD-4.5'!#REF!</definedName>
    <definedName name="Total_Diversion_Surcharge">'[7]TD-2.1'!#REF!</definedName>
    <definedName name="Total_Fixed_Costs">'[7]TD-3.1 - First Sheet'!$C$42</definedName>
    <definedName name="Total_FST_Diff_Fix">'[7]TD-3.1 - First Sheet'!$C$30</definedName>
    <definedName name="Total_FST_Diff_Var">'[7]TD-3.1 - First Sheet'!$D$30</definedName>
    <definedName name="Total_FST_Fixed">'[7]TD-5.1'!$G$27</definedName>
    <definedName name="Total_FST_VV_T">'[7]TD-5.1'!$F$25</definedName>
    <definedName name="Total_FV">'[7]TD-3.1'!$C$352</definedName>
    <definedName name="Total_FV_Km">'[7]TD-3.1'!$E$352</definedName>
    <definedName name="Total_FV_Km_B">#REF!</definedName>
    <definedName name="Total_FV_Km_T">#REF!</definedName>
    <definedName name="Total_FV_T">#REF!</definedName>
    <definedName name="Total_Gas_Plant_Depr">[7]TOTCAP!$I$202</definedName>
    <definedName name="Total_Gas_Plant_Util">[7]TOTCAP!$I$156</definedName>
    <definedName name="Total_Gross_Rev_Req">'[7]TD-2.1'!$D$113</definedName>
    <definedName name="Total_Int_Plant_Depr">[7]TOTCAP!$I$177</definedName>
    <definedName name="Total_ISS_Rev">'[7]TD-4.3'!#REF!</definedName>
    <definedName name="Total_ISS_Vol">'[7]TD-4.3'!#REF!</definedName>
    <definedName name="Total_ISW_Rev">'[7]TD-4.3'!#REF!</definedName>
    <definedName name="Total_ISW_Vol">'[7]TD-4.3'!#REF!</definedName>
    <definedName name="Total_Load_Adjust">'[1]TD-1.3'!$E$77</definedName>
    <definedName name="Total_LTWFS_Rev">'[7]TD-4.6'!$H$25</definedName>
    <definedName name="Total_LTWFS_Vol">'[7]TD-4.6'!$G$25</definedName>
    <definedName name="Total_NBS_FV_B">'[1]TD-1.6'!$H$38</definedName>
    <definedName name="Total_NBS_FV_Km_B">'[1]TD-1.6'!$J$38</definedName>
    <definedName name="Total_NBS_FV_Km_T">'[1]TD-1.6'!$J$54</definedName>
    <definedName name="Total_NBS_FV_T">'[1]TD-1.6'!$H$54</definedName>
    <definedName name="Total_NBS_VV_B">'[1]TD-1.6'!$D$38</definedName>
    <definedName name="Total_NBS_VV_Km_B">'[1]TD-1.6'!$F$38</definedName>
    <definedName name="Total_NBS_VV_Km_T">'[1]TD-1.6'!$F$54</definedName>
    <definedName name="Total_NBS_VV_T">'[1]TD-1.6'!$D$54</definedName>
    <definedName name="Total_Net_Rev_Req">'[7]TD-2.1'!$D$141</definedName>
    <definedName name="Total_Rate_Base">[7]TOTCAP!$I$105</definedName>
    <definedName name="Total_STFT_Rev">'[7]TD-4.7'!#REF!</definedName>
    <definedName name="Total_STS_Rev">'[7]TD-4.2'!$I$85</definedName>
    <definedName name="Total_Summer_Rev">'[7]TD-4.3'!#REF!</definedName>
    <definedName name="Total_Summer_Vol">'[7]TD-4.3'!#REF!</definedName>
    <definedName name="Total_TB_FV_B">'[1]TD-1.5'!$H$39</definedName>
    <definedName name="Total_TB_FV_Km_B">'[1]TD-1.5'!$J$39</definedName>
    <definedName name="Total_TB_FV_Km_T">'[1]TD-1.5'!$J$59</definedName>
    <definedName name="Total_TB_FV_T">'[1]TD-1.5'!$H$59</definedName>
    <definedName name="Total_TB_VV_B">'[1]TD-1.5'!$D$39</definedName>
    <definedName name="Total_TB_VV_Km_B">'[1]TD-1.5'!$F$39</definedName>
    <definedName name="Total_TB_VV_Km_T">'[1]TD-1.5'!$F$59</definedName>
    <definedName name="Total_TB_VV_T">'[1]TD-1.5'!$D$59</definedName>
    <definedName name="Total_Trans_Plant_Depr">[7]TOTCAP!$I$188</definedName>
    <definedName name="Total_Trans_Plant_Util">[7]TOTCAP!$I$140</definedName>
    <definedName name="Total_TransCost_Fix">'[7]TD-3.1'!$G$352</definedName>
    <definedName name="Total_TransCost_Var">'[7]TD-3.1'!$H$352</definedName>
    <definedName name="Total_UN_FV_Km_B">'[1]TD-1.4'!$O$53</definedName>
    <definedName name="Total_UN_FV_Km_T">'[1]TD-1.4'!$O$112</definedName>
    <definedName name="Total_UN_VV_Km_B">'[1]TD-1.4'!$I$53</definedName>
    <definedName name="Total_UN_VV_Km_T">'[1]TD-1.4'!$I$112</definedName>
    <definedName name="Total_Unacc_Losses">#REF!</definedName>
    <definedName name="Total_Util_Land">[7]TOTCAP!$G$44</definedName>
    <definedName name="Total_Util_Land_Rts">[7]TOTCAP!$G$45</definedName>
    <definedName name="Total_Variable_Costs">'[7]TD-3.1 - First Sheet'!$D$42</definedName>
    <definedName name="Total_VV">'[7]TD-3.1'!$D$352</definedName>
    <definedName name="Total_VV_Km">'[7]TD-3.1'!$F$352</definedName>
    <definedName name="Total_VV_Km_B">#REF!</definedName>
    <definedName name="Total_VV_Km_T">#REF!</definedName>
    <definedName name="Total_VV_T">#REF!</definedName>
    <definedName name="Total_Win_FV_B">'[1]TD-1.7'!$H$40</definedName>
    <definedName name="Total_Win_FV_Km_B">'[1]TD-1.7'!$J$40</definedName>
    <definedName name="Total_Win_FV_Km_T">'[1]TD-1.7'!$J$57</definedName>
    <definedName name="Total_Win_FV_T">'[1]TD-1.7'!$H$57</definedName>
    <definedName name="Total_Win_VV_B">'[1]TD-1.7'!$D$40</definedName>
    <definedName name="Total_Win_VV_Km_B">'[1]TD-1.7'!$F$40</definedName>
    <definedName name="Total_Win_VV_Km_T">'[1]TD-1.7'!$F$57</definedName>
    <definedName name="Total_Win_VV_T">'[1]TD-1.7'!$D$57</definedName>
    <definedName name="Total_Winter_Rev">'[7]TD-4.3'!#REF!</definedName>
    <definedName name="Total_Winter_Vol">'[7]TD-4.3'!#REF!</definedName>
    <definedName name="TP_Footer_Path" hidden="1">"S:\49002\03welf\H&amp;W\Flex Pricing\"</definedName>
    <definedName name="TP_Footer_User" hidden="1">"Towers Perrin"</definedName>
    <definedName name="TP_Footer_Version" hidden="1">"v3.00"</definedName>
    <definedName name="Trans_Plant_Depr_Meter">[7]TOTCAP!$J$188</definedName>
    <definedName name="Trans_Plant_Depr_Trans">[7]TOTCAP!$K$188</definedName>
    <definedName name="Trans_Plant_Util_Meter">[7]TOTCAP!$J$140</definedName>
    <definedName name="Trans_Plant_Util_Trans">[7]TOTCAP!$K$140</definedName>
    <definedName name="Trans01E_Apr">'[12]Rate 01'!$E$24</definedName>
    <definedName name="Trans01E_Jan">'[12]Rate 01'!$D$24</definedName>
    <definedName name="Trans01E_Jul">'[12]Rate 01'!$F$24</definedName>
    <definedName name="Trans01E_Oct">'[12]Rate 01'!$G$24</definedName>
    <definedName name="Trans01FF_Apr">'[12]Rate 01'!$E$21</definedName>
    <definedName name="Trans01FF_Jan">'[12]Rate 01'!$D$21</definedName>
    <definedName name="Trans01FF_Jul">'[12]Rate 01'!$F$21</definedName>
    <definedName name="Trans01FF_Oct">'[12]Rate 01'!$G$21</definedName>
    <definedName name="Trans01N_Apr">'[12]Rate 01'!$E$23</definedName>
    <definedName name="Trans01N_Jan">'[12]Rate 01'!$D$23</definedName>
    <definedName name="Trans01N_Jul">'[12]Rate 01'!$F$23</definedName>
    <definedName name="Trans01N_Oct">'[12]Rate 01'!$G$23</definedName>
    <definedName name="Trans01W_Apr">'[12]Rate 01'!$E$22</definedName>
    <definedName name="Trans01W_Jan">'[12]Rate 01'!$D$22</definedName>
    <definedName name="Trans01W_Jul">'[12]Rate 01'!$F$22</definedName>
    <definedName name="Trans01W_Oct">'[12]Rate 01'!$G$22</definedName>
    <definedName name="Trans10E_Apr">'[12]Rate 10'!$E$24</definedName>
    <definedName name="Trans10E_Jan">'[12]Rate 10'!$D$24</definedName>
    <definedName name="Trans10E_Jul">'[12]Rate 10'!$F$24</definedName>
    <definedName name="Trans10E_Oct">'[12]Rate 10'!$G$24</definedName>
    <definedName name="Trans10FF_Apr">'[12]Rate 10'!$E$21</definedName>
    <definedName name="Trans10FF_Jan">'[12]Rate 10'!$D$21</definedName>
    <definedName name="Trans10FF_Jul">'[12]Rate 10'!$F$21</definedName>
    <definedName name="Trans10FF_Oct">'[12]Rate 10'!$G$21</definedName>
    <definedName name="Trans10N_Apr">'[12]Rate 10'!$E$23</definedName>
    <definedName name="Trans10N_Jan">'[12]Rate 10'!$D$23</definedName>
    <definedName name="Trans10N_Jul">'[12]Rate 10'!$F$23</definedName>
    <definedName name="Trans10N_Oct">'[12]Rate 10'!$G$23</definedName>
    <definedName name="Trans10W_Apr">'[12]Rate 10'!$E$22</definedName>
    <definedName name="Trans10W_Jan">'[12]Rate 10'!$D$22</definedName>
    <definedName name="Trans10W_Jul">'[12]Rate 10'!$F$22</definedName>
    <definedName name="Trans10W_Oct">'[12]Rate 10'!$G$22</definedName>
    <definedName name="TransCommodity_R100_East">'[15]Detail Model'!$BK$282</definedName>
    <definedName name="TransCommodity_R100_EDA">'[10]Detail Model'!$BM$231</definedName>
    <definedName name="TransCommodity_R100_FF">'[10]Detail Model'!$BM$228</definedName>
    <definedName name="TransCommodity_R100_NDA">'[10]Detail Model'!$BM$230</definedName>
    <definedName name="TransCommodity_R100_WDA">'[10]Detail Model'!$BM$229</definedName>
    <definedName name="TransCommodity_R100_West">'[15]Detail Model'!$BK$281</definedName>
    <definedName name="TransCommodity_R20_East">'[15]Detail Model'!$BK$191</definedName>
    <definedName name="TransCommodity_R20_East_wICM">'[18]Detail Model'!$BK$152</definedName>
    <definedName name="TransCommodity_R20_EDA">'[10]Detail Model'!$BM$159</definedName>
    <definedName name="TransCommodity_R20_FF">'[10]Detail Model'!$BM$156</definedName>
    <definedName name="TransCommodity_R20_NDA">'[10]Detail Model'!$BM$158</definedName>
    <definedName name="TransCommodity_R20_WDA">'[10]Detail Model'!$BM$157</definedName>
    <definedName name="TransCommodity_R20_West">'[15]Detail Model'!$BK$190</definedName>
    <definedName name="TransCommodity_R20_West_wICM">'[18]Detail Model'!$BK$151</definedName>
    <definedName name="Transcona_VV_Annual">'[1]TD-1.2'!$I$56</definedName>
    <definedName name="TransDemand_R100_East">'[15]Detail Model'!$BK$273</definedName>
    <definedName name="TransDemand_R100_EDA">'[10]Detail Model'!$BM$226</definedName>
    <definedName name="TransDemand_R100_FF">'[10]Detail Model'!$BM$223</definedName>
    <definedName name="TransDemand_R100_NDA">'[10]Detail Model'!$BM$225</definedName>
    <definedName name="TransDemand_R100_WDA">'[10]Detail Model'!$BM$224</definedName>
    <definedName name="TransDemand_R100_West">'[15]Detail Model'!$BK$272</definedName>
    <definedName name="TransDemand_R20_East">'[15]Detail Model'!$BK$179</definedName>
    <definedName name="TransDemand_R20_East_wICM">'[18]Detail Model'!$BK$147</definedName>
    <definedName name="TransDemand_R20_EDA">'[10]Detail Model'!$BM$154</definedName>
    <definedName name="TransDemand_R20_FF">'[10]Detail Model'!$BM$151</definedName>
    <definedName name="TransDemand_R20_NDA">'[10]Detail Model'!$BM$153</definedName>
    <definedName name="TransDemand_R20_WDA">'[10]Detail Model'!$BM$152</definedName>
    <definedName name="TransDemand_R20_West">'[15]Detail Model'!$BK$178</definedName>
    <definedName name="TransDemand_R20_West_wICM">'[18]Detail Model'!$BK$146</definedName>
    <definedName name="TransFix_Factor_Misc">'[7]TD-2.1'!$G$50</definedName>
    <definedName name="TransG_FV_B">'[1]TD-1.3'!$H$37</definedName>
    <definedName name="TransG_FV_Km_B">#REF!</definedName>
    <definedName name="TransG_FV_Km_T">#REF!</definedName>
    <definedName name="TransG_FV_T">#REF!</definedName>
    <definedName name="TransG_HerbEx_F_FST">'[7]TD-3.1'!#REF!</definedName>
    <definedName name="TransG_HerbEx_FV_T">#REF!</definedName>
    <definedName name="TransG_HerbEx_Km_FV_T">#REF!</definedName>
    <definedName name="TransG_HerbEx_Km_VV_T">#REF!</definedName>
    <definedName name="TransG_HerbEx_V_FST">'[7]TD-3.1'!#REF!</definedName>
    <definedName name="TransG_HerbEx_VV_T">#REF!</definedName>
    <definedName name="TransG_Lieb_F_FST">'[7]TD-3.1'!$G$111</definedName>
    <definedName name="TransG_Lieb_FV_T">#REF!</definedName>
    <definedName name="TransG_Lieb_Km_FV_T">#REF!</definedName>
    <definedName name="TransG_Lieb_Km_VV_T">#REF!</definedName>
    <definedName name="TransG_Lieb_V_FST">'[7]TD-3.1'!$H$111</definedName>
    <definedName name="TransG_Lieb_VV_T">#REF!</definedName>
    <definedName name="TransG_Rich_F_FST">'[7]TD-3.1'!$G$99</definedName>
    <definedName name="TransG_Rich_FV_T">#REF!</definedName>
    <definedName name="TransG_Rich_Km_FV_T">#REF!</definedName>
    <definedName name="TransG_Rich_Km_VV_T">#REF!</definedName>
    <definedName name="TransG_Rich_V_FST">'[7]TD-3.1'!$H$99</definedName>
    <definedName name="TransG_Rich_VV_T">#REF!</definedName>
    <definedName name="TransG_Succ_F_FST">'[7]TD-3.1'!$G$123</definedName>
    <definedName name="TransG_Succ_FV_T">#REF!</definedName>
    <definedName name="TransG_Succ_Km_FV_T">#REF!</definedName>
    <definedName name="TransG_Succ_Km_VV_T">#REF!</definedName>
    <definedName name="TransG_Succ_V_FST">'[7]TD-3.1'!$H$123</definedName>
    <definedName name="TransG_Succ_VV_T">#REF!</definedName>
    <definedName name="TransG_VV_B">'[1]TD-1.3'!$E$37</definedName>
    <definedName name="TransG_VV_B_tot">'[1]TD-1.1'!$E$92</definedName>
    <definedName name="TransG_VV_Km_B">#REF!</definedName>
    <definedName name="TransG_VV_Km_B_tot">'[1]TD-1.1'!$G$92</definedName>
    <definedName name="TransG_VV_Km_T">#REF!</definedName>
    <definedName name="TransG_VV_Km_T_tot">'[1]TD-1.1'!$K$92</definedName>
    <definedName name="TransG_VV_T">#REF!</definedName>
    <definedName name="TransG_VV_T_tot">'[1]TD-1.1'!$I$92</definedName>
    <definedName name="TransGas_Annual_Avg">'[1]TD-1.2'!$H$28</definedName>
    <definedName name="TransGas_BP_Winter">'[1]TD-1.2'!$D$22</definedName>
    <definedName name="TransGas_Fix_Winter">'[1]TD-1.2'!$E$28</definedName>
    <definedName name="TransGas_PR">'[7]TD-3.3'!$J$100</definedName>
    <definedName name="TransGas_RE_Winter">'[1]TD-1.2'!$D$21</definedName>
    <definedName name="TransGas_RW_Winter">'[1]TD-1.2'!$D$12</definedName>
    <definedName name="TransGas_Var_Annual">'[1]TD-1.2'!$I$28</definedName>
    <definedName name="TransGas_Winter_Avg">'[1]TD-1.2'!$D$28</definedName>
    <definedName name="TransGas_WN_Winter">'[1]TD-1.2'!$D$23</definedName>
    <definedName name="TransGas_WW_Winter">'[1]TD-1.2'!$D$18</definedName>
    <definedName name="Transport_R01_East">'[15]Detail Model'!$BK$42</definedName>
    <definedName name="Transport_R01_East_wICM">'[18]Detail Model'!$BK$36</definedName>
    <definedName name="Transport_R01_EDA">'[10]Detail Model'!$BM$37</definedName>
    <definedName name="Transport_R01_FF">'[10]Detail Model'!$BM$34</definedName>
    <definedName name="Transport_R01_NDA">'[10]Detail Model'!$BM$36</definedName>
    <definedName name="Transport_R01_Temp1">[13]RIDERS!$AU$60</definedName>
    <definedName name="Transport_R01_Temp2">[13]RIDERS!$AU$61</definedName>
    <definedName name="Transport_R01_WDA">'[10]Detail Model'!$BM$35</definedName>
    <definedName name="Transport_R01_West">'[15]Detail Model'!$BK$41</definedName>
    <definedName name="Transport_R01_West_wICM">'[18]Detail Model'!$BK$35</definedName>
    <definedName name="Transport_R10_East">'[15]Detail Model'!$BK$110</definedName>
    <definedName name="Transport_R10_East_wICM">'[18]Detail Model'!$BK$91</definedName>
    <definedName name="Transport_R10_EDA">'[10]Detail Model'!$BM$95</definedName>
    <definedName name="Transport_R10_FF">'[10]Detail Model'!$BM$92</definedName>
    <definedName name="Transport_R10_NDA">'[10]Detail Model'!$BM$94</definedName>
    <definedName name="Transport_R10_Temp1">[13]RIDERS!$AU$66</definedName>
    <definedName name="Transport_R10_Temp2">[13]RIDERS!$AU$67</definedName>
    <definedName name="Transport_R10_WDA">'[10]Detail Model'!$BM$93</definedName>
    <definedName name="Transport_R10_West">'[15]Detail Model'!$BK$109</definedName>
    <definedName name="Transport_R10_West_wICM">'[18]Detail Model'!$BK$90</definedName>
    <definedName name="Transport_R25">'[10]Detail Model'!$BM$208</definedName>
    <definedName name="Transportation_South">[13]AppendixA!$I$330</definedName>
    <definedName name="TransVar_Factor_Misc">'[7]TD-2.1'!$H$52</definedName>
    <definedName name="treeList" hidden="1">"10000000000000000000000000000000000000000000000000000000000000000000000000000000000000000000000000000000000000000000000000000000000000000000000000000000000000000000000000000000000000000000000000000000"</definedName>
    <definedName name="TroisRiv_VV_Annual">'[1]TD-1.2'!$I$341</definedName>
    <definedName name="TroutCreek_VV_Annual">'[1]TD-1.2'!$I$171</definedName>
    <definedName name="TroutLake_VV_Annual">'[1]TD-1.2'!$I$139</definedName>
    <definedName name="TWS_Centra_Dist">#REF!</definedName>
    <definedName name="TWS_Cons_Dist">#REF!</definedName>
    <definedName name="TWS_GMi_Dist">#REF!</definedName>
    <definedName name="TWS_Iroq_Dist">#REF!</definedName>
    <definedName name="UDC_Support">#REF!</definedName>
    <definedName name="UN_Chip_fV_B">'[1]TD-1.4'!$AD$356</definedName>
    <definedName name="UN_Chip_fV_T">'[1]TD-1.4'!$AE$356</definedName>
    <definedName name="UN_Chip_VV_B">'[1]TD-1.4'!$AA$356</definedName>
    <definedName name="UN_Chip_VV_T">'[1]TD-1.4'!$AB$356</definedName>
    <definedName name="UN_Corn_FV_B">'[1]TD-1.4'!$AD$279</definedName>
    <definedName name="UN_Corn_FV_T">'[1]TD-1.4'!$AE$279</definedName>
    <definedName name="UN_Corn_VV_B">'[1]TD-1.4'!$AA$279</definedName>
    <definedName name="UN_Corn_VV_T">'[1]TD-1.4'!$AB$279</definedName>
    <definedName name="UN_EHeref_FV_B">'[1]TD-1.4'!$AD$369</definedName>
    <definedName name="UN_EHeref_FV_T">'[1]TD-1.4'!$AE$369</definedName>
    <definedName name="UN_EHeref_VV_B">'[1]TD-1.4'!$AA$369</definedName>
    <definedName name="UN_EHeref_VV_T">'[1]TD-1.4'!$AB$369</definedName>
    <definedName name="UN_Ez_FV_B">'[1]TD-1.4'!$AD$253</definedName>
    <definedName name="UN_Ez_FV_T">'[1]TD-1.4'!$AE$253</definedName>
    <definedName name="UN_Ez_VV_B">'[1]TD-1.4'!$AA$253</definedName>
    <definedName name="UN_Ez_VV_T">'[1]TD-1.4'!$AB$253</definedName>
    <definedName name="UN_Iroq_FV_B">'[1]TD-1.4'!$AD$266</definedName>
    <definedName name="UN_Iroq_FV_T">'[1]TD-1.4'!$AE$266</definedName>
    <definedName name="UN_Iroq_VV_B">'[1]TD-1.4'!$AA$266</definedName>
    <definedName name="UN_Iroq_VV_T">'[1]TD-1.4'!$AB$266</definedName>
    <definedName name="UN_Napi_FV_B">'[1]TD-1.4'!$AD$346</definedName>
    <definedName name="UN_Napi_FV_T">'[1]TD-1.4'!$AE$346</definedName>
    <definedName name="UN_Napi_VV_B">'[1]TD-1.4'!$AA$346</definedName>
    <definedName name="UN_Napi_VV_T">'[1]TD-1.4'!$AB$346</definedName>
    <definedName name="UN_Phil_FV_B">'[1]TD-1.4'!$AD$321</definedName>
    <definedName name="UN_Phil_FV_T">'[1]TD-1.4'!$AE$321</definedName>
    <definedName name="UN_Phil_VV_B">'[1]TD-1.4'!$AA$321</definedName>
    <definedName name="UN_Phil_VV_T">'[1]TD-1.4'!$AB$321</definedName>
    <definedName name="UN_Sabr_FV_B">'[1]TD-1.4'!$AD$308</definedName>
    <definedName name="UN_Sabr_FV_T">'[1]TD-1.4'!$AE$308</definedName>
    <definedName name="UN_Sabr_VV_B">'[1]TD-1.4'!$AA$308</definedName>
    <definedName name="UN_Sabr_VV_T">'[1]TD-1.4'!$AB$308</definedName>
    <definedName name="UN_Steel_Phil_FV_B">'[1]TD-1.4'!$AD$333</definedName>
    <definedName name="UN_Steel_Phil_FV_T">'[1]TD-1.4'!$AE$333</definedName>
    <definedName name="UN_Steel_Phil_VV_B">'[1]TD-1.4'!$AA$333</definedName>
    <definedName name="UN_Steel_Phil_VV_T">'[1]TD-1.4'!$AB$333</definedName>
    <definedName name="Unacc_Gross_Rev_Req">'[7]TD-2.1'!$I$113</definedName>
    <definedName name="Unacc_Net_Rev_Req">'[7]TD-2.1'!$I$141</definedName>
    <definedName name="Unacc_Var_Unit">'[7]TD-4.2'!$S$143</definedName>
    <definedName name="Unaccounted_Var_Unit">'[7]TD-3.1 - First Sheet'!$I$38</definedName>
    <definedName name="Unbundled_Commodity">[10]U2!$F$32</definedName>
    <definedName name="Unbundled_Deliverability">[10]U2!$F$14</definedName>
    <definedName name="Unfunded_Amount">[7]TOTCAP!$G$259</definedName>
    <definedName name="Unfunded_Rate">[7]TOTCAP!$J$23</definedName>
    <definedName name="Unfunded_Ratio">[7]TOTCAP!$I$259</definedName>
    <definedName name="Union_Aver_Fuel">#REF!</definedName>
    <definedName name="Union_CDA_Bronte">'[1]TD-1.2'!$I$231</definedName>
    <definedName name="Union_CDA_Burling">'[1]TD-1.2'!$I$228</definedName>
    <definedName name="Union_CDA_HamGate">'[1]TD-1.2'!$I$229</definedName>
    <definedName name="Union_CDA_LC_F">'[1]TD-1.2'!$D$233</definedName>
    <definedName name="Union_CDA_LC_V">'[1]TD-1.2'!$H$233</definedName>
    <definedName name="Union_CDA_Nanticoke">'[1]TD-1.2'!$I$230</definedName>
    <definedName name="Union_CDA_PkwyBelt">'[1]TD-1.2'!$I$227</definedName>
    <definedName name="Union_CDA_SWDA_LC_F">'[1]TD-1.2'!$D$243</definedName>
    <definedName name="Union_CDA_SWDA_LC_V">'[1]TD-1.2'!$H$243</definedName>
    <definedName name="Union_Dawn">'[1]TD-1.2'!$I$237</definedName>
    <definedName name="Union_Dawn_FST_FV">'[7]TD-4.4'!$O$387</definedName>
    <definedName name="Union_FST_Recovery">'[7]TD-3.3'!$I$75</definedName>
    <definedName name="Union_Perc_Downstream">'[1]TD-1.4'!$AB$415</definedName>
    <definedName name="Union_Sarnia">'[1]TD-1.2'!$I$238</definedName>
    <definedName name="Union_Total">'[1]TD-1.2'!$I$243</definedName>
    <definedName name="Unit_FixTrans_FVD">#REF!</definedName>
    <definedName name="Unit_FST_FVD">#REF!</definedName>
    <definedName name="Unit_FST_VVD">#REF!</definedName>
    <definedName name="Unit_Metering_FV">#REF!</definedName>
    <definedName name="Unit_UnaccLoss_VV">#REF!</definedName>
    <definedName name="Unit_VarTrans_VVD">#REF!</definedName>
    <definedName name="Unknown1" hidden="1">{#N/A,#N/A,FALSE,"TITLE PAGE";#N/A,#N/A,FALSE,"Cash Flow";#N/A,#N/A,FALSE,"Cash Flow Detailed";#N/A,#N/A,FALSE,"EO summary IS";#N/A,#N/A,FALSE,"Op Income";#N/A,#N/A,FALSE,"Power ";#N/A,#N/A,FALSE,"GAS";#N/A,#N/A,FALSE,"MidstreamPage";#N/A,#N/A,FALSE,"P&amp;P";#N/A,#N/A,FALSE,"International";#N/A,#N/A,FALSE,"Controllable Costs"}</definedName>
    <definedName name="Unserved">#REF!</definedName>
    <definedName name="UpstreamPipeFlow">#REF!</definedName>
    <definedName name="Util_Income_Tax">[7]TOTCAP!$K$343</definedName>
    <definedName name="ValGagne_VV_Annual">'[1]TD-1.2'!$I$124</definedName>
    <definedName name="Valleyfield_VV_Annual">'[1]TD-1.2'!$I$317</definedName>
    <definedName name="ValRita_VV_Annual">'[1]TD-1.2'!$I$116</definedName>
    <definedName name="Value_Area">#REF!</definedName>
    <definedName name="Var_Del_Press">'[7]TD-2.1'!#REF!</definedName>
    <definedName name="Var_Diversion">'[7]TD-2.1'!#REF!</definedName>
    <definedName name="Var_Gas_Exch">'[7]TD-2.1'!#REF!</definedName>
    <definedName name="Var_IS">'[7]TD-2.1'!#REF!</definedName>
    <definedName name="Var_Meter">'[7]TD-2.1'!#REF!</definedName>
    <definedName name="Var_PS">'[7]TD-2.1'!#REF!</definedName>
    <definedName name="Var_STS">'[7]TD-2.1'!#REF!</definedName>
    <definedName name="Var_Trans_Per_Unit">'[7]TD-3.1 - First Sheet'!$I$18</definedName>
    <definedName name="Var_TWS">'[7]TD-2.1'!#REF!</definedName>
    <definedName name="Vaudreuil_VV_Annual">'[1]TD-1.2'!$I$315</definedName>
    <definedName name="Vermilion_VV_Annual">'[1]TD-1.2'!$I$83</definedName>
    <definedName name="Vibank_VV_Annual">'[1]TD-1.2'!$I$17</definedName>
    <definedName name="VV_Rate">#REF!</definedName>
    <definedName name="VVD_Rate">#REF!</definedName>
    <definedName name="WACOG">'[34]Storage Allocators'!$U$92</definedName>
    <definedName name="WACOG1_centsM3">[18]Input!$C$22</definedName>
    <definedName name="WACOG103">[35]Rates!$D$1</definedName>
    <definedName name="WACOGGJ">[35]Rates!$E$1</definedName>
    <definedName name="Wapella_VV_Annual">'[1]TD-1.2'!$I$22</definedName>
    <definedName name="Waterloo_VV_Annual">'[1]TD-1.2'!$I$357</definedName>
    <definedName name="Welw">#REF!</definedName>
    <definedName name="Welw_Centra_FV_T">#REF!</definedName>
    <definedName name="Welw_Centra_VV_T">#REF!</definedName>
    <definedName name="Welw_Chip_CRate">#REF!</definedName>
    <definedName name="Welw_Chip_Dist">#REF!</definedName>
    <definedName name="Welw_Chip_DRate">#REF!</definedName>
    <definedName name="Welw_Corn_CRate">#REF!</definedName>
    <definedName name="Welw_Corn_Dist">#REF!</definedName>
    <definedName name="Welw_Corn_DRate">#REF!</definedName>
    <definedName name="Welw_EH_CRate">#REF!</definedName>
    <definedName name="Welw_EH_Dist">#REF!</definedName>
    <definedName name="Welw_EH_DRate">#REF!</definedName>
    <definedName name="Welw_Emer_CRate">#REF!</definedName>
    <definedName name="Welw_Emer_Dist">#REF!</definedName>
    <definedName name="Welw_Emer_DRate">#REF!</definedName>
    <definedName name="Welw_EZ_CRate">#REF!</definedName>
    <definedName name="Welw_EZ_Dist">#REF!</definedName>
    <definedName name="Welw_EZ_DRate">#REF!</definedName>
    <definedName name="Welw_Iroq_CRate">#REF!</definedName>
    <definedName name="Welw_Iroq_Dist">#REF!</definedName>
    <definedName name="Welw_Iroq_DRate">#REF!</definedName>
    <definedName name="Welw_MDA_Annual_Avg">'[16]TD-1.2'!#REF!</definedName>
    <definedName name="Welw_MDA_FS_Comm">#REF!</definedName>
    <definedName name="Welw_MDA_FS_Comm_Rate">'[7]TD-3.2'!$K$17</definedName>
    <definedName name="Welw_MDA_FS_Dem">#REF!</definedName>
    <definedName name="Welw_MDA_FS_Dem_Rate">'[7]TD-3.2'!$J$17</definedName>
    <definedName name="Welw_MDA_FV_B">#REF!</definedName>
    <definedName name="Welw_MDA_FV_Km_B">#REF!</definedName>
    <definedName name="Welw_MDA_FV_Km_T">#REF!</definedName>
    <definedName name="Welw_MDA_FV_T">#REF!</definedName>
    <definedName name="Welw_MDA_Total_Alloc_Cost">'[7]TD-3.1'!$I$46</definedName>
    <definedName name="Welw_MDA_TransCost_Fix">'[7]TD-3.1'!$G$46</definedName>
    <definedName name="Welw_MDA_TransCost_Var">'[7]TD-3.1'!$H$46</definedName>
    <definedName name="Welw_MDA_VV_B">#REF!</definedName>
    <definedName name="Welw_MDA_VV_Km_B">#REF!</definedName>
    <definedName name="Welw_MDA_VV_Km_T">#REF!</definedName>
    <definedName name="Welw_MDA_VV_T">#REF!</definedName>
    <definedName name="Welw_MDA_Winter_Avg">'[16]TD-1.2'!#REF!</definedName>
    <definedName name="Welw_MZ_Centra_PR">'[7]TD-3.3'!$J$35</definedName>
    <definedName name="Welw_MZ_CRate">#REF!</definedName>
    <definedName name="Welw_MZ_Dist">#REF!</definedName>
    <definedName name="Welw_MZ_DRate">#REF!</definedName>
    <definedName name="Welw_Napi_CRate">#REF!</definedName>
    <definedName name="Welw_Napi_Dist">#REF!</definedName>
    <definedName name="Welw_Napi_DRate">#REF!</definedName>
    <definedName name="Welw_Niag_CRate">#REF!</definedName>
    <definedName name="Welw_Niag_Dist">#REF!</definedName>
    <definedName name="Welw_Niag_DRate">#REF!</definedName>
    <definedName name="Welw_NZ_CRate">#REF!</definedName>
    <definedName name="Welw_NZ_Dist">#REF!</definedName>
    <definedName name="Welw_NZ_DRate">#REF!</definedName>
    <definedName name="Welw_Phil_CRate">#REF!</definedName>
    <definedName name="Welw_Phil_Dist">#REF!</definedName>
    <definedName name="Welw_Phil_DRate">#REF!</definedName>
    <definedName name="Welw_Sabr_CRate">#REF!</definedName>
    <definedName name="Welw_Sabr_Dist">#REF!</definedName>
    <definedName name="Welw_Sabr_DRate">#REF!</definedName>
    <definedName name="Welw_StCl_CRate">#REF!</definedName>
    <definedName name="Welw_StCl_Dist">#REF!</definedName>
    <definedName name="Welw_StCl_DRate">#REF!</definedName>
    <definedName name="Welw_WZ_CRate">#REF!</definedName>
    <definedName name="Welw_WZ_Dist">#REF!</definedName>
    <definedName name="Welw_WZ_DRate">#REF!</definedName>
    <definedName name="Welwyn_VV_Annual">'[1]TD-1.2'!$I$24</definedName>
    <definedName name="wer" hidden="1">{#N/A,#N/A,TRUE,"Consolidated";#N/A,#N/A,TRUE,"Admin";#N/A,#N/A,TRUE,"Express";#N/A,#N/A,TRUE,"Other";#N/A,#N/A,TRUE,"Platte";#N/A,#N/A,TRUE,"Cajun"}</definedName>
    <definedName name="West_Dem">#REF!</definedName>
    <definedName name="West_FS_Comm">#REF!</definedName>
    <definedName name="West_FS_Comm_Rate">#REF!</definedName>
    <definedName name="West_FS_Dem">#REF!</definedName>
    <definedName name="West_FS_Dem_Rate">#REF!</definedName>
    <definedName name="West_Marg_Fuel">#REF!</definedName>
    <definedName name="WestFerris_VV_Annual">'[1]TD-1.2'!$I$140</definedName>
    <definedName name="WestRate">#REF!</definedName>
    <definedName name="whatever" hidden="1">0</definedName>
    <definedName name="Whitewood_VV_Annual">'[1]TD-1.2'!$I$21</definedName>
    <definedName name="Widdifield_VV_Annual">'[1]TD-1.2'!$I$137</definedName>
    <definedName name="Win_Corn_FV_B">'[1]TD-1.7'!$H$90</definedName>
    <definedName name="Win_Corn_FV_T">'[1]TD-1.7'!$J$90</definedName>
    <definedName name="Win_Corn_VV_B">'[1]TD-1.7'!$D$90</definedName>
    <definedName name="Win_Corn_VV_T">'[1]TD-1.7'!$F$90</definedName>
    <definedName name="Win_Corn_VVB_Elig">'[1]TD-1.7'!$D$33</definedName>
    <definedName name="Win_EH_FV_B">'[1]TD-1.7'!$H$98</definedName>
    <definedName name="Win_EH_FV_T">'[1]TD-1.7'!$J$98</definedName>
    <definedName name="Win_EH_VV_B">'[1]TD-1.7'!$D$98</definedName>
    <definedName name="Win_EH_VV_T">'[1]TD-1.7'!$F$98</definedName>
    <definedName name="Win_EH_VVB_Elig">'[1]TD-1.7'!$D$37</definedName>
    <definedName name="Win_Ez_FV_B">'[1]TD-1.7'!$H$86</definedName>
    <definedName name="Win_Ez_FV_T">'[1]TD-1.7'!$J$86</definedName>
    <definedName name="Win_Ez_VV_B">'[1]TD-1.7'!$D$86</definedName>
    <definedName name="Win_Ez_VV_T">'[1]TD-1.7'!$F$86</definedName>
    <definedName name="Win_EZ_VVB_Elig">'[1]TD-1.7'!$D$32</definedName>
    <definedName name="Win_Iroq_FV_B">'[1]TD-1.7'!$H$88</definedName>
    <definedName name="Win_Iroq_FV_T">'[1]TD-1.7'!$J$88</definedName>
    <definedName name="Win_Iroq_VV_B">'[1]TD-1.7'!$D$88</definedName>
    <definedName name="Win_Iroq_VV_T">'[1]TD-1.7'!$F$88</definedName>
    <definedName name="Win_Iroq_VVB_Elig">'[1]TD-1.7'!$D$28</definedName>
    <definedName name="Win_Nap_FV_B">'[1]TD-1.7'!$H$100</definedName>
    <definedName name="Win_Nap_FV_T">'[1]TD-1.7'!$J$100</definedName>
    <definedName name="Win_Nap_VV_B">'[1]TD-1.7'!$D$100</definedName>
    <definedName name="Win_Nap_VV_T">'[1]TD-1.7'!$F$100</definedName>
    <definedName name="Win_Nap_VVB_Elig">'[1]TD-1.7'!$D$38</definedName>
    <definedName name="Win_Phil_FV_B">'[1]TD-1.7'!$H$94</definedName>
    <definedName name="Win_Phil_FV_T">'[1]TD-1.7'!$J$94</definedName>
    <definedName name="Win_Phil_VV_B">'[1]TD-1.7'!$D$94</definedName>
    <definedName name="Win_Phil_VV_T">'[1]TD-1.7'!$F$94</definedName>
    <definedName name="Win_Phil_VVB_Elig">'[1]TD-1.7'!$D$35</definedName>
    <definedName name="Win_Sab_VVB_Elig">'[1]TD-1.7'!$D$34</definedName>
    <definedName name="Win_Sabr_FV_B">'[1]TD-1.7'!$H$92</definedName>
    <definedName name="Win_Sabr_FV_T">'[1]TD-1.7'!$J$92</definedName>
    <definedName name="Win_Sabr_VV_B">'[1]TD-1.7'!$D$92</definedName>
    <definedName name="Win_Sabr_VV_T">'[1]TD-1.7'!$F$92</definedName>
    <definedName name="Win_Steel_Phil_FV_B">'[1]TD-1.7'!$H$96</definedName>
    <definedName name="Win_Steel_Phil_FV_T">'[1]TD-1.7'!$J$96</definedName>
    <definedName name="Win_Steel_Phil_VV_B">'[1]TD-1.7'!$D$96</definedName>
    <definedName name="Win_Steel_Phil_VV_T">'[1]TD-1.7'!$F$96</definedName>
    <definedName name="Winch_Base_Perc">'[1]TD-1.7'!$AC$306</definedName>
    <definedName name="Winch_Test_Perc">'[1]TD-1.7'!$AC$363</definedName>
    <definedName name="Winnipeg_VV_Annual">'[1]TD-1.2'!$I$54</definedName>
    <definedName name="WN_Fix_Winter">'[1]TD-1.2'!$E$24</definedName>
    <definedName name="Wolseley_VV_Annual">'[1]TD-1.2'!$I$18</definedName>
    <definedName name="Work_Capital_Meter">[7]TOTCAP!$J$94</definedName>
    <definedName name="wrn"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96grasec2." hidden="1">{#N/A,#N/A,FALSE,"Schedule 2.2";#N/A,#N/A,FALSE,"Schedule 2.2.1";#N/A,#N/A,FALSE,"Schedule 2.6";#N/A,#N/A,FALSE,"Schedule 2.5";#N/A,#N/A,FALSE,"Schedule 2.7";#N/A,#N/A,FALSE,"Schedule 2.8";#N/A,#N/A,FALSE,"Schedule 2.12 &amp; 2.12.1";#N/A,#N/A,FALSE,"Schedule 2.12.2";#N/A,#N/A,FALSE,"Schedule 2.9"}</definedName>
    <definedName name="wrn.96grasec3." hidden="1">{#N/A,#N/A,FALSE,"Schedule 3.1";#N/A,#N/A,FALSE,"Schedule 3.2";#N/A,#N/A,FALSE,"Schedule 3.3 -p1";#N/A,#N/A,FALSE,"Schedule 3.3 p2-4";#N/A,#N/A,FALSE,"Schedule 3.3.1";#N/A,#N/A,FALSE,"Schedule 3.3.2";#N/A,#N/A,FALSE,"Schedule 3.4";#N/A,#N/A,FALSE,"Schedule 3.6"}</definedName>
    <definedName name="wrn.96grasec4." hidden="1">{#N/A,#N/A,FALSE,"Schedule 4.2";#N/A,#N/A,FALSE,"Schedule 4.4";#N/A,#N/A,FALSE,"Schedule 4.7.1";#N/A,#N/A,FALSE,"Schedule 4.7.2";#N/A,#N/A,FALSE,"Schedule 4.9"}</definedName>
    <definedName name="wrn.96grasec5." hidden="1">{#N/A,#N/A,FALSE,"Schedule 5.2 Reg";#N/A,#N/A,FALSE,"Schedule 5.2";#N/A,#N/A,FALSE,"Schedule 5.3 Reg";#N/A,#N/A,FALSE,"Schedule 5.3";#N/A,#N/A,FALSE,"Schedule 5.4 Reg";#N/A,#N/A,FALSE,"Schedule 5.4"}</definedName>
    <definedName name="wrn.Backup." hidden="1">{#N/A,#N/A,FALSE,"Margins";#N/A,#N/A,FALSE,"Fuel $";#N/A,#N/A,FALSE,"Fuel";#N/A,#N/A,FALSE,"M12 Storage";#N/A,#N/A,FALSE,"M12 Transport";#N/A,#N/A,FALSE,"M12 OR";#N/A,#N/A,FALSE,"C1 OR"}</definedName>
    <definedName name="wrn.BULK." hidden="1">{#N/A,#N/A,FALSE,"CW";#N/A,#N/A,FALSE,"SS";#N/A,#N/A,FALSE,"PIPING";#N/A,#N/A,FALSE,"INSTR";#N/A,#N/A,FALSE,"ELEC";#N/A,#N/A,FALSE,"INSUL";#N/A,#N/A,FALSE,"PAINT"}</definedName>
    <definedName name="wrn.ebapc." hidden="1">{#N/A,#N/A,FALSE,"Summary";#N/A,#N/A,FALSE,"Estbasis";#N/A,#N/A,FALSE,"Estanalys";#N/A,#N/A,FALSE,"Estequip";#N/A,#N/A,FALSE,"Estbulk"}</definedName>
    <definedName name="wrn.EM._.BUSINESS._.UNIT._.EXEC._.SUMMARY." hidden="1">{#N/A,#N/A,FALSE,"TITLE PAGE";#N/A,#N/A,FALSE,"Cash Flow";#N/A,#N/A,FALSE,"Cash Flow Detailed";#N/A,#N/A,FALSE,"EO summary IS";#N/A,#N/A,FALSE,"Op Income";#N/A,#N/A,FALSE,"Power ";#N/A,#N/A,FALSE,"GAS";#N/A,#N/A,FALSE,"MidstreamPage";#N/A,#N/A,FALSE,"P&amp;P";#N/A,#N/A,FALSE,"International";#N/A,#N/A,FALSE,"Controllable Costs"}</definedName>
    <definedName name="wrn.EO._.Report._.200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QP." hidden="1">{#N/A,#N/A,FALSE,"COLUMNS";#N/A,#N/A,FALSE,"REACTORS";#N/A,#N/A,FALSE,"INTERNALS";#N/A,#N/A,FALSE,"HEAT EXCHANGERS";#N/A,#N/A,FALSE,"AIR COOLERS";#N/A,#N/A,FALSE,"HEATERS";#N/A,#N/A,FALSE,"BOILERS";#N/A,#N/A,FALSE,"TURBINES";#N/A,#N/A,FALSE,"COMPRESSORS";#N/A,#N/A,FALSE,"PACKAGE";#N/A,#N/A,FALSE,"VALVES";#N/A,#N/A,FALSE,"MISCELLANEOUS";#N/A,#N/A,FALSE,"DRUMS";#N/A,#N/A,FALSE,"PUMPS"}</definedName>
    <definedName name="wrn.EQUIPMENT." hidden="1">{#N/A,#N/A,FALSE,"CA1140";#N/A,#N/A,FALSE,"CA1200";#N/A,#N/A,FALSE,"CA1310";#N/A,#N/A,FALSE,"CA1350";#N/A,#N/A,FALSE,"CA1370";#N/A,#N/A,FALSE,"CA1380";#N/A,#N/A,FALSE,"CA1390";#N/A,#N/A,FALSE,"MISCELLANEOUS"}</definedName>
    <definedName name="wrn.Exec._.Report." hidden="1">{#N/A,#N/A,TRUE,"Consolidated";#N/A,#N/A,TRUE,"Admin";#N/A,#N/A,TRUE,"Express";#N/A,#N/A,TRUE,"Other";#N/A,#N/A,TRUE,"Platte";#N/A,#N/A,TRUE,"Cajun"}</definedName>
    <definedName name="wrn.Fuel._.Cycle." hidden="1">{#N/A,#N/A,FALSE,"AltFuel"}</definedName>
    <definedName name="wrn.Gas._.Report." hidden="1">{#N/A,#N/A,TRUE,"Gas EO Rpt Page1";#N/A,#N/A,TRUE,"Gas EO Rpt Page 1A";#N/A,#N/A,TRUE,"Gas EO Rpt Page 1B";#N/A,#N/A,TRUE,"Gas EO Rpt Page2";#N/A,#N/A,TRUE,"Comments"}</definedName>
    <definedName name="wrn.h3T1S1." hidden="1">{#N/A,#N/A,FALSE,"H3 Tab 1"}</definedName>
    <definedName name="wrn.H3T1S2." hidden="1">{#N/A,#N/A,FALSE,"H3 Tab 1"}</definedName>
    <definedName name="wrn.H3T2S3." hidden="1">{#N/A,#N/A,FALSE,"H3 Tab 2";#N/A,#N/A,FALSE,"H3 Tab 2"}</definedName>
    <definedName name="wrn.IncStatement._.15._.years." hidden="1">{#N/A,#N/A,FALSE,"FinStateUS"}</definedName>
    <definedName name="wrn.IncStatement._.6._.years." hidden="1">{"IncStatement 6 years",#N/A,FALSE,"FinStateUS"}</definedName>
    <definedName name="wrn.Monthly._.Act._.Variance." hidden="1">{#N/A,#N/A,FALSE,"Delv Rev";#N/A,#N/A,FALSE,"Volumes";#N/A,#N/A,FALSE,"RateswitchReport"}</definedName>
    <definedName name="wrn.PAGE2." hidden="1">{#N/A,#N/A,FALSE,"PIPE-FAC";#N/A,#N/A,FALSE,"PIPE-FAC"}</definedName>
    <definedName name="wrn.PAGE2.1" hidden="1">{#N/A,#N/A,FALSE,"PIPE-FAC";#N/A,#N/A,FALSE,"PIPE-FAC"}</definedName>
    <definedName name="wrn.PAGE2.2" hidden="1">{#N/A,#N/A,FALSE,"PIPE-FAC";#N/A,#N/A,FALSE,"PIPE-FAC"}</definedName>
    <definedName name="wrn.PRT_ALL_CO." hidden="1">{"INV",#N/A,FALSE,"Plant";"INV_IC",#N/A,FALSE,"Plant";"INV_IS",#N/A,FALSE,"Plant";"INT",#N/A,FALSE,"Plant";"INT_IC",#N/A,FALSE,"Plant";"INT_IS",#N/A,FALSE,"Plant"}</definedName>
    <definedName name="wrn.ratio." hidden="1">{#N/A,#N/A,FALSE,"JACKETS (1100 t) (1)"}</definedName>
    <definedName name="wrn.RECAP." hidden="1">{#N/A,#N/A,FALSE,"RECMASTE";#N/A,#N/A,FALSE,"REC1100";#N/A,#N/A,FALSE,"REC1200";#N/A,#N/A,FALSE,"REC1900";#N/A,#N/A,FALSE,"REC2500";#N/A,#N/A,FALSE,"REC4100";#N/A,#N/A,FALSE,"REC4200"}</definedName>
    <definedName name="wrn.RECAPMAST." hidden="1">{#N/A,#N/A,FALSE,"CONMAS";#N/A,#N/A,FALSE,"SUPMAS";#N/A,#N/A,FALSE,"ENGMAST"}</definedName>
    <definedName name="wrn.RevProof." hidden="1">{#N/A,#N/A,FALSE,"RevProof"}</definedName>
    <definedName name="wrn.Schedules." hidden="1">{#N/A,#N/A,FALSE,"Filed Sheet";#N/A,#N/A,FALSE,"Schedule C";#N/A,#N/A,FALSE,"Appendix A"}</definedName>
    <definedName name="wrn.Statements." hidden="1">{#N/A,#N/A,FALSE,"balance";#N/A,#N/A,FALSE,"income";#N/A,#N/A,FALSE,"cashflow";#N/A,#N/A,FALSE,"cashwork"}</definedName>
    <definedName name="wrn.SUM." hidden="1">{#N/A,#N/A,FALSE,"PIPE-FAC"}</definedName>
    <definedName name="wrn.SUM.1" hidden="1">{#N/A,#N/A,FALSE,"PIPE-FAC"}</definedName>
    <definedName name="wrn.SUM.3" hidden="1">{#N/A,#N/A,FALSE,"PIPE-FAC"}</definedName>
    <definedName name="wrn.Summary." hidden="1">{#N/A,#N/A,TRUE,"Input";#N/A,#N/A,TRUE,"Revenue Requirement (2)";#N/A,#N/A,TRUE,"Service Prices";#N/A,#N/A,TRUE,"Summary (2)";#N/A,#N/A,TRUE,"Prices at Selected Stations"}</definedName>
    <definedName name="wrn.Title._.Page." hidden="1">{#N/A,#N/A,FALSE,"Title Page"}</definedName>
    <definedName name="wrn.Work._.Item._.01._.Capital." hidden="1">{#N/A,#N/A,FALSE,"Overall Summaries"}</definedName>
    <definedName name="wrn.Work._.Item._.01._.Capital.1" hidden="1">{#N/A,#N/A,FALSE,"Overall Summaries"}</definedName>
    <definedName name="wrn.Work._.Item.01._.Capital.1" hidden="1">{#N/A,#N/A,FALSE,"Overall Summaries"}</definedName>
    <definedName name="WW_Fix_Winter">'[1]TD-1.2'!$E$21</definedName>
    <definedName name="WZ">#REF!</definedName>
    <definedName name="Wz_Centra_PR">'[7]TD-3.3'!$J$42</definedName>
    <definedName name="WZ_Centra_WDA_FV_B">#REF!</definedName>
    <definedName name="WZ_Centra_WDA_FV_T">#REF!</definedName>
    <definedName name="WZ_Centra_WDA_VV_B">#REF!</definedName>
    <definedName name="WZ_Centra_WDA_VV_T">#REF!</definedName>
    <definedName name="Wz_F_FST">'[7]TD-3.1'!$G$56</definedName>
    <definedName name="Wz_FS_Comm_Rate">'[7]TD-3.2'!$K$19</definedName>
    <definedName name="Wz_FS_Dem_Rate">'[7]TD-3.2'!$J$19</definedName>
    <definedName name="Wz_FV_B">#REF!</definedName>
    <definedName name="Wz_FV_Km_B">#REF!</definedName>
    <definedName name="Wz_FV_Km_T">#REF!</definedName>
    <definedName name="Wz_FV_T">#REF!</definedName>
    <definedName name="Wz_IS1_Rate">'[7]TD-3.2'!$P$19</definedName>
    <definedName name="Wz_IS2_Rate">'[7]TD-3.2'!$Q$19</definedName>
    <definedName name="WZ_NipPow_FV_T">#REF!</definedName>
    <definedName name="WZ_NipPow_PR">'[7]TD-3.3'!$J$44</definedName>
    <definedName name="Wz_NipPow_VV_T">#REF!</definedName>
    <definedName name="WZ_NipPow_WDA_FV_B">#REF!</definedName>
    <definedName name="WZ_NipPow_WDA_VV_B">#REF!</definedName>
    <definedName name="Wz_Ps_Toll">#REF!</definedName>
    <definedName name="WZ_TB_FV_B">'[1]TD-1.5'!$AD$207</definedName>
    <definedName name="Wz_TB_FV_Km_B">'[1]TD-1.5'!$J$25</definedName>
    <definedName name="Wz_TB_FV_Km_T">'[1]TD-1.5'!$J$45</definedName>
    <definedName name="WZ_TB_FV_T">'[1]TD-1.5'!$AE$207</definedName>
    <definedName name="WZ_TB_VV_B">'[1]TD-1.5'!$AA$207</definedName>
    <definedName name="Wz_TB_VV_Km_B">'[1]TD-1.5'!$F$25</definedName>
    <definedName name="Wz_TB_VV_Km_T">'[1]TD-1.5'!$F$45</definedName>
    <definedName name="WZ_TB_VV_T">'[1]TD-1.5'!$AB$207</definedName>
    <definedName name="Wz_Total_Alloc_Cost">'[7]TD-3.1'!$I$58</definedName>
    <definedName name="Wz_TransCost_Fix">'[7]TD-3.1'!$G$58</definedName>
    <definedName name="Wz_TransCost_Var">'[7]TD-3.1'!$H$58</definedName>
    <definedName name="Wz_TWS_Toll">#REF!</definedName>
    <definedName name="Wz_V_FST">'[7]TD-3.1'!$H$56</definedName>
    <definedName name="Wz_VV_B">#REF!</definedName>
    <definedName name="Wz_VV_Km_B">#REF!</definedName>
    <definedName name="Wz_VV_Km_T">#REF!</definedName>
    <definedName name="Wz_VV_T">#REF!</definedName>
    <definedName name="Wz_WFS_Toll">#REF!</definedName>
    <definedName name="x">#REF!</definedName>
    <definedName name="xx" hidden="1">42478.4276041667</definedName>
    <definedName name="y" localSheetId="3">[36]!prnt</definedName>
    <definedName name="y">[36]!prnt</definedName>
    <definedName name="Yamach_VV_Annual">'[1]TD-1.2'!$I$349</definedName>
    <definedName name="yui">[27]RIDERS!$AS$27</definedName>
    <definedName name="ZE_2014100109210029">#REF!</definedName>
    <definedName name="ZE_2015030208482961">#REF!</definedName>
    <definedName name="ZE_2015060112122615">#REF!</definedName>
    <definedName name="ZERO_ALLOC">[37]Alloc!$A$1</definedName>
    <definedName name="ZERO_CLASS">[37]Class!$A$1</definedName>
    <definedName name="ZERO_FUNC">[37]Func!$A$2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37" l="1"/>
  <c r="A10" i="37"/>
  <c r="A11" i="37" s="1"/>
  <c r="A12" i="37" s="1"/>
  <c r="G18" i="15" l="1"/>
  <c r="G16" i="15"/>
  <c r="G15" i="15"/>
  <c r="G13" i="15"/>
  <c r="G12" i="15"/>
  <c r="G11" i="15"/>
  <c r="G8" i="15"/>
  <c r="E20" i="14"/>
  <c r="F20" i="14"/>
  <c r="G23" i="14"/>
  <c r="G22" i="14"/>
  <c r="G19" i="14"/>
  <c r="G18" i="14"/>
  <c r="G17" i="14"/>
  <c r="G16" i="14"/>
  <c r="G15" i="14"/>
  <c r="G14" i="14"/>
  <c r="G13" i="14"/>
  <c r="G10" i="14"/>
  <c r="L14" i="23"/>
  <c r="G12" i="36"/>
  <c r="F12" i="36"/>
  <c r="E12" i="36"/>
  <c r="G13" i="35"/>
  <c r="F13" i="35"/>
  <c r="E13" i="35"/>
  <c r="G11" i="35"/>
  <c r="F11" i="35"/>
  <c r="E11" i="35"/>
  <c r="G10" i="35"/>
  <c r="F10" i="35"/>
  <c r="E10" i="35"/>
  <c r="G9" i="35"/>
  <c r="F9" i="35"/>
  <c r="E9" i="35"/>
  <c r="G8" i="35"/>
  <c r="F8" i="35"/>
  <c r="E8" i="35"/>
  <c r="G12" i="35" l="1"/>
  <c r="G14" i="35" s="1"/>
  <c r="F12" i="35"/>
  <c r="F14" i="35" s="1"/>
  <c r="E12" i="35"/>
  <c r="E14" i="35" s="1"/>
  <c r="M22" i="25" l="1"/>
  <c r="L22" i="25"/>
  <c r="K22" i="25"/>
  <c r="J22" i="25"/>
  <c r="I22" i="25"/>
  <c r="H22" i="25"/>
  <c r="G22" i="25"/>
  <c r="M14" i="25"/>
  <c r="L14" i="25"/>
  <c r="K14" i="25"/>
  <c r="J14" i="25"/>
  <c r="I14" i="25"/>
  <c r="G14" i="25"/>
  <c r="M9" i="25"/>
  <c r="H9" i="25"/>
  <c r="H14" i="25" s="1"/>
  <c r="K14" i="23"/>
  <c r="J14" i="23"/>
  <c r="I14" i="23"/>
  <c r="H14" i="23"/>
  <c r="G14" i="23"/>
  <c r="F25" i="14"/>
  <c r="G20" i="14"/>
  <c r="G25" i="14" s="1"/>
  <c r="E25" i="14"/>
  <c r="E20" i="15" l="1"/>
  <c r="E22" i="15" s="1"/>
  <c r="H17" i="12"/>
  <c r="G17" i="12"/>
  <c r="F17" i="12"/>
  <c r="E17" i="12"/>
  <c r="H22" i="12"/>
  <c r="G22" i="12"/>
  <c r="F22" i="12"/>
  <c r="E22" i="12"/>
  <c r="H21" i="12"/>
  <c r="G21" i="12"/>
  <c r="F21" i="12"/>
  <c r="E21" i="12"/>
  <c r="H11" i="12"/>
  <c r="G20" i="12"/>
  <c r="F11" i="12"/>
  <c r="E20" i="12"/>
  <c r="E23" i="12" s="1"/>
  <c r="G23" i="12" l="1"/>
  <c r="G20" i="15"/>
  <c r="G22" i="15" s="1"/>
  <c r="F20" i="15"/>
  <c r="F22" i="15" s="1"/>
  <c r="F20" i="12"/>
  <c r="F23" i="12" s="1"/>
  <c r="H20" i="12"/>
  <c r="H23" i="12" s="1"/>
  <c r="E11" i="12"/>
  <c r="G11" i="12"/>
</calcChain>
</file>

<file path=xl/sharedStrings.xml><?xml version="1.0" encoding="utf-8"?>
<sst xmlns="http://schemas.openxmlformats.org/spreadsheetml/2006/main" count="1394" uniqueCount="489">
  <si>
    <t>Table 1</t>
  </si>
  <si>
    <t>Utility Operating Cost Summary - EGD and Union</t>
  </si>
  <si>
    <t>Line No.</t>
  </si>
  <si>
    <t>Particulars ($ millions)</t>
  </si>
  <si>
    <t>Utility</t>
  </si>
  <si>
    <t>OEB- Approved</t>
  </si>
  <si>
    <t>Actual</t>
  </si>
  <si>
    <t>(a)</t>
  </si>
  <si>
    <t>(b)</t>
  </si>
  <si>
    <t>(c)</t>
  </si>
  <si>
    <t>(d)</t>
  </si>
  <si>
    <t>(e)</t>
  </si>
  <si>
    <t>(f)</t>
  </si>
  <si>
    <t>(g)</t>
  </si>
  <si>
    <t>Gas Supply, Transportation &amp; Storage Costs</t>
  </si>
  <si>
    <t>EGD</t>
  </si>
  <si>
    <t>Operating, Maintenance &amp; Administrative Costs</t>
  </si>
  <si>
    <t>Depreciation Expense</t>
  </si>
  <si>
    <t>Other Financing</t>
  </si>
  <si>
    <t>Income Tax</t>
  </si>
  <si>
    <t>Property Tax</t>
  </si>
  <si>
    <t>Total - Excluding Interest and Return</t>
  </si>
  <si>
    <t>Union</t>
  </si>
  <si>
    <t>Table 2</t>
  </si>
  <si>
    <t>Utility Operating Cost Summary - EGI</t>
  </si>
  <si>
    <t>Line No</t>
  </si>
  <si>
    <t>Estimate</t>
  </si>
  <si>
    <t>Bridge Year</t>
  </si>
  <si>
    <t>Test Year</t>
  </si>
  <si>
    <t>EGI</t>
  </si>
  <si>
    <t>Comparison of Annual Gas Supply / Demand Position</t>
  </si>
  <si>
    <t>Particulars (TJ)</t>
  </si>
  <si>
    <t>2024 Test Over/(Under) 2023 Bridge</t>
  </si>
  <si>
    <t>(c) = (b-a)</t>
  </si>
  <si>
    <t>Demand</t>
  </si>
  <si>
    <t>Total Demand</t>
  </si>
  <si>
    <t>Supply</t>
  </si>
  <si>
    <t>Appalachia</t>
  </si>
  <si>
    <t>Chicago</t>
  </si>
  <si>
    <t>Niagara</t>
  </si>
  <si>
    <t>Ontario / Dawn (1)</t>
  </si>
  <si>
    <t>U.S. Mid-Continent</t>
  </si>
  <si>
    <t>Unsecured</t>
  </si>
  <si>
    <t>Western Canadian Sedimentary Basin</t>
  </si>
  <si>
    <t>Total System Supply</t>
  </si>
  <si>
    <t>Direct Purchase Deliveries</t>
  </si>
  <si>
    <t>Storage (Injection) / Withdrawal</t>
  </si>
  <si>
    <t>Total Supply</t>
  </si>
  <si>
    <t>Note:</t>
  </si>
  <si>
    <t>(1)</t>
  </si>
  <si>
    <t>Includes local production and delivered supply.</t>
  </si>
  <si>
    <t>Comparison of Design Day Position</t>
  </si>
  <si>
    <t>Particulars (TJ/d)</t>
  </si>
  <si>
    <t>Design Day Demand</t>
  </si>
  <si>
    <t>Great Lakes</t>
  </si>
  <si>
    <t>In-franchise Supply</t>
  </si>
  <si>
    <t>NEXUS</t>
  </si>
  <si>
    <t>Panhandle</t>
  </si>
  <si>
    <t>TCPL Long Haul</t>
  </si>
  <si>
    <t>TCPL Short Haul</t>
  </si>
  <si>
    <t>TCPL STS</t>
  </si>
  <si>
    <t>Vector</t>
  </si>
  <si>
    <t>Total</t>
  </si>
  <si>
    <t>Supply Excess / (Shortfall)</t>
  </si>
  <si>
    <t>Table 3</t>
  </si>
  <si>
    <t>Other Third-Party Transportation Contracts</t>
  </si>
  <si>
    <t>Particulars (GJ/d)</t>
  </si>
  <si>
    <t>Path</t>
  </si>
  <si>
    <t>Contract Quantity</t>
  </si>
  <si>
    <t>Upstream Pipeline/Transportation Service</t>
  </si>
  <si>
    <t>Centra Transmission Holdings Inc. &amp; Centra Pipelines Minnesota Inc.</t>
  </si>
  <si>
    <t>Sprague to Union MDA</t>
  </si>
  <si>
    <t>TransCanada Pipeline</t>
  </si>
  <si>
    <t>Kirkwall to Union CDA</t>
  </si>
  <si>
    <t>Dawn to Union ECDA</t>
  </si>
  <si>
    <t>St. Clair Pipelines L.P.</t>
  </si>
  <si>
    <t>St. Clair Crossing</t>
  </si>
  <si>
    <t>Bluewater Crossing</t>
  </si>
  <si>
    <t>2193914 Canada Limited</t>
  </si>
  <si>
    <t>Vaughan to Lisgar</t>
  </si>
  <si>
    <t>Table 4</t>
  </si>
  <si>
    <t>In-franchise Storage Space Included in 2024 Test Year</t>
  </si>
  <si>
    <t>Particulars (PJ)</t>
  </si>
  <si>
    <t>In-franchise Storage in Rates</t>
  </si>
  <si>
    <t xml:space="preserve">Aggregate Excess </t>
  </si>
  <si>
    <t xml:space="preserve">T-Service Storage </t>
  </si>
  <si>
    <t>Operational Contingency</t>
  </si>
  <si>
    <t>N/A</t>
  </si>
  <si>
    <t xml:space="preserve">Total Storage in Rates </t>
  </si>
  <si>
    <t>Cost-Based Storage in Rates</t>
  </si>
  <si>
    <t>Dawn (1)</t>
  </si>
  <si>
    <t>Tecumseh</t>
  </si>
  <si>
    <t>Crowland</t>
  </si>
  <si>
    <t>Total Cost-Based Storage</t>
  </si>
  <si>
    <t>Market-Based Storage</t>
  </si>
  <si>
    <t>Market-Based Storage in Rates</t>
  </si>
  <si>
    <t>Total Storage in Rates</t>
  </si>
  <si>
    <t>Incremental Storage Space (2)</t>
  </si>
  <si>
    <t xml:space="preserve">Total Storage Space </t>
  </si>
  <si>
    <t>Notes:</t>
  </si>
  <si>
    <t>2023 includes excess utility space.</t>
  </si>
  <si>
    <t>(2)</t>
  </si>
  <si>
    <t>Based on ICF analysis in Section 2.</t>
  </si>
  <si>
    <t>April 2022 QRAM Reference Price</t>
  </si>
  <si>
    <t>Rate Zone</t>
  </si>
  <si>
    <t>Reference Price</t>
  </si>
  <si>
    <t>$/GJ (1)</t>
  </si>
  <si>
    <r>
      <t>$/10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 xml:space="preserve"> (1)</t>
    </r>
  </si>
  <si>
    <t>EGD (2)</t>
  </si>
  <si>
    <t>PGVA Reference Price</t>
  </si>
  <si>
    <t>Union South</t>
  </si>
  <si>
    <t>Dawn Reference Price</t>
  </si>
  <si>
    <t>Union North East</t>
  </si>
  <si>
    <t>Union North West</t>
  </si>
  <si>
    <t>Alberta Border Reference Price</t>
  </si>
  <si>
    <t>Conversion based on approved heat values of 38.53 GJ/103m3 for EGD rate zone and 39.12 GJ/103m3 for Union rate zones.</t>
  </si>
  <si>
    <r>
      <t>The PGVA Reference price is based on the EGD rate zone portfolio and is used in PGVA calculations. The gas supply commodity charge for EGD rate zone is based on the Western Canada (Empress) price of $4.7071/GJ ($181.3667/10</t>
    </r>
    <r>
      <rPr>
        <vertAlign val="superscript"/>
        <sz val="10"/>
        <color theme="1"/>
        <rFont val="Arial"/>
        <family val="2"/>
      </rPr>
      <t>3</t>
    </r>
    <r>
      <rPr>
        <sz val="10"/>
        <color theme="1"/>
        <rFont val="Arial"/>
        <family val="2"/>
      </rPr>
      <t>m</t>
    </r>
    <r>
      <rPr>
        <vertAlign val="superscript"/>
        <sz val="10"/>
        <color theme="1"/>
        <rFont val="Arial"/>
        <family val="2"/>
      </rPr>
      <t>3</t>
    </r>
    <r>
      <rPr>
        <sz val="10"/>
        <color theme="1"/>
        <rFont val="Arial"/>
        <family val="2"/>
      </rPr>
      <t xml:space="preserve">). </t>
    </r>
  </si>
  <si>
    <t>Reference Price - Proposed vs Current Approved</t>
  </si>
  <si>
    <t>Based on April 2022 QRAM</t>
  </si>
  <si>
    <t xml:space="preserve">Line </t>
  </si>
  <si>
    <t>No.</t>
  </si>
  <si>
    <t>Particulars</t>
  </si>
  <si>
    <t>Proposed</t>
  </si>
  <si>
    <t>Weighted Average Reference Price</t>
  </si>
  <si>
    <t>Current</t>
  </si>
  <si>
    <r>
      <t>Conversion based on proposed heat value of 39.08 GJ/10</t>
    </r>
    <r>
      <rPr>
        <vertAlign val="superscript"/>
        <sz val="10"/>
        <color theme="1"/>
        <rFont val="Arial"/>
        <family val="2"/>
      </rPr>
      <t>3</t>
    </r>
    <r>
      <rPr>
        <sz val="10"/>
        <color theme="1"/>
        <rFont val="Arial"/>
        <family val="2"/>
      </rPr>
      <t>m</t>
    </r>
    <r>
      <rPr>
        <vertAlign val="superscript"/>
        <sz val="10"/>
        <color theme="1"/>
        <rFont val="Arial"/>
        <family val="2"/>
      </rPr>
      <t>3</t>
    </r>
    <r>
      <rPr>
        <sz val="10"/>
        <color theme="1"/>
        <rFont val="Arial"/>
        <family val="2"/>
      </rPr>
      <t xml:space="preserve"> for the proposed reference price and approved reference prices of 38.53 GJ/10</t>
    </r>
    <r>
      <rPr>
        <vertAlign val="superscript"/>
        <sz val="10"/>
        <color theme="1"/>
        <rFont val="Arial"/>
        <family val="2"/>
      </rPr>
      <t>3</t>
    </r>
    <r>
      <rPr>
        <sz val="10"/>
        <color theme="1"/>
        <rFont val="Arial"/>
        <family val="2"/>
      </rPr>
      <t>m</t>
    </r>
    <r>
      <rPr>
        <vertAlign val="superscript"/>
        <sz val="10"/>
        <color theme="1"/>
        <rFont val="Arial"/>
        <family val="2"/>
      </rPr>
      <t>3</t>
    </r>
    <r>
      <rPr>
        <sz val="10"/>
        <color theme="1"/>
        <rFont val="Arial"/>
        <family val="2"/>
      </rPr>
      <t xml:space="preserve"> and 39.12 GJ/10</t>
    </r>
    <r>
      <rPr>
        <vertAlign val="superscript"/>
        <sz val="10"/>
        <color theme="1"/>
        <rFont val="Arial"/>
        <family val="2"/>
      </rPr>
      <t>3</t>
    </r>
    <r>
      <rPr>
        <sz val="10"/>
        <color theme="1"/>
        <rFont val="Arial"/>
        <family val="2"/>
      </rPr>
      <t>m</t>
    </r>
    <r>
      <rPr>
        <vertAlign val="superscript"/>
        <sz val="10"/>
        <color theme="1"/>
        <rFont val="Arial"/>
        <family val="2"/>
      </rPr>
      <t>3</t>
    </r>
    <r>
      <rPr>
        <sz val="10"/>
        <color theme="1"/>
        <rFont val="Arial"/>
        <family val="2"/>
      </rPr>
      <t xml:space="preserve"> for the EGD and Union rate zones, respectively.</t>
    </r>
  </si>
  <si>
    <r>
      <t>The PGVA Reference price is based on the EGD rate zone portfolio. The gas supply commodity charge for EGD rate zone is based on the Western Canada price at Empress of $4.7071/GJ ($181.3667/10</t>
    </r>
    <r>
      <rPr>
        <vertAlign val="superscript"/>
        <sz val="10"/>
        <color theme="1"/>
        <rFont val="Arial"/>
        <family val="2"/>
      </rPr>
      <t>3</t>
    </r>
    <r>
      <rPr>
        <sz val="10"/>
        <color theme="1"/>
        <rFont val="Arial"/>
        <family val="2"/>
      </rPr>
      <t>m</t>
    </r>
    <r>
      <rPr>
        <vertAlign val="superscript"/>
        <sz val="10"/>
        <color theme="1"/>
        <rFont val="Arial"/>
        <family val="2"/>
      </rPr>
      <t>3</t>
    </r>
    <r>
      <rPr>
        <sz val="10"/>
        <color theme="1"/>
        <rFont val="Arial"/>
        <family val="2"/>
      </rPr>
      <t xml:space="preserve">). </t>
    </r>
  </si>
  <si>
    <t>Proposed Design Day HDDw</t>
  </si>
  <si>
    <t>Existing</t>
  </si>
  <si>
    <t>Weather Station</t>
  </si>
  <si>
    <r>
      <t>EGI HDD</t>
    </r>
    <r>
      <rPr>
        <vertAlign val="subscript"/>
        <sz val="10"/>
        <color rgb="FF000000"/>
        <rFont val="Arial"/>
        <family val="2"/>
      </rPr>
      <t>w</t>
    </r>
    <r>
      <rPr>
        <sz val="10"/>
        <color rgb="FF000000"/>
        <rFont val="Arial"/>
        <family val="2"/>
      </rPr>
      <t xml:space="preserve"> (1)</t>
    </r>
  </si>
  <si>
    <t>Occurrence date</t>
  </si>
  <si>
    <r>
      <t>Union HDD</t>
    </r>
    <r>
      <rPr>
        <vertAlign val="subscript"/>
        <sz val="10"/>
        <color rgb="FF000000"/>
        <rFont val="Arial"/>
        <family val="2"/>
      </rPr>
      <t>w</t>
    </r>
    <r>
      <rPr>
        <sz val="10"/>
        <color rgb="FF000000"/>
        <rFont val="Arial"/>
        <family val="2"/>
      </rPr>
      <t xml:space="preserve"> (2)</t>
    </r>
  </si>
  <si>
    <r>
      <t>Union HDD</t>
    </r>
    <r>
      <rPr>
        <vertAlign val="subscript"/>
        <sz val="10"/>
        <color rgb="FF000000"/>
        <rFont val="Arial"/>
        <family val="2"/>
      </rPr>
      <t>w</t>
    </r>
    <r>
      <rPr>
        <sz val="10"/>
        <color rgb="FF000000"/>
        <rFont val="Arial"/>
        <family val="2"/>
      </rPr>
      <t xml:space="preserve"> (1)</t>
    </r>
  </si>
  <si>
    <t>EGD HDD (2)</t>
  </si>
  <si>
    <t>EGD HDD (1)</t>
  </si>
  <si>
    <t>St Catharines</t>
  </si>
  <si>
    <t>London</t>
  </si>
  <si>
    <t>Windsor (3)</t>
  </si>
  <si>
    <t>Toronto</t>
  </si>
  <si>
    <t>Wiarton (3)</t>
  </si>
  <si>
    <t>Sault Ste Marie</t>
  </si>
  <si>
    <t>Kingston</t>
  </si>
  <si>
    <t>Peterborough</t>
  </si>
  <si>
    <t>Barrie</t>
  </si>
  <si>
    <t>Ottawa</t>
  </si>
  <si>
    <t>Muskoka</t>
  </si>
  <si>
    <t>Montreal (4)</t>
  </si>
  <si>
    <t>North Bay</t>
  </si>
  <si>
    <t>Sudbury</t>
  </si>
  <si>
    <t>International Falls</t>
  </si>
  <si>
    <t>Earlton</t>
  </si>
  <si>
    <t>Thunder Bay</t>
  </si>
  <si>
    <t>Dryden (3)</t>
  </si>
  <si>
    <t>Timmins</t>
  </si>
  <si>
    <t>Kapuskasing</t>
  </si>
  <si>
    <t>Geraldton (3)</t>
  </si>
  <si>
    <t>Kenora (4)</t>
  </si>
  <si>
    <t>Based on 15°C base temperature.</t>
  </si>
  <si>
    <t>Based on 18°C base temperature.</t>
  </si>
  <si>
    <t>(3)</t>
  </si>
  <si>
    <t>New weather station.</t>
  </si>
  <si>
    <t>(4)</t>
  </si>
  <si>
    <t>Retired weather station.</t>
  </si>
  <si>
    <r>
      <t>Average Difference and Range between Actual and Forecast Demands</t>
    </r>
    <r>
      <rPr>
        <sz val="10"/>
        <color rgb="FF000000"/>
        <rFont val="Arial"/>
        <family val="2"/>
      </rPr>
      <t> </t>
    </r>
  </si>
  <si>
    <t>Winter (%)</t>
  </si>
  <si>
    <t>Average Difference between Actual and Forecast</t>
  </si>
  <si>
    <t>Range of Difference between Actual and Forecast</t>
  </si>
  <si>
    <t>2018/2019</t>
  </si>
  <si>
    <t>0.83 to 1.12</t>
  </si>
  <si>
    <t>2021/2022</t>
  </si>
  <si>
    <t>0.78 to 1.08</t>
  </si>
  <si>
    <r>
      <t>Table 3</t>
    </r>
    <r>
      <rPr>
        <sz val="10"/>
        <color rgb="FF000000"/>
        <rFont val="Arial"/>
        <family val="2"/>
      </rPr>
      <t> </t>
    </r>
  </si>
  <si>
    <r>
      <t>Winter 2023/2024 Design Day Demand</t>
    </r>
    <r>
      <rPr>
        <sz val="10"/>
        <color rgb="FF000000"/>
        <rFont val="Arial"/>
        <family val="2"/>
      </rPr>
      <t xml:space="preserve"> </t>
    </r>
  </si>
  <si>
    <t>EGD CDA</t>
  </si>
  <si>
    <t>EGD EDA</t>
  </si>
  <si>
    <t>Union MDA</t>
  </si>
  <si>
    <t>Union WDA</t>
  </si>
  <si>
    <t>Union NDA</t>
  </si>
  <si>
    <t>Union NCDA</t>
  </si>
  <si>
    <t>Union SSMDA</t>
  </si>
  <si>
    <t>Union EDA</t>
  </si>
  <si>
    <t>(h)</t>
  </si>
  <si>
    <t>(i)</t>
  </si>
  <si>
    <t>(j)</t>
  </si>
  <si>
    <t>Firm Bundled / Semi-unbundled</t>
  </si>
  <si>
    <t>Firm Unbundled</t>
  </si>
  <si>
    <t>Firm Total</t>
  </si>
  <si>
    <t>Difference (line 6 – line 3)</t>
  </si>
  <si>
    <t>% of Firm Total (line 7 / line 3)</t>
  </si>
  <si>
    <t>Includes firm demands. Interruptible demand has been curtailed.</t>
  </si>
  <si>
    <t>Union Operational Contingency Requirements</t>
  </si>
  <si>
    <t>Rate Zone (PJ)</t>
  </si>
  <si>
    <t>OEB-Approved</t>
  </si>
  <si>
    <t>Union North</t>
  </si>
  <si>
    <t>Union Historical Operational Contingency Components</t>
  </si>
  <si>
    <t>Operational Contingency Components (PJ)</t>
  </si>
  <si>
    <t>Forecast Weather Variances</t>
  </si>
  <si>
    <t>UFG Forecast Variances</t>
  </si>
  <si>
    <t>System Line Pack</t>
  </si>
  <si>
    <t>Storage Pool Hysteresis</t>
  </si>
  <si>
    <t>OBA/LBA Imbalances</t>
  </si>
  <si>
    <t>Supply Backstopping</t>
  </si>
  <si>
    <r>
      <t>Table 3</t>
    </r>
    <r>
      <rPr>
        <sz val="10"/>
        <rFont val="Arial"/>
        <family val="2"/>
      </rPr>
      <t>  </t>
    </r>
    <r>
      <rPr>
        <sz val="10"/>
        <color rgb="FF000000"/>
        <rFont val="Arial"/>
        <family val="2"/>
      </rPr>
      <t> </t>
    </r>
  </si>
  <si>
    <t>Enbridge Gas Proposed Operational Contingency Components</t>
  </si>
  <si>
    <t>Storage Pool Factors</t>
  </si>
  <si>
    <t>Forecast Firm Design Day Withdrawal Demands</t>
  </si>
  <si>
    <t>Winter (PJ/d)</t>
  </si>
  <si>
    <t>In-franchise </t>
  </si>
  <si>
    <t>Excess Utility </t>
  </si>
  <si>
    <t>Utility </t>
  </si>
  <si>
    <t>Non-Utility </t>
  </si>
  <si>
    <t>Total (1) </t>
  </si>
  <si>
    <t>(a) </t>
  </si>
  <si>
    <t>(b) </t>
  </si>
  <si>
    <t>(c) = (a+b) </t>
  </si>
  <si>
    <t>(d) </t>
  </si>
  <si>
    <t>(e) = (c+d) </t>
  </si>
  <si>
    <t>2016/2017 </t>
  </si>
  <si>
    <t>2017/2018 </t>
  </si>
  <si>
    <t>2018/2019 </t>
  </si>
  <si>
    <t>2019/2020 </t>
  </si>
  <si>
    <t>2020/2021 </t>
  </si>
  <si>
    <t>2022/2023</t>
  </si>
  <si>
    <t>2023/2024</t>
  </si>
  <si>
    <r>
      <t>Note:</t>
    </r>
    <r>
      <rPr>
        <sz val="10"/>
        <color rgb="FF000000"/>
        <rFont val="Arial"/>
        <family val="2"/>
      </rPr>
      <t> </t>
    </r>
  </si>
  <si>
    <t>(1) </t>
  </si>
  <si>
    <t>Over time, total withdrawal demand has increased due to utilization of excess capacity and non-utility capital investments. Non-utility capital investments total 1.0 PJ/d by Winter 2023/2024. </t>
  </si>
  <si>
    <t>Allocation of Total Maximum Utility Capacity - Union Rate Zones</t>
  </si>
  <si>
    <t>Particulars (PJ/d)</t>
  </si>
  <si>
    <t>Total </t>
  </si>
  <si>
    <r>
      <t>One-Time Separation of Plant</t>
    </r>
    <r>
      <rPr>
        <sz val="10"/>
        <color rgb="FF000000"/>
        <rFont val="Arial"/>
        <family val="2"/>
      </rPr>
      <t> </t>
    </r>
  </si>
  <si>
    <t>Storage Allocation Factor (1)</t>
  </si>
  <si>
    <r>
      <t>Allocation of Withdrawal/Dehydration Capacity</t>
    </r>
    <r>
      <rPr>
        <sz val="10"/>
        <color rgb="FF000000"/>
        <rFont val="Arial"/>
        <family val="2"/>
      </rPr>
      <t> </t>
    </r>
  </si>
  <si>
    <t>Total Shared Capacity (2)</t>
  </si>
  <si>
    <t>Direct Investment  </t>
  </si>
  <si>
    <t>Total Maximum Withdrawal Capacity (3) </t>
  </si>
  <si>
    <r>
      <t>Allocation of Injection Capacity</t>
    </r>
    <r>
      <rPr>
        <sz val="10"/>
        <color rgb="FF000000"/>
        <rFont val="Arial"/>
        <family val="2"/>
      </rPr>
      <t> </t>
    </r>
  </si>
  <si>
    <t>Total Maximum Injection Capacity</t>
  </si>
  <si>
    <t>Approved storage allocation per EB-2011-0038.</t>
  </si>
  <si>
    <t>Allocated in proportion to line 1.</t>
  </si>
  <si>
    <t>Based on design day capacity for February 28, 2024.</t>
  </si>
  <si>
    <t>Summary of UFG Forecasting Methodologies Among Canadian and American Utilities</t>
  </si>
  <si>
    <t>Company</t>
  </si>
  <si>
    <t>Jurisdiction</t>
  </si>
  <si>
    <t>3-year Average</t>
  </si>
  <si>
    <t>5-year Average</t>
  </si>
  <si>
    <t>10-year Average</t>
  </si>
  <si>
    <t>Other Methodology</t>
  </si>
  <si>
    <t>Company A</t>
  </si>
  <si>
    <t>Alberta</t>
  </si>
  <si>
    <t>Y</t>
  </si>
  <si>
    <t>Company B</t>
  </si>
  <si>
    <t>Michigan</t>
  </si>
  <si>
    <t>Company C</t>
  </si>
  <si>
    <t>Company D</t>
  </si>
  <si>
    <t>Indiana</t>
  </si>
  <si>
    <t>Company E</t>
  </si>
  <si>
    <t>New York</t>
  </si>
  <si>
    <t>Company F</t>
  </si>
  <si>
    <t>Ohio</t>
  </si>
  <si>
    <t>Company G</t>
  </si>
  <si>
    <t>Pennsylvania</t>
  </si>
  <si>
    <t>Company H</t>
  </si>
  <si>
    <t>Company I</t>
  </si>
  <si>
    <t>Wisconsin</t>
  </si>
  <si>
    <t>Company J</t>
  </si>
  <si>
    <t>Multiple States</t>
  </si>
  <si>
    <t>Company K</t>
  </si>
  <si>
    <t>Connecticut</t>
  </si>
  <si>
    <t>Company L</t>
  </si>
  <si>
    <t>Illinois</t>
  </si>
  <si>
    <t>Company M</t>
  </si>
  <si>
    <t>Company N</t>
  </si>
  <si>
    <t>Unknown</t>
  </si>
  <si>
    <t>Company O</t>
  </si>
  <si>
    <t>Company P</t>
  </si>
  <si>
    <r>
      <t>Unaccounted for Gas (in 10</t>
    </r>
    <r>
      <rPr>
        <u/>
        <vertAlign val="superscript"/>
        <sz val="10"/>
        <color rgb="FF000000"/>
        <rFont val="Arial"/>
        <family val="2"/>
      </rPr>
      <t>3</t>
    </r>
    <r>
      <rPr>
        <u/>
        <sz val="10"/>
        <color rgb="FF000000"/>
        <rFont val="Arial"/>
        <family val="2"/>
      </rPr>
      <t>m</t>
    </r>
    <r>
      <rPr>
        <u/>
        <vertAlign val="superscript"/>
        <sz val="10"/>
        <color rgb="FF000000"/>
        <rFont val="Arial"/>
        <family val="2"/>
      </rPr>
      <t>3</t>
    </r>
    <r>
      <rPr>
        <u/>
        <sz val="10"/>
        <color rgb="FF000000"/>
        <rFont val="Arial"/>
        <family val="2"/>
      </rPr>
      <t>) Forecast Accuracy Comparison</t>
    </r>
  </si>
  <si>
    <t>Out-of-Sample Forecast</t>
  </si>
  <si>
    <t>Absolute Errors</t>
  </si>
  <si>
    <t>Absolute Percent Errors</t>
  </si>
  <si>
    <t xml:space="preserve">Line No. </t>
  </si>
  <si>
    <t>Year</t>
  </si>
  <si>
    <t>Actual UFG Volumes</t>
  </si>
  <si>
    <t xml:space="preserve">Union Current </t>
  </si>
  <si>
    <t>3-yr average</t>
  </si>
  <si>
    <t>5-yr average</t>
  </si>
  <si>
    <t>(e)=(a-b)</t>
  </si>
  <si>
    <t>(f)=(a-c)</t>
  </si>
  <si>
    <t>(g)=(a-d)</t>
  </si>
  <si>
    <t>(h) = (e/a)</t>
  </si>
  <si>
    <t>(i)=(f/a)</t>
  </si>
  <si>
    <t>(j)=(g/a)</t>
  </si>
  <si>
    <t>MAE (2017-2021)</t>
  </si>
  <si>
    <t>MAPE (2017-2021)</t>
  </si>
  <si>
    <t>UFG Volumes</t>
  </si>
  <si>
    <r>
      <t>Particulars (10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</si>
  <si>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t>UAF / LUF Volumes</t>
  </si>
  <si>
    <t>EGD (1)</t>
  </si>
  <si>
    <t>Union (2)</t>
  </si>
  <si>
    <t>Year over Year Variance</t>
  </si>
  <si>
    <t>EGD rate zone.</t>
  </si>
  <si>
    <t>Union rate zones.</t>
  </si>
  <si>
    <t>UFG Costs</t>
  </si>
  <si>
    <t>UAF / LUF Cost</t>
  </si>
  <si>
    <t>UFG Cost</t>
  </si>
  <si>
    <t>Year-over-Year Variance</t>
  </si>
  <si>
    <t>Table 5</t>
  </si>
  <si>
    <r>
      <t>Unaccounted for Gas Year</t>
    </r>
    <r>
      <rPr>
        <u/>
        <sz val="10"/>
        <color rgb="FF008080"/>
        <rFont val="Arial"/>
        <family val="2"/>
      </rPr>
      <t>-</t>
    </r>
    <r>
      <rPr>
        <u/>
        <sz val="10"/>
        <color rgb="FF000000"/>
        <rFont val="Arial"/>
        <family val="2"/>
      </rPr>
      <t>over-Year Variances</t>
    </r>
  </si>
  <si>
    <t>Prior Year UFG Cost</t>
  </si>
  <si>
    <t>Increase/(Decrease) - UFG Throughput</t>
  </si>
  <si>
    <t>Increase/(Decrease) - Reference Price</t>
  </si>
  <si>
    <t>Total Variance</t>
  </si>
  <si>
    <t>Current Year UFG Cost</t>
  </si>
  <si>
    <t>Table 6</t>
  </si>
  <si>
    <t>2021 UFG Volumes by Rate Zone and Activity</t>
  </si>
  <si>
    <t>Delivery</t>
  </si>
  <si>
    <t>Transmission</t>
  </si>
  <si>
    <t>Storage</t>
  </si>
  <si>
    <t>Total UFG Volumes</t>
  </si>
  <si>
    <t xml:space="preserve">(c) </t>
  </si>
  <si>
    <t>-</t>
  </si>
  <si>
    <t>Table 7</t>
  </si>
  <si>
    <r>
      <t xml:space="preserve">Adjustments </t>
    </r>
    <r>
      <rPr>
        <u/>
        <sz val="10"/>
        <color rgb="FF000000"/>
        <rFont val="Arial"/>
        <family val="2"/>
      </rPr>
      <t>to Storage Pool Inventories</t>
    </r>
  </si>
  <si>
    <t>Years</t>
  </si>
  <si>
    <t>Total Adjustments</t>
  </si>
  <si>
    <t>Average Annual Adjustment</t>
  </si>
  <si>
    <r>
      <t>(10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t>
    </r>
  </si>
  <si>
    <r>
      <t>(10</t>
    </r>
    <r>
      <rPr>
        <vertAlign val="superscript"/>
        <sz val="10"/>
        <color rgb="FF000000"/>
        <rFont val="Arial"/>
        <family val="2"/>
      </rPr>
      <t>3</t>
    </r>
    <r>
      <rPr>
        <sz val="10"/>
        <color rgb="FF000000"/>
        <rFont val="Arial"/>
        <family val="2"/>
      </rPr>
      <t>m</t>
    </r>
    <r>
      <rPr>
        <vertAlign val="superscript"/>
        <sz val="10"/>
        <color rgb="FF000000"/>
        <rFont val="Arial"/>
        <family val="2"/>
      </rPr>
      <t>3</t>
    </r>
    <r>
      <rPr>
        <sz val="10"/>
        <color rgb="FF000000"/>
        <rFont val="Arial"/>
        <family val="2"/>
      </rPr>
      <t>/year)</t>
    </r>
  </si>
  <si>
    <t>1992-2001</t>
  </si>
  <si>
    <t>2002-2011</t>
  </si>
  <si>
    <t>2012-2021</t>
  </si>
  <si>
    <t>Utility O&amp;M</t>
  </si>
  <si>
    <t>% Change</t>
  </si>
  <si>
    <t>2013 OEB-Approved Budget</t>
  </si>
  <si>
    <t>EGD/Union</t>
  </si>
  <si>
    <t>2013 Actual</t>
  </si>
  <si>
    <t>2014 Actual</t>
  </si>
  <si>
    <t>2015 Actual</t>
  </si>
  <si>
    <t>2016 Actual</t>
  </si>
  <si>
    <t>2017 Actual</t>
  </si>
  <si>
    <t>2018 Actual</t>
  </si>
  <si>
    <t>2019 Actual</t>
  </si>
  <si>
    <t>2020 Actual</t>
  </si>
  <si>
    <t>2021 Actual</t>
  </si>
  <si>
    <t>2022 Estimate</t>
  </si>
  <si>
    <t>2023 Bridge</t>
  </si>
  <si>
    <t>2024 Test Year</t>
  </si>
  <si>
    <t>O&amp;M Metrics</t>
  </si>
  <si>
    <t>($)</t>
  </si>
  <si>
    <t>O&amp;M per Customer</t>
  </si>
  <si>
    <t>O&amp;M per km of Total Plant (1)</t>
  </si>
  <si>
    <t>(% Change)</t>
  </si>
  <si>
    <t>O&amp;M per km of Total Plant</t>
  </si>
  <si>
    <t>Plant refers to distribution mains and services and transmission mains.</t>
  </si>
  <si>
    <t>Actual (1)</t>
  </si>
  <si>
    <t>Business Development &amp; Regulatory</t>
  </si>
  <si>
    <t>Customer Care</t>
  </si>
  <si>
    <t>Distribution Operations</t>
  </si>
  <si>
    <t>Energy Services</t>
  </si>
  <si>
    <t>Engineering &amp; STO</t>
  </si>
  <si>
    <t>Central Functions</t>
  </si>
  <si>
    <t>BU Benefits</t>
  </si>
  <si>
    <t>Overhead Capitalization</t>
  </si>
  <si>
    <t>Utility O&amp;M excl. Integration and DSM</t>
  </si>
  <si>
    <t>Integration-Related Costs</t>
  </si>
  <si>
    <t>DSM</t>
  </si>
  <si>
    <t>2018 reflects combined EGD and Union actuals.</t>
  </si>
  <si>
    <t>Integration Synergies and Productivity Savings</t>
  </si>
  <si>
    <t>Integration Synergies</t>
  </si>
  <si>
    <t>Productivity Savings</t>
  </si>
  <si>
    <t>Business Development &amp; Regulatory O&amp;M</t>
  </si>
  <si>
    <t>Salaries &amp; Wages</t>
  </si>
  <si>
    <t>Contract Services</t>
  </si>
  <si>
    <t>Sponsorships &amp; Memberships</t>
  </si>
  <si>
    <t>Other O&amp;M</t>
  </si>
  <si>
    <t>2018 Other O&amp;M includes $1 million credit for energy conservation which represents EGD's share (50%) of the net recovery generated by providing conservation and demand management (CDM) activities. Ratepayer share (50%) was cleared through the Electric Program Earnings Sharing Deferral Account (EPESDA).</t>
  </si>
  <si>
    <t>Customer Care O&amp;M</t>
  </si>
  <si>
    <t xml:space="preserve">Bad Debt </t>
  </si>
  <si>
    <t>Distribution Operations O&amp;M</t>
  </si>
  <si>
    <t>Materials &amp; Supplies</t>
  </si>
  <si>
    <t>Fleet &amp; Fuel</t>
  </si>
  <si>
    <t>Major Projects</t>
  </si>
  <si>
    <t xml:space="preserve">Other O&amp;M credit position in 2018 and 2019 is due to third-party plant damage recoveries. </t>
  </si>
  <si>
    <t>Energy Services O&amp;M</t>
  </si>
  <si>
    <t>Engineering &amp; STO O&amp;M</t>
  </si>
  <si>
    <t>Rents &amp; Leases</t>
  </si>
  <si>
    <r>
      <t>Table 8</t>
    </r>
    <r>
      <rPr>
        <sz val="8"/>
        <color rgb="FF000000"/>
        <rFont val="Arial"/>
        <family val="2"/>
      </rPr>
      <t>  </t>
    </r>
  </si>
  <si>
    <t>Central Functions O&amp;M</t>
  </si>
  <si>
    <t>Table 9</t>
  </si>
  <si>
    <t>Business Unit Benefits</t>
  </si>
  <si>
    <t>Table 10</t>
  </si>
  <si>
    <t>Integration Costs</t>
  </si>
  <si>
    <t>Integration Severance</t>
  </si>
  <si>
    <t>Total Integration-Related Costs</t>
  </si>
  <si>
    <t>Table 11</t>
  </si>
  <si>
    <t>Table 12</t>
  </si>
  <si>
    <t>Employees - Full Time Equivalents</t>
  </si>
  <si>
    <r>
      <t>EGD - Business Unit</t>
    </r>
    <r>
      <rPr>
        <vertAlign val="superscript"/>
        <sz val="10"/>
        <color rgb="FF000000"/>
        <rFont val="Arial"/>
        <family val="2"/>
      </rPr>
      <t xml:space="preserve"> </t>
    </r>
    <r>
      <rPr>
        <sz val="10"/>
        <color rgb="FF000000"/>
        <rFont val="Arial"/>
        <family val="2"/>
      </rPr>
      <t>(1)</t>
    </r>
  </si>
  <si>
    <r>
      <t>Union - Business Unit</t>
    </r>
    <r>
      <rPr>
        <vertAlign val="superscript"/>
        <sz val="10"/>
        <color rgb="FF000000"/>
        <rFont val="Arial"/>
        <family val="2"/>
      </rPr>
      <t xml:space="preserve"> </t>
    </r>
    <r>
      <rPr>
        <sz val="10"/>
        <color rgb="FF000000"/>
        <rFont val="Arial"/>
        <family val="2"/>
      </rPr>
      <t>(1)</t>
    </r>
  </si>
  <si>
    <r>
      <t>Business Unit</t>
    </r>
    <r>
      <rPr>
        <vertAlign val="superscript"/>
        <sz val="10"/>
        <color rgb="FF000000"/>
        <rFont val="Arial"/>
        <family val="2"/>
      </rPr>
      <t xml:space="preserve"> </t>
    </r>
    <r>
      <rPr>
        <sz val="10"/>
        <color rgb="FF000000"/>
        <rFont val="Arial"/>
        <family val="2"/>
      </rPr>
      <t>(1)(2)</t>
    </r>
  </si>
  <si>
    <r>
      <t>Central Functions</t>
    </r>
    <r>
      <rPr>
        <vertAlign val="superscript"/>
        <sz val="10"/>
        <color rgb="FF000000"/>
        <rFont val="Arial"/>
        <family val="2"/>
      </rPr>
      <t xml:space="preserve"> </t>
    </r>
    <r>
      <rPr>
        <sz val="10"/>
        <color rgb="FF000000"/>
        <rFont val="Arial"/>
        <family val="2"/>
      </rPr>
      <t>(1)(3)</t>
    </r>
  </si>
  <si>
    <t>2023 Bridge Year</t>
  </si>
  <si>
    <t>Number of Full-time and Part-time FTEs, excludes employees on leave and contractors as at December 31st of each year.</t>
  </si>
  <si>
    <t>Business Unit FTEs are EGI employees that provide core services to the utility.</t>
  </si>
  <si>
    <t xml:space="preserve">Central Functions FTEs are EGI employees that provide shared services to the utility. Their costs have been excluded from EGI Compensation amounts starting in 2018 following the Enbridge-Spectra merger as costs are allocated through the Central Functions Cost Allocation Methodology.  </t>
  </si>
  <si>
    <t>Compensation</t>
  </si>
  <si>
    <t>Salaries &amp; Wages (1)</t>
  </si>
  <si>
    <t>Total Benefits and Incentive Pay (2)</t>
  </si>
  <si>
    <t>Total Compensation (3)</t>
  </si>
  <si>
    <t>2013 OEB-Approved</t>
  </si>
  <si>
    <t>Salaries and wages include overtime.</t>
  </si>
  <si>
    <t>Benefits include pension, incentives, and other post-employment benefits costs.</t>
  </si>
  <si>
    <t>Costs for employees that are part of CFs have been excluded from EGI Compensation amounts starting in 2018 following the Enbridge Spectra merger as costs are allocated through the Central Function Cost Allocation Methodology.</t>
  </si>
  <si>
    <t>CF Costs</t>
  </si>
  <si>
    <t>Aviation</t>
  </si>
  <si>
    <t>CDO</t>
  </si>
  <si>
    <t>EAWM</t>
  </si>
  <si>
    <t>Executive</t>
  </si>
  <si>
    <t>Finance</t>
  </si>
  <si>
    <t>REWS</t>
  </si>
  <si>
    <t>HR</t>
  </si>
  <si>
    <t>Legal</t>
  </si>
  <si>
    <t>PAC</t>
  </si>
  <si>
    <t>S&amp;R</t>
  </si>
  <si>
    <t>SCM</t>
  </si>
  <si>
    <t>TIS</t>
  </si>
  <si>
    <t>Benefits</t>
  </si>
  <si>
    <t>Depreciation</t>
  </si>
  <si>
    <t>Insurance</t>
  </si>
  <si>
    <t>BOD Costs in O&amp;M</t>
  </si>
  <si>
    <t>EGI (2)(3)(4)</t>
  </si>
  <si>
    <t>Historical director fees were allocated through the RCAM process (2013 to 2017).</t>
  </si>
  <si>
    <t xml:space="preserve">The President &amp; CEO of Enbridge Inc. does not receive director compensation. </t>
  </si>
  <si>
    <t>A portion of director compensation is paid through share-based awards. An increase to Enbridge’s stock price resulted in higher fees in 2021.</t>
  </si>
  <si>
    <t>BOD costs forecasted to be allocated through the CFCAM for 2022 to 2024.</t>
  </si>
  <si>
    <t>APCDA Depreciation Expense</t>
  </si>
  <si>
    <t>Depreciation Expense - Aligned Method</t>
  </si>
  <si>
    <t>Depreciation Expense - Half Year Method</t>
  </si>
  <si>
    <t>Change in Depreciation Expense</t>
  </si>
  <si>
    <t>Negatives represent decreases in depreciation.</t>
  </si>
  <si>
    <t>Income Tax Summary</t>
  </si>
  <si>
    <t xml:space="preserve">Utility </t>
  </si>
  <si>
    <t>Income Tax Expense</t>
  </si>
  <si>
    <t>Federal Tax Rate</t>
  </si>
  <si>
    <t>Provincial Tax Rate</t>
  </si>
  <si>
    <t>Total Statutory Tax Rate</t>
  </si>
  <si>
    <t>EB-2020-0134, Exhibit B, Tab 1, Schedule 3</t>
  </si>
  <si>
    <t>EB-2021-0149, Exhibit B, Tab 1, Schedule 3</t>
  </si>
  <si>
    <t>EB-2022-0110, Exhibit B, Tab 1, Schedule 3</t>
  </si>
  <si>
    <t xml:space="preserve">OEB-Approved </t>
  </si>
  <si>
    <t>EB-2011-0354, Exhibit N1, Tab 1, Schedule 1, Appendix A / EB-2011-0210, Settlement Agreement, Appendix B, Schedule 2</t>
  </si>
  <si>
    <t>EB-2012-0459, Exhibit B, Tab 5, Schedule 2 / EB-2014-0145, Exhibit A, Tab 2, Appendix A, Schedule 14</t>
  </si>
  <si>
    <t>EB-2015-0122, Exhibit B, Tab 5, Schedule 2 / EB-2015-0010, Exhibit A, Tab 2, Appendix A, Schedule 14</t>
  </si>
  <si>
    <t>EB-2016-0142, Exhibit B, Tab 5, Schedule 2 / EB-2016-0118, Exhibit A, Tab 2, Appendix A, Schedule 14</t>
  </si>
  <si>
    <t>EB-2017-0102, Exhibit B, Tab 5, Schedule 2 / EB-2017-0091, Exhibit A, Tab 2, Appendix A, Schedule 14</t>
  </si>
  <si>
    <t>EB-2018-1031, Exhibit B, Tab 5, Schedule 2 / EB-2018-0105, Exhibit A, Tab 2, Appendix A, Schedule 14</t>
  </si>
  <si>
    <t>EB-2019-0105, Exhibit B, Tab 5, Schedule 2 / EB-2019-0105, Exhibit A, Tab 2, Appendix A, Schedule 14</t>
  </si>
  <si>
    <t>Property Tax Summary</t>
  </si>
  <si>
    <t>Regulated EGI property taxes</t>
  </si>
  <si>
    <t>Property Tax Forecast</t>
  </si>
  <si>
    <t>Opening Base</t>
  </si>
  <si>
    <t>Mains and Service Growth</t>
  </si>
  <si>
    <t>Special and Major Projects</t>
  </si>
  <si>
    <t>Inflation</t>
  </si>
  <si>
    <t>Subtotal</t>
  </si>
  <si>
    <t>Less: Unregulated Storage Taxes</t>
  </si>
  <si>
    <t>Special and Major Projects includes Leave to Construct projects, major land acquisitions/dispositions and redevelopment</t>
  </si>
  <si>
    <t>2024 Unregulated Storage Taxes include the Storage and General Plant Assets allocation for shared factilities for non-utility usage.  This reflects the proposed methodology as provided at Exhibit 1, Tab 13, Schedule 2</t>
  </si>
  <si>
    <t>Property Tax Special &amp; Major Projects Forecast</t>
  </si>
  <si>
    <t>Compressor Stations</t>
  </si>
  <si>
    <t>Distribution Pipe</t>
  </si>
  <si>
    <t>Transmission Pipe</t>
  </si>
  <si>
    <t>Real Estate &amp; Workplace Services</t>
  </si>
  <si>
    <t>Includes Dawn to Corunna Replacement Project.</t>
  </si>
  <si>
    <t>Includes London Line, NPS 20 Lakeshore, and Kirkland Lake Replacements.</t>
  </si>
  <si>
    <t>Includes Panhandle Regional Expansion Project.</t>
  </si>
  <si>
    <t>Includes SMOC/Coventry Facility consolidation, Station B New Building, Kennedy Road Expansion, Toronto Operations Centre, Schmon Parkway.</t>
  </si>
  <si>
    <t>Comparison of PDO Costs in Rates and Actual PDO Costs</t>
  </si>
  <si>
    <t>Line</t>
  </si>
  <si>
    <t>Particulars  ($000s)</t>
  </si>
  <si>
    <t>PDO Costs in Rates</t>
  </si>
  <si>
    <t>PDO Demand Costs</t>
  </si>
  <si>
    <t>PDO Fuel Costs</t>
  </si>
  <si>
    <t>PDCI Costs</t>
  </si>
  <si>
    <t>Actual PDO Costs</t>
  </si>
  <si>
    <t>Difference (2)</t>
  </si>
  <si>
    <t>The 2022 estimate includes actuals up to the end of July 2022.</t>
  </si>
  <si>
    <t>A positive amount represents a revenue surplus (cost in rates was greater than the actual cost) and a negative amount represents a revenue shortfall (cost in rates was less than the actual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</si>
</sst>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
    <numFmt numFmtId="165" formatCode="#,##0.0_);\(#,##0.0\)"/>
    <numFmt numFmtId="166" formatCode="_-* #,##0_-;\-* #,##0_-;_-* &quot;-&quot;??_-;_-@_-"/>
    <numFmt numFmtId="167" formatCode="_(* #,##0.000_);_(* \(#,##0.000\);_(* &quot;-&quot;??_);_(@_)"/>
    <numFmt numFmtId="168" formatCode="0.0"/>
    <numFmt numFmtId="169" formatCode="0.0%"/>
    <numFmt numFmtId="170" formatCode="_(* #,##0.0_);_(* \(#,##0.0\);_(* &quot;-&quot;??_);_(@_)"/>
    <numFmt numFmtId="171" formatCode="###0.0%;\(###0.0%\)\ "/>
    <numFmt numFmtId="172" formatCode="###0.00%;\(###0.00%\)\ "/>
    <numFmt numFmtId="173" formatCode="0.0_);\(0.0\)"/>
    <numFmt numFmtId="174" formatCode="0_);\(0\)"/>
  </numFmts>
  <fonts count="22" x14ac:knownFonts="1">
    <font>
      <sz val="11"/>
      <color theme="1"/>
      <name val="Calibri"/>
      <family val="2"/>
      <scheme val="minor"/>
    </font>
    <font>
      <sz val="11"/>
      <color theme="1"/>
      <name val="Calibri"/>
      <family val="2"/>
      <scheme val="minor"/>
    </font>
    <font>
      <sz val="11"/>
      <color theme="1"/>
      <name val="Arial"/>
      <family val="2"/>
    </font>
    <font>
      <sz val="10"/>
      <color theme="1"/>
      <name val="Arial"/>
      <family val="2"/>
    </font>
    <font>
      <u/>
      <sz val="10"/>
      <color theme="1"/>
      <name val="Arial"/>
      <family val="2"/>
    </font>
    <font>
      <vertAlign val="superscript"/>
      <sz val="10"/>
      <color theme="1"/>
      <name val="Arial"/>
      <family val="2"/>
    </font>
    <font>
      <sz val="10"/>
      <color rgb="FF000000"/>
      <name val="Arial"/>
      <family val="2"/>
    </font>
    <font>
      <vertAlign val="superscript"/>
      <sz val="10"/>
      <color rgb="FF000000"/>
      <name val="Arial"/>
      <family val="2"/>
    </font>
    <font>
      <sz val="10"/>
      <name val="Arial"/>
      <family val="2"/>
    </font>
    <font>
      <u/>
      <sz val="10"/>
      <color rgb="FF000000"/>
      <name val="Arial"/>
      <family val="2"/>
    </font>
    <font>
      <sz val="10"/>
      <color theme="1"/>
      <name val="Calibri"/>
      <family val="2"/>
      <scheme val="minor"/>
    </font>
    <font>
      <sz val="8"/>
      <name val="Calibri"/>
      <family val="2"/>
      <scheme val="minor"/>
    </font>
    <font>
      <b/>
      <sz val="10"/>
      <color theme="1"/>
      <name val="Arial"/>
      <family val="2"/>
    </font>
    <font>
      <sz val="10"/>
      <color rgb="FF000000"/>
      <name val="Calibri"/>
      <family val="2"/>
      <scheme val="minor"/>
    </font>
    <font>
      <u/>
      <sz val="10"/>
      <name val="Arial"/>
      <family val="2"/>
    </font>
    <font>
      <sz val="8"/>
      <color rgb="FF000000"/>
      <name val="Arial"/>
      <family val="2"/>
    </font>
    <font>
      <u/>
      <sz val="11"/>
      <color theme="10"/>
      <name val="Calibri"/>
      <family val="2"/>
      <scheme val="minor"/>
    </font>
    <font>
      <vertAlign val="subscript"/>
      <sz val="10"/>
      <color rgb="FF000000"/>
      <name val="Arial"/>
      <family val="2"/>
    </font>
    <font>
      <b/>
      <sz val="10"/>
      <color rgb="FF000000"/>
      <name val="Arial"/>
      <family val="2"/>
    </font>
    <font>
      <sz val="10"/>
      <name val="Times New Roman"/>
      <family val="1"/>
    </font>
    <font>
      <u/>
      <vertAlign val="superscript"/>
      <sz val="10"/>
      <color rgb="FF000000"/>
      <name val="Arial"/>
      <family val="2"/>
    </font>
    <font>
      <u/>
      <sz val="10"/>
      <color rgb="FF008080"/>
      <name val="Arial"/>
      <family val="2"/>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diagonal/>
    </border>
    <border>
      <left/>
      <right/>
      <top style="double">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cellStyleXfs>
  <cellXfs count="192">
    <xf numFmtId="0" fontId="0" fillId="0" borderId="0" xfId="0"/>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left"/>
    </xf>
    <xf numFmtId="0" fontId="3" fillId="0" borderId="1" xfId="0" applyFont="1" applyBorder="1" applyAlignment="1">
      <alignment horizontal="center" wrapText="1"/>
    </xf>
    <xf numFmtId="0" fontId="3" fillId="0" borderId="0" xfId="0" applyFont="1" applyAlignment="1">
      <alignment wrapText="1"/>
    </xf>
    <xf numFmtId="0" fontId="3" fillId="0" borderId="1" xfId="0" applyFont="1" applyBorder="1" applyAlignment="1">
      <alignment horizontal="left" wrapText="1"/>
    </xf>
    <xf numFmtId="164" fontId="3" fillId="0" borderId="0" xfId="0" applyNumberFormat="1" applyFont="1" applyAlignment="1">
      <alignment horizontal="center" wrapText="1"/>
    </xf>
    <xf numFmtId="0" fontId="4" fillId="0" borderId="0" xfId="0" applyFont="1"/>
    <xf numFmtId="49" fontId="3" fillId="0" borderId="0" xfId="0" applyNumberFormat="1" applyFont="1" applyAlignment="1">
      <alignment horizontal="center"/>
    </xf>
    <xf numFmtId="0" fontId="3" fillId="0" borderId="0" xfId="0" applyFont="1" applyAlignment="1">
      <alignment horizontal="center" wrapText="1"/>
    </xf>
    <xf numFmtId="0" fontId="3" fillId="0" borderId="0" xfId="0" applyFont="1" applyAlignment="1">
      <alignment horizontal="left" wrapText="1"/>
    </xf>
    <xf numFmtId="0" fontId="0" fillId="0" borderId="0" xfId="0" applyAlignment="1">
      <alignment wrapText="1"/>
    </xf>
    <xf numFmtId="0" fontId="4" fillId="0" borderId="0" xfId="0" applyFont="1" applyAlignment="1">
      <alignment horizontal="left"/>
    </xf>
    <xf numFmtId="0" fontId="3" fillId="0" borderId="1" xfId="0" applyFont="1" applyBorder="1" applyAlignment="1">
      <alignment wrapText="1"/>
    </xf>
    <xf numFmtId="165" fontId="3" fillId="0" borderId="0" xfId="0" applyNumberFormat="1" applyFont="1" applyAlignment="1">
      <alignment horizontal="center"/>
    </xf>
    <xf numFmtId="166" fontId="3" fillId="0" borderId="0" xfId="1" applyNumberFormat="1" applyFont="1" applyAlignment="1">
      <alignment horizontal="center"/>
    </xf>
    <xf numFmtId="0" fontId="3" fillId="0" borderId="1" xfId="0" applyFont="1" applyBorder="1" applyAlignment="1">
      <alignment horizontal="center"/>
    </xf>
    <xf numFmtId="0" fontId="3" fillId="0" borderId="1" xfId="0" applyFont="1" applyBorder="1"/>
    <xf numFmtId="167" fontId="3" fillId="0" borderId="0" xfId="1" applyNumberFormat="1" applyFont="1"/>
    <xf numFmtId="0" fontId="4" fillId="0" borderId="0" xfId="0" applyFont="1" applyAlignment="1">
      <alignment horizontal="center"/>
    </xf>
    <xf numFmtId="0" fontId="3" fillId="0" borderId="0" xfId="0" applyFont="1" applyAlignment="1">
      <alignment horizontal="center"/>
    </xf>
    <xf numFmtId="37" fontId="3" fillId="0" borderId="0" xfId="0" applyNumberFormat="1" applyFont="1" applyAlignment="1">
      <alignment horizontal="center"/>
    </xf>
    <xf numFmtId="37" fontId="3" fillId="0" borderId="3" xfId="0" applyNumberFormat="1" applyFont="1" applyBorder="1" applyAlignment="1">
      <alignment horizontal="center"/>
    </xf>
    <xf numFmtId="165" fontId="3" fillId="0" borderId="2" xfId="0" applyNumberFormat="1" applyFont="1" applyBorder="1" applyAlignment="1">
      <alignment horizontal="center"/>
    </xf>
    <xf numFmtId="165" fontId="3" fillId="0" borderId="3" xfId="0" applyNumberFormat="1" applyFont="1" applyBorder="1" applyAlignment="1">
      <alignment horizontal="center"/>
    </xf>
    <xf numFmtId="0" fontId="9" fillId="0" borderId="0" xfId="0" applyFont="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10" fontId="6" fillId="0" borderId="0" xfId="0" applyNumberFormat="1" applyFont="1" applyAlignment="1">
      <alignment horizontal="center" vertical="center"/>
    </xf>
    <xf numFmtId="0" fontId="9" fillId="0" borderId="0" xfId="0" applyFont="1" applyAlignment="1">
      <alignment vertical="center"/>
    </xf>
    <xf numFmtId="3" fontId="6" fillId="0" borderId="0" xfId="0" applyNumberFormat="1" applyFont="1" applyAlignment="1">
      <alignment horizontal="center" vertical="center"/>
    </xf>
    <xf numFmtId="0" fontId="6" fillId="0" borderId="0" xfId="0" applyFont="1" applyAlignment="1">
      <alignment horizontal="left" vertical="center" indent="3"/>
    </xf>
    <xf numFmtId="3" fontId="8" fillId="0" borderId="0" xfId="0" applyNumberFormat="1" applyFont="1" applyAlignment="1">
      <alignment horizontal="center" vertical="center"/>
    </xf>
    <xf numFmtId="0" fontId="6" fillId="0" borderId="0" xfId="0" applyFont="1" applyAlignment="1">
      <alignment horizontal="left" vertical="center" indent="1"/>
    </xf>
    <xf numFmtId="3" fontId="6" fillId="0" borderId="2" xfId="0" applyNumberFormat="1" applyFont="1" applyBorder="1" applyAlignment="1">
      <alignment horizontal="center" vertical="center"/>
    </xf>
    <xf numFmtId="3" fontId="6" fillId="0" borderId="3" xfId="0" applyNumberFormat="1" applyFont="1" applyBorder="1" applyAlignment="1">
      <alignment horizontal="center" vertical="center"/>
    </xf>
    <xf numFmtId="0" fontId="3" fillId="0" borderId="0" xfId="0" quotePrefix="1" applyFont="1" applyAlignment="1">
      <alignment horizontal="center" vertical="top"/>
    </xf>
    <xf numFmtId="0" fontId="3" fillId="0" borderId="0" xfId="0" applyFont="1" applyAlignment="1">
      <alignment vertical="top"/>
    </xf>
    <xf numFmtId="167" fontId="3" fillId="0" borderId="0" xfId="1" applyNumberFormat="1" applyFont="1" applyAlignment="1">
      <alignment vertical="top"/>
    </xf>
    <xf numFmtId="0" fontId="3" fillId="0" borderId="0" xfId="0" applyFont="1" applyAlignment="1">
      <alignment horizontal="center" vertical="top"/>
    </xf>
    <xf numFmtId="165" fontId="3" fillId="0" borderId="1" xfId="0" applyNumberFormat="1" applyFont="1" applyBorder="1" applyAlignment="1">
      <alignment horizontal="center"/>
    </xf>
    <xf numFmtId="0" fontId="10" fillId="0" borderId="0" xfId="0" applyFont="1" applyAlignment="1">
      <alignment wrapText="1"/>
    </xf>
    <xf numFmtId="0" fontId="10" fillId="0" borderId="0" xfId="0" applyFont="1"/>
    <xf numFmtId="0" fontId="6" fillId="0" borderId="1" xfId="0" applyFont="1" applyBorder="1" applyAlignment="1">
      <alignment horizontal="center" wrapText="1"/>
    </xf>
    <xf numFmtId="0" fontId="4" fillId="0" borderId="0" xfId="0" applyFont="1" applyAlignment="1">
      <alignment horizontal="left" wrapText="1"/>
    </xf>
    <xf numFmtId="49" fontId="3" fillId="0" borderId="0" xfId="0" applyNumberFormat="1" applyFont="1" applyAlignment="1">
      <alignment horizontal="center" vertical="top"/>
    </xf>
    <xf numFmtId="49" fontId="3" fillId="0" borderId="0" xfId="0" applyNumberFormat="1" applyFont="1" applyAlignment="1">
      <alignment vertical="top"/>
    </xf>
    <xf numFmtId="0" fontId="6" fillId="0" borderId="0" xfId="0" applyFont="1" applyAlignment="1">
      <alignment horizontal="center" vertical="center" wrapText="1"/>
    </xf>
    <xf numFmtId="3" fontId="6" fillId="0" borderId="0" xfId="0" applyNumberFormat="1" applyFont="1" applyAlignment="1">
      <alignment horizontal="center" vertical="center" wrapText="1"/>
    </xf>
    <xf numFmtId="0" fontId="6"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indent="2"/>
    </xf>
    <xf numFmtId="3" fontId="3" fillId="0" borderId="0" xfId="1" applyNumberFormat="1" applyFont="1" applyAlignment="1">
      <alignment horizontal="center"/>
    </xf>
    <xf numFmtId="37" fontId="3" fillId="0" borderId="5" xfId="0" applyNumberFormat="1" applyFont="1" applyBorder="1" applyAlignment="1">
      <alignment horizontal="center"/>
    </xf>
    <xf numFmtId="0" fontId="8" fillId="0" borderId="0" xfId="0" applyFont="1" applyAlignment="1">
      <alignment horizontal="left" vertical="center" wrapText="1"/>
    </xf>
    <xf numFmtId="0" fontId="6" fillId="0" borderId="1" xfId="0" quotePrefix="1" applyFont="1" applyBorder="1" applyAlignment="1">
      <alignment horizontal="left"/>
    </xf>
    <xf numFmtId="0" fontId="6" fillId="0" borderId="0" xfId="0" quotePrefix="1" applyFont="1" applyAlignment="1">
      <alignment horizontal="left"/>
    </xf>
    <xf numFmtId="0" fontId="6" fillId="0" borderId="0" xfId="0" applyFont="1" applyAlignment="1">
      <alignment horizontal="left" vertical="center" wrapText="1"/>
    </xf>
    <xf numFmtId="0" fontId="6" fillId="0" borderId="0" xfId="0" applyFont="1" applyAlignment="1">
      <alignment horizontal="right" vertical="center" wrapText="1"/>
    </xf>
    <xf numFmtId="0" fontId="9" fillId="0" borderId="0" xfId="0" applyFont="1" applyAlignment="1">
      <alignment horizontal="left" vertical="center" wrapText="1"/>
    </xf>
    <xf numFmtId="0" fontId="6" fillId="0" borderId="0" xfId="0" applyFont="1" applyAlignment="1">
      <alignment horizontal="center" vertical="top" wrapText="1"/>
    </xf>
    <xf numFmtId="168" fontId="6" fillId="0" borderId="0" xfId="1" applyNumberFormat="1" applyFont="1" applyFill="1" applyAlignment="1">
      <alignment horizontal="center" wrapText="1"/>
    </xf>
    <xf numFmtId="168" fontId="6" fillId="0" borderId="0" xfId="0" applyNumberFormat="1" applyFont="1" applyAlignment="1">
      <alignment horizontal="center" wrapText="1"/>
    </xf>
    <xf numFmtId="0" fontId="6" fillId="0" borderId="1" xfId="0" quotePrefix="1" applyFont="1" applyBorder="1" applyAlignment="1">
      <alignment horizontal="center"/>
    </xf>
    <xf numFmtId="0" fontId="6" fillId="0" borderId="1" xfId="0" quotePrefix="1" applyFont="1" applyBorder="1" applyAlignment="1">
      <alignment horizontal="center" wrapText="1"/>
    </xf>
    <xf numFmtId="0" fontId="3" fillId="0" borderId="0" xfId="0" applyFont="1" applyAlignment="1">
      <alignment horizontal="left" vertical="top" wrapText="1"/>
    </xf>
    <xf numFmtId="37" fontId="6" fillId="0" borderId="0" xfId="0" applyNumberFormat="1" applyFont="1" applyAlignment="1">
      <alignment horizontal="center" vertical="center"/>
    </xf>
    <xf numFmtId="168" fontId="3" fillId="0" borderId="0" xfId="0" applyNumberFormat="1" applyFont="1" applyAlignment="1">
      <alignment horizontal="center"/>
    </xf>
    <xf numFmtId="168" fontId="3" fillId="0" borderId="0" xfId="0" applyNumberFormat="1" applyFont="1"/>
    <xf numFmtId="168" fontId="12" fillId="0" borderId="0" xfId="0" applyNumberFormat="1" applyFont="1"/>
    <xf numFmtId="168" fontId="3" fillId="0" borderId="1" xfId="0" applyNumberFormat="1" applyFont="1" applyBorder="1" applyAlignment="1">
      <alignment horizontal="center" wrapText="1"/>
    </xf>
    <xf numFmtId="0" fontId="12" fillId="0" borderId="0" xfId="0" applyFont="1"/>
    <xf numFmtId="0" fontId="3" fillId="0" borderId="0" xfId="1" applyNumberFormat="1" applyFont="1" applyFill="1" applyBorder="1" applyAlignment="1">
      <alignment horizontal="center"/>
    </xf>
    <xf numFmtId="0" fontId="3" fillId="0" borderId="0" xfId="0" quotePrefix="1" applyFont="1" applyAlignment="1">
      <alignment horizontal="center"/>
    </xf>
    <xf numFmtId="0" fontId="6" fillId="0" borderId="0" xfId="0" applyFont="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10" fillId="0" borderId="0" xfId="0" applyFont="1" applyAlignment="1">
      <alignment vertical="center" wrapText="1"/>
    </xf>
    <xf numFmtId="0" fontId="2" fillId="0" borderId="0" xfId="0" applyFont="1" applyAlignment="1">
      <alignment wrapText="1"/>
    </xf>
    <xf numFmtId="0" fontId="6" fillId="0" borderId="1" xfId="0" applyFont="1" applyBorder="1" applyAlignment="1">
      <alignment wrapText="1"/>
    </xf>
    <xf numFmtId="0" fontId="2" fillId="0" borderId="0" xfId="0" applyFont="1" applyAlignment="1">
      <alignment horizontal="center"/>
    </xf>
    <xf numFmtId="168" fontId="6" fillId="0" borderId="0" xfId="0" applyNumberFormat="1" applyFont="1" applyAlignment="1">
      <alignment horizontal="center" vertical="center"/>
    </xf>
    <xf numFmtId="166" fontId="3" fillId="0" borderId="1" xfId="1" applyNumberFormat="1" applyFont="1" applyBorder="1" applyAlignment="1">
      <alignment horizontal="center"/>
    </xf>
    <xf numFmtId="0" fontId="9" fillId="0" borderId="0" xfId="0" applyFont="1" applyAlignment="1">
      <alignment horizontal="center" vertical="center" wrapText="1"/>
    </xf>
    <xf numFmtId="0" fontId="8" fillId="0" borderId="0" xfId="0" applyFont="1" applyAlignment="1">
      <alignment vertical="center" wrapText="1"/>
    </xf>
    <xf numFmtId="0" fontId="13" fillId="0" borderId="0" xfId="0" applyFont="1" applyAlignment="1">
      <alignment horizontal="left" vertical="center" wrapText="1"/>
    </xf>
    <xf numFmtId="170" fontId="13" fillId="0" borderId="0" xfId="1" applyNumberFormat="1" applyFont="1" applyFill="1" applyAlignment="1">
      <alignment horizontal="right" vertical="center" wrapText="1"/>
    </xf>
    <xf numFmtId="170" fontId="13" fillId="0" borderId="0" xfId="0" applyNumberFormat="1" applyFont="1" applyAlignment="1">
      <alignment horizontal="right" vertical="center" wrapText="1"/>
    </xf>
    <xf numFmtId="0" fontId="9" fillId="0" borderId="0" xfId="0" applyFont="1" applyAlignment="1">
      <alignment vertical="center" wrapText="1"/>
    </xf>
    <xf numFmtId="0" fontId="6" fillId="0" borderId="1" xfId="0" applyFont="1" applyBorder="1" applyAlignment="1">
      <alignment horizontal="left" wrapText="1"/>
    </xf>
    <xf numFmtId="0" fontId="6" fillId="0" borderId="0" xfId="0" applyFont="1" applyAlignment="1">
      <alignment horizontal="left" wrapText="1"/>
    </xf>
    <xf numFmtId="0" fontId="6" fillId="0" borderId="0" xfId="0" applyFont="1" applyAlignment="1">
      <alignment horizontal="center" wrapText="1"/>
    </xf>
    <xf numFmtId="0" fontId="8" fillId="0" borderId="0" xfId="0" applyFont="1" applyAlignment="1">
      <alignment horizontal="center" vertical="center" wrapText="1"/>
    </xf>
    <xf numFmtId="169" fontId="6" fillId="0" borderId="0" xfId="2" applyNumberFormat="1" applyFont="1" applyFill="1" applyAlignment="1">
      <alignment horizontal="center" vertical="center" wrapText="1"/>
    </xf>
    <xf numFmtId="165" fontId="6" fillId="0" borderId="0" xfId="0" applyNumberFormat="1" applyFont="1" applyAlignment="1">
      <alignment horizontal="center" vertical="center" wrapText="1"/>
    </xf>
    <xf numFmtId="165" fontId="6" fillId="0" borderId="0" xfId="1" applyNumberFormat="1" applyFont="1" applyFill="1" applyAlignment="1">
      <alignment horizontal="center" vertical="center" wrapText="1"/>
    </xf>
    <xf numFmtId="165" fontId="6" fillId="0" borderId="1" xfId="1" applyNumberFormat="1"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wrapText="1"/>
    </xf>
    <xf numFmtId="0" fontId="8" fillId="0" borderId="1" xfId="0" applyFont="1" applyBorder="1" applyAlignment="1">
      <alignment horizontal="center" wrapText="1"/>
    </xf>
    <xf numFmtId="0" fontId="8" fillId="0" borderId="0" xfId="0" applyFont="1" applyAlignment="1">
      <alignment horizontal="center" wrapText="1"/>
    </xf>
    <xf numFmtId="0" fontId="0" fillId="0" borderId="0" xfId="0" applyAlignment="1">
      <alignment vertical="center"/>
    </xf>
    <xf numFmtId="0" fontId="8" fillId="0" borderId="0" xfId="0" applyFont="1" applyAlignment="1">
      <alignment horizontal="center" vertical="center"/>
    </xf>
    <xf numFmtId="0" fontId="16" fillId="0" borderId="0" xfId="3" applyAlignment="1">
      <alignment horizontal="left" vertical="center" indent="2"/>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applyAlignment="1">
      <alignment vertical="center"/>
    </xf>
    <xf numFmtId="0" fontId="8" fillId="0" borderId="3" xfId="0" applyFont="1" applyBorder="1" applyAlignment="1">
      <alignment horizontal="center" vertical="center"/>
    </xf>
    <xf numFmtId="0" fontId="6" fillId="0" borderId="0" xfId="0" quotePrefix="1" applyFont="1" applyAlignment="1">
      <alignment horizontal="center" vertical="center"/>
    </xf>
    <xf numFmtId="0" fontId="16" fillId="0" borderId="0" xfId="3" applyFill="1" applyAlignment="1">
      <alignment horizontal="left" vertical="center" indent="2"/>
    </xf>
    <xf numFmtId="0" fontId="15" fillId="0" borderId="0" xfId="0" applyFont="1" applyAlignment="1">
      <alignment horizontal="left" vertical="center" indent="2"/>
    </xf>
    <xf numFmtId="0" fontId="6" fillId="0" borderId="1" xfId="0" applyFont="1" applyBorder="1" applyAlignment="1">
      <alignment vertical="center"/>
    </xf>
    <xf numFmtId="0" fontId="18" fillId="0" borderId="0" xfId="0" applyFont="1" applyAlignment="1">
      <alignment vertical="center" wrapText="1"/>
    </xf>
    <xf numFmtId="0" fontId="0" fillId="0" borderId="0" xfId="0" applyAlignment="1">
      <alignment horizontal="center"/>
    </xf>
    <xf numFmtId="0" fontId="8" fillId="0" borderId="0" xfId="0" applyFont="1" applyAlignment="1">
      <alignment horizontal="right" vertical="center" wrapText="1"/>
    </xf>
    <xf numFmtId="0" fontId="3" fillId="0" borderId="0" xfId="0" applyFont="1" applyAlignment="1">
      <alignment vertical="center" wrapText="1"/>
    </xf>
    <xf numFmtId="37" fontId="6" fillId="0" borderId="0" xfId="0" applyNumberFormat="1" applyFont="1" applyAlignment="1">
      <alignment horizontal="center" vertical="center" wrapText="1"/>
    </xf>
    <xf numFmtId="168" fontId="6" fillId="0" borderId="0" xfId="0" applyNumberFormat="1" applyFont="1" applyAlignment="1">
      <alignment horizontal="center" vertical="center" wrapText="1"/>
    </xf>
    <xf numFmtId="0" fontId="19" fillId="0" borderId="0" xfId="0" applyFont="1" applyAlignment="1">
      <alignment horizontal="center" vertical="center"/>
    </xf>
    <xf numFmtId="9" fontId="6" fillId="0" borderId="0" xfId="0" applyNumberFormat="1" applyFont="1" applyAlignment="1">
      <alignment horizontal="center" vertical="center"/>
    </xf>
    <xf numFmtId="165" fontId="6" fillId="0" borderId="0" xfId="0" applyNumberFormat="1" applyFont="1" applyAlignment="1">
      <alignment horizontal="center" vertical="center"/>
    </xf>
    <xf numFmtId="165" fontId="0" fillId="0" borderId="0" xfId="0" applyNumberFormat="1"/>
    <xf numFmtId="165" fontId="6" fillId="0" borderId="5" xfId="0" applyNumberFormat="1" applyFont="1" applyBorder="1" applyAlignment="1">
      <alignment horizontal="center" vertical="center"/>
    </xf>
    <xf numFmtId="165" fontId="6" fillId="0" borderId="3" xfId="0" applyNumberFormat="1"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center"/>
    </xf>
    <xf numFmtId="0" fontId="6" fillId="0" borderId="1" xfId="0" applyFont="1" applyBorder="1"/>
    <xf numFmtId="0" fontId="19" fillId="0" borderId="0" xfId="0" applyFont="1" applyAlignment="1">
      <alignment vertical="center"/>
    </xf>
    <xf numFmtId="0" fontId="19" fillId="0" borderId="0" xfId="0" applyFont="1" applyAlignment="1">
      <alignment vertical="center" wrapText="1"/>
    </xf>
    <xf numFmtId="0" fontId="19" fillId="0" borderId="0" xfId="0" applyFont="1" applyAlignment="1">
      <alignment horizontal="center" vertical="center" wrapText="1"/>
    </xf>
    <xf numFmtId="0" fontId="6" fillId="0" borderId="0" xfId="0" applyFont="1" applyAlignment="1">
      <alignment wrapText="1"/>
    </xf>
    <xf numFmtId="0" fontId="14" fillId="0" borderId="0" xfId="0" applyFont="1" applyAlignment="1">
      <alignment horizontal="center" vertical="center" wrapText="1"/>
    </xf>
    <xf numFmtId="0" fontId="0" fillId="0" borderId="0" xfId="0" applyAlignment="1">
      <alignment horizontal="center" vertical="center"/>
    </xf>
    <xf numFmtId="172" fontId="6" fillId="0" borderId="0" xfId="0" applyNumberFormat="1" applyFont="1" applyAlignment="1">
      <alignment horizontal="center" vertical="center"/>
    </xf>
    <xf numFmtId="0" fontId="0" fillId="0" borderId="0" xfId="0" applyAlignment="1">
      <alignment vertical="center" wrapText="1"/>
    </xf>
    <xf numFmtId="171" fontId="6" fillId="0" borderId="0" xfId="0" applyNumberFormat="1" applyFont="1" applyAlignment="1">
      <alignment horizontal="center" vertical="center"/>
    </xf>
    <xf numFmtId="0" fontId="6" fillId="0" borderId="0" xfId="0" applyFont="1" applyAlignment="1">
      <alignment horizontal="right" vertical="center"/>
    </xf>
    <xf numFmtId="0" fontId="6" fillId="0" borderId="0" xfId="0" quotePrefix="1" applyFont="1" applyAlignment="1">
      <alignment horizontal="center" vertical="center" wrapText="1"/>
    </xf>
    <xf numFmtId="37" fontId="6" fillId="0" borderId="2" xfId="0" applyNumberFormat="1" applyFont="1" applyBorder="1" applyAlignment="1">
      <alignment horizontal="center" vertical="center"/>
    </xf>
    <xf numFmtId="37" fontId="6" fillId="0" borderId="3" xfId="0" applyNumberFormat="1" applyFont="1" applyBorder="1" applyAlignment="1">
      <alignment horizontal="center" vertical="center"/>
    </xf>
    <xf numFmtId="173" fontId="6" fillId="0" borderId="0" xfId="0" applyNumberFormat="1" applyFont="1" applyAlignment="1">
      <alignment horizontal="center" vertical="center"/>
    </xf>
    <xf numFmtId="173" fontId="6" fillId="0" borderId="3" xfId="0" applyNumberFormat="1" applyFont="1" applyBorder="1" applyAlignment="1">
      <alignment horizontal="center" vertical="center"/>
    </xf>
    <xf numFmtId="0" fontId="15" fillId="0" borderId="0" xfId="0" applyFont="1" applyAlignment="1">
      <alignment horizontal="center" vertical="center"/>
    </xf>
    <xf numFmtId="168" fontId="6" fillId="0" borderId="3" xfId="0" applyNumberFormat="1" applyFont="1" applyBorder="1" applyAlignment="1">
      <alignment horizontal="center" vertical="center"/>
    </xf>
    <xf numFmtId="168" fontId="18" fillId="0" borderId="0" xfId="0" applyNumberFormat="1" applyFont="1" applyAlignment="1">
      <alignment horizontal="center" vertical="center" wrapText="1"/>
    </xf>
    <xf numFmtId="14" fontId="6" fillId="0" borderId="0" xfId="0" applyNumberFormat="1" applyFont="1" applyAlignment="1">
      <alignment horizontal="center" vertical="center"/>
    </xf>
    <xf numFmtId="0" fontId="3" fillId="0" borderId="0" xfId="0" applyFont="1" applyAlignment="1">
      <alignment horizontal="center" vertical="center" wrapText="1"/>
    </xf>
    <xf numFmtId="174" fontId="6" fillId="0" borderId="0" xfId="0" applyNumberFormat="1" applyFont="1" applyAlignment="1">
      <alignment horizontal="center" vertical="center" wrapText="1"/>
    </xf>
    <xf numFmtId="171" fontId="6" fillId="0" borderId="0" xfId="0" applyNumberFormat="1" applyFont="1" applyAlignment="1">
      <alignment horizontal="center" vertical="center" wrapText="1"/>
    </xf>
    <xf numFmtId="0" fontId="0" fillId="0" borderId="6" xfId="0" applyBorder="1"/>
    <xf numFmtId="165" fontId="6" fillId="0" borderId="0" xfId="0" applyNumberFormat="1" applyFont="1" applyAlignment="1">
      <alignment vertical="center"/>
    </xf>
    <xf numFmtId="165" fontId="6" fillId="0" borderId="3" xfId="0" applyNumberFormat="1" applyFont="1" applyBorder="1" applyAlignment="1">
      <alignment vertical="center"/>
    </xf>
    <xf numFmtId="169" fontId="0" fillId="0" borderId="0" xfId="2" applyNumberFormat="1" applyFont="1"/>
    <xf numFmtId="168" fontId="0" fillId="0" borderId="0" xfId="0" applyNumberFormat="1"/>
    <xf numFmtId="3" fontId="6" fillId="0" borderId="0" xfId="0" applyNumberFormat="1" applyFont="1" applyAlignment="1">
      <alignment vertical="center"/>
    </xf>
    <xf numFmtId="0" fontId="3" fillId="0" borderId="0" xfId="0" applyFont="1" applyAlignment="1">
      <alignment vertical="center"/>
    </xf>
    <xf numFmtId="0" fontId="6" fillId="0" borderId="0" xfId="0" quotePrefix="1" applyFont="1" applyAlignment="1">
      <alignment horizontal="center" vertical="top" wrapText="1"/>
    </xf>
    <xf numFmtId="168" fontId="3" fillId="0" borderId="3" xfId="0" applyNumberFormat="1" applyFont="1" applyBorder="1" applyAlignment="1">
      <alignment horizontal="center"/>
    </xf>
    <xf numFmtId="43" fontId="3" fillId="0" borderId="0" xfId="1" applyFont="1" applyFill="1" applyAlignment="1">
      <alignment horizontal="center"/>
    </xf>
    <xf numFmtId="0" fontId="4" fillId="0" borderId="0" xfId="0" applyFont="1" applyAlignment="1">
      <alignment horizontal="center"/>
    </xf>
    <xf numFmtId="0" fontId="9" fillId="0" borderId="0" xfId="0" applyFont="1" applyAlignment="1">
      <alignment horizontal="center"/>
    </xf>
    <xf numFmtId="0" fontId="6" fillId="0" borderId="0" xfId="0" applyFont="1" applyAlignment="1">
      <alignment vertical="center"/>
    </xf>
    <xf numFmtId="0" fontId="3" fillId="0" borderId="0" xfId="0" applyFont="1" applyAlignment="1">
      <alignment horizontal="left" wrapText="1"/>
    </xf>
    <xf numFmtId="0" fontId="3" fillId="0" borderId="0" xfId="0" applyFont="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1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horizontal="left" vertical="top" wrapText="1"/>
    </xf>
    <xf numFmtId="0" fontId="9" fillId="0" borderId="0" xfId="0" applyFont="1" applyAlignment="1">
      <alignment horizontal="center" vertical="center"/>
    </xf>
    <xf numFmtId="0" fontId="14" fillId="0" borderId="0" xfId="0" applyFont="1" applyAlignment="1">
      <alignment horizontal="center" vertical="center"/>
    </xf>
    <xf numFmtId="0" fontId="6" fillId="0" borderId="0" xfId="0" applyFont="1" applyAlignment="1">
      <alignment horizontal="center" wrapText="1"/>
    </xf>
    <xf numFmtId="0" fontId="6" fillId="0" borderId="1" xfId="0" applyFont="1" applyBorder="1" applyAlignment="1">
      <alignment horizontal="center" wrapText="1"/>
    </xf>
    <xf numFmtId="0" fontId="6" fillId="0" borderId="0" xfId="0" applyFont="1" applyAlignment="1">
      <alignment horizontal="center" vertical="center" wrapText="1"/>
    </xf>
    <xf numFmtId="0" fontId="6" fillId="0" borderId="0" xfId="0" applyFont="1" applyAlignment="1">
      <alignment wrapText="1"/>
    </xf>
    <xf numFmtId="0" fontId="6" fillId="0" borderId="1" xfId="0" applyFont="1" applyBorder="1" applyAlignment="1">
      <alignment wrapText="1"/>
    </xf>
    <xf numFmtId="0" fontId="9" fillId="0" borderId="0" xfId="0" applyFont="1" applyAlignment="1">
      <alignment vertical="center"/>
    </xf>
    <xf numFmtId="0" fontId="6" fillId="0" borderId="0" xfId="0" applyFont="1" applyAlignment="1">
      <alignment horizontal="left" vertical="center" wrapText="1"/>
    </xf>
    <xf numFmtId="0" fontId="8" fillId="0" borderId="0" xfId="0" applyFont="1" applyAlignment="1">
      <alignment vertical="center"/>
    </xf>
    <xf numFmtId="0" fontId="3" fillId="0" borderId="0" xfId="0" applyFont="1" applyAlignment="1"/>
    <xf numFmtId="0" fontId="3" fillId="0" borderId="0" xfId="0" applyFont="1" applyAlignment="1">
      <alignment vertical="center"/>
    </xf>
    <xf numFmtId="0" fontId="3" fillId="0" borderId="0" xfId="0" applyFont="1" applyAlignment="1">
      <alignment wrapText="1"/>
    </xf>
    <xf numFmtId="0" fontId="0" fillId="0" borderId="1" xfId="0" applyBorder="1" applyAlignment="1">
      <alignment wrapText="1"/>
    </xf>
    <xf numFmtId="0" fontId="6" fillId="2" borderId="0" xfId="0" applyFont="1" applyFill="1" applyAlignment="1">
      <alignment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2.xml"/><Relationship Id="rId55" Type="http://schemas.openxmlformats.org/officeDocument/2006/relationships/externalLink" Target="externalLinks/externalLink7.xml"/><Relationship Id="rId63" Type="http://schemas.openxmlformats.org/officeDocument/2006/relationships/externalLink" Target="externalLinks/externalLink15.xml"/><Relationship Id="rId68" Type="http://schemas.openxmlformats.org/officeDocument/2006/relationships/externalLink" Target="externalLinks/externalLink20.xml"/><Relationship Id="rId76" Type="http://schemas.openxmlformats.org/officeDocument/2006/relationships/externalLink" Target="externalLinks/externalLink28.xml"/><Relationship Id="rId84" Type="http://schemas.openxmlformats.org/officeDocument/2006/relationships/externalLink" Target="externalLinks/externalLink36.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5.xml"/><Relationship Id="rId58" Type="http://schemas.openxmlformats.org/officeDocument/2006/relationships/externalLink" Target="externalLinks/externalLink10.xml"/><Relationship Id="rId66" Type="http://schemas.openxmlformats.org/officeDocument/2006/relationships/externalLink" Target="externalLinks/externalLink18.xml"/><Relationship Id="rId74" Type="http://schemas.openxmlformats.org/officeDocument/2006/relationships/externalLink" Target="externalLinks/externalLink26.xml"/><Relationship Id="rId79" Type="http://schemas.openxmlformats.org/officeDocument/2006/relationships/externalLink" Target="externalLinks/externalLink31.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3.xml"/><Relationship Id="rId82" Type="http://schemas.openxmlformats.org/officeDocument/2006/relationships/externalLink" Target="externalLinks/externalLink34.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8.xml"/><Relationship Id="rId64" Type="http://schemas.openxmlformats.org/officeDocument/2006/relationships/externalLink" Target="externalLinks/externalLink16.xml"/><Relationship Id="rId69" Type="http://schemas.openxmlformats.org/officeDocument/2006/relationships/externalLink" Target="externalLinks/externalLink21.xml"/><Relationship Id="rId77" Type="http://schemas.openxmlformats.org/officeDocument/2006/relationships/externalLink" Target="externalLinks/externalLink29.xml"/><Relationship Id="rId8" Type="http://schemas.openxmlformats.org/officeDocument/2006/relationships/worksheet" Target="worksheets/sheet8.xml"/><Relationship Id="rId51" Type="http://schemas.openxmlformats.org/officeDocument/2006/relationships/externalLink" Target="externalLinks/externalLink3.xml"/><Relationship Id="rId72" Type="http://schemas.openxmlformats.org/officeDocument/2006/relationships/externalLink" Target="externalLinks/externalLink24.xml"/><Relationship Id="rId80" Type="http://schemas.openxmlformats.org/officeDocument/2006/relationships/externalLink" Target="externalLinks/externalLink32.xml"/><Relationship Id="rId85" Type="http://schemas.openxmlformats.org/officeDocument/2006/relationships/externalLink" Target="externalLinks/externalLink3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1.xml"/><Relationship Id="rId67" Type="http://schemas.openxmlformats.org/officeDocument/2006/relationships/externalLink" Target="externalLinks/externalLink1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6.xml"/><Relationship Id="rId62" Type="http://schemas.openxmlformats.org/officeDocument/2006/relationships/externalLink" Target="externalLinks/externalLink14.xml"/><Relationship Id="rId70" Type="http://schemas.openxmlformats.org/officeDocument/2006/relationships/externalLink" Target="externalLinks/externalLink22.xml"/><Relationship Id="rId75" Type="http://schemas.openxmlformats.org/officeDocument/2006/relationships/externalLink" Target="externalLinks/externalLink27.xml"/><Relationship Id="rId83" Type="http://schemas.openxmlformats.org/officeDocument/2006/relationships/externalLink" Target="externalLinks/externalLink35.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57" Type="http://schemas.openxmlformats.org/officeDocument/2006/relationships/externalLink" Target="externalLinks/externalLink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4.xml"/><Relationship Id="rId60" Type="http://schemas.openxmlformats.org/officeDocument/2006/relationships/externalLink" Target="externalLinks/externalLink12.xml"/><Relationship Id="rId65" Type="http://schemas.openxmlformats.org/officeDocument/2006/relationships/externalLink" Target="externalLinks/externalLink17.xml"/><Relationship Id="rId73" Type="http://schemas.openxmlformats.org/officeDocument/2006/relationships/externalLink" Target="externalLinks/externalLink25.xml"/><Relationship Id="rId78" Type="http://schemas.openxmlformats.org/officeDocument/2006/relationships/externalLink" Target="externalLinks/externalLink30.xml"/><Relationship Id="rId81" Type="http://schemas.openxmlformats.org/officeDocument/2006/relationships/externalLink" Target="externalLinks/externalLink33.xml"/><Relationship Id="rId86"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201%201999%20(Test%20Year%20O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ates%20&amp;%20Pricing\QRAMS\2015-QRAMS\January%202015\2015%20Detail%20Model.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201%201999%20(March%20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ates%20&amp;%20Pricing\2013%20Cost%20of%20Service\2013%20Rate%20Order\Revenue%20Proofs\North%20General%20Service%20Revenue%20Proof%20(GK).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ates%20&amp;%20Pricing\QRAMS\2014-QRAMS\October%202014\Appendix%20A%20-%20Oct14.xlsm"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Rates%20&amp;%20Pricing\Rate%20Orders\Rate%20Schedules\2012-Rate%20Schedules\EB-2011-0025%20-%202012%20Rates%20(September%2015,%202011%20filing)\Excel%20Rate%20Schedule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Rates%20&amp;%20Pricing\2017%20Incentive%20Regulation\2017%20Rates-%20Updated%20for%20Oct16%20QRAM\2017%20Detail%20Model%20(Oct16%20QRA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Distance%20Grid%2019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Projects%20and%20IRs\EB-2015-xxxx%20North%20Project\Background\COS&amp;SSO%2020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Rates\Annual%20Rates\2021\Union%20RZ\2%20-%20Communication\Finance%20Budget\2021%20Rates%20DM%20(April%2020%20QRAM)_No%20ICM_No%20Bill3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North%202000\February%20Business\2000%20Union%20North%20Gas%20Costs%20&amp;%20Deferrals%20-%20January%20Actua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ranscanada-my.sharepoint.com/DATA/NIGERIA/ECON/BONGA6EX.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Rates%20&amp;%20Pricing\Deferral%20Account%20&amp;%20ESM%20Disposition\C2011\Updated%20Filing%20-%20July%202012\C2011_Deferral%20Account%20Disposition.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ates%20&amp;%20Pricing\QRAMS\2015-QRAMS\January%202015\Appendix%20A%20Jan15%20QRAM%20(Distribution%20Version).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tes\Annual%20Rates\2022\Union%20RZ\2022%20Rates%20DM%20(Apr%2021%20QRAM).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Clients\E\Enbridge\2001\Presentations\Westcoast\Analysis\Maureen's%20model"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QRAM%20&amp;%20Monthly%2021%20Day%20Market%20Strip%20Forecasts%20-%202004\Monthly%2021%20day%20Strips\21%20Day%20Strip%20-%20July%2020%20to%20Aug%2017%2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Rates%20&amp;%20Pricing\2013%20Projects\zzz%20-%20GK%20-%20Working%20Files%20-%20Parkway%20West,%20Parkway%20Growth%20and%20Long%20Term%20Contracts\SCENARIO%20C%20-%20Parkway%20Growth%20Only%20with%20LTC\Rate%2001%20&amp;%2010%20Bill%20Impacts%20-%20Scenario%20C.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South%202000\March%20Business\2000%20Union%20South%20Gas%20Costs%20&amp;%20Deferrals%20-%20February%20Actual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Rates%20&amp;%20Pricing\Deferral%20Account%20&amp;%20ESM%20Disposition\C2012\Rate%20Order%20Filing\Scenario%201%20-%20Forecast%20Volumes%20for%206%20months\Appendix%20A%20-%20Apr14.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Market_and_Supply_Planning\200%20SERIES%20-%20DEMAND\206%20-%20Demand%20Forecasts\MVF2000\2000%20MVF.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South%202000\February%20Business\2000%20Union%20South%20Gas%20Costs%20&amp;%20Deferrals%20-%20January%20Actual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bill_caughey\My%20Documents\BD%20-%20Non%20Regulated%20Projects\BRADFORD%20-%20OPA%20Northern%20York%20Region%20RFP\Construction%20Aker\AkerL%20Bradford%20Proposal%2020091003\02_54%201092%20Estimate%20Rev%203%20Sub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1999%20PRICEINPUTS%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Gas%20Operations\Gas%20Margin%20Reporting\UNION%20GAS%20LTD\1999\1999%20Cost%20of%20Gas\Union%20North%202000\March%20Business\2000%20Union%20North%20Gas%20Costs%20&amp;%20Deferrals%20-%20February%20Actual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Z:\2018\Budget\Gas%20Supply\Sch%2015\%232345%20-%20Schedule%2015%20-%20DATA%20ONLY.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s%202-5%20Ghost%2099%20(verifie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Costing%20Group\2007%20Cost%20Study\Jan%2031-2006%20-%20White%20Page\Working%20Papers%20(White%20Page)\C2007%20Merged%20Working%20Paper%20(White%20P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caneastsp/accounting/distrevenue/Shared%20Documents/2013%20Forecast%20Working%20Files/2013%20Contrax%20Raw%20Data%20with%20rate%20changer%20Final.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PRICEINPUTS%20with%20$CDN%20per%20GJ_199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Costing%20Group\2013%20Cost%20Study\Working%20Papers\2013%20Working%20Pape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D01\!EUDC\DATA\NIGERIA\ECON\1997\NIG97MD6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ranscanada-my.sharepoint.com/Documents%20and%20Settings/rob_whitmore/Local%20Settings/Temporary%20Internet%20Files/OLKA/A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INANCIAL%20REPORTING\North%20COG%202000\Union%20North%202000\May%20Business\2000%20Union%20North%20Gas%20Costs%20&amp;%20Deferrals%20-%20April%20Actual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Pricing_and_Regulation_4310\TOLL%20DESIGN\TOLLS\1999%20TOLLS%20APPLICATION\99%20Toll%20Design\2%20%20May%201999%201st%20Draft\2%20%20May%201999%201st%20Draft\Tabs%202-5%20(March%2025)%20gh%2099Toll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acole\Local%20Settings\Temporary%20Internet%20Files\OLK190\Operational%20Plan%20Template%20January%201%202004%20Rev%20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Rates%20&amp;%20Pricing\QRAMS\2013-QRAMS\January%202013\Appendix%20A%20-%20Jan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1.1"/>
      <sheetName val="TD-1.2"/>
      <sheetName val="TD-1.3"/>
      <sheetName val="TD-1.4"/>
      <sheetName val="TD-1.5"/>
      <sheetName val="TD-1.6"/>
      <sheetName val="WSC &amp; NBSC CHECK"/>
      <sheetName val="TD-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etail Model"/>
      <sheetName val="SouthGas"/>
      <sheetName val="NorthGas"/>
      <sheetName val="Supplementals"/>
      <sheetName val="Riders"/>
      <sheetName val="Overrun"/>
      <sheetName val="U2"/>
      <sheetName val="Pivots"/>
      <sheetName val="RatesUpload"/>
      <sheetName val="2015 Detail Model"/>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1.1"/>
      <sheetName val="TD-1.2"/>
      <sheetName val="TD-1.3"/>
      <sheetName val="TD-1.4"/>
      <sheetName val="TD-1.5"/>
      <sheetName val="TD-1.6"/>
      <sheetName val="WSC &amp; NBSC CHECK"/>
      <sheetName val="TD-1.7"/>
    </sheetNames>
    <sheetDataSet>
      <sheetData sheetId="0"/>
      <sheetData sheetId="1" refreshError="1"/>
      <sheetData sheetId="2" refreshError="1"/>
      <sheetData sheetId="3"/>
      <sheetData sheetId="4" refreshError="1"/>
      <sheetData sheetId="5" refreshError="1"/>
      <sheetData sheetId="6" refreshError="1"/>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Compare"/>
      <sheetName val="SUMMARY"/>
      <sheetName val="RATES &amp; PRICING REV PROOF"/>
      <sheetName val="Reconciliation"/>
      <sheetName val="Rate 01"/>
      <sheetName val="Rate 10"/>
      <sheetName val="Ogives"/>
      <sheetName val="BU Factors"/>
      <sheetName val="Cust DP Proration"/>
      <sheetName val="Customers"/>
      <sheetName val="Billing Units"/>
      <sheetName val="DSO NAC"/>
      <sheetName val="Volume"/>
      <sheetName val="Volume_Tier1"/>
      <sheetName val="Volume_Tier2"/>
      <sheetName val="Volume_Tier3"/>
      <sheetName val="Volume_Tier4"/>
      <sheetName val="Volume_Tier5"/>
      <sheetName val="Fixed Charge"/>
      <sheetName val="Delivery Charge"/>
      <sheetName val="Del Chg_Tier1"/>
      <sheetName val="Del Chg_Tier2"/>
      <sheetName val="Del Chg_Tier3"/>
      <sheetName val="Del Chg_Tier4"/>
      <sheetName val="Del Chg_Tier5"/>
      <sheetName val="GS Comm &amp; Fuel"/>
      <sheetName val="GS Storage"/>
      <sheetName val="GS Transportation"/>
      <sheetName val="Delivery Revenue"/>
      <sheetName val="Gas Supply Revenue"/>
      <sheetName val="Total Revenue"/>
      <sheetName val="North General Service Revenue 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2 SCH1-South"/>
      <sheetName val="T2 SCH1-North"/>
      <sheetName val="AppendixA"/>
      <sheetName val="AppendixC"/>
      <sheetName val="RIDERS"/>
      <sheetName val=" Supplementals"/>
      <sheetName val="Storage OR"/>
      <sheetName val="Over-Run "/>
      <sheetName val="SPS-SSS"/>
      <sheetName val="Gen Serv Rates Template for BPC"/>
      <sheetName val="Fuel Ratios"/>
      <sheetName val="Notes"/>
      <sheetName val="Appendix A - Oct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Rate 01A"/>
      <sheetName val="Rate 10"/>
      <sheetName val="Rate 20"/>
      <sheetName val="Rate 25"/>
      <sheetName val="Rate 30"/>
      <sheetName val="Rate 77"/>
      <sheetName val="Rate 100"/>
      <sheetName val="Rate S1"/>
      <sheetName val="Rate M1"/>
      <sheetName val="Rate M2"/>
      <sheetName val="Rate M4"/>
      <sheetName val="Rate M5A"/>
      <sheetName val="Rate M7"/>
      <sheetName val="Rate M9"/>
      <sheetName val="Rate M10"/>
      <sheetName val="Rate R1"/>
      <sheetName val="Rate T1"/>
      <sheetName val="Rate T3"/>
      <sheetName val="Rate U2"/>
      <sheetName val="Rate U5"/>
      <sheetName val="Rate U7"/>
      <sheetName val="Rate U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t to Do's"/>
      <sheetName val="Input"/>
      <sheetName val="Detail Model"/>
      <sheetName val="Riders"/>
      <sheetName val="SouthGas"/>
      <sheetName val="NorthGas"/>
      <sheetName val="Supplementals"/>
      <sheetName val="Overrun"/>
      <sheetName val="U2"/>
      <sheetName val="Pivots"/>
      <sheetName val="N-R100"/>
      <sheetName val="N-R20+Stor"/>
      <sheetName val="NorthVols"/>
      <sheetName val="ContraxUp"/>
      <sheetName val="BannerUp"/>
      <sheetName val="Sheet1"/>
      <sheetName val="2017 Detail Model (Oct16 QRAM)"/>
      <sheetName val="FAQ"/>
      <sheetName val="GasComm"/>
      <sheetName val="ContraxOld"/>
      <sheetName val="Banner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sheetData sheetId="19"/>
      <sheetData sheetId="2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1.2 new"/>
      <sheetName val="TD-1.2"/>
      <sheetName val="STS Distance"/>
      <sheetName val="Dist Grid Longhauls"/>
      <sheetName val="Dist Grid Shorthauls"/>
      <sheetName val="S.S.Marie Receipt"/>
      <sheetName val="St. Clair Receipt"/>
      <sheetName val="Dawn Receipt"/>
      <sheetName val="Kirk Receipt"/>
      <sheetName val="Park Receipt"/>
      <sheetName val="Niag Receipt"/>
      <sheetName val="Chip Receipt"/>
      <sheetName val="Iroq Recei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Summary"/>
      <sheetName val="Misc Inputs"/>
      <sheetName val="C1 Margin"/>
      <sheetName val="COS&amp;SSO 2007"/>
    </sheetNames>
    <sheetDataSet>
      <sheetData sheetId="0" refreshError="1"/>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etail Model"/>
      <sheetName val="N-R20+Stor"/>
      <sheetName val="DSM UR"/>
      <sheetName val="PDO UR"/>
      <sheetName val="ICM Rider"/>
      <sheetName val="Sch.6"/>
      <sheetName val="GasComm"/>
      <sheetName val="Supplementals"/>
      <sheetName val="Overrun"/>
      <sheetName val="Riders"/>
      <sheetName val="U2"/>
      <sheetName val="Pivots"/>
      <sheetName val="N-R100"/>
      <sheetName val="NorthVols"/>
      <sheetName val="Banner"/>
      <sheetName val="SouthDist"/>
      <sheetName val="SouthT"/>
      <sheetName val="North"/>
      <sheetName val="2021 Rates DM (April 20 QRAM)_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on North Gas Cost Summary"/>
      <sheetName val="Invoice summary"/>
      <sheetName val="Supply &amp; Fuel $"/>
      <sheetName val="Trans &amp; Stor - Commodity $"/>
      <sheetName val="Trans &amp; Stor - Demand $"/>
      <sheetName val="Adjustments"/>
      <sheetName val="Supply Contract Log Sheet"/>
      <sheetName val="Reconciliations"/>
      <sheetName val="Rates"/>
      <sheetName val="Fuel Rates"/>
      <sheetName val="Reconciliation Tables"/>
      <sheetName val="Report Lookup Tables"/>
      <sheetName val="CARE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omic setup"/>
      <sheetName val="Summary Results"/>
      <sheetName val="P&amp;B Summary"/>
      <sheetName val="Sensitivities"/>
      <sheetName val="Cashflow Analysis"/>
      <sheetName val="Book Earnings and ROCE"/>
      <sheetName val="Cashflow and Earnings Profile"/>
      <sheetName val="Inflation"/>
      <sheetName val="Prices"/>
      <sheetName val="Block 316  12-2-96"/>
      <sheetName val="Block 212  8-22-96"/>
      <sheetName val="Govt Take"/>
      <sheetName val="Drilling"/>
      <sheetName val="Transportation"/>
      <sheetName val="Exxon Cashflow"/>
      <sheetName val="Social Cashflow"/>
      <sheetName val="PPT graphic"/>
      <sheetName val="Schedules"/>
      <sheetName val="Data initialization"/>
      <sheetName val="Book calculations"/>
      <sheetName val="Block 212  5-15-96"/>
      <sheetName val="Module1"/>
      <sheetName val="Initializ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ount Info"/>
      <sheetName val="Allocation of Deferrals"/>
      <sheetName val="Disposition of Deferrals"/>
      <sheetName val="2011 Earnings Sharing"/>
      <sheetName val="2011 Fed&amp;Prov Tax Changes"/>
      <sheetName val="Market Transformation"/>
      <sheetName val="Incremental Low Income"/>
      <sheetName val="IFRS Conversion Costs (179-120)"/>
      <sheetName val="Allocators"/>
      <sheetName val="Rate 20 and 100 T-service"/>
      <sheetName val="Balancing (179-70)"/>
      <sheetName val="Intra Pd Wacog (179-102)"/>
      <sheetName val="IPW Allocator"/>
      <sheetName val="DSMVA (179-111)"/>
      <sheetName val="GDAR (179-112)"/>
      <sheetName val="LPP (179-113)"/>
      <sheetName val="SSM (179-115)"/>
      <sheetName val="LRAM (179-75)"/>
      <sheetName val="Average Use (179-118)"/>
      <sheetName val="CDM (179-123)"/>
      <sheetName val="Harmonized Sales Tax (179-124)"/>
      <sheetName val="Low Income Dist Rev Allocation"/>
      <sheetName val="(2012-2014) Forecast Vols North"/>
      <sheetName val="Short-Term Storage (179-71)OLD"/>
      <sheetName val="Balancing Services (179-70)OLD"/>
      <sheetName val="Intra-period WACOG (179-102)old"/>
      <sheetName val="M12 &amp; T1 Fuel Volumes old"/>
      <sheetName val="(2012-2014) Forecast Vols South"/>
      <sheetName val="2011 Vols-Contr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endix A"/>
      <sheetName val="Appendix C"/>
      <sheetName val="SouthGas"/>
      <sheetName val="NorthGas"/>
      <sheetName val="Gen Serv Rates for BPC"/>
      <sheetName val="RIDERS"/>
      <sheetName val="Overrun"/>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Detail Model"/>
      <sheetName val="DSM UR"/>
      <sheetName val="PDO UR"/>
      <sheetName val="ICM Rider"/>
      <sheetName val="Sch.6"/>
      <sheetName val="GasComm"/>
      <sheetName val="Supplementals"/>
      <sheetName val="Overrun"/>
      <sheetName val="Riders"/>
      <sheetName val="Pivots"/>
      <sheetName val="N-R20+Stor"/>
      <sheetName val="N-R100"/>
      <sheetName val="NorthVols"/>
      <sheetName val="U2"/>
      <sheetName val="Banner"/>
      <sheetName val="SouthDist"/>
      <sheetName val="SouthT"/>
      <sheetName val="Nor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
      <sheetName val="inserts"/>
      <sheetName val="EPSNorm"/>
      <sheetName val="Assumptions"/>
      <sheetName val="main"/>
      <sheetName val="union"/>
      <sheetName val="centra"/>
      <sheetName val="png"/>
      <sheetName val="foot"/>
      <sheetName val="wigsi"/>
      <sheetName val="MNE"/>
      <sheetName val="Alliance"/>
      <sheetName val="int'l"/>
      <sheetName val="corpfi"/>
      <sheetName val="Power"/>
      <sheetName val="Empire"/>
      <sheetName val="incent"/>
      <sheetName val="Indonesia"/>
      <sheetName val="Vector"/>
      <sheetName val="Millenium"/>
      <sheetName val="Mexico"/>
      <sheetName val="epschart"/>
      <sheetName val="NAV"/>
      <sheetName val="SegBS"/>
      <sheetName val="Sheet1"/>
      <sheetName val="Charts"/>
      <sheetName val="finstat"/>
      <sheetName val="Summary"/>
      <sheetName val="simplified"/>
      <sheetName val="DS_Key_Information"/>
      <sheetName val="DS_Valuation_Measures"/>
      <sheetName val="DS_Income_Statement"/>
      <sheetName val="DS_Cash_Flow"/>
      <sheetName val="DS_Balance_Sheet"/>
      <sheetName val="DS_Industry_Specif"/>
      <sheetName val="DS_Quarterly_Estimates_Data"/>
      <sheetName val="DD&amp;A"/>
      <sheetName val="Capex"/>
      <sheetName val="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e Notes"/>
      <sheetName val="Responsibilities"/>
      <sheetName val="21 Day Data"/>
      <sheetName val="&quot;Sniff Test&quot; for Dave"/>
      <sheetName val="Inputs"/>
      <sheetName val="Summary"/>
      <sheetName val="Empress Graph"/>
      <sheetName val="Price Forecast"/>
      <sheetName val="Old Schedule 1"/>
      <sheetName val="Prices inc. RM"/>
      <sheetName val="Sch 1"/>
      <sheetName val="Sch 2"/>
      <sheetName val="Sch 3"/>
      <sheetName val="Sch 4 pg 1"/>
      <sheetName val="Sch 4 pg 2"/>
      <sheetName val="Sch 4 pg 3"/>
      <sheetName val="Sch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01 Bill Impacts"/>
      <sheetName val="R10 Bill Impacts "/>
      <sheetName val="R01 Bill Calc"/>
      <sheetName val="R10 Bill Calc"/>
    </sheetNames>
    <sheetDataSet>
      <sheetData sheetId="0"/>
      <sheetData sheetId="1" refreshError="1"/>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on South Gas Cost Summary"/>
      <sheetName val="Gross Costs Summary"/>
      <sheetName val="Supply &amp; Fuel $"/>
      <sheetName val="Transportation $"/>
      <sheetName val="Supply &amp; Trans Adjustments $"/>
      <sheetName val="Supply Contract Log Sheet"/>
      <sheetName val="Report Lookup Tables"/>
      <sheetName val="Transportation Lookup Tables"/>
      <sheetName val="CARE Tables"/>
      <sheetName val="Rates"/>
      <sheetName val="Reconciliations"/>
      <sheetName val="Reconciliation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T2 SCH1-South"/>
      <sheetName val="T2 SCH1-North"/>
      <sheetName val="AppendixA"/>
      <sheetName val="AppendixC"/>
      <sheetName val="RIDERS"/>
      <sheetName val=" Supplementals"/>
      <sheetName val="Storage OR"/>
      <sheetName val="Over-Run "/>
      <sheetName val="SPS-SSS"/>
      <sheetName val="Gen Serv Rates Template for BPC"/>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s"/>
      <sheetName val="INFORQTS"/>
      <sheetName val="2001MVF"/>
      <sheetName val="2000MVF"/>
      <sheetName val="1999 Actual"/>
      <sheetName val="1999MVF-991101"/>
      <sheetName val="1999MVF-990216"/>
      <sheetName val="1999MVF-981104"/>
      <sheetName val="1998 Actual"/>
      <sheetName val="1998MVF"/>
      <sheetName val="1997 Actual"/>
    </sheetNames>
    <sheetDataSet>
      <sheetData sheetId="0" refreshError="1"/>
      <sheetData sheetId="1"/>
      <sheetData sheetId="2"/>
      <sheetData sheetId="3"/>
      <sheetData sheetId="4"/>
      <sheetData sheetId="5"/>
      <sheetData sheetId="6"/>
      <sheetData sheetId="7"/>
      <sheetData sheetId="8"/>
      <sheetData sheetId="9"/>
      <sheetData sheetId="1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on South Gas Cost Summary"/>
      <sheetName val="Gross Costs Summary"/>
      <sheetName val="Supply &amp; Fuel $"/>
      <sheetName val="Supply &amp; Trans Adjustments $"/>
      <sheetName val="Transportation $"/>
      <sheetName val="Report Lookup Tables"/>
      <sheetName val="Supply Contract Log Sheet"/>
      <sheetName val="Transportation Lookup Tables"/>
      <sheetName val="CARE Tables"/>
      <sheetName val="Rates"/>
      <sheetName val="Reconciliations"/>
      <sheetName val="Reconciliation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 roll-up"/>
      <sheetName val="Detail"/>
      <sheetName val="Project "/>
      <sheetName val="Estimate "/>
      <sheetName val="Management "/>
      <sheetName val="Support "/>
      <sheetName val="Supplies &amp; Services "/>
      <sheetName val="Equipment "/>
      <sheetName val="Rates "/>
      <sheetName val="Wages "/>
      <sheetName val="Material "/>
      <sheetName val="Subs "/>
      <sheetName val="Supt Schedule"/>
      <sheetName val="ListMenuDlg"/>
      <sheetName val="MACROS"/>
      <sheetName val=""/>
      <sheetName val="02_54 1092 Estimate Rev 3 Sub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raphs"/>
      <sheetName val="JAN 99"/>
      <sheetName val="FEB'99"/>
      <sheetName val="MAR'99"/>
      <sheetName val="APR 99"/>
      <sheetName val="MAY 99"/>
      <sheetName val="June 99"/>
      <sheetName val="July 99"/>
      <sheetName val="Aug 99"/>
      <sheetName val="Sept 99"/>
      <sheetName val="Oct 99"/>
      <sheetName val="Nov 99"/>
      <sheetName val="Dec 99"/>
      <sheetName val="2mth compare"/>
      <sheetName val="Module1"/>
      <sheetName val="Module2"/>
      <sheetName val="Module4"/>
      <sheetName val="Intranet Sheet"/>
      <sheetName val="COMPARE"/>
      <sheetName val="1999 PRICEINPUTS "/>
    </sheetNames>
    <definedNames>
      <definedName name="prnt"/>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on North Gas Cost Summary"/>
      <sheetName val="Invoice summary"/>
      <sheetName val="Supply &amp; Fuel $"/>
      <sheetName val="Trans &amp; Stor - Commodity $"/>
      <sheetName val="Trans &amp; Stor - Demand $"/>
      <sheetName val="Adjustments"/>
      <sheetName val="Supply Contract Log Sheet"/>
      <sheetName val="Reconciliations"/>
      <sheetName val="Rates"/>
      <sheetName val="Fuel Rates"/>
      <sheetName val="Reconciliation Tables"/>
      <sheetName val="Report Lookup Tables"/>
      <sheetName val="CARE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votData"/>
      <sheetName val="Sendout Data"/>
    </sheetNames>
    <sheetDataSet>
      <sheetData sheetId="0"/>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1.1"/>
      <sheetName val="TD-1.1 Verf"/>
      <sheetName val="Tolls new"/>
      <sheetName val="TD-2.1"/>
      <sheetName val="TD-3.1 - First Sheet"/>
      <sheetName val="TD-3.1"/>
      <sheetName val="TD-3.2"/>
      <sheetName val="TD-3.3"/>
      <sheetName val="TD-4.1"/>
      <sheetName val="TD-4.2"/>
      <sheetName val="TD-4.3"/>
      <sheetName val="TD-4.4"/>
      <sheetName val="TD-4.5"/>
      <sheetName val="TD-4.6"/>
      <sheetName val="TD-4.7"/>
      <sheetName val="TD-4.8"/>
      <sheetName val="TD-5.1"/>
      <sheetName val="TOTCAP"/>
      <sheetName val="Gross Rev Req"/>
      <sheetName val="FUNS"/>
      <sheetName val="Range Names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 Assignment"/>
      <sheetName val="Storage Allocators"/>
      <sheetName val="Contingency Space - Syst. Integ"/>
      <sheetName val="Dawn Transmission"/>
      <sheetName val="&quot;Other&quot; Transmission"/>
      <sheetName val="Fuel"/>
      <sheetName val="Fuel and UFG"/>
      <sheetName val="Linepack"/>
      <sheetName val="Property Tax"/>
      <sheetName val="Bad Debt "/>
      <sheetName val="S&amp;T Calc Area"/>
      <sheetName val="Design Day"/>
      <sheetName val="Cust Served off Trans"/>
      <sheetName val="Distribution Demand"/>
      <sheetName val="Dist Cust"/>
      <sheetName val="DPDIRECT"/>
      <sheetName val="DPADMINDIRECT"/>
      <sheetName val="Property Tax (New) (2)"/>
      <sheetName val="Module1"/>
      <sheetName val="Bad Debt"/>
      <sheetName val="Bad Debt revised"/>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refreshError="1"/>
      <sheetData sheetId="19"/>
      <sheetData sheetId="2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by Rate and RevType"/>
      <sheetName val="Customer Billing Units"/>
      <sheetName val="Vol Pivot"/>
      <sheetName val="RevPivot"/>
      <sheetName val="Rev T1 T2"/>
      <sheetName val="RevMontly no GS"/>
      <sheetName val="Data"/>
      <sheetName val="RatePivots"/>
      <sheetName val="Rates"/>
      <sheetName val="T1L Data"/>
      <sheetName val="T1Demands"/>
      <sheetName val="T1Demand Fix"/>
      <sheetName val="PowerCommodity North"/>
      <sheetName val="PowerCommodity South"/>
      <sheetName val="Halton Overrun"/>
      <sheetName val="CSF Power"/>
      <sheetName val="T4 Overrun"/>
      <sheetName val="Chem Steel Overrun"/>
      <sheetName val="Rate Table"/>
      <sheetName val="BT20 Weather"/>
      <sheetName val="T4 Weather"/>
      <sheetName val="T5 Weather"/>
      <sheetName val="25B2B Gas Supply"/>
      <sheetName val="T1DemandFix"/>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CEINPUTS with $CDN per GJ_19"/>
    </sheetNames>
    <definedNames>
      <definedName name="prnt"/>
    </definedNames>
    <sheetDataSet>
      <sheetData sheetId="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I"/>
      <sheetName val="Func Inputs"/>
      <sheetName val="Func"/>
      <sheetName val="Class"/>
      <sheetName val="Alloc"/>
      <sheetName val="O&amp;M"/>
      <sheetName val="Loadings"/>
      <sheetName val="Districts"/>
      <sheetName val="O&amp;M Other"/>
      <sheetName val="S&amp;T Plant"/>
      <sheetName val="PropTax"/>
      <sheetName val="MinPlant"/>
      <sheetName val="Pipe Data"/>
      <sheetName val="Ex-Vol"/>
      <sheetName val="In-Vol&amp;Custs"/>
      <sheetName val="Sys Int"/>
      <sheetName val="Supply Source"/>
      <sheetName val="Storage"/>
      <sheetName val="Transmission"/>
      <sheetName val="Fuel&amp;UFG"/>
      <sheetName val="GenOps&amp;Eng"/>
      <sheetName val="N-Mains&amp;MR"/>
      <sheetName val="N-DD"/>
      <sheetName val="N-ServReg&amp;CS"/>
      <sheetName val="N-Gas Supply"/>
      <sheetName val="Macros"/>
      <sheetName val="Serv&amp;Stn Data "/>
      <sheetName val="Serv&amp;Stn Data(Old data)"/>
      <sheetName val="Sales Promo"/>
      <sheetName val="COG"/>
      <sheetName val="CallTime"/>
      <sheetName val="CustAcctng"/>
      <sheetName val="M13M16"/>
      <sheetName val="S-Serv&amp;Stn"/>
      <sheetName val="N-Serv,Reg&amp;CS"/>
      <sheetName val="N-Serv&amp;Reg"/>
      <sheetName val="Plant Direct Assign"/>
      <sheetName val="Serv&amp;Stn Data (Copy) (2)"/>
      <sheetName val="Serv&amp;Stn Data"/>
    </sheetNames>
    <sheetDataSet>
      <sheetData sheetId="0" refreshError="1"/>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refreshError="1"/>
      <sheetData sheetId="37" refreshError="1"/>
      <sheetData sheetId="3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nsitivities"/>
      <sheetName val="Economic setup"/>
      <sheetName val="Fiscal &amp; PSC Variations"/>
      <sheetName val="Output"/>
      <sheetName val="Summary Results"/>
      <sheetName val="P&amp;B Summary"/>
      <sheetName val="Cashflow Analysis"/>
      <sheetName val="US Tax Sensitivity"/>
      <sheetName val="Book Earnings and ROCE"/>
      <sheetName val="Cashflow and Earnings Profile"/>
      <sheetName val="Blk. 212 Bonga Expl.  8-30-97 "/>
      <sheetName val="Expl. blk. 212  8-22-96"/>
      <sheetName val="Expl. blk. 212  8-15-97 mid-yr"/>
      <sheetName val="Blk 316 Abo Expl. "/>
      <sheetName val="Blk 219 Ngolo Expl"/>
      <sheetName val="Blk 219 Ngolo Expl. (2)"/>
      <sheetName val="Prices"/>
      <sheetName val="Inflation"/>
      <sheetName val="Financing"/>
      <sheetName val="Transportation"/>
      <sheetName val="PPT graphic"/>
      <sheetName val="Schedules"/>
      <sheetName val="Data initialization"/>
      <sheetName val="Module1"/>
      <sheetName val="Module2"/>
      <sheetName val="Module3"/>
      <sheetName val="US Tax Sensitivity (3)"/>
      <sheetName val="US Tax Sensitivity (2)"/>
    </sheetNames>
    <sheetDataSet>
      <sheetData sheetId="0"/>
      <sheetData sheetId="1"/>
      <sheetData sheetId="2"/>
      <sheetData sheetId="3"/>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witches"/>
      <sheetName val="Experts"/>
      <sheetName val="gpis"/>
      <sheetName val="GPUC"/>
      <sheetName val="Dep expense"/>
      <sheetName val="Debt costs Amort"/>
      <sheetName val="Accum Deprec"/>
      <sheetName val="Fuel Tax"/>
      <sheetName val="CCA Schedule"/>
      <sheetName val="TEMPLATE 2005"/>
      <sheetName val="COS Model"/>
      <sheetName val="Summary"/>
      <sheetName val="FS"/>
      <sheetName val="Graphs"/>
      <sheetName val="Tornado"/>
      <sheetName val="TEMPLATE"/>
      <sheetName val="FS 200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ion North Gas Cost Summary"/>
      <sheetName val="Supply &amp; Fuel $"/>
      <sheetName val="Invoice Summary"/>
      <sheetName val="Trans &amp; Stor - Commodity $"/>
      <sheetName val="Trans &amp; Stor - Demand $"/>
      <sheetName val="Adjustments"/>
      <sheetName val="Reconciliations"/>
      <sheetName val="Rates"/>
      <sheetName val="Supply Contract Log Sheet"/>
      <sheetName val="Fuel Rates"/>
      <sheetName val="Reconciliation Tables"/>
      <sheetName val="Report Lookup Tables"/>
      <sheetName val="CARE Tables"/>
      <sheetName val="Other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1.1"/>
      <sheetName val="Tolls new"/>
      <sheetName val="TD-2.1"/>
      <sheetName val="TD-3.1 - First Sheet"/>
      <sheetName val="TD-3.1"/>
      <sheetName val="TD-3.2"/>
      <sheetName val="TD-3.3"/>
      <sheetName val="TD-4.1"/>
      <sheetName val="TD-4.2"/>
      <sheetName val="TD-4.3"/>
      <sheetName val="TD-4.4"/>
      <sheetName val="TD-4.5"/>
      <sheetName val="TD-4.6"/>
      <sheetName val="TD-4.7"/>
      <sheetName val="TD-4.8"/>
      <sheetName val="TD-5.1"/>
      <sheetName val="TOTCAP"/>
      <sheetName val="Gross Rev Req"/>
      <sheetName val="FUNS"/>
      <sheetName val="Range Names Template"/>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g - Sendout Changes"/>
      <sheetName val="Opening Inventory Calcs"/>
      <sheetName val="Monthly Plan"/>
      <sheetName val="Sendout Data"/>
      <sheetName val="Beg Inv Volume"/>
      <sheetName val="End Inv Vol"/>
      <sheetName val="Excess Capacity (Upstream Nor)"/>
      <sheetName val="Excess Capacity (Upstream Sth)"/>
      <sheetName val="Excess Capacity (Pipe)"/>
      <sheetName val="Outflow Ustrm(Net Flow on Pipe)"/>
      <sheetName val="Outflow (Net Flow on Pipe)"/>
      <sheetName val="Served North Dawn (Demand)"/>
      <sheetName val="Rate 25 Regular (Demand)"/>
      <sheetName val="Served South (Demand)"/>
      <sheetName val="Served (Demand)"/>
      <sheetName val="N-Served (Demand) BT Regular"/>
      <sheetName val="N-Served (Demand) BT Contract"/>
      <sheetName val="N-Served (Demand) ABCT"/>
      <sheetName val="N-Served (Demand) Sys Regular"/>
      <sheetName val="N-Served (Demand) Sys Contract"/>
      <sheetName val="Unserved (Demand)"/>
      <sheetName val="Surplus (Upstream Supply)"/>
      <sheetName val="Surplus (Should not be any)"/>
      <sheetName val="Surplus (Supply)"/>
      <sheetName val="Take (Suppl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2 SCH1-South"/>
      <sheetName val="T2 SCH1-North"/>
      <sheetName val="AppendixA"/>
      <sheetName val="AppendixC"/>
      <sheetName val="South Sch. A"/>
      <sheetName val="North Sch. A "/>
      <sheetName val=" Supplementals"/>
      <sheetName val="RIDERS"/>
      <sheetName val="Over-Run "/>
      <sheetName val="Calculations"/>
      <sheetName val="Other Rate Changes"/>
      <sheetName val="SPS-SSS"/>
      <sheetName val="Gen Serv Rates Template for BPC"/>
      <sheetName val="Appendix A - Jan1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FE29-C8F0-4329-B2DB-2AF377B20D77}">
  <dimension ref="A1:M23"/>
  <sheetViews>
    <sheetView tabSelected="1" zoomScaleNormal="100" workbookViewId="0">
      <selection sqref="A1:M1"/>
    </sheetView>
  </sheetViews>
  <sheetFormatPr defaultColWidth="9.140625" defaultRowHeight="15" x14ac:dyDescent="0.25"/>
  <cols>
    <col min="1" max="1" width="4.7109375" customWidth="1"/>
    <col min="2" max="2" width="1.7109375" customWidth="1"/>
    <col min="3" max="3" width="40.5703125" customWidth="1"/>
    <col min="4" max="4" width="1.7109375" customWidth="1"/>
    <col min="6" max="6" width="1.7109375" customWidth="1"/>
  </cols>
  <sheetData>
    <row r="1" spans="1:13" x14ac:dyDescent="0.25">
      <c r="A1" s="165" t="s">
        <v>0</v>
      </c>
      <c r="B1" s="165"/>
      <c r="C1" s="165"/>
      <c r="D1" s="165"/>
      <c r="E1" s="165"/>
      <c r="F1" s="165"/>
      <c r="G1" s="165"/>
      <c r="H1" s="165"/>
      <c r="I1" s="165"/>
      <c r="J1" s="165"/>
      <c r="K1" s="165"/>
      <c r="L1" s="165"/>
      <c r="M1" s="165"/>
    </row>
    <row r="2" spans="1:13" x14ac:dyDescent="0.25">
      <c r="A2" s="165" t="s">
        <v>1</v>
      </c>
      <c r="B2" s="165"/>
      <c r="C2" s="165"/>
      <c r="D2" s="165"/>
      <c r="E2" s="165"/>
      <c r="F2" s="165"/>
      <c r="G2" s="165"/>
      <c r="H2" s="165"/>
      <c r="I2" s="165"/>
      <c r="J2" s="165"/>
      <c r="K2" s="165"/>
      <c r="L2" s="165"/>
      <c r="M2" s="165"/>
    </row>
    <row r="3" spans="1:13" x14ac:dyDescent="0.25">
      <c r="A3" s="2"/>
      <c r="B3" s="2"/>
      <c r="C3" s="2"/>
      <c r="D3" s="2"/>
      <c r="E3" s="22"/>
      <c r="F3" s="2"/>
      <c r="G3" s="2"/>
      <c r="H3" s="2"/>
      <c r="I3" s="2"/>
      <c r="J3" s="2"/>
      <c r="K3" s="2"/>
      <c r="L3" s="2"/>
      <c r="M3" s="2"/>
    </row>
    <row r="4" spans="1:13" x14ac:dyDescent="0.25">
      <c r="A4" s="9"/>
      <c r="B4" s="9"/>
      <c r="C4" s="9"/>
      <c r="D4" s="9"/>
      <c r="E4" s="21"/>
      <c r="F4" s="9"/>
      <c r="G4" s="21">
        <v>2013</v>
      </c>
      <c r="H4" s="21">
        <v>2013</v>
      </c>
      <c r="I4" s="21">
        <v>2014</v>
      </c>
      <c r="J4" s="21">
        <v>2015</v>
      </c>
      <c r="K4" s="21">
        <v>2016</v>
      </c>
      <c r="L4" s="21">
        <v>2017</v>
      </c>
      <c r="M4" s="21">
        <v>2018</v>
      </c>
    </row>
    <row r="5" spans="1:13" ht="26.25" x14ac:dyDescent="0.25">
      <c r="A5" s="5" t="s">
        <v>2</v>
      </c>
      <c r="B5" s="6"/>
      <c r="C5" s="15" t="s">
        <v>3</v>
      </c>
      <c r="D5" s="6"/>
      <c r="E5" s="5" t="s">
        <v>4</v>
      </c>
      <c r="F5" s="6"/>
      <c r="G5" s="5" t="s">
        <v>5</v>
      </c>
      <c r="H5" s="5" t="s">
        <v>6</v>
      </c>
      <c r="I5" s="5" t="s">
        <v>6</v>
      </c>
      <c r="J5" s="5" t="s">
        <v>6</v>
      </c>
      <c r="K5" s="5" t="s">
        <v>6</v>
      </c>
      <c r="L5" s="5" t="s">
        <v>6</v>
      </c>
      <c r="M5" s="5" t="s">
        <v>6</v>
      </c>
    </row>
    <row r="6" spans="1:13" x14ac:dyDescent="0.25">
      <c r="A6" s="2"/>
      <c r="B6" s="2"/>
      <c r="C6" s="2"/>
      <c r="D6" s="2"/>
      <c r="E6" s="22"/>
      <c r="F6" s="2"/>
      <c r="G6" s="22" t="s">
        <v>7</v>
      </c>
      <c r="H6" s="22" t="s">
        <v>8</v>
      </c>
      <c r="I6" s="22" t="s">
        <v>9</v>
      </c>
      <c r="J6" s="22" t="s">
        <v>10</v>
      </c>
      <c r="K6" s="22" t="s">
        <v>11</v>
      </c>
      <c r="L6" s="22" t="s">
        <v>12</v>
      </c>
      <c r="M6" s="22" t="s">
        <v>13</v>
      </c>
    </row>
    <row r="7" spans="1:13" x14ac:dyDescent="0.25">
      <c r="A7" s="2"/>
      <c r="B7" s="2"/>
      <c r="C7" s="2"/>
      <c r="D7" s="2"/>
      <c r="E7" s="22"/>
      <c r="F7" s="2"/>
      <c r="G7" s="2"/>
      <c r="H7" s="2"/>
      <c r="I7" s="2"/>
      <c r="J7" s="2"/>
      <c r="K7" s="2"/>
      <c r="L7" s="2"/>
      <c r="M7" s="2"/>
    </row>
    <row r="8" spans="1:13" x14ac:dyDescent="0.25">
      <c r="A8" s="22">
        <v>1</v>
      </c>
      <c r="B8" s="2"/>
      <c r="C8" s="2" t="s">
        <v>14</v>
      </c>
      <c r="D8" s="2"/>
      <c r="E8" s="22" t="s">
        <v>15</v>
      </c>
      <c r="F8" s="2"/>
      <c r="G8" s="16">
        <v>1342.8</v>
      </c>
      <c r="H8" s="16">
        <v>1522.8</v>
      </c>
      <c r="I8" s="16">
        <v>1644.9</v>
      </c>
      <c r="J8" s="16">
        <v>1724.3</v>
      </c>
      <c r="K8" s="16">
        <v>1497.1</v>
      </c>
      <c r="L8" s="16">
        <v>1668</v>
      </c>
      <c r="M8" s="16">
        <v>1566</v>
      </c>
    </row>
    <row r="9" spans="1:13" x14ac:dyDescent="0.25">
      <c r="A9" s="22">
        <v>2</v>
      </c>
      <c r="B9" s="2"/>
      <c r="C9" s="2" t="s">
        <v>16</v>
      </c>
      <c r="D9" s="2"/>
      <c r="E9" s="22" t="s">
        <v>15</v>
      </c>
      <c r="F9" s="2"/>
      <c r="G9" s="16">
        <v>414.9</v>
      </c>
      <c r="H9" s="16">
        <f>415.5-4.6</f>
        <v>410.9</v>
      </c>
      <c r="I9" s="16">
        <v>408</v>
      </c>
      <c r="J9" s="16">
        <v>430.7</v>
      </c>
      <c r="K9" s="16">
        <v>449.7</v>
      </c>
      <c r="L9" s="16">
        <v>431.5</v>
      </c>
      <c r="M9" s="16">
        <f>437.5-1.4</f>
        <v>436.1</v>
      </c>
    </row>
    <row r="10" spans="1:13" x14ac:dyDescent="0.25">
      <c r="A10" s="22">
        <v>3</v>
      </c>
      <c r="B10" s="2"/>
      <c r="C10" s="2" t="s">
        <v>17</v>
      </c>
      <c r="D10" s="2"/>
      <c r="E10" s="22" t="s">
        <v>15</v>
      </c>
      <c r="F10" s="2"/>
      <c r="G10" s="16">
        <v>279.3</v>
      </c>
      <c r="H10" s="16">
        <v>278</v>
      </c>
      <c r="I10" s="16">
        <v>255.9</v>
      </c>
      <c r="J10" s="16">
        <v>259.7</v>
      </c>
      <c r="K10" s="16">
        <v>292.7</v>
      </c>
      <c r="L10" s="16">
        <v>301.3</v>
      </c>
      <c r="M10" s="16">
        <v>294.7</v>
      </c>
    </row>
    <row r="11" spans="1:13" x14ac:dyDescent="0.25">
      <c r="A11" s="22">
        <v>4</v>
      </c>
      <c r="B11" s="2"/>
      <c r="C11" s="2" t="s">
        <v>18</v>
      </c>
      <c r="D11" s="2"/>
      <c r="E11" s="22" t="s">
        <v>15</v>
      </c>
      <c r="F11" s="2"/>
      <c r="G11" s="16">
        <v>2.2999999999999998</v>
      </c>
      <c r="H11" s="16">
        <v>2.4</v>
      </c>
      <c r="I11" s="16">
        <v>2.2999999999999998</v>
      </c>
      <c r="J11" s="16">
        <v>3.4</v>
      </c>
      <c r="K11" s="16">
        <v>3.2</v>
      </c>
      <c r="L11" s="16">
        <v>2.8</v>
      </c>
      <c r="M11" s="16">
        <v>2.2000000000000002</v>
      </c>
    </row>
    <row r="12" spans="1:13" x14ac:dyDescent="0.25">
      <c r="A12" s="22">
        <v>5</v>
      </c>
      <c r="B12" s="2"/>
      <c r="C12" s="2" t="s">
        <v>19</v>
      </c>
      <c r="D12" s="2"/>
      <c r="E12" s="22" t="s">
        <v>15</v>
      </c>
      <c r="F12" s="2"/>
      <c r="G12" s="16">
        <v>51.9</v>
      </c>
      <c r="H12" s="16">
        <v>48.2</v>
      </c>
      <c r="I12" s="16">
        <v>6.1</v>
      </c>
      <c r="J12" s="16">
        <v>19.399999999999999</v>
      </c>
      <c r="K12" s="16">
        <v>17.3</v>
      </c>
      <c r="L12" s="16">
        <v>1</v>
      </c>
      <c r="M12" s="16">
        <v>38.1</v>
      </c>
    </row>
    <row r="13" spans="1:13" x14ac:dyDescent="0.25">
      <c r="A13" s="22">
        <v>6</v>
      </c>
      <c r="B13" s="2"/>
      <c r="C13" s="2" t="s">
        <v>20</v>
      </c>
      <c r="D13" s="2"/>
      <c r="E13" s="22" t="s">
        <v>15</v>
      </c>
      <c r="F13" s="2"/>
      <c r="G13" s="16">
        <v>39.299999999999997</v>
      </c>
      <c r="H13" s="16">
        <v>40</v>
      </c>
      <c r="I13" s="16">
        <v>40.5</v>
      </c>
      <c r="J13" s="16">
        <v>41.6</v>
      </c>
      <c r="K13" s="16">
        <v>43.1</v>
      </c>
      <c r="L13" s="16">
        <v>44.6</v>
      </c>
      <c r="M13" s="16">
        <v>44.9</v>
      </c>
    </row>
    <row r="14" spans="1:13" ht="15.75" thickBot="1" x14ac:dyDescent="0.3">
      <c r="A14" s="22">
        <v>7</v>
      </c>
      <c r="B14" s="2"/>
      <c r="C14" s="2" t="s">
        <v>21</v>
      </c>
      <c r="D14" s="2"/>
      <c r="E14" s="22"/>
      <c r="F14" s="2"/>
      <c r="G14" s="26">
        <f t="shared" ref="G14:M14" si="0">SUM(G8:G13)</f>
        <v>2130.5</v>
      </c>
      <c r="H14" s="26">
        <f t="shared" si="0"/>
        <v>2302.2999999999997</v>
      </c>
      <c r="I14" s="26">
        <f t="shared" si="0"/>
        <v>2357.7000000000003</v>
      </c>
      <c r="J14" s="26">
        <f t="shared" si="0"/>
        <v>2479.1</v>
      </c>
      <c r="K14" s="26">
        <f t="shared" si="0"/>
        <v>2303.1</v>
      </c>
      <c r="L14" s="26">
        <f t="shared" si="0"/>
        <v>2449.2000000000003</v>
      </c>
      <c r="M14" s="26">
        <f t="shared" si="0"/>
        <v>2381.9999999999995</v>
      </c>
    </row>
    <row r="15" spans="1:13" ht="15.75" thickTop="1" x14ac:dyDescent="0.25">
      <c r="A15" s="22"/>
      <c r="B15" s="2"/>
      <c r="C15" s="2"/>
      <c r="D15" s="2"/>
      <c r="E15" s="22"/>
      <c r="F15" s="2"/>
      <c r="G15" s="16"/>
      <c r="H15" s="16"/>
      <c r="I15" s="16"/>
      <c r="J15" s="16"/>
      <c r="K15" s="16"/>
      <c r="L15" s="16"/>
      <c r="M15" s="16"/>
    </row>
    <row r="16" spans="1:13" x14ac:dyDescent="0.25">
      <c r="A16" s="22">
        <v>8</v>
      </c>
      <c r="B16" s="2"/>
      <c r="C16" s="2" t="s">
        <v>14</v>
      </c>
      <c r="D16" s="2"/>
      <c r="E16" s="22" t="s">
        <v>22</v>
      </c>
      <c r="F16" s="2"/>
      <c r="G16" s="16">
        <v>706.8</v>
      </c>
      <c r="H16" s="16">
        <v>830.3</v>
      </c>
      <c r="I16" s="16">
        <v>958.5</v>
      </c>
      <c r="J16" s="16">
        <v>856.8</v>
      </c>
      <c r="K16" s="16">
        <v>700.4</v>
      </c>
      <c r="L16" s="16">
        <v>1031</v>
      </c>
      <c r="M16" s="16">
        <v>907.1</v>
      </c>
    </row>
    <row r="17" spans="1:13" x14ac:dyDescent="0.25">
      <c r="A17" s="22">
        <v>9</v>
      </c>
      <c r="B17" s="2"/>
      <c r="C17" s="2" t="s">
        <v>16</v>
      </c>
      <c r="D17" s="2"/>
      <c r="E17" s="22" t="s">
        <v>22</v>
      </c>
      <c r="F17" s="2"/>
      <c r="G17" s="16">
        <v>383.1</v>
      </c>
      <c r="H17" s="16">
        <v>381</v>
      </c>
      <c r="I17" s="16">
        <v>379.8</v>
      </c>
      <c r="J17" s="16">
        <v>383</v>
      </c>
      <c r="K17" s="16">
        <v>397.9</v>
      </c>
      <c r="L17" s="16">
        <v>413.4</v>
      </c>
      <c r="M17" s="16">
        <v>446.9</v>
      </c>
    </row>
    <row r="18" spans="1:13" x14ac:dyDescent="0.25">
      <c r="A18" s="22">
        <v>10</v>
      </c>
      <c r="B18" s="2"/>
      <c r="C18" s="2" t="s">
        <v>17</v>
      </c>
      <c r="D18" s="2"/>
      <c r="E18" s="22" t="s">
        <v>22</v>
      </c>
      <c r="F18" s="2"/>
      <c r="G18" s="16">
        <v>196.4</v>
      </c>
      <c r="H18" s="16">
        <v>193</v>
      </c>
      <c r="I18" s="16">
        <v>200.4</v>
      </c>
      <c r="J18" s="16">
        <v>212.2</v>
      </c>
      <c r="K18" s="16">
        <v>228.4</v>
      </c>
      <c r="L18" s="16">
        <v>254.9</v>
      </c>
      <c r="M18" s="16">
        <v>276.89999999999998</v>
      </c>
    </row>
    <row r="19" spans="1:13" x14ac:dyDescent="0.25">
      <c r="A19" s="22">
        <v>11</v>
      </c>
      <c r="B19" s="2"/>
      <c r="C19" s="2" t="s">
        <v>18</v>
      </c>
      <c r="D19" s="2"/>
      <c r="E19" s="22" t="s">
        <v>22</v>
      </c>
      <c r="F19" s="2"/>
      <c r="G19" s="16">
        <v>1.2</v>
      </c>
      <c r="H19" s="16">
        <v>0.4</v>
      </c>
      <c r="I19" s="16">
        <v>0.7</v>
      </c>
      <c r="J19" s="16">
        <v>0.8</v>
      </c>
      <c r="K19" s="16">
        <v>1</v>
      </c>
      <c r="L19" s="16">
        <v>1</v>
      </c>
      <c r="M19" s="16">
        <v>1</v>
      </c>
    </row>
    <row r="20" spans="1:13" x14ac:dyDescent="0.25">
      <c r="A20" s="22">
        <v>12</v>
      </c>
      <c r="B20" s="2"/>
      <c r="C20" s="2" t="s">
        <v>19</v>
      </c>
      <c r="D20" s="2"/>
      <c r="E20" s="22" t="s">
        <v>22</v>
      </c>
      <c r="F20" s="2"/>
      <c r="G20" s="16">
        <v>8.4</v>
      </c>
      <c r="H20" s="16">
        <v>25.8</v>
      </c>
      <c r="I20" s="16">
        <v>24.1</v>
      </c>
      <c r="J20" s="16">
        <v>15.7</v>
      </c>
      <c r="K20" s="16">
        <v>4.4000000000000004</v>
      </c>
      <c r="L20" s="16">
        <v>-5</v>
      </c>
      <c r="M20" s="16">
        <v>-6</v>
      </c>
    </row>
    <row r="21" spans="1:13" x14ac:dyDescent="0.25">
      <c r="A21" s="22">
        <v>13</v>
      </c>
      <c r="B21" s="2"/>
      <c r="C21" s="2" t="s">
        <v>20</v>
      </c>
      <c r="D21" s="2"/>
      <c r="E21" s="22" t="s">
        <v>22</v>
      </c>
      <c r="F21" s="2"/>
      <c r="G21" s="16">
        <v>64</v>
      </c>
      <c r="H21" s="16">
        <v>63.9</v>
      </c>
      <c r="I21" s="16">
        <v>64.3</v>
      </c>
      <c r="J21" s="16">
        <v>65.900000000000006</v>
      </c>
      <c r="K21" s="16">
        <v>69.599999999999994</v>
      </c>
      <c r="L21" s="16">
        <v>72.3</v>
      </c>
      <c r="M21" s="16">
        <v>76.3</v>
      </c>
    </row>
    <row r="22" spans="1:13" ht="15.75" thickBot="1" x14ac:dyDescent="0.3">
      <c r="A22" s="22">
        <v>14</v>
      </c>
      <c r="B22" s="2"/>
      <c r="C22" s="2" t="s">
        <v>21</v>
      </c>
      <c r="D22" s="2"/>
      <c r="E22" s="22"/>
      <c r="F22" s="2"/>
      <c r="G22" s="26">
        <f t="shared" ref="G22:M22" si="1">SUM(G16:G21)</f>
        <v>1359.9000000000003</v>
      </c>
      <c r="H22" s="26">
        <f t="shared" si="1"/>
        <v>1494.4</v>
      </c>
      <c r="I22" s="26">
        <f t="shared" si="1"/>
        <v>1627.8</v>
      </c>
      <c r="J22" s="26">
        <f t="shared" si="1"/>
        <v>1534.4</v>
      </c>
      <c r="K22" s="26">
        <f t="shared" si="1"/>
        <v>1401.7</v>
      </c>
      <c r="L22" s="26">
        <f t="shared" si="1"/>
        <v>1767.6000000000001</v>
      </c>
      <c r="M22" s="26">
        <f t="shared" si="1"/>
        <v>1702.2</v>
      </c>
    </row>
    <row r="23" spans="1:13" ht="15.75" thickTop="1" x14ac:dyDescent="0.25"/>
  </sheetData>
  <mergeCells count="2">
    <mergeCell ref="A1:M1"/>
    <mergeCell ref="A2:M2"/>
  </mergeCells>
  <pageMargins left="0.7" right="0.7" top="0.75" bottom="0.75" header="0.3" footer="0.3"/>
  <pageSetup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2432-904B-4A29-8648-D8D5AA1F7F5D}">
  <dimension ref="A1:F9"/>
  <sheetViews>
    <sheetView workbookViewId="0">
      <selection activeCell="N19" sqref="N19"/>
    </sheetView>
  </sheetViews>
  <sheetFormatPr defaultColWidth="9.140625" defaultRowHeight="12.75" x14ac:dyDescent="0.2"/>
  <cols>
    <col min="1" max="1" width="4.7109375" style="2" customWidth="1"/>
    <col min="2" max="2" width="1.7109375" style="2" customWidth="1"/>
    <col min="3" max="3" width="13.140625" style="2" bestFit="1" customWidth="1"/>
    <col min="4" max="4" width="1.7109375" style="2" customWidth="1"/>
    <col min="5" max="5" width="22" style="2" customWidth="1"/>
    <col min="6" max="6" width="19.42578125" style="2" customWidth="1"/>
    <col min="7" max="16384" width="9.140625" style="2"/>
  </cols>
  <sheetData>
    <row r="1" spans="1:6" x14ac:dyDescent="0.2">
      <c r="A1" s="172" t="s">
        <v>23</v>
      </c>
      <c r="B1" s="172"/>
      <c r="C1" s="172"/>
      <c r="D1" s="172"/>
      <c r="E1" s="172"/>
      <c r="F1" s="172"/>
    </row>
    <row r="2" spans="1:6" x14ac:dyDescent="0.2">
      <c r="A2" s="172" t="s">
        <v>164</v>
      </c>
      <c r="B2" s="172"/>
      <c r="C2" s="172"/>
      <c r="D2" s="172"/>
      <c r="E2" s="172"/>
      <c r="F2" s="172"/>
    </row>
    <row r="3" spans="1:6" x14ac:dyDescent="0.2">
      <c r="C3" s="51"/>
      <c r="D3" s="51"/>
      <c r="E3" s="51"/>
      <c r="F3" s="51"/>
    </row>
    <row r="4" spans="1:6" ht="38.25" x14ac:dyDescent="0.2">
      <c r="A4" s="15" t="s">
        <v>2</v>
      </c>
      <c r="C4" s="93" t="s">
        <v>165</v>
      </c>
      <c r="D4" s="95"/>
      <c r="E4" s="47" t="s">
        <v>166</v>
      </c>
      <c r="F4" s="47" t="s">
        <v>167</v>
      </c>
    </row>
    <row r="5" spans="1:6" x14ac:dyDescent="0.2">
      <c r="C5" s="61"/>
      <c r="D5" s="51"/>
      <c r="E5" s="51" t="s">
        <v>7</v>
      </c>
      <c r="F5" s="51" t="s">
        <v>8</v>
      </c>
    </row>
    <row r="6" spans="1:6" x14ac:dyDescent="0.2">
      <c r="C6" s="61"/>
      <c r="D6" s="51"/>
      <c r="E6" s="51"/>
      <c r="F6" s="51"/>
    </row>
    <row r="7" spans="1:6" x14ac:dyDescent="0.2">
      <c r="A7" s="22">
        <v>1</v>
      </c>
      <c r="C7" s="61" t="s">
        <v>168</v>
      </c>
      <c r="D7" s="51"/>
      <c r="E7" s="51">
        <v>0.98</v>
      </c>
      <c r="F7" s="51" t="s">
        <v>169</v>
      </c>
    </row>
    <row r="8" spans="1:6" x14ac:dyDescent="0.2">
      <c r="A8" s="22">
        <v>2</v>
      </c>
      <c r="C8" s="61" t="s">
        <v>170</v>
      </c>
      <c r="D8" s="51"/>
      <c r="E8" s="51">
        <v>0.95</v>
      </c>
      <c r="F8" s="51" t="s">
        <v>171</v>
      </c>
    </row>
    <row r="9" spans="1:6" x14ac:dyDescent="0.2">
      <c r="C9" s="55"/>
    </row>
  </sheetData>
  <mergeCells count="2">
    <mergeCell ref="A1:F1"/>
    <mergeCell ref="A2:F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9AB3-3536-433F-B91B-0E013E6247C1}">
  <dimension ref="A1:N22"/>
  <sheetViews>
    <sheetView workbookViewId="0">
      <selection activeCell="F34" sqref="F34"/>
    </sheetView>
  </sheetViews>
  <sheetFormatPr defaultColWidth="9.140625" defaultRowHeight="12.75" x14ac:dyDescent="0.2"/>
  <cols>
    <col min="1" max="1" width="4.7109375" style="2" customWidth="1"/>
    <col min="2" max="2" width="1.7109375" style="2" customWidth="1"/>
    <col min="3" max="3" width="28.28515625" style="2" customWidth="1"/>
    <col min="4" max="4" width="1.7109375" style="2" customWidth="1"/>
    <col min="5" max="16384" width="9.140625" style="2"/>
  </cols>
  <sheetData>
    <row r="1" spans="1:14" x14ac:dyDescent="0.2">
      <c r="A1" s="172" t="s">
        <v>172</v>
      </c>
      <c r="B1" s="172"/>
      <c r="C1" s="172"/>
      <c r="D1" s="172"/>
      <c r="E1" s="172"/>
      <c r="F1" s="172"/>
      <c r="G1" s="172"/>
      <c r="H1" s="172"/>
      <c r="I1" s="172"/>
      <c r="J1" s="172"/>
      <c r="K1" s="172"/>
      <c r="L1" s="172"/>
      <c r="M1" s="172"/>
      <c r="N1" s="172"/>
    </row>
    <row r="2" spans="1:14" x14ac:dyDescent="0.2">
      <c r="A2" s="172" t="s">
        <v>173</v>
      </c>
      <c r="B2" s="172"/>
      <c r="C2" s="172"/>
      <c r="D2" s="172"/>
      <c r="E2" s="172"/>
      <c r="F2" s="172"/>
      <c r="G2" s="172"/>
      <c r="H2" s="172"/>
      <c r="I2" s="172"/>
      <c r="J2" s="172"/>
      <c r="K2" s="172"/>
      <c r="L2" s="172"/>
      <c r="M2" s="172"/>
      <c r="N2" s="172"/>
    </row>
    <row r="3" spans="1:14" x14ac:dyDescent="0.2">
      <c r="A3" s="121"/>
      <c r="B3" s="96"/>
      <c r="C3" s="121"/>
      <c r="D3" s="96"/>
      <c r="E3" s="121"/>
      <c r="F3" s="121"/>
      <c r="G3" s="121"/>
      <c r="H3" s="121"/>
    </row>
    <row r="4" spans="1:14" ht="25.5" x14ac:dyDescent="0.2">
      <c r="A4" s="47" t="s">
        <v>2</v>
      </c>
      <c r="B4" s="95"/>
      <c r="C4" s="83" t="s">
        <v>52</v>
      </c>
      <c r="D4" s="95"/>
      <c r="E4" s="47" t="s">
        <v>174</v>
      </c>
      <c r="F4" s="47" t="s">
        <v>175</v>
      </c>
      <c r="G4" s="47" t="s">
        <v>176</v>
      </c>
      <c r="H4" s="47" t="s">
        <v>177</v>
      </c>
      <c r="I4" s="47" t="s">
        <v>178</v>
      </c>
      <c r="J4" s="47" t="s">
        <v>179</v>
      </c>
      <c r="K4" s="47" t="s">
        <v>180</v>
      </c>
      <c r="L4" s="47" t="s">
        <v>181</v>
      </c>
      <c r="M4" s="47" t="s">
        <v>110</v>
      </c>
      <c r="N4" s="47" t="s">
        <v>62</v>
      </c>
    </row>
    <row r="5" spans="1:14" x14ac:dyDescent="0.2">
      <c r="A5" s="121"/>
      <c r="B5" s="96"/>
      <c r="C5" s="121"/>
      <c r="D5" s="51"/>
      <c r="E5" s="51" t="s">
        <v>7</v>
      </c>
      <c r="F5" s="51" t="s">
        <v>8</v>
      </c>
      <c r="G5" s="51" t="s">
        <v>9</v>
      </c>
      <c r="H5" s="51" t="s">
        <v>10</v>
      </c>
      <c r="I5" s="51" t="s">
        <v>11</v>
      </c>
      <c r="J5" s="51" t="s">
        <v>12</v>
      </c>
      <c r="K5" s="51" t="s">
        <v>13</v>
      </c>
      <c r="L5" s="51" t="s">
        <v>182</v>
      </c>
      <c r="M5" s="51" t="s">
        <v>183</v>
      </c>
      <c r="N5" s="152" t="s">
        <v>184</v>
      </c>
    </row>
    <row r="6" spans="1:14" x14ac:dyDescent="0.2">
      <c r="A6" s="51"/>
      <c r="B6" s="78"/>
      <c r="C6" s="78"/>
      <c r="D6" s="78"/>
      <c r="E6" s="78"/>
      <c r="F6" s="120"/>
      <c r="G6" s="120"/>
      <c r="H6" s="120"/>
      <c r="I6" s="120"/>
      <c r="J6" s="120"/>
      <c r="K6" s="120"/>
      <c r="L6" s="120"/>
      <c r="M6" s="120"/>
      <c r="N6" s="120"/>
    </row>
    <row r="7" spans="1:14" x14ac:dyDescent="0.2">
      <c r="A7" s="121"/>
      <c r="B7" s="78"/>
      <c r="C7" s="92" t="s">
        <v>128</v>
      </c>
      <c r="D7" s="78"/>
      <c r="E7" s="121"/>
      <c r="F7" s="121"/>
      <c r="G7" s="121"/>
      <c r="H7" s="121"/>
      <c r="I7" s="121"/>
      <c r="J7" s="121"/>
      <c r="K7" s="121"/>
      <c r="L7" s="121"/>
      <c r="M7" s="121"/>
      <c r="N7" s="121"/>
    </row>
    <row r="8" spans="1:14" x14ac:dyDescent="0.2">
      <c r="A8" s="51">
        <v>1</v>
      </c>
      <c r="B8" s="78"/>
      <c r="C8" s="78" t="s">
        <v>185</v>
      </c>
      <c r="D8" s="62"/>
      <c r="E8" s="52">
        <v>3372</v>
      </c>
      <c r="F8" s="51">
        <v>715</v>
      </c>
      <c r="G8" s="51">
        <v>6</v>
      </c>
      <c r="H8" s="51">
        <v>88</v>
      </c>
      <c r="I8" s="51">
        <v>167</v>
      </c>
      <c r="J8" s="51">
        <v>42</v>
      </c>
      <c r="K8" s="51">
        <v>42</v>
      </c>
      <c r="L8" s="51">
        <v>179</v>
      </c>
      <c r="M8" s="52">
        <v>3327</v>
      </c>
      <c r="N8" s="52">
        <v>7939</v>
      </c>
    </row>
    <row r="9" spans="1:14" x14ac:dyDescent="0.2">
      <c r="A9" s="51">
        <v>2</v>
      </c>
      <c r="B9" s="78"/>
      <c r="C9" s="78" t="s">
        <v>186</v>
      </c>
      <c r="D9" s="62"/>
      <c r="E9" s="80">
        <v>584</v>
      </c>
      <c r="F9" s="80">
        <v>0</v>
      </c>
      <c r="G9" s="80">
        <v>0</v>
      </c>
      <c r="H9" s="80">
        <v>31</v>
      </c>
      <c r="I9" s="80">
        <v>103</v>
      </c>
      <c r="J9" s="80">
        <v>3</v>
      </c>
      <c r="K9" s="80">
        <v>61</v>
      </c>
      <c r="L9" s="80">
        <v>207</v>
      </c>
      <c r="M9" s="80">
        <v>0</v>
      </c>
      <c r="N9" s="80">
        <v>987</v>
      </c>
    </row>
    <row r="10" spans="1:14" x14ac:dyDescent="0.2">
      <c r="A10" s="51">
        <v>3</v>
      </c>
      <c r="B10" s="78"/>
      <c r="C10" s="78" t="s">
        <v>187</v>
      </c>
      <c r="D10" s="62"/>
      <c r="E10" s="52">
        <v>3956</v>
      </c>
      <c r="F10" s="51">
        <v>715</v>
      </c>
      <c r="G10" s="51">
        <v>6</v>
      </c>
      <c r="H10" s="51">
        <v>118</v>
      </c>
      <c r="I10" s="51">
        <v>270</v>
      </c>
      <c r="J10" s="51">
        <v>45</v>
      </c>
      <c r="K10" s="51">
        <v>103</v>
      </c>
      <c r="L10" s="51">
        <v>386</v>
      </c>
      <c r="M10" s="52">
        <v>3327</v>
      </c>
      <c r="N10" s="52">
        <v>8926</v>
      </c>
    </row>
    <row r="11" spans="1:14" ht="15" x14ac:dyDescent="0.2">
      <c r="A11" s="121"/>
      <c r="B11" s="96"/>
      <c r="C11" s="121"/>
      <c r="D11" s="88"/>
      <c r="E11" s="140"/>
      <c r="F11" s="140"/>
      <c r="G11" s="140"/>
      <c r="H11" s="140"/>
      <c r="I11" s="140"/>
      <c r="J11" s="140"/>
      <c r="K11" s="140"/>
      <c r="L11" s="140"/>
      <c r="M11" s="140"/>
      <c r="N11" s="140"/>
    </row>
    <row r="12" spans="1:14" ht="15" x14ac:dyDescent="0.2">
      <c r="A12" s="121"/>
      <c r="B12" s="78"/>
      <c r="C12" s="92" t="s">
        <v>122</v>
      </c>
      <c r="D12" s="78"/>
      <c r="E12" s="140"/>
      <c r="F12" s="140"/>
      <c r="G12" s="140"/>
      <c r="H12" s="140"/>
      <c r="I12" s="140"/>
      <c r="J12" s="140"/>
      <c r="K12" s="140"/>
      <c r="L12" s="140"/>
      <c r="M12" s="140"/>
      <c r="N12" s="140"/>
    </row>
    <row r="13" spans="1:14" x14ac:dyDescent="0.2">
      <c r="A13" s="51">
        <v>4</v>
      </c>
      <c r="B13" s="78"/>
      <c r="C13" s="78" t="s">
        <v>185</v>
      </c>
      <c r="D13" s="62"/>
      <c r="E13" s="52">
        <v>3485</v>
      </c>
      <c r="F13" s="51">
        <v>698</v>
      </c>
      <c r="G13" s="51">
        <v>6</v>
      </c>
      <c r="H13" s="51">
        <v>88</v>
      </c>
      <c r="I13" s="51">
        <v>155</v>
      </c>
      <c r="J13" s="51">
        <v>45</v>
      </c>
      <c r="K13" s="51">
        <v>42</v>
      </c>
      <c r="L13" s="51">
        <v>173</v>
      </c>
      <c r="M13" s="52">
        <v>3283</v>
      </c>
      <c r="N13" s="52">
        <v>7973</v>
      </c>
    </row>
    <row r="14" spans="1:14" x14ac:dyDescent="0.2">
      <c r="A14" s="51">
        <v>5</v>
      </c>
      <c r="B14" s="78"/>
      <c r="C14" s="78" t="s">
        <v>186</v>
      </c>
      <c r="D14" s="62"/>
      <c r="E14" s="80">
        <v>584</v>
      </c>
      <c r="F14" s="80">
        <v>0</v>
      </c>
      <c r="G14" s="80">
        <v>0</v>
      </c>
      <c r="H14" s="80">
        <v>31</v>
      </c>
      <c r="I14" s="80">
        <v>103</v>
      </c>
      <c r="J14" s="80">
        <v>3</v>
      </c>
      <c r="K14" s="80">
        <v>61</v>
      </c>
      <c r="L14" s="80">
        <v>207</v>
      </c>
      <c r="M14" s="80">
        <v>0</v>
      </c>
      <c r="N14" s="80">
        <v>987</v>
      </c>
    </row>
    <row r="15" spans="1:14" x14ac:dyDescent="0.2">
      <c r="A15" s="51">
        <v>6</v>
      </c>
      <c r="B15" s="78"/>
      <c r="C15" s="78" t="s">
        <v>187</v>
      </c>
      <c r="D15" s="62"/>
      <c r="E15" s="52">
        <v>4069</v>
      </c>
      <c r="F15" s="51">
        <v>698</v>
      </c>
      <c r="G15" s="51">
        <v>6</v>
      </c>
      <c r="H15" s="51">
        <v>119</v>
      </c>
      <c r="I15" s="51">
        <v>257</v>
      </c>
      <c r="J15" s="51">
        <v>47</v>
      </c>
      <c r="K15" s="51">
        <v>102</v>
      </c>
      <c r="L15" s="51">
        <v>379</v>
      </c>
      <c r="M15" s="52">
        <v>3283</v>
      </c>
      <c r="N15" s="52">
        <v>8960</v>
      </c>
    </row>
    <row r="16" spans="1:14" ht="15" x14ac:dyDescent="0.2">
      <c r="A16" s="121"/>
      <c r="B16" s="96"/>
      <c r="C16" s="121"/>
      <c r="D16" s="88"/>
      <c r="E16" s="140"/>
      <c r="F16" s="140"/>
      <c r="G16" s="140"/>
      <c r="H16" s="140"/>
      <c r="I16" s="140"/>
      <c r="J16" s="140"/>
      <c r="K16" s="140"/>
      <c r="L16" s="140"/>
      <c r="M16" s="140"/>
      <c r="N16" s="140"/>
    </row>
    <row r="17" spans="1:14" x14ac:dyDescent="0.2">
      <c r="A17" s="51">
        <v>7</v>
      </c>
      <c r="B17" s="78"/>
      <c r="C17" s="78" t="s">
        <v>188</v>
      </c>
      <c r="D17" s="62"/>
      <c r="E17" s="153">
        <v>113</v>
      </c>
      <c r="F17" s="153">
        <v>-17</v>
      </c>
      <c r="G17" s="153">
        <v>0</v>
      </c>
      <c r="H17" s="153">
        <v>1</v>
      </c>
      <c r="I17" s="153">
        <v>-13</v>
      </c>
      <c r="J17" s="153">
        <v>3</v>
      </c>
      <c r="K17" s="153">
        <v>-1</v>
      </c>
      <c r="L17" s="153">
        <v>-7</v>
      </c>
      <c r="M17" s="153">
        <v>-44</v>
      </c>
      <c r="N17" s="153">
        <v>34</v>
      </c>
    </row>
    <row r="18" spans="1:14" x14ac:dyDescent="0.2">
      <c r="A18" s="51">
        <v>8</v>
      </c>
      <c r="B18" s="78"/>
      <c r="C18" s="78" t="s">
        <v>189</v>
      </c>
      <c r="D18" s="62"/>
      <c r="E18" s="154">
        <v>2.9000000000000001E-2</v>
      </c>
      <c r="F18" s="154">
        <v>-2.4E-2</v>
      </c>
      <c r="G18" s="154">
        <v>-5.0000000000000001E-3</v>
      </c>
      <c r="H18" s="154">
        <v>7.0000000000000001E-3</v>
      </c>
      <c r="I18" s="154">
        <v>-4.7E-2</v>
      </c>
      <c r="J18" s="154">
        <v>5.7000000000000002E-2</v>
      </c>
      <c r="K18" s="154">
        <v>-8.0000000000000002E-3</v>
      </c>
      <c r="L18" s="154">
        <v>-1.7999999999999999E-2</v>
      </c>
      <c r="M18" s="154">
        <v>-1.2999999999999999E-2</v>
      </c>
      <c r="N18" s="154">
        <v>4.0000000000000001E-3</v>
      </c>
    </row>
    <row r="19" spans="1:14" x14ac:dyDescent="0.2">
      <c r="A19" s="51"/>
      <c r="B19" s="78"/>
      <c r="C19" s="78"/>
      <c r="D19" s="62"/>
      <c r="E19" s="62"/>
      <c r="F19" s="62"/>
      <c r="G19" s="62"/>
      <c r="H19" s="62"/>
      <c r="I19" s="62"/>
      <c r="J19" s="62"/>
      <c r="K19" s="62"/>
      <c r="L19" s="62"/>
      <c r="M19" s="62"/>
      <c r="N19" s="62"/>
    </row>
    <row r="20" spans="1:14" x14ac:dyDescent="0.2">
      <c r="A20" s="173" t="s">
        <v>48</v>
      </c>
      <c r="B20" s="173"/>
      <c r="C20" s="78"/>
      <c r="D20" s="62"/>
      <c r="E20" s="62"/>
      <c r="F20" s="62"/>
      <c r="G20" s="62"/>
      <c r="H20" s="62"/>
      <c r="I20" s="62"/>
      <c r="J20" s="62"/>
      <c r="K20" s="62"/>
      <c r="L20" s="62"/>
      <c r="M20" s="62"/>
      <c r="N20" s="62"/>
    </row>
    <row r="21" spans="1:14" x14ac:dyDescent="0.2">
      <c r="A21" s="43" t="s">
        <v>49</v>
      </c>
      <c r="B21" s="31" t="s">
        <v>190</v>
      </c>
      <c r="C21" s="78"/>
      <c r="D21" s="78"/>
      <c r="E21" s="78"/>
      <c r="F21" s="78"/>
      <c r="G21" s="78"/>
      <c r="H21" s="78"/>
      <c r="I21" s="78"/>
      <c r="J21" s="78"/>
      <c r="K21" s="78"/>
      <c r="L21" s="78"/>
      <c r="M21" s="78"/>
    </row>
    <row r="22" spans="1:14" ht="15" customHeight="1" x14ac:dyDescent="0.2">
      <c r="A22" s="49"/>
      <c r="B22" s="31"/>
      <c r="C22" s="78"/>
      <c r="D22" s="78"/>
      <c r="E22" s="78"/>
      <c r="F22" s="78"/>
      <c r="G22" s="78"/>
      <c r="H22" s="78"/>
      <c r="I22" s="78"/>
      <c r="J22" s="78"/>
      <c r="K22" s="78"/>
      <c r="L22" s="78"/>
      <c r="M22" s="78"/>
    </row>
  </sheetData>
  <mergeCells count="3">
    <mergeCell ref="A1:N1"/>
    <mergeCell ref="A2:N2"/>
    <mergeCell ref="A20:B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4C7A0-EF41-44B7-97D1-891167CFADE9}">
  <dimension ref="A1:F11"/>
  <sheetViews>
    <sheetView workbookViewId="0">
      <selection sqref="A1:F1"/>
    </sheetView>
  </sheetViews>
  <sheetFormatPr defaultColWidth="9.140625" defaultRowHeight="12.75" x14ac:dyDescent="0.2"/>
  <cols>
    <col min="1" max="1" width="4.7109375" style="2" customWidth="1"/>
    <col min="2" max="2" width="1.7109375" style="2" customWidth="1"/>
    <col min="3" max="3" width="21.42578125" style="2" customWidth="1"/>
    <col min="4" max="4" width="1.7109375" style="2" customWidth="1"/>
    <col min="5" max="5" width="13.28515625" style="2" customWidth="1"/>
    <col min="6" max="6" width="13.7109375" style="2" customWidth="1"/>
    <col min="7" max="16384" width="9.140625" style="2"/>
  </cols>
  <sheetData>
    <row r="1" spans="1:6" x14ac:dyDescent="0.2">
      <c r="A1" s="174" t="s">
        <v>0</v>
      </c>
      <c r="B1" s="174"/>
      <c r="C1" s="174"/>
      <c r="D1" s="174"/>
      <c r="E1" s="174"/>
      <c r="F1" s="174"/>
    </row>
    <row r="2" spans="1:6" x14ac:dyDescent="0.2">
      <c r="A2" s="174" t="s">
        <v>191</v>
      </c>
      <c r="B2" s="174"/>
      <c r="C2" s="174"/>
      <c r="D2" s="174"/>
      <c r="E2" s="174"/>
      <c r="F2" s="174"/>
    </row>
    <row r="3" spans="1:6" x14ac:dyDescent="0.2">
      <c r="A3" s="175"/>
      <c r="B3" s="175"/>
      <c r="C3" s="175"/>
      <c r="D3" s="175"/>
      <c r="E3" s="175"/>
      <c r="F3" s="175"/>
    </row>
    <row r="4" spans="1:6" x14ac:dyDescent="0.2">
      <c r="A4" s="96"/>
      <c r="B4" s="96"/>
      <c r="C4" s="96"/>
      <c r="D4" s="96"/>
      <c r="E4" s="137">
        <v>1999</v>
      </c>
      <c r="F4" s="137">
        <v>2013</v>
      </c>
    </row>
    <row r="5" spans="1:6" ht="25.5" x14ac:dyDescent="0.2">
      <c r="A5" s="102" t="s">
        <v>2</v>
      </c>
      <c r="B5" s="96"/>
      <c r="C5" s="104" t="s">
        <v>192</v>
      </c>
      <c r="D5" s="96"/>
      <c r="E5" s="105" t="s">
        <v>193</v>
      </c>
      <c r="F5" s="105" t="s">
        <v>193</v>
      </c>
    </row>
    <row r="6" spans="1:6" x14ac:dyDescent="0.2">
      <c r="A6" s="96"/>
      <c r="B6" s="96"/>
      <c r="C6" s="88"/>
      <c r="D6" s="96"/>
      <c r="E6" s="96" t="s">
        <v>7</v>
      </c>
      <c r="F6" s="96" t="s">
        <v>8</v>
      </c>
    </row>
    <row r="7" spans="1:6" x14ac:dyDescent="0.2">
      <c r="A7" s="96"/>
      <c r="B7" s="96"/>
      <c r="C7" s="88"/>
      <c r="D7" s="96"/>
      <c r="E7" s="96"/>
      <c r="F7" s="96"/>
    </row>
    <row r="8" spans="1:6" x14ac:dyDescent="0.2">
      <c r="A8" s="96">
        <v>1</v>
      </c>
      <c r="B8" s="96"/>
      <c r="C8" s="78" t="s">
        <v>110</v>
      </c>
      <c r="D8" s="96"/>
      <c r="E8" s="51">
        <v>9.1</v>
      </c>
      <c r="F8" s="51">
        <v>8.9</v>
      </c>
    </row>
    <row r="9" spans="1:6" x14ac:dyDescent="0.2">
      <c r="A9" s="96">
        <v>2</v>
      </c>
      <c r="B9" s="96"/>
      <c r="C9" s="78" t="s">
        <v>194</v>
      </c>
      <c r="D9" s="96"/>
      <c r="E9" s="51">
        <v>0.6</v>
      </c>
      <c r="F9" s="51">
        <v>0.6</v>
      </c>
    </row>
    <row r="10" spans="1:6" ht="13.5" thickBot="1" x14ac:dyDescent="0.25">
      <c r="A10" s="96">
        <v>3</v>
      </c>
      <c r="B10" s="96"/>
      <c r="C10" s="78" t="s">
        <v>62</v>
      </c>
      <c r="D10" s="96"/>
      <c r="E10" s="103">
        <v>9.6999999999999993</v>
      </c>
      <c r="F10" s="103">
        <v>9.5</v>
      </c>
    </row>
    <row r="11" spans="1:6" ht="13.5" thickTop="1" x14ac:dyDescent="0.2"/>
  </sheetData>
  <mergeCells count="3">
    <mergeCell ref="A1:F1"/>
    <mergeCell ref="A2:F2"/>
    <mergeCell ref="A3:F3"/>
  </mergeCells>
  <pageMargins left="0.7" right="0.7" top="0.75" bottom="0.75" header="0.3" footer="0.3"/>
  <pageSetup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F7CDD-FBD7-4761-9DE4-DC8D19890497}">
  <dimension ref="A1:E15"/>
  <sheetViews>
    <sheetView workbookViewId="0">
      <selection activeCell="G11" sqref="G11"/>
    </sheetView>
  </sheetViews>
  <sheetFormatPr defaultColWidth="9.140625" defaultRowHeight="12.75" x14ac:dyDescent="0.2"/>
  <cols>
    <col min="1" max="1" width="4.7109375" style="2" customWidth="1"/>
    <col min="2" max="2" width="1.7109375" style="2" customWidth="1"/>
    <col min="3" max="3" width="38.85546875" style="2" customWidth="1"/>
    <col min="4" max="4" width="1.7109375" style="2" customWidth="1"/>
    <col min="5" max="5" width="17.5703125" style="2" customWidth="1"/>
    <col min="6" max="16384" width="9.140625" style="2"/>
  </cols>
  <sheetData>
    <row r="1" spans="1:5" x14ac:dyDescent="0.2">
      <c r="A1" s="174" t="s">
        <v>23</v>
      </c>
      <c r="B1" s="174"/>
      <c r="C1" s="174"/>
      <c r="D1" s="174"/>
      <c r="E1" s="174"/>
    </row>
    <row r="2" spans="1:5" x14ac:dyDescent="0.2">
      <c r="A2" s="174" t="s">
        <v>195</v>
      </c>
      <c r="B2" s="174"/>
      <c r="C2" s="174"/>
      <c r="D2" s="174"/>
      <c r="E2" s="174"/>
    </row>
    <row r="3" spans="1:5" x14ac:dyDescent="0.2">
      <c r="A3" s="96"/>
      <c r="B3" s="96"/>
      <c r="C3" s="78"/>
      <c r="D3" s="96"/>
      <c r="E3" s="96"/>
    </row>
    <row r="4" spans="1:5" x14ac:dyDescent="0.2">
      <c r="A4" s="96"/>
      <c r="B4" s="96"/>
      <c r="C4" s="78"/>
      <c r="D4" s="96"/>
      <c r="E4" s="137">
        <v>2013</v>
      </c>
    </row>
    <row r="5" spans="1:5" ht="25.5" x14ac:dyDescent="0.2">
      <c r="A5" s="105" t="s">
        <v>2</v>
      </c>
      <c r="B5" s="106"/>
      <c r="C5" s="83" t="s">
        <v>196</v>
      </c>
      <c r="D5" s="106"/>
      <c r="E5" s="105" t="s">
        <v>193</v>
      </c>
    </row>
    <row r="6" spans="1:5" x14ac:dyDescent="0.2">
      <c r="A6" s="96"/>
      <c r="B6" s="96"/>
      <c r="C6" s="88"/>
      <c r="D6" s="96"/>
      <c r="E6" s="96" t="s">
        <v>7</v>
      </c>
    </row>
    <row r="7" spans="1:5" x14ac:dyDescent="0.2">
      <c r="A7" s="96"/>
      <c r="B7" s="96"/>
      <c r="C7" s="88"/>
      <c r="D7" s="96"/>
      <c r="E7" s="96"/>
    </row>
    <row r="8" spans="1:5" x14ac:dyDescent="0.2">
      <c r="A8" s="51">
        <v>1</v>
      </c>
      <c r="B8" s="96"/>
      <c r="C8" s="78" t="s">
        <v>197</v>
      </c>
      <c r="D8" s="96"/>
      <c r="E8" s="51">
        <v>2.6</v>
      </c>
    </row>
    <row r="9" spans="1:5" x14ac:dyDescent="0.2">
      <c r="A9" s="51">
        <v>2</v>
      </c>
      <c r="B9" s="96"/>
      <c r="C9" s="78" t="s">
        <v>198</v>
      </c>
      <c r="D9" s="96"/>
      <c r="E9" s="51">
        <v>2.2000000000000002</v>
      </c>
    </row>
    <row r="10" spans="1:5" x14ac:dyDescent="0.2">
      <c r="A10" s="51">
        <v>3</v>
      </c>
      <c r="B10" s="96"/>
      <c r="C10" s="78" t="s">
        <v>199</v>
      </c>
      <c r="D10" s="96"/>
      <c r="E10" s="51">
        <v>1.1000000000000001</v>
      </c>
    </row>
    <row r="11" spans="1:5" x14ac:dyDescent="0.2">
      <c r="A11" s="51">
        <v>4</v>
      </c>
      <c r="B11" s="96"/>
      <c r="C11" s="78" t="s">
        <v>200</v>
      </c>
      <c r="D11" s="96"/>
      <c r="E11" s="123">
        <v>2</v>
      </c>
    </row>
    <row r="12" spans="1:5" x14ac:dyDescent="0.2">
      <c r="A12" s="51">
        <v>5</v>
      </c>
      <c r="B12" s="96"/>
      <c r="C12" s="78" t="s">
        <v>201</v>
      </c>
      <c r="D12" s="96"/>
      <c r="E12" s="51">
        <v>0.9</v>
      </c>
    </row>
    <row r="13" spans="1:5" x14ac:dyDescent="0.2">
      <c r="A13" s="51">
        <v>6</v>
      </c>
      <c r="B13" s="96"/>
      <c r="C13" s="78" t="s">
        <v>202</v>
      </c>
      <c r="D13" s="96"/>
      <c r="E13" s="51">
        <v>0.7</v>
      </c>
    </row>
    <row r="14" spans="1:5" ht="13.5" thickBot="1" x14ac:dyDescent="0.25">
      <c r="A14" s="51">
        <v>7</v>
      </c>
      <c r="B14" s="96"/>
      <c r="C14" s="78" t="s">
        <v>62</v>
      </c>
      <c r="D14" s="96"/>
      <c r="E14" s="103">
        <v>9.5</v>
      </c>
    </row>
    <row r="15" spans="1:5" ht="13.5" thickTop="1" x14ac:dyDescent="0.2"/>
  </sheetData>
  <mergeCells count="2">
    <mergeCell ref="A1:E1"/>
    <mergeCell ref="A2:E2"/>
  </mergeCells>
  <pageMargins left="0.7" right="0.7" top="0.75" bottom="0.75" header="0.3" footer="0.3"/>
  <pageSetup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B808E-6D83-4AC3-9CF5-FAA4D1985BC4}">
  <dimension ref="A1:E14"/>
  <sheetViews>
    <sheetView workbookViewId="0">
      <selection sqref="A1:E1"/>
    </sheetView>
  </sheetViews>
  <sheetFormatPr defaultColWidth="9.140625" defaultRowHeight="12.75" x14ac:dyDescent="0.2"/>
  <cols>
    <col min="1" max="1" width="4.7109375" style="2" customWidth="1"/>
    <col min="2" max="2" width="1.7109375" style="2" customWidth="1"/>
    <col min="3" max="3" width="38.42578125" style="2" customWidth="1"/>
    <col min="4" max="4" width="1.7109375" style="2" customWidth="1"/>
    <col min="5" max="16384" width="9.140625" style="2"/>
  </cols>
  <sheetData>
    <row r="1" spans="1:5" ht="15" customHeight="1" x14ac:dyDescent="0.2">
      <c r="A1" s="174" t="s">
        <v>203</v>
      </c>
      <c r="B1" s="174"/>
      <c r="C1" s="174"/>
      <c r="D1" s="174"/>
      <c r="E1" s="174"/>
    </row>
    <row r="2" spans="1:5" x14ac:dyDescent="0.2">
      <c r="A2" s="174" t="s">
        <v>204</v>
      </c>
      <c r="B2" s="174"/>
      <c r="C2" s="174"/>
      <c r="D2" s="174"/>
      <c r="E2" s="174"/>
    </row>
    <row r="3" spans="1:5" x14ac:dyDescent="0.2">
      <c r="A3" s="96"/>
      <c r="B3" s="96"/>
      <c r="C3" s="78"/>
      <c r="D3" s="96"/>
      <c r="E3" s="96"/>
    </row>
    <row r="4" spans="1:5" ht="25.5" x14ac:dyDescent="0.2">
      <c r="A4" s="105" t="s">
        <v>2</v>
      </c>
      <c r="B4" s="106"/>
      <c r="C4" s="83" t="s">
        <v>196</v>
      </c>
      <c r="D4" s="106"/>
      <c r="E4" s="105" t="s">
        <v>122</v>
      </c>
    </row>
    <row r="5" spans="1:5" x14ac:dyDescent="0.2">
      <c r="A5" s="96"/>
      <c r="B5" s="96"/>
      <c r="C5" s="88"/>
      <c r="D5" s="96"/>
      <c r="E5" s="96" t="s">
        <v>7</v>
      </c>
    </row>
    <row r="6" spans="1:5" x14ac:dyDescent="0.2">
      <c r="A6" s="96"/>
      <c r="B6" s="96"/>
      <c r="C6" s="88"/>
      <c r="D6" s="96"/>
      <c r="E6" s="96"/>
    </row>
    <row r="7" spans="1:5" x14ac:dyDescent="0.2">
      <c r="A7" s="51">
        <v>1</v>
      </c>
      <c r="B7" s="96"/>
      <c r="C7" s="78" t="s">
        <v>197</v>
      </c>
      <c r="D7" s="96"/>
      <c r="E7" s="51">
        <v>7.9</v>
      </c>
    </row>
    <row r="8" spans="1:5" x14ac:dyDescent="0.2">
      <c r="A8" s="51">
        <v>2</v>
      </c>
      <c r="B8" s="96"/>
      <c r="C8" s="78" t="s">
        <v>199</v>
      </c>
      <c r="D8" s="96"/>
      <c r="E8" s="51">
        <v>1.3</v>
      </c>
    </row>
    <row r="9" spans="1:5" x14ac:dyDescent="0.2">
      <c r="A9" s="51">
        <v>3</v>
      </c>
      <c r="B9" s="96"/>
      <c r="C9" s="78" t="s">
        <v>205</v>
      </c>
      <c r="D9" s="96"/>
      <c r="E9" s="51">
        <v>4.8</v>
      </c>
    </row>
    <row r="10" spans="1:5" x14ac:dyDescent="0.2">
      <c r="A10" s="51">
        <v>4</v>
      </c>
      <c r="B10" s="96"/>
      <c r="C10" s="78" t="s">
        <v>201</v>
      </c>
      <c r="D10" s="96"/>
      <c r="E10" s="51">
        <v>1.6</v>
      </c>
    </row>
    <row r="11" spans="1:5" ht="13.5" thickBot="1" x14ac:dyDescent="0.25">
      <c r="A11" s="51">
        <v>5</v>
      </c>
      <c r="B11" s="96"/>
      <c r="C11" s="78" t="s">
        <v>62</v>
      </c>
      <c r="D11" s="96"/>
      <c r="E11" s="103">
        <v>15.6</v>
      </c>
    </row>
    <row r="12" spans="1:5" ht="13.5" thickTop="1" x14ac:dyDescent="0.2">
      <c r="A12" s="55"/>
    </row>
    <row r="13" spans="1:5" x14ac:dyDescent="0.2">
      <c r="A13" s="55"/>
    </row>
    <row r="14" spans="1:5" x14ac:dyDescent="0.2">
      <c r="A14" s="55"/>
    </row>
  </sheetData>
  <mergeCells count="2">
    <mergeCell ref="A1:E1"/>
    <mergeCell ref="A2:E2"/>
  </mergeCells>
  <pageMargins left="0.7" right="0.7" top="0.75" bottom="0.75" header="0.3" footer="0.3"/>
  <pageSetup orientation="portrait" r:id="rId1"/>
  <customProperties>
    <customPr name="EpmWorksheetKeyString_GU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0399-59A4-4CE0-82A2-03953B10477E}">
  <dimension ref="A1:I26"/>
  <sheetViews>
    <sheetView workbookViewId="0">
      <selection sqref="A1:I1"/>
    </sheetView>
  </sheetViews>
  <sheetFormatPr defaultColWidth="9.140625" defaultRowHeight="12.75" x14ac:dyDescent="0.2"/>
  <cols>
    <col min="1" max="1" width="4.7109375" style="2" customWidth="1"/>
    <col min="2" max="2" width="1.7109375" style="2" customWidth="1"/>
    <col min="3" max="3" width="16.42578125" style="2" customWidth="1"/>
    <col min="4" max="4" width="1.7109375" style="2" customWidth="1"/>
    <col min="5" max="5" width="11.5703125" style="2" customWidth="1"/>
    <col min="6" max="6" width="12.85546875" style="2" customWidth="1"/>
    <col min="7" max="7" width="12.140625" style="2" customWidth="1"/>
    <col min="8" max="8" width="11" style="2" customWidth="1"/>
    <col min="9" max="9" width="11.7109375" style="2" customWidth="1"/>
    <col min="10" max="16384" width="9.140625" style="2"/>
  </cols>
  <sheetData>
    <row r="1" spans="1:9" ht="15" customHeight="1" x14ac:dyDescent="0.2">
      <c r="A1" s="172" t="s">
        <v>0</v>
      </c>
      <c r="B1" s="172"/>
      <c r="C1" s="172"/>
      <c r="D1" s="172"/>
      <c r="E1" s="172"/>
      <c r="F1" s="172"/>
      <c r="G1" s="172"/>
      <c r="H1" s="172"/>
      <c r="I1" s="172"/>
    </row>
    <row r="2" spans="1:9" ht="12.75" customHeight="1" x14ac:dyDescent="0.2">
      <c r="A2" s="172" t="s">
        <v>206</v>
      </c>
      <c r="B2" s="172"/>
      <c r="C2" s="172"/>
      <c r="D2" s="172"/>
      <c r="E2" s="172"/>
      <c r="F2" s="172"/>
      <c r="G2" s="172"/>
      <c r="H2" s="172"/>
      <c r="I2" s="172"/>
    </row>
    <row r="3" spans="1:9" x14ac:dyDescent="0.2">
      <c r="B3" s="21"/>
      <c r="C3" s="51"/>
      <c r="D3" s="21"/>
      <c r="E3" s="58"/>
      <c r="F3" s="58"/>
      <c r="G3" s="58"/>
      <c r="H3" s="58"/>
      <c r="I3" s="58"/>
    </row>
    <row r="4" spans="1:9" ht="25.5" x14ac:dyDescent="0.2">
      <c r="A4" s="68" t="s">
        <v>2</v>
      </c>
      <c r="C4" s="59" t="s">
        <v>207</v>
      </c>
      <c r="E4" s="67" t="s">
        <v>208</v>
      </c>
      <c r="F4" s="67" t="s">
        <v>209</v>
      </c>
      <c r="G4" s="67" t="s">
        <v>210</v>
      </c>
      <c r="H4" s="67" t="s">
        <v>211</v>
      </c>
      <c r="I4" s="67" t="s">
        <v>212</v>
      </c>
    </row>
    <row r="5" spans="1:9" x14ac:dyDescent="0.2">
      <c r="C5" s="51"/>
      <c r="E5" s="51" t="s">
        <v>213</v>
      </c>
      <c r="F5" s="51" t="s">
        <v>214</v>
      </c>
      <c r="G5" s="51" t="s">
        <v>215</v>
      </c>
      <c r="H5" s="51" t="s">
        <v>216</v>
      </c>
      <c r="I5" s="51" t="s">
        <v>217</v>
      </c>
    </row>
    <row r="6" spans="1:9" x14ac:dyDescent="0.2">
      <c r="C6" s="51"/>
      <c r="E6" s="58"/>
      <c r="F6" s="58"/>
      <c r="G6" s="58"/>
      <c r="H6" s="58"/>
      <c r="I6" s="58"/>
    </row>
    <row r="7" spans="1:9" x14ac:dyDescent="0.2">
      <c r="A7" s="22">
        <v>1</v>
      </c>
      <c r="C7" s="60" t="s">
        <v>218</v>
      </c>
      <c r="E7" s="65">
        <v>1.8233160614367276</v>
      </c>
      <c r="F7" s="65">
        <v>7.6345336E-2</v>
      </c>
      <c r="G7" s="66">
        <v>1.8996613974367276</v>
      </c>
      <c r="H7" s="65">
        <v>1.4897639689152</v>
      </c>
      <c r="I7" s="66">
        <v>3.3894253663519276</v>
      </c>
    </row>
    <row r="8" spans="1:9" x14ac:dyDescent="0.2">
      <c r="A8" s="22">
        <v>2</v>
      </c>
      <c r="C8" s="60" t="s">
        <v>219</v>
      </c>
      <c r="E8" s="65">
        <v>1.8993592112283302</v>
      </c>
      <c r="F8" s="65">
        <v>7.9762E-2</v>
      </c>
      <c r="G8" s="66">
        <v>1.9791212112283301</v>
      </c>
      <c r="H8" s="65">
        <v>1.394518319401171</v>
      </c>
      <c r="I8" s="66">
        <v>3.3736395306295011</v>
      </c>
    </row>
    <row r="9" spans="1:9" x14ac:dyDescent="0.2">
      <c r="A9" s="22">
        <v>3</v>
      </c>
      <c r="C9" s="60" t="s">
        <v>220</v>
      </c>
      <c r="E9" s="65">
        <v>1.9813576764272918</v>
      </c>
      <c r="F9" s="65">
        <v>8.8803000000000007E-2</v>
      </c>
      <c r="G9" s="66">
        <v>2.070160676427292</v>
      </c>
      <c r="H9" s="65">
        <v>1.5285742908893014</v>
      </c>
      <c r="I9" s="66">
        <v>3.5987349673165934</v>
      </c>
    </row>
    <row r="10" spans="1:9" x14ac:dyDescent="0.2">
      <c r="A10" s="22">
        <v>4</v>
      </c>
      <c r="C10" s="60" t="s">
        <v>221</v>
      </c>
      <c r="E10" s="65">
        <v>2.0405793454924481</v>
      </c>
      <c r="F10" s="65">
        <v>6.6330199999999992E-2</v>
      </c>
      <c r="G10" s="66">
        <v>2.106909545492448</v>
      </c>
      <c r="H10" s="65">
        <v>1.5464740170879998</v>
      </c>
      <c r="I10" s="66">
        <v>3.6533835625804478</v>
      </c>
    </row>
    <row r="11" spans="1:9" x14ac:dyDescent="0.2">
      <c r="A11" s="22">
        <v>5</v>
      </c>
      <c r="C11" s="60" t="s">
        <v>222</v>
      </c>
      <c r="E11" s="65">
        <v>1.9375808734937841</v>
      </c>
      <c r="F11" s="65">
        <v>2.6870999999999999E-2</v>
      </c>
      <c r="G11" s="66">
        <v>1.9644518734937841</v>
      </c>
      <c r="H11" s="65">
        <v>1.9724600375574799</v>
      </c>
      <c r="I11" s="66">
        <v>3.936911911051264</v>
      </c>
    </row>
    <row r="12" spans="1:9" x14ac:dyDescent="0.2">
      <c r="A12" s="22">
        <v>6</v>
      </c>
      <c r="C12" s="60" t="s">
        <v>170</v>
      </c>
      <c r="E12" s="65">
        <v>2.1800494567509285</v>
      </c>
      <c r="F12" s="65">
        <v>3.5816228124955551E-2</v>
      </c>
      <c r="G12" s="66">
        <v>2.215865684875884</v>
      </c>
      <c r="H12" s="65">
        <v>1.7179476911704206</v>
      </c>
      <c r="I12" s="66">
        <v>3.9338133760463045</v>
      </c>
    </row>
    <row r="13" spans="1:9" x14ac:dyDescent="0.2">
      <c r="A13" s="22">
        <v>7</v>
      </c>
      <c r="C13" s="60" t="s">
        <v>223</v>
      </c>
      <c r="E13" s="65">
        <v>2.1065302946894664</v>
      </c>
      <c r="F13" s="65">
        <v>4.1795467775317084E-2</v>
      </c>
      <c r="G13" s="66">
        <v>2.1483257624647836</v>
      </c>
      <c r="H13" s="65">
        <v>1.8331199921570476</v>
      </c>
      <c r="I13" s="66">
        <v>3.9814457546218311</v>
      </c>
    </row>
    <row r="14" spans="1:9" x14ac:dyDescent="0.2">
      <c r="A14" s="22">
        <v>8</v>
      </c>
      <c r="C14" s="60" t="s">
        <v>224</v>
      </c>
      <c r="E14" s="65">
        <v>2.1945406951370323</v>
      </c>
      <c r="F14" s="65">
        <v>3.96530799168048E-2</v>
      </c>
      <c r="G14" s="66">
        <v>2.234193775053837</v>
      </c>
      <c r="H14" s="65">
        <v>1.7943861267376451</v>
      </c>
      <c r="I14" s="66">
        <v>4.0285799017914821</v>
      </c>
    </row>
    <row r="15" spans="1:9" x14ac:dyDescent="0.2">
      <c r="C15" s="61"/>
      <c r="E15" s="62"/>
      <c r="F15" s="62"/>
      <c r="G15" s="62"/>
      <c r="H15" s="62"/>
      <c r="I15" s="62"/>
    </row>
    <row r="16" spans="1:9" x14ac:dyDescent="0.2">
      <c r="A16" s="172" t="s">
        <v>225</v>
      </c>
      <c r="B16" s="172"/>
      <c r="C16" s="63"/>
      <c r="E16" s="62"/>
      <c r="F16" s="62"/>
      <c r="G16" s="62"/>
      <c r="H16" s="62"/>
      <c r="I16" s="62"/>
    </row>
    <row r="17" spans="1:9" ht="31.5" customHeight="1" x14ac:dyDescent="0.2">
      <c r="A17" s="64" t="s">
        <v>226</v>
      </c>
      <c r="B17" s="176" t="s">
        <v>227</v>
      </c>
      <c r="C17" s="176"/>
      <c r="D17" s="176"/>
      <c r="E17" s="176"/>
      <c r="F17" s="176"/>
      <c r="G17" s="176"/>
      <c r="H17" s="176"/>
      <c r="I17" s="176"/>
    </row>
    <row r="26" spans="1:9" x14ac:dyDescent="0.2">
      <c r="B26" s="41"/>
      <c r="D26" s="41"/>
    </row>
  </sheetData>
  <mergeCells count="4">
    <mergeCell ref="A1:I1"/>
    <mergeCell ref="A2:I2"/>
    <mergeCell ref="A16:B16"/>
    <mergeCell ref="B17:I17"/>
  </mergeCells>
  <pageMargins left="0.7" right="0.7" top="0.75" bottom="0.75" header="0.3" footer="0.3"/>
  <pageSetup orientation="portrait" r:id="rId1"/>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20C9-9ED4-4BE8-8901-307E8133E3E0}">
  <dimension ref="A1:H22"/>
  <sheetViews>
    <sheetView workbookViewId="0">
      <selection activeCell="I28" sqref="I28"/>
    </sheetView>
  </sheetViews>
  <sheetFormatPr defaultColWidth="9.140625" defaultRowHeight="15" x14ac:dyDescent="0.25"/>
  <cols>
    <col min="1" max="1" width="4.7109375" customWidth="1"/>
    <col min="2" max="2" width="1.7109375" customWidth="1"/>
    <col min="3" max="3" width="40.5703125" customWidth="1"/>
    <col min="4" max="4" width="1.7109375" customWidth="1"/>
    <col min="6" max="6" width="1.7109375" customWidth="1"/>
    <col min="8" max="8" width="10.5703125" customWidth="1"/>
  </cols>
  <sheetData>
    <row r="1" spans="1:8" x14ac:dyDescent="0.25">
      <c r="A1" s="172" t="s">
        <v>23</v>
      </c>
      <c r="B1" s="172"/>
      <c r="C1" s="172"/>
      <c r="D1" s="172"/>
      <c r="E1" s="172"/>
      <c r="F1" s="172"/>
      <c r="G1" s="172"/>
      <c r="H1" s="172"/>
    </row>
    <row r="2" spans="1:8" ht="15" customHeight="1" x14ac:dyDescent="0.25">
      <c r="A2" s="172" t="s">
        <v>228</v>
      </c>
      <c r="B2" s="172"/>
      <c r="C2" s="172"/>
      <c r="D2" s="172"/>
      <c r="E2" s="172"/>
      <c r="F2" s="172"/>
      <c r="G2" s="172"/>
      <c r="H2" s="172"/>
    </row>
    <row r="3" spans="1:8" x14ac:dyDescent="0.25">
      <c r="A3" s="2"/>
      <c r="B3" s="2"/>
      <c r="C3" s="51"/>
      <c r="D3" s="51"/>
      <c r="E3" s="58"/>
      <c r="F3" s="58"/>
      <c r="G3" s="58"/>
      <c r="H3" s="58"/>
    </row>
    <row r="4" spans="1:8" ht="26.25" x14ac:dyDescent="0.25">
      <c r="A4" s="5" t="s">
        <v>2</v>
      </c>
      <c r="B4" s="2"/>
      <c r="C4" s="93" t="s">
        <v>229</v>
      </c>
      <c r="D4" s="94"/>
      <c r="E4" s="47" t="s">
        <v>230</v>
      </c>
      <c r="F4" s="95"/>
      <c r="G4" s="47" t="s">
        <v>210</v>
      </c>
      <c r="H4" s="47" t="s">
        <v>211</v>
      </c>
    </row>
    <row r="5" spans="1:8" x14ac:dyDescent="0.25">
      <c r="A5" s="22"/>
      <c r="B5" s="2"/>
      <c r="C5" s="51"/>
      <c r="D5" s="51"/>
      <c r="E5" s="96" t="s">
        <v>7</v>
      </c>
      <c r="F5" s="96"/>
      <c r="G5" s="96" t="s">
        <v>8</v>
      </c>
      <c r="H5" s="96" t="s">
        <v>9</v>
      </c>
    </row>
    <row r="6" spans="1:8" x14ac:dyDescent="0.25">
      <c r="A6" s="22"/>
      <c r="B6" s="2"/>
      <c r="C6" s="63" t="s">
        <v>231</v>
      </c>
      <c r="D6" s="63"/>
      <c r="E6" s="61"/>
      <c r="F6" s="58"/>
      <c r="G6" s="58"/>
      <c r="H6" s="58"/>
    </row>
    <row r="7" spans="1:8" x14ac:dyDescent="0.25">
      <c r="A7" s="22">
        <v>1</v>
      </c>
      <c r="B7" s="2"/>
      <c r="C7" s="61" t="s">
        <v>232</v>
      </c>
      <c r="D7" s="61"/>
      <c r="E7" s="51"/>
      <c r="F7" s="96"/>
      <c r="G7" s="97">
        <v>0.623</v>
      </c>
      <c r="H7" s="97">
        <v>0.377</v>
      </c>
    </row>
    <row r="8" spans="1:8" x14ac:dyDescent="0.25">
      <c r="A8" s="22"/>
      <c r="B8" s="2"/>
      <c r="C8" s="62"/>
      <c r="D8" s="62"/>
      <c r="E8" s="96"/>
      <c r="F8" s="96"/>
      <c r="G8" s="96"/>
      <c r="H8" s="96"/>
    </row>
    <row r="9" spans="1:8" ht="25.5" x14ac:dyDescent="0.25">
      <c r="A9" s="22"/>
      <c r="B9" s="2"/>
      <c r="C9" s="63" t="s">
        <v>233</v>
      </c>
      <c r="D9" s="63"/>
      <c r="E9" s="87"/>
      <c r="F9" s="51"/>
      <c r="G9" s="96"/>
      <c r="H9" s="96"/>
    </row>
    <row r="10" spans="1:8" x14ac:dyDescent="0.25">
      <c r="A10" s="22">
        <f>A7+1</f>
        <v>2</v>
      </c>
      <c r="B10" s="2"/>
      <c r="C10" s="61" t="s">
        <v>234</v>
      </c>
      <c r="D10" s="61"/>
      <c r="E10" s="98">
        <v>3.0459269999999998</v>
      </c>
      <c r="F10" s="98"/>
      <c r="G10" s="99">
        <v>1.8976125209999999</v>
      </c>
      <c r="H10" s="98">
        <v>1.1483144789999999</v>
      </c>
    </row>
    <row r="11" spans="1:8" x14ac:dyDescent="0.25">
      <c r="A11" s="22">
        <f>A10+1</f>
        <v>3</v>
      </c>
      <c r="B11" s="2"/>
      <c r="C11" s="61" t="s">
        <v>235</v>
      </c>
      <c r="D11" s="61"/>
      <c r="E11" s="100">
        <v>0.99050000000000005</v>
      </c>
      <c r="F11" s="98"/>
      <c r="G11" s="100">
        <v>0</v>
      </c>
      <c r="H11" s="101">
        <v>0.99050000000000005</v>
      </c>
    </row>
    <row r="12" spans="1:8" x14ac:dyDescent="0.25">
      <c r="A12" s="22">
        <f>A11+1</f>
        <v>4</v>
      </c>
      <c r="B12" s="2"/>
      <c r="C12" s="61" t="s">
        <v>236</v>
      </c>
      <c r="D12" s="61"/>
      <c r="E12" s="99">
        <v>4.0364269999999998</v>
      </c>
      <c r="F12" s="98"/>
      <c r="G12" s="98">
        <v>1.8976125209999999</v>
      </c>
      <c r="H12" s="98">
        <v>2.1388144790000001</v>
      </c>
    </row>
    <row r="13" spans="1:8" x14ac:dyDescent="0.25">
      <c r="A13" s="89"/>
      <c r="B13" s="90"/>
      <c r="C13" s="91"/>
      <c r="D13" s="90"/>
      <c r="E13" s="91"/>
    </row>
    <row r="14" spans="1:8" x14ac:dyDescent="0.25">
      <c r="A14" s="22"/>
      <c r="B14" s="2"/>
      <c r="C14" s="92" t="s">
        <v>237</v>
      </c>
      <c r="D14" s="92"/>
      <c r="E14" s="87"/>
      <c r="F14" s="51"/>
      <c r="G14" s="96"/>
      <c r="H14" s="96"/>
    </row>
    <row r="15" spans="1:8" x14ac:dyDescent="0.25">
      <c r="A15" s="22">
        <v>5</v>
      </c>
      <c r="B15" s="2"/>
      <c r="C15" s="61" t="s">
        <v>234</v>
      </c>
      <c r="D15" s="61"/>
      <c r="E15" s="98">
        <v>1.4</v>
      </c>
      <c r="F15" s="98"/>
      <c r="G15" s="99">
        <v>0.87219999999999998</v>
      </c>
      <c r="H15" s="98">
        <v>0.52779999999999994</v>
      </c>
    </row>
    <row r="16" spans="1:8" x14ac:dyDescent="0.25">
      <c r="A16" s="22">
        <v>6</v>
      </c>
      <c r="B16" s="2"/>
      <c r="C16" s="61" t="s">
        <v>235</v>
      </c>
      <c r="D16" s="61"/>
      <c r="E16" s="100">
        <v>0.58199999999999996</v>
      </c>
      <c r="F16" s="98"/>
      <c r="G16" s="100">
        <v>0</v>
      </c>
      <c r="H16" s="101">
        <v>0.58199999999999996</v>
      </c>
    </row>
    <row r="17" spans="1:8" x14ac:dyDescent="0.25">
      <c r="A17" s="22">
        <f>A16+1</f>
        <v>7</v>
      </c>
      <c r="B17" s="2"/>
      <c r="C17" s="61" t="s">
        <v>238</v>
      </c>
      <c r="D17" s="61"/>
      <c r="E17" s="99">
        <v>1.982</v>
      </c>
      <c r="F17" s="98"/>
      <c r="G17" s="98">
        <v>0.87219999999999998</v>
      </c>
      <c r="H17" s="98">
        <v>1.1097999999999999</v>
      </c>
    </row>
    <row r="19" spans="1:8" s="46" customFormat="1" ht="12.75" x14ac:dyDescent="0.2">
      <c r="A19" s="9" t="s">
        <v>99</v>
      </c>
      <c r="B19" s="2"/>
      <c r="C19" s="2"/>
      <c r="D19" s="2"/>
      <c r="E19" s="2"/>
      <c r="F19" s="2"/>
      <c r="G19" s="2"/>
      <c r="H19" s="2"/>
    </row>
    <row r="20" spans="1:8" s="46" customFormat="1" ht="12.75" x14ac:dyDescent="0.2">
      <c r="A20" s="77" t="s">
        <v>49</v>
      </c>
      <c r="B20" s="2" t="s">
        <v>239</v>
      </c>
      <c r="D20" s="2"/>
      <c r="E20" s="2"/>
      <c r="F20" s="2"/>
      <c r="G20" s="2"/>
      <c r="H20" s="2"/>
    </row>
    <row r="21" spans="1:8" s="46" customFormat="1" ht="12.75" x14ac:dyDescent="0.2">
      <c r="A21" s="77" t="s">
        <v>101</v>
      </c>
      <c r="B21" s="2" t="s">
        <v>240</v>
      </c>
      <c r="D21" s="2"/>
      <c r="E21" s="2"/>
      <c r="F21" s="2"/>
      <c r="G21" s="2"/>
      <c r="H21" s="2"/>
    </row>
    <row r="22" spans="1:8" s="46" customFormat="1" ht="12.75" x14ac:dyDescent="0.2">
      <c r="A22" s="77" t="s">
        <v>160</v>
      </c>
      <c r="B22" s="2" t="s">
        <v>241</v>
      </c>
      <c r="D22" s="2"/>
      <c r="E22" s="2"/>
      <c r="F22" s="2"/>
      <c r="G22" s="2"/>
      <c r="H22" s="2"/>
    </row>
  </sheetData>
  <mergeCells count="2">
    <mergeCell ref="A1:H1"/>
    <mergeCell ref="A2:H2"/>
  </mergeCells>
  <pageMargins left="0.7" right="0.7" top="0.75" bottom="0.75" header="0.3" footer="0.3"/>
  <pageSetup orientation="portrait" r:id="rId1"/>
  <customProperties>
    <customPr name="EpmWorksheetKeyString_GU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D1551-6685-4B7D-95B1-AD11B9AFE15C}">
  <dimension ref="A1:J22"/>
  <sheetViews>
    <sheetView workbookViewId="0">
      <selection sqref="A1:J1"/>
    </sheetView>
  </sheetViews>
  <sheetFormatPr defaultRowHeight="15" x14ac:dyDescent="0.25"/>
  <cols>
    <col min="1" max="1" width="4.7109375" customWidth="1"/>
    <col min="2" max="2" width="1.7109375" customWidth="1"/>
    <col min="3" max="3" width="15" customWidth="1"/>
    <col min="4" max="4" width="1.7109375" customWidth="1"/>
    <col min="5" max="5" width="17.85546875" customWidth="1"/>
    <col min="6" max="6" width="1.7109375" customWidth="1"/>
    <col min="9" max="9" width="9.85546875" customWidth="1"/>
    <col min="10" max="10" width="11.5703125" bestFit="1" customWidth="1"/>
  </cols>
  <sheetData>
    <row r="1" spans="1:10" x14ac:dyDescent="0.25">
      <c r="A1" s="177" t="s">
        <v>0</v>
      </c>
      <c r="B1" s="177"/>
      <c r="C1" s="177"/>
      <c r="D1" s="177"/>
      <c r="E1" s="177"/>
      <c r="F1" s="177"/>
      <c r="G1" s="177"/>
      <c r="H1" s="177"/>
      <c r="I1" s="177"/>
      <c r="J1" s="177"/>
    </row>
    <row r="2" spans="1:10" x14ac:dyDescent="0.25">
      <c r="A2" s="177" t="s">
        <v>242</v>
      </c>
      <c r="B2" s="177"/>
      <c r="C2" s="177"/>
      <c r="D2" s="177"/>
      <c r="E2" s="177"/>
      <c r="F2" s="177"/>
      <c r="G2" s="177"/>
      <c r="H2" s="177"/>
      <c r="I2" s="177"/>
      <c r="J2" s="177"/>
    </row>
    <row r="4" spans="1:10" ht="26.25" customHeight="1" x14ac:dyDescent="0.25">
      <c r="A4" s="47" t="s">
        <v>2</v>
      </c>
      <c r="B4" s="13"/>
      <c r="C4" s="83" t="s">
        <v>243</v>
      </c>
      <c r="D4" s="13"/>
      <c r="E4" s="83" t="s">
        <v>244</v>
      </c>
      <c r="F4" s="13"/>
      <c r="G4" s="47" t="s">
        <v>245</v>
      </c>
      <c r="H4" s="47" t="s">
        <v>246</v>
      </c>
      <c r="I4" s="47" t="s">
        <v>247</v>
      </c>
      <c r="J4" s="47" t="s">
        <v>248</v>
      </c>
    </row>
    <row r="5" spans="1:10" x14ac:dyDescent="0.25">
      <c r="A5" s="13"/>
      <c r="B5" s="13"/>
      <c r="C5" s="13"/>
      <c r="D5" s="13"/>
      <c r="E5" s="13"/>
      <c r="F5" s="13"/>
      <c r="G5" s="51" t="s">
        <v>7</v>
      </c>
      <c r="H5" s="51" t="s">
        <v>8</v>
      </c>
      <c r="I5" s="51" t="s">
        <v>9</v>
      </c>
      <c r="J5" s="51" t="s">
        <v>10</v>
      </c>
    </row>
    <row r="6" spans="1:10" x14ac:dyDescent="0.25">
      <c r="J6" s="119"/>
    </row>
    <row r="7" spans="1:10" x14ac:dyDescent="0.25">
      <c r="A7" s="30">
        <v>1</v>
      </c>
      <c r="C7" s="31" t="s">
        <v>249</v>
      </c>
      <c r="E7" s="31" t="s">
        <v>250</v>
      </c>
      <c r="G7" s="30" t="s">
        <v>251</v>
      </c>
      <c r="J7" s="119"/>
    </row>
    <row r="8" spans="1:10" x14ac:dyDescent="0.25">
      <c r="A8" s="30">
        <v>2</v>
      </c>
      <c r="C8" s="31" t="s">
        <v>252</v>
      </c>
      <c r="E8" s="31" t="s">
        <v>253</v>
      </c>
      <c r="H8" s="30" t="s">
        <v>251</v>
      </c>
      <c r="J8" s="119"/>
    </row>
    <row r="9" spans="1:10" x14ac:dyDescent="0.25">
      <c r="A9" s="30">
        <v>3</v>
      </c>
      <c r="C9" s="31" t="s">
        <v>254</v>
      </c>
      <c r="E9" s="31" t="s">
        <v>253</v>
      </c>
      <c r="H9" s="30" t="s">
        <v>251</v>
      </c>
      <c r="J9" s="119"/>
    </row>
    <row r="10" spans="1:10" x14ac:dyDescent="0.25">
      <c r="A10" s="30">
        <v>4</v>
      </c>
      <c r="C10" s="31" t="s">
        <v>255</v>
      </c>
      <c r="E10" s="31" t="s">
        <v>256</v>
      </c>
      <c r="I10" s="30" t="s">
        <v>251</v>
      </c>
      <c r="J10" s="119"/>
    </row>
    <row r="11" spans="1:10" x14ac:dyDescent="0.25">
      <c r="A11" s="30">
        <v>5</v>
      </c>
      <c r="C11" s="31" t="s">
        <v>257</v>
      </c>
      <c r="E11" s="31" t="s">
        <v>258</v>
      </c>
      <c r="J11" s="30" t="s">
        <v>251</v>
      </c>
    </row>
    <row r="12" spans="1:10" x14ac:dyDescent="0.25">
      <c r="A12" s="30">
        <v>6</v>
      </c>
      <c r="C12" s="31" t="s">
        <v>259</v>
      </c>
      <c r="E12" s="31" t="s">
        <v>260</v>
      </c>
      <c r="J12" s="30" t="s">
        <v>251</v>
      </c>
    </row>
    <row r="13" spans="1:10" x14ac:dyDescent="0.25">
      <c r="A13" s="30">
        <v>7</v>
      </c>
      <c r="C13" s="31" t="s">
        <v>261</v>
      </c>
      <c r="E13" s="31" t="s">
        <v>262</v>
      </c>
      <c r="J13" s="30" t="s">
        <v>251</v>
      </c>
    </row>
    <row r="14" spans="1:10" x14ac:dyDescent="0.25">
      <c r="A14" s="30">
        <v>8</v>
      </c>
      <c r="C14" s="31" t="s">
        <v>263</v>
      </c>
      <c r="E14" s="31" t="s">
        <v>262</v>
      </c>
      <c r="G14" s="30" t="s">
        <v>251</v>
      </c>
      <c r="J14" s="119"/>
    </row>
    <row r="15" spans="1:10" x14ac:dyDescent="0.25">
      <c r="A15" s="30">
        <v>9</v>
      </c>
      <c r="C15" s="31" t="s">
        <v>264</v>
      </c>
      <c r="E15" s="31" t="s">
        <v>265</v>
      </c>
      <c r="G15" s="30" t="s">
        <v>251</v>
      </c>
      <c r="J15" s="119"/>
    </row>
    <row r="16" spans="1:10" x14ac:dyDescent="0.25">
      <c r="A16" s="30">
        <v>10</v>
      </c>
      <c r="C16" s="31" t="s">
        <v>266</v>
      </c>
      <c r="E16" s="31" t="s">
        <v>267</v>
      </c>
      <c r="G16" s="30" t="s">
        <v>251</v>
      </c>
      <c r="J16" s="119"/>
    </row>
    <row r="17" spans="1:10" x14ac:dyDescent="0.25">
      <c r="A17" s="30">
        <v>11</v>
      </c>
      <c r="C17" s="31" t="s">
        <v>268</v>
      </c>
      <c r="E17" s="31" t="s">
        <v>269</v>
      </c>
      <c r="H17" s="30" t="s">
        <v>251</v>
      </c>
      <c r="J17" s="119"/>
    </row>
    <row r="18" spans="1:10" x14ac:dyDescent="0.25">
      <c r="A18" s="30">
        <v>12</v>
      </c>
      <c r="C18" s="31" t="s">
        <v>270</v>
      </c>
      <c r="E18" s="31" t="s">
        <v>271</v>
      </c>
      <c r="J18" s="30" t="s">
        <v>251</v>
      </c>
    </row>
    <row r="19" spans="1:10" x14ac:dyDescent="0.25">
      <c r="A19" s="30">
        <v>13</v>
      </c>
      <c r="C19" s="31" t="s">
        <v>272</v>
      </c>
      <c r="E19" s="31" t="s">
        <v>267</v>
      </c>
      <c r="H19" s="30" t="s">
        <v>251</v>
      </c>
      <c r="J19" s="119"/>
    </row>
    <row r="20" spans="1:10" x14ac:dyDescent="0.25">
      <c r="A20" s="30">
        <v>14</v>
      </c>
      <c r="C20" s="31" t="s">
        <v>273</v>
      </c>
      <c r="E20" s="31" t="s">
        <v>274</v>
      </c>
      <c r="H20" s="30" t="s">
        <v>251</v>
      </c>
      <c r="J20" s="119"/>
    </row>
    <row r="21" spans="1:10" x14ac:dyDescent="0.25">
      <c r="A21" s="30">
        <v>15</v>
      </c>
      <c r="C21" s="31" t="s">
        <v>275</v>
      </c>
      <c r="E21" s="31" t="s">
        <v>274</v>
      </c>
      <c r="G21" s="30" t="s">
        <v>251</v>
      </c>
      <c r="J21" s="119"/>
    </row>
    <row r="22" spans="1:10" x14ac:dyDescent="0.25">
      <c r="A22" s="30">
        <v>16</v>
      </c>
      <c r="C22" s="31" t="s">
        <v>276</v>
      </c>
      <c r="E22" s="31" t="s">
        <v>274</v>
      </c>
      <c r="G22" s="30" t="s">
        <v>251</v>
      </c>
      <c r="J22" s="119"/>
    </row>
  </sheetData>
  <mergeCells count="2">
    <mergeCell ref="A1:J1"/>
    <mergeCell ref="A2:J2"/>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4AFC5-0660-41AB-A68D-1096FF39BCB2}">
  <dimension ref="A1:Q16"/>
  <sheetViews>
    <sheetView workbookViewId="0">
      <selection sqref="A1:Q1"/>
    </sheetView>
  </sheetViews>
  <sheetFormatPr defaultColWidth="9.140625" defaultRowHeight="15" x14ac:dyDescent="0.25"/>
  <cols>
    <col min="1" max="1" width="4.7109375" customWidth="1"/>
    <col min="2" max="2" width="1.7109375" customWidth="1"/>
    <col min="4" max="4" width="1.7109375" customWidth="1"/>
    <col min="6" max="6" width="1.7109375" customWidth="1"/>
    <col min="10" max="10" width="1.7109375" customWidth="1"/>
    <col min="14" max="14" width="1.7109375" customWidth="1"/>
  </cols>
  <sheetData>
    <row r="1" spans="1:17" x14ac:dyDescent="0.25">
      <c r="A1" s="178" t="s">
        <v>23</v>
      </c>
      <c r="B1" s="178"/>
      <c r="C1" s="178"/>
      <c r="D1" s="178"/>
      <c r="E1" s="178"/>
      <c r="F1" s="178"/>
      <c r="G1" s="178"/>
      <c r="H1" s="178"/>
      <c r="I1" s="178"/>
      <c r="J1" s="178"/>
      <c r="K1" s="178"/>
      <c r="L1" s="178"/>
      <c r="M1" s="178"/>
      <c r="N1" s="178"/>
      <c r="O1" s="178"/>
      <c r="P1" s="178"/>
      <c r="Q1" s="178"/>
    </row>
    <row r="2" spans="1:17" x14ac:dyDescent="0.25">
      <c r="A2" s="177" t="s">
        <v>277</v>
      </c>
      <c r="B2" s="177"/>
      <c r="C2" s="177"/>
      <c r="D2" s="177"/>
      <c r="E2" s="177"/>
      <c r="F2" s="177"/>
      <c r="G2" s="177"/>
      <c r="H2" s="177"/>
      <c r="I2" s="177"/>
      <c r="J2" s="177"/>
      <c r="K2" s="177"/>
      <c r="L2" s="177"/>
      <c r="M2" s="177"/>
      <c r="N2" s="177"/>
      <c r="O2" s="177"/>
      <c r="P2" s="177"/>
      <c r="Q2" s="177"/>
    </row>
    <row r="3" spans="1:17" x14ac:dyDescent="0.25">
      <c r="B3" s="124"/>
      <c r="C3" s="30"/>
      <c r="D3" s="30"/>
      <c r="E3" s="31"/>
      <c r="F3" s="112"/>
      <c r="G3" s="31"/>
      <c r="H3" s="31"/>
      <c r="I3" s="31"/>
      <c r="J3" s="112"/>
      <c r="K3" s="31"/>
      <c r="L3" s="31"/>
      <c r="M3" s="31"/>
      <c r="N3" s="31"/>
      <c r="O3" s="31"/>
      <c r="P3" s="31"/>
      <c r="Q3" s="31"/>
    </row>
    <row r="4" spans="1:17" x14ac:dyDescent="0.25">
      <c r="A4" s="51"/>
      <c r="B4" s="51"/>
      <c r="C4" s="30"/>
      <c r="D4" s="30"/>
      <c r="E4" s="30"/>
      <c r="F4" s="30"/>
      <c r="G4" s="171" t="s">
        <v>278</v>
      </c>
      <c r="H4" s="171"/>
      <c r="I4" s="171"/>
      <c r="J4" s="108"/>
      <c r="K4" s="171" t="s">
        <v>279</v>
      </c>
      <c r="L4" s="171"/>
      <c r="M4" s="171"/>
      <c r="N4" s="30"/>
      <c r="O4" s="171" t="s">
        <v>280</v>
      </c>
      <c r="P4" s="171"/>
      <c r="Q4" s="171"/>
    </row>
    <row r="5" spans="1:17" ht="39" x14ac:dyDescent="0.25">
      <c r="A5" s="47" t="s">
        <v>281</v>
      </c>
      <c r="B5" s="95"/>
      <c r="C5" s="131" t="s">
        <v>282</v>
      </c>
      <c r="D5" s="130"/>
      <c r="E5" s="47" t="s">
        <v>283</v>
      </c>
      <c r="F5" s="95"/>
      <c r="G5" s="47" t="s">
        <v>284</v>
      </c>
      <c r="H5" s="47" t="s">
        <v>285</v>
      </c>
      <c r="I5" s="47" t="s">
        <v>286</v>
      </c>
      <c r="J5" s="95"/>
      <c r="K5" s="47" t="s">
        <v>284</v>
      </c>
      <c r="L5" s="47" t="s">
        <v>285</v>
      </c>
      <c r="M5" s="47" t="s">
        <v>286</v>
      </c>
      <c r="N5" s="95"/>
      <c r="O5" s="47" t="s">
        <v>284</v>
      </c>
      <c r="P5" s="47" t="s">
        <v>285</v>
      </c>
      <c r="Q5" s="47" t="s">
        <v>286</v>
      </c>
    </row>
    <row r="6" spans="1:17" x14ac:dyDescent="0.25">
      <c r="A6" s="30"/>
      <c r="B6" s="108"/>
      <c r="C6" s="30"/>
      <c r="D6" s="30"/>
      <c r="E6" s="51" t="s">
        <v>7</v>
      </c>
      <c r="F6" s="51"/>
      <c r="G6" s="51" t="s">
        <v>8</v>
      </c>
      <c r="H6" s="51" t="s">
        <v>9</v>
      </c>
      <c r="I6" s="51" t="s">
        <v>10</v>
      </c>
      <c r="J6" s="51"/>
      <c r="K6" s="51" t="s">
        <v>287</v>
      </c>
      <c r="L6" s="51" t="s">
        <v>288</v>
      </c>
      <c r="M6" s="51" t="s">
        <v>289</v>
      </c>
      <c r="N6" s="51"/>
      <c r="O6" s="51" t="s">
        <v>290</v>
      </c>
      <c r="P6" s="51" t="s">
        <v>291</v>
      </c>
      <c r="Q6" s="51" t="s">
        <v>292</v>
      </c>
    </row>
    <row r="7" spans="1:17" x14ac:dyDescent="0.25">
      <c r="A7" s="30"/>
      <c r="B7" s="108"/>
      <c r="C7" s="30"/>
      <c r="D7" s="30"/>
      <c r="E7" s="30"/>
      <c r="F7" s="30"/>
      <c r="G7" s="51"/>
      <c r="H7" s="51"/>
      <c r="I7" s="51"/>
      <c r="J7" s="51"/>
      <c r="K7" s="51"/>
      <c r="L7" s="51"/>
      <c r="M7" s="51"/>
      <c r="N7" s="51"/>
      <c r="O7" s="51"/>
      <c r="P7" s="51"/>
      <c r="Q7" s="51"/>
    </row>
    <row r="8" spans="1:17" x14ac:dyDescent="0.25">
      <c r="A8" s="30">
        <v>1</v>
      </c>
      <c r="B8" s="108"/>
      <c r="C8" s="30">
        <v>2017</v>
      </c>
      <c r="D8" s="30"/>
      <c r="E8" s="34">
        <v>201978</v>
      </c>
      <c r="F8" s="30"/>
      <c r="G8" s="34">
        <v>161181</v>
      </c>
      <c r="H8" s="34">
        <v>195564</v>
      </c>
      <c r="I8" s="34">
        <v>167833</v>
      </c>
      <c r="J8" s="30"/>
      <c r="K8" s="34">
        <v>40797</v>
      </c>
      <c r="L8" s="34">
        <v>6414</v>
      </c>
      <c r="M8" s="34">
        <v>34145</v>
      </c>
      <c r="N8" s="30"/>
      <c r="O8" s="125">
        <v>0.2</v>
      </c>
      <c r="P8" s="125">
        <v>0.03</v>
      </c>
      <c r="Q8" s="125">
        <v>0.17</v>
      </c>
    </row>
    <row r="9" spans="1:17" x14ac:dyDescent="0.25">
      <c r="A9" s="30">
        <v>2</v>
      </c>
      <c r="B9" s="30"/>
      <c r="C9" s="30">
        <v>2018</v>
      </c>
      <c r="D9" s="30"/>
      <c r="E9" s="34">
        <v>278533</v>
      </c>
      <c r="F9" s="30"/>
      <c r="G9" s="34">
        <v>161840</v>
      </c>
      <c r="H9" s="34">
        <v>213345</v>
      </c>
      <c r="I9" s="34">
        <v>198969</v>
      </c>
      <c r="J9" s="30"/>
      <c r="K9" s="34">
        <v>116694</v>
      </c>
      <c r="L9" s="34">
        <v>65189</v>
      </c>
      <c r="M9" s="34">
        <v>79565</v>
      </c>
      <c r="N9" s="30"/>
      <c r="O9" s="125">
        <v>0.42</v>
      </c>
      <c r="P9" s="125">
        <v>0.23</v>
      </c>
      <c r="Q9" s="125">
        <v>0.28999999999999998</v>
      </c>
    </row>
    <row r="10" spans="1:17" x14ac:dyDescent="0.25">
      <c r="A10" s="30">
        <v>3</v>
      </c>
      <c r="B10" s="30"/>
      <c r="C10" s="30">
        <v>2019</v>
      </c>
      <c r="D10" s="30"/>
      <c r="E10" s="34">
        <v>278246</v>
      </c>
      <c r="F10" s="30"/>
      <c r="G10" s="34">
        <v>150186</v>
      </c>
      <c r="H10" s="34">
        <v>203174</v>
      </c>
      <c r="I10" s="34">
        <v>210674</v>
      </c>
      <c r="J10" s="30"/>
      <c r="K10" s="34">
        <v>128061</v>
      </c>
      <c r="L10" s="34">
        <v>75072</v>
      </c>
      <c r="M10" s="34">
        <v>67572</v>
      </c>
      <c r="N10" s="30"/>
      <c r="O10" s="125">
        <v>0.46</v>
      </c>
      <c r="P10" s="125">
        <v>0.27</v>
      </c>
      <c r="Q10" s="125">
        <v>0.24</v>
      </c>
    </row>
    <row r="11" spans="1:17" x14ac:dyDescent="0.25">
      <c r="A11" s="30">
        <v>4</v>
      </c>
      <c r="B11" s="30"/>
      <c r="C11" s="30">
        <v>2020</v>
      </c>
      <c r="D11" s="30"/>
      <c r="E11" s="34">
        <v>184354</v>
      </c>
      <c r="F11" s="30"/>
      <c r="G11" s="34">
        <v>174690</v>
      </c>
      <c r="H11" s="34">
        <v>248404</v>
      </c>
      <c r="I11" s="34">
        <v>224109</v>
      </c>
      <c r="J11" s="30"/>
      <c r="K11" s="34">
        <v>9665</v>
      </c>
      <c r="L11" s="34">
        <v>64049</v>
      </c>
      <c r="M11" s="34">
        <v>39755</v>
      </c>
      <c r="N11" s="30"/>
      <c r="O11" s="125">
        <v>0.05</v>
      </c>
      <c r="P11" s="125">
        <v>0.35</v>
      </c>
      <c r="Q11" s="125">
        <v>0.22</v>
      </c>
    </row>
    <row r="12" spans="1:17" x14ac:dyDescent="0.25">
      <c r="A12" s="30">
        <v>5</v>
      </c>
      <c r="B12" s="30"/>
      <c r="C12" s="30">
        <v>2021</v>
      </c>
      <c r="D12" s="30"/>
      <c r="E12" s="34">
        <v>325670</v>
      </c>
      <c r="F12" s="30"/>
      <c r="G12" s="34">
        <v>171231</v>
      </c>
      <c r="H12" s="34">
        <v>252919</v>
      </c>
      <c r="I12" s="34">
        <v>233261</v>
      </c>
      <c r="J12" s="30"/>
      <c r="K12" s="34">
        <v>154439</v>
      </c>
      <c r="L12" s="34">
        <v>72751</v>
      </c>
      <c r="M12" s="34">
        <v>92409</v>
      </c>
      <c r="N12" s="30"/>
      <c r="O12" s="125">
        <v>0.47</v>
      </c>
      <c r="P12" s="125">
        <v>0.22</v>
      </c>
      <c r="Q12" s="125">
        <v>0.28000000000000003</v>
      </c>
    </row>
    <row r="13" spans="1:17" x14ac:dyDescent="0.25">
      <c r="A13" s="30"/>
      <c r="B13" s="108"/>
      <c r="C13" s="30"/>
      <c r="D13" s="108"/>
      <c r="E13" s="31"/>
      <c r="F13" s="112"/>
      <c r="G13" s="30"/>
      <c r="H13" s="30"/>
      <c r="I13" s="30"/>
      <c r="J13" s="108"/>
      <c r="K13" s="31"/>
      <c r="L13" s="31"/>
      <c r="M13" s="31"/>
      <c r="N13" s="31"/>
      <c r="O13" s="31"/>
      <c r="P13" s="31"/>
      <c r="Q13" s="31"/>
    </row>
    <row r="14" spans="1:17" x14ac:dyDescent="0.25">
      <c r="A14" s="30">
        <v>6</v>
      </c>
      <c r="B14" s="108"/>
      <c r="C14" s="30"/>
      <c r="D14" s="108"/>
      <c r="E14" s="31"/>
      <c r="F14" s="112"/>
      <c r="G14" s="31"/>
      <c r="H14" s="167" t="s">
        <v>293</v>
      </c>
      <c r="I14" s="167"/>
      <c r="J14" s="108"/>
      <c r="K14" s="34">
        <v>89931</v>
      </c>
      <c r="L14" s="34">
        <v>56695</v>
      </c>
      <c r="M14" s="34">
        <v>62689</v>
      </c>
      <c r="N14" s="30"/>
      <c r="O14" s="31"/>
      <c r="P14" s="31"/>
      <c r="Q14" s="31"/>
    </row>
    <row r="15" spans="1:17" x14ac:dyDescent="0.25">
      <c r="A15" s="30"/>
      <c r="B15" s="108"/>
      <c r="C15" s="30"/>
      <c r="D15" s="108"/>
      <c r="E15" s="31"/>
      <c r="F15" s="112"/>
      <c r="G15" s="31"/>
      <c r="H15" s="31"/>
      <c r="I15" s="30"/>
      <c r="J15" s="108"/>
      <c r="K15" s="30"/>
      <c r="L15" s="30"/>
      <c r="M15" s="30"/>
      <c r="N15" s="30"/>
      <c r="O15" s="31"/>
      <c r="P15" s="31"/>
      <c r="Q15" s="31"/>
    </row>
    <row r="16" spans="1:17" x14ac:dyDescent="0.25">
      <c r="A16" s="30">
        <v>7</v>
      </c>
      <c r="B16" s="108"/>
      <c r="C16" s="30"/>
      <c r="D16" s="108"/>
      <c r="E16" s="31"/>
      <c r="F16" s="112"/>
      <c r="G16" s="31"/>
      <c r="H16" s="167" t="s">
        <v>294</v>
      </c>
      <c r="I16" s="167"/>
      <c r="J16" s="108"/>
      <c r="K16" s="31"/>
      <c r="L16" s="31"/>
      <c r="M16" s="31"/>
      <c r="N16" s="31"/>
      <c r="O16" s="125">
        <v>0.32</v>
      </c>
      <c r="P16" s="125">
        <v>0.22</v>
      </c>
      <c r="Q16" s="125">
        <v>0.24</v>
      </c>
    </row>
  </sheetData>
  <mergeCells count="7">
    <mergeCell ref="H16:I16"/>
    <mergeCell ref="A1:Q1"/>
    <mergeCell ref="A2:Q2"/>
    <mergeCell ref="G4:I4"/>
    <mergeCell ref="K4:M4"/>
    <mergeCell ref="O4:Q4"/>
    <mergeCell ref="H14:I14"/>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9992-0008-418B-9A82-D2C12F9EF836}">
  <dimension ref="A1:L17"/>
  <sheetViews>
    <sheetView zoomScaleNormal="100" zoomScalePageLayoutView="90" workbookViewId="0">
      <selection activeCell="I20" sqref="I20"/>
    </sheetView>
  </sheetViews>
  <sheetFormatPr defaultColWidth="101.140625" defaultRowHeight="12.75" x14ac:dyDescent="0.2"/>
  <cols>
    <col min="1" max="1" width="4.7109375" style="2" customWidth="1"/>
    <col min="2" max="2" width="1.7109375" style="2" customWidth="1"/>
    <col min="3" max="3" width="34.5703125" style="2" customWidth="1"/>
    <col min="4" max="4" width="1.7109375" style="2" customWidth="1"/>
    <col min="5" max="5" width="9.140625" style="22" customWidth="1"/>
    <col min="6" max="6" width="1.7109375" style="22" customWidth="1"/>
    <col min="7" max="7" width="10.5703125" style="2" customWidth="1"/>
    <col min="8" max="8" width="10.7109375" style="2" customWidth="1"/>
    <col min="9" max="9" width="10.85546875" style="2" customWidth="1"/>
    <col min="10" max="10" width="10.28515625" style="2" customWidth="1"/>
    <col min="11" max="11" width="11.5703125" style="2" customWidth="1"/>
    <col min="12" max="12" width="11.42578125" style="2" customWidth="1"/>
    <col min="13" max="16384" width="101.140625" style="2"/>
  </cols>
  <sheetData>
    <row r="1" spans="1:12" s="4" customFormat="1" x14ac:dyDescent="0.2">
      <c r="A1" s="177" t="s">
        <v>64</v>
      </c>
      <c r="B1" s="177"/>
      <c r="C1" s="177"/>
      <c r="D1" s="177"/>
      <c r="E1" s="177"/>
      <c r="F1" s="177"/>
      <c r="G1" s="177"/>
      <c r="H1" s="177"/>
      <c r="I1" s="177"/>
      <c r="J1" s="177"/>
      <c r="K1" s="177"/>
      <c r="L1" s="177"/>
    </row>
    <row r="2" spans="1:12" s="4" customFormat="1" x14ac:dyDescent="0.2">
      <c r="A2" s="177" t="s">
        <v>295</v>
      </c>
      <c r="B2" s="177"/>
      <c r="C2" s="177"/>
      <c r="D2" s="177"/>
      <c r="E2" s="177"/>
      <c r="F2" s="177"/>
      <c r="G2" s="177"/>
      <c r="H2" s="177"/>
      <c r="I2" s="177"/>
      <c r="J2" s="177"/>
      <c r="K2" s="177"/>
      <c r="L2" s="177"/>
    </row>
    <row r="3" spans="1:12" s="4" customFormat="1" ht="15" x14ac:dyDescent="0.25">
      <c r="A3"/>
      <c r="B3"/>
      <c r="C3"/>
      <c r="D3" s="133"/>
      <c r="E3"/>
      <c r="F3" s="133"/>
      <c r="G3"/>
      <c r="H3"/>
      <c r="I3"/>
      <c r="J3"/>
      <c r="K3"/>
      <c r="L3"/>
    </row>
    <row r="4" spans="1:12" ht="15" x14ac:dyDescent="0.25">
      <c r="A4"/>
      <c r="B4"/>
      <c r="C4"/>
      <c r="D4" s="133"/>
      <c r="E4"/>
      <c r="F4" s="124"/>
      <c r="G4" s="27">
        <v>2019</v>
      </c>
      <c r="H4" s="27">
        <v>2020</v>
      </c>
      <c r="I4" s="27">
        <v>2021</v>
      </c>
      <c r="J4" s="27">
        <v>2022</v>
      </c>
      <c r="K4" s="27">
        <v>2023</v>
      </c>
      <c r="L4" s="27">
        <v>2024</v>
      </c>
    </row>
    <row r="5" spans="1:12" s="6" customFormat="1" ht="26.25" x14ac:dyDescent="0.25">
      <c r="A5" s="47" t="s">
        <v>2</v>
      </c>
      <c r="B5" s="13"/>
      <c r="C5" s="132" t="s">
        <v>296</v>
      </c>
      <c r="D5" s="136"/>
      <c r="E5" s="47" t="s">
        <v>4</v>
      </c>
      <c r="F5" s="95"/>
      <c r="G5" s="131" t="s">
        <v>6</v>
      </c>
      <c r="H5" s="131" t="s">
        <v>6</v>
      </c>
      <c r="I5" s="131" t="s">
        <v>6</v>
      </c>
      <c r="J5" s="131" t="s">
        <v>26</v>
      </c>
      <c r="K5" s="131" t="s">
        <v>27</v>
      </c>
      <c r="L5" s="131" t="s">
        <v>28</v>
      </c>
    </row>
    <row r="6" spans="1:12" ht="15" x14ac:dyDescent="0.25">
      <c r="A6" s="13"/>
      <c r="B6" s="13"/>
      <c r="C6" s="13"/>
      <c r="D6" s="134"/>
      <c r="E6" s="13"/>
      <c r="F6" s="135"/>
      <c r="G6" s="30" t="s">
        <v>7</v>
      </c>
      <c r="H6" s="30" t="s">
        <v>8</v>
      </c>
      <c r="I6" s="30" t="s">
        <v>9</v>
      </c>
      <c r="J6" s="30" t="s">
        <v>10</v>
      </c>
      <c r="K6" s="30" t="s">
        <v>11</v>
      </c>
      <c r="L6" s="30" t="s">
        <v>12</v>
      </c>
    </row>
    <row r="7" spans="1:12" ht="15" x14ac:dyDescent="0.25">
      <c r="A7" s="13"/>
      <c r="B7" s="13"/>
      <c r="C7" s="13"/>
      <c r="D7" s="134"/>
      <c r="E7" s="13"/>
      <c r="F7" s="135"/>
      <c r="G7"/>
      <c r="H7"/>
      <c r="I7"/>
      <c r="J7"/>
      <c r="K7"/>
      <c r="L7"/>
    </row>
    <row r="8" spans="1:12" ht="15" x14ac:dyDescent="0.25">
      <c r="A8" s="30">
        <v>1</v>
      </c>
      <c r="B8"/>
      <c r="C8" s="31" t="s">
        <v>297</v>
      </c>
      <c r="D8" s="31"/>
      <c r="E8" s="30" t="s">
        <v>298</v>
      </c>
      <c r="F8" s="30"/>
      <c r="G8" s="34">
        <v>160960</v>
      </c>
      <c r="H8" s="34">
        <v>130599</v>
      </c>
      <c r="I8" s="34">
        <v>135918</v>
      </c>
      <c r="J8" s="34">
        <v>127042</v>
      </c>
      <c r="K8" s="34">
        <v>127042</v>
      </c>
      <c r="L8"/>
    </row>
    <row r="9" spans="1:12" ht="15" x14ac:dyDescent="0.25">
      <c r="A9" s="30">
        <v>2</v>
      </c>
      <c r="B9"/>
      <c r="C9" s="31" t="s">
        <v>295</v>
      </c>
      <c r="D9" s="31"/>
      <c r="E9" s="30" t="s">
        <v>299</v>
      </c>
      <c r="F9" s="30"/>
      <c r="G9" s="34">
        <v>121079</v>
      </c>
      <c r="H9" s="34">
        <v>66056</v>
      </c>
      <c r="I9" s="34">
        <v>223637</v>
      </c>
      <c r="J9" s="34">
        <v>73375</v>
      </c>
      <c r="K9" s="34">
        <v>81738</v>
      </c>
      <c r="L9"/>
    </row>
    <row r="10" spans="1:12" ht="15" x14ac:dyDescent="0.25">
      <c r="A10" s="30">
        <v>3</v>
      </c>
      <c r="B10"/>
      <c r="C10" s="31" t="s">
        <v>295</v>
      </c>
      <c r="D10" s="31"/>
      <c r="E10" s="30" t="s">
        <v>29</v>
      </c>
      <c r="F10" s="30"/>
      <c r="G10" s="30"/>
      <c r="H10" s="30"/>
      <c r="I10" s="30"/>
      <c r="J10" s="30"/>
      <c r="K10" s="30"/>
      <c r="L10" s="34">
        <v>270370</v>
      </c>
    </row>
    <row r="11" spans="1:12" ht="15.75" thickBot="1" x14ac:dyDescent="0.3">
      <c r="A11" s="30">
        <v>4</v>
      </c>
      <c r="B11"/>
      <c r="C11" s="31" t="s">
        <v>62</v>
      </c>
      <c r="D11" s="31"/>
      <c r="E11"/>
      <c r="F11" s="124"/>
      <c r="G11" s="39">
        <v>282038</v>
      </c>
      <c r="H11" s="39">
        <v>196655</v>
      </c>
      <c r="I11" s="39">
        <v>359555</v>
      </c>
      <c r="J11" s="39">
        <v>200418</v>
      </c>
      <c r="K11" s="39">
        <v>208781</v>
      </c>
      <c r="L11" s="39">
        <v>270370</v>
      </c>
    </row>
    <row r="12" spans="1:12" ht="15.75" thickTop="1" x14ac:dyDescent="0.25">
      <c r="A12"/>
      <c r="B12"/>
      <c r="C12"/>
      <c r="D12" s="133"/>
      <c r="E12"/>
      <c r="F12" s="124"/>
      <c r="G12"/>
      <c r="H12"/>
      <c r="I12"/>
      <c r="J12"/>
      <c r="K12"/>
      <c r="L12"/>
    </row>
    <row r="13" spans="1:12" ht="15" x14ac:dyDescent="0.25">
      <c r="A13" s="30">
        <v>5</v>
      </c>
      <c r="B13"/>
      <c r="C13" s="31" t="s">
        <v>300</v>
      </c>
      <c r="D13" s="31"/>
      <c r="E13"/>
      <c r="F13" s="124"/>
      <c r="G13"/>
      <c r="H13" s="70">
        <v>-85383</v>
      </c>
      <c r="I13" s="70">
        <v>162900</v>
      </c>
      <c r="J13" s="70">
        <v>-159137</v>
      </c>
      <c r="K13" s="70">
        <v>8363</v>
      </c>
      <c r="L13" s="70">
        <v>61589</v>
      </c>
    </row>
    <row r="14" spans="1:12" ht="15" x14ac:dyDescent="0.25">
      <c r="A14" s="116"/>
      <c r="B14"/>
      <c r="C14"/>
      <c r="D14"/>
      <c r="E14"/>
      <c r="F14"/>
      <c r="G14"/>
      <c r="H14"/>
      <c r="I14"/>
      <c r="J14"/>
      <c r="K14"/>
      <c r="L14"/>
    </row>
    <row r="15" spans="1:12" x14ac:dyDescent="0.2">
      <c r="A15" s="177" t="s">
        <v>99</v>
      </c>
      <c r="B15" s="177"/>
      <c r="C15" s="31"/>
    </row>
    <row r="16" spans="1:12" x14ac:dyDescent="0.2">
      <c r="A16" s="114" t="s">
        <v>49</v>
      </c>
      <c r="B16" s="167" t="s">
        <v>301</v>
      </c>
      <c r="C16" s="167"/>
    </row>
    <row r="17" spans="1:3" x14ac:dyDescent="0.2">
      <c r="A17" s="114" t="s">
        <v>101</v>
      </c>
      <c r="B17" s="167" t="s">
        <v>302</v>
      </c>
      <c r="C17" s="167"/>
    </row>
  </sheetData>
  <mergeCells count="5">
    <mergeCell ref="A1:L1"/>
    <mergeCell ref="A2:L2"/>
    <mergeCell ref="A15:B15"/>
    <mergeCell ref="B16:C16"/>
    <mergeCell ref="B17:C17"/>
  </mergeCells>
  <pageMargins left="0.7" right="0.7" top="0.75" bottom="0.75" header="0.3" footer="0.3"/>
  <pageSetup paperSize="5"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176C3-70E0-4F64-8AE4-E09E270191F9}">
  <dimension ref="A1:L15"/>
  <sheetViews>
    <sheetView workbookViewId="0">
      <selection activeCell="D35" sqref="D35"/>
    </sheetView>
  </sheetViews>
  <sheetFormatPr defaultRowHeight="15" x14ac:dyDescent="0.25"/>
  <cols>
    <col min="1" max="1" width="4.7109375" customWidth="1"/>
    <col min="2" max="2" width="1.7109375" customWidth="1"/>
    <col min="3" max="3" width="39.5703125" bestFit="1" customWidth="1"/>
    <col min="4" max="4" width="1.7109375" customWidth="1"/>
    <col min="6" max="6" width="1.7109375" customWidth="1"/>
  </cols>
  <sheetData>
    <row r="1" spans="1:12" x14ac:dyDescent="0.25">
      <c r="A1" s="165" t="s">
        <v>23</v>
      </c>
      <c r="B1" s="165"/>
      <c r="C1" s="165"/>
      <c r="D1" s="165"/>
      <c r="E1" s="165"/>
      <c r="F1" s="165"/>
      <c r="G1" s="165"/>
      <c r="H1" s="165"/>
      <c r="I1" s="165"/>
      <c r="J1" s="165"/>
      <c r="K1" s="165"/>
      <c r="L1" s="165"/>
    </row>
    <row r="2" spans="1:12" x14ac:dyDescent="0.25">
      <c r="A2" s="165" t="s">
        <v>24</v>
      </c>
      <c r="B2" s="165"/>
      <c r="C2" s="165"/>
      <c r="D2" s="165"/>
      <c r="E2" s="165"/>
      <c r="F2" s="165"/>
      <c r="G2" s="165"/>
      <c r="H2" s="165"/>
      <c r="I2" s="165"/>
      <c r="J2" s="165"/>
      <c r="K2" s="165"/>
      <c r="L2" s="165"/>
    </row>
    <row r="3" spans="1:12" x14ac:dyDescent="0.25">
      <c r="A3" s="2"/>
      <c r="B3" s="2"/>
      <c r="C3" s="2"/>
      <c r="D3" s="2"/>
      <c r="E3" s="22"/>
      <c r="F3" s="2"/>
      <c r="G3" s="2"/>
      <c r="H3" s="2"/>
      <c r="I3" s="2"/>
      <c r="J3" s="2"/>
      <c r="K3" s="2"/>
      <c r="L3" s="2"/>
    </row>
    <row r="4" spans="1:12" x14ac:dyDescent="0.25">
      <c r="A4" s="9"/>
      <c r="B4" s="9"/>
      <c r="C4" s="9"/>
      <c r="D4" s="9"/>
      <c r="E4" s="21"/>
      <c r="F4" s="9"/>
      <c r="G4" s="21">
        <v>2019</v>
      </c>
      <c r="H4" s="21">
        <v>2020</v>
      </c>
      <c r="I4" s="21">
        <v>2021</v>
      </c>
      <c r="J4" s="21">
        <v>2022</v>
      </c>
      <c r="K4" s="21">
        <v>2023</v>
      </c>
      <c r="L4" s="21">
        <v>2024</v>
      </c>
    </row>
    <row r="5" spans="1:12" ht="26.25" x14ac:dyDescent="0.25">
      <c r="A5" s="5" t="s">
        <v>25</v>
      </c>
      <c r="B5" s="6"/>
      <c r="C5" s="15" t="s">
        <v>3</v>
      </c>
      <c r="D5" s="6"/>
      <c r="E5" s="5" t="s">
        <v>4</v>
      </c>
      <c r="F5" s="6"/>
      <c r="G5" s="5" t="s">
        <v>6</v>
      </c>
      <c r="H5" s="5" t="s">
        <v>6</v>
      </c>
      <c r="I5" s="5" t="s">
        <v>6</v>
      </c>
      <c r="J5" s="5" t="s">
        <v>26</v>
      </c>
      <c r="K5" s="5" t="s">
        <v>27</v>
      </c>
      <c r="L5" s="5" t="s">
        <v>28</v>
      </c>
    </row>
    <row r="6" spans="1:12" x14ac:dyDescent="0.25">
      <c r="A6" s="2"/>
      <c r="B6" s="2"/>
      <c r="C6" s="2"/>
      <c r="D6" s="2"/>
      <c r="E6" s="22"/>
      <c r="F6" s="2"/>
      <c r="G6" s="22" t="s">
        <v>7</v>
      </c>
      <c r="H6" s="22" t="s">
        <v>8</v>
      </c>
      <c r="I6" s="22" t="s">
        <v>9</v>
      </c>
      <c r="J6" s="22" t="s">
        <v>10</v>
      </c>
      <c r="K6" s="22" t="s">
        <v>11</v>
      </c>
      <c r="L6" s="22" t="s">
        <v>12</v>
      </c>
    </row>
    <row r="7" spans="1:12" x14ac:dyDescent="0.25">
      <c r="A7" s="2"/>
      <c r="B7" s="2"/>
      <c r="C7" s="2"/>
      <c r="D7" s="2"/>
      <c r="E7" s="22"/>
      <c r="F7" s="2"/>
      <c r="G7" s="2"/>
      <c r="H7" s="2"/>
      <c r="I7" s="2"/>
      <c r="J7" s="2"/>
      <c r="K7" s="2"/>
      <c r="L7" s="2"/>
    </row>
    <row r="8" spans="1:12" x14ac:dyDescent="0.25">
      <c r="A8" s="22">
        <v>1</v>
      </c>
      <c r="B8" s="2"/>
      <c r="C8" s="2" t="s">
        <v>14</v>
      </c>
      <c r="D8" s="2"/>
      <c r="E8" s="22" t="s">
        <v>29</v>
      </c>
      <c r="F8" s="2"/>
      <c r="G8" s="16">
        <v>2265.3000000000002</v>
      </c>
      <c r="H8" s="16">
        <v>1781.3</v>
      </c>
      <c r="I8" s="16">
        <v>2110.5369433699998</v>
      </c>
      <c r="J8" s="16">
        <v>2440.121137963793</v>
      </c>
      <c r="K8" s="16">
        <v>3047.2545932410221</v>
      </c>
      <c r="L8" s="16">
        <v>3228.0306091401835</v>
      </c>
    </row>
    <row r="9" spans="1:12" x14ac:dyDescent="0.25">
      <c r="A9" s="22">
        <v>2</v>
      </c>
      <c r="B9" s="2"/>
      <c r="C9" s="2" t="s">
        <v>16</v>
      </c>
      <c r="D9" s="2"/>
      <c r="E9" s="22" t="s">
        <v>29</v>
      </c>
      <c r="F9" s="2"/>
      <c r="G9" s="16">
        <v>914.6</v>
      </c>
      <c r="H9" s="16">
        <v>948.4</v>
      </c>
      <c r="I9" s="16">
        <v>920.61116397476667</v>
      </c>
      <c r="J9" s="16">
        <v>963.83719855791719</v>
      </c>
      <c r="K9" s="16">
        <v>969.67346075199998</v>
      </c>
      <c r="L9" s="16">
        <v>991.71413925999991</v>
      </c>
    </row>
    <row r="10" spans="1:12" x14ac:dyDescent="0.25">
      <c r="A10" s="22">
        <v>3</v>
      </c>
      <c r="B10" s="2"/>
      <c r="C10" s="2" t="s">
        <v>17</v>
      </c>
      <c r="D10" s="2"/>
      <c r="E10" s="22" t="s">
        <v>29</v>
      </c>
      <c r="F10" s="2"/>
      <c r="G10" s="16">
        <v>601.70000000000005</v>
      </c>
      <c r="H10" s="16">
        <v>618.20000000000005</v>
      </c>
      <c r="I10" s="16">
        <v>640.14702155410964</v>
      </c>
      <c r="J10" s="16">
        <v>705.37224200000003</v>
      </c>
      <c r="K10" s="16">
        <v>725.43488920279435</v>
      </c>
      <c r="L10" s="16">
        <v>921</v>
      </c>
    </row>
    <row r="11" spans="1:12" x14ac:dyDescent="0.25">
      <c r="A11" s="22">
        <v>4</v>
      </c>
      <c r="B11" s="2"/>
      <c r="C11" s="2" t="s">
        <v>18</v>
      </c>
      <c r="D11" s="2"/>
      <c r="E11" s="22" t="s">
        <v>29</v>
      </c>
      <c r="F11" s="2"/>
      <c r="G11" s="16">
        <v>4.7</v>
      </c>
      <c r="H11" s="16">
        <v>5.4</v>
      </c>
      <c r="I11" s="16">
        <v>6.8</v>
      </c>
      <c r="J11" s="16">
        <v>3.9</v>
      </c>
      <c r="K11" s="16">
        <v>4.0434999999999999</v>
      </c>
      <c r="L11" s="16">
        <v>4.0434999999999999</v>
      </c>
    </row>
    <row r="12" spans="1:12" x14ac:dyDescent="0.25">
      <c r="A12" s="22">
        <v>5</v>
      </c>
      <c r="B12" s="2"/>
      <c r="C12" s="2" t="s">
        <v>19</v>
      </c>
      <c r="D12" s="2"/>
      <c r="E12" s="22" t="s">
        <v>29</v>
      </c>
      <c r="F12" s="2"/>
      <c r="G12" s="16">
        <v>59.9</v>
      </c>
      <c r="H12" s="16">
        <v>39.200000000000003</v>
      </c>
      <c r="I12" s="16">
        <v>41.778500814847007</v>
      </c>
      <c r="J12" s="16">
        <v>34.1</v>
      </c>
      <c r="K12" s="16">
        <v>48.870580072822776</v>
      </c>
      <c r="L12" s="16">
        <v>50.4</v>
      </c>
    </row>
    <row r="13" spans="1:12" x14ac:dyDescent="0.25">
      <c r="A13" s="22">
        <v>6</v>
      </c>
      <c r="B13" s="2"/>
      <c r="C13" s="2" t="s">
        <v>20</v>
      </c>
      <c r="D13" s="2"/>
      <c r="E13" s="22" t="s">
        <v>29</v>
      </c>
      <c r="F13" s="2"/>
      <c r="G13" s="16">
        <v>121.4</v>
      </c>
      <c r="H13" s="16">
        <v>124.6</v>
      </c>
      <c r="I13" s="16">
        <v>116.1590364728102</v>
      </c>
      <c r="J13" s="16">
        <v>118.52407079999999</v>
      </c>
      <c r="K13" s="16">
        <v>122.51910414416001</v>
      </c>
      <c r="L13" s="16">
        <v>127.2</v>
      </c>
    </row>
    <row r="14" spans="1:12" ht="15.75" thickBot="1" x14ac:dyDescent="0.3">
      <c r="A14" s="22">
        <v>7</v>
      </c>
      <c r="B14" s="2"/>
      <c r="C14" s="2" t="s">
        <v>21</v>
      </c>
      <c r="D14" s="2"/>
      <c r="E14" s="22"/>
      <c r="F14" s="2"/>
      <c r="G14" s="26">
        <f t="shared" ref="G14:L14" si="0">SUM(G8:G13)</f>
        <v>3967.6000000000004</v>
      </c>
      <c r="H14" s="26">
        <f t="shared" si="0"/>
        <v>3517.0999999999995</v>
      </c>
      <c r="I14" s="26">
        <f t="shared" si="0"/>
        <v>3836.0326661865338</v>
      </c>
      <c r="J14" s="26">
        <f t="shared" si="0"/>
        <v>4265.8546493217109</v>
      </c>
      <c r="K14" s="26">
        <f t="shared" si="0"/>
        <v>4917.7961274128002</v>
      </c>
      <c r="L14" s="26">
        <f t="shared" si="0"/>
        <v>5322.3882484001824</v>
      </c>
    </row>
    <row r="15" spans="1:12" ht="15.75" thickTop="1" x14ac:dyDescent="0.25"/>
  </sheetData>
  <mergeCells count="2">
    <mergeCell ref="A1:L1"/>
    <mergeCell ref="A2:L2"/>
  </mergeCells>
  <pageMargins left="0.7" right="0.7" top="0.75" bottom="0.75" header="0.3" footer="0.3"/>
  <pageSetup orientation="portrait" r:id="rId1"/>
  <customProperties>
    <customPr name="EpmWorksheetKeyString_GU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5D8F-4D13-48C5-9523-95DA45AE8CB1}">
  <dimension ref="A1:L17"/>
  <sheetViews>
    <sheetView zoomScaleNormal="100" zoomScalePageLayoutView="90" workbookViewId="0">
      <selection activeCell="C28" sqref="C28"/>
    </sheetView>
  </sheetViews>
  <sheetFormatPr defaultColWidth="101.140625" defaultRowHeight="12.75" x14ac:dyDescent="0.2"/>
  <cols>
    <col min="1" max="1" width="4.7109375" style="2" customWidth="1"/>
    <col min="2" max="2" width="1.7109375" style="2" customWidth="1"/>
    <col min="3" max="3" width="26.28515625" style="2" customWidth="1"/>
    <col min="4" max="4" width="1.7109375" style="2" customWidth="1"/>
    <col min="5" max="5" width="8.85546875" style="22" customWidth="1"/>
    <col min="6" max="6" width="1.7109375" style="2" customWidth="1"/>
    <col min="7" max="9" width="8.7109375" style="2" customWidth="1"/>
    <col min="10" max="11" width="10.7109375" style="2" customWidth="1"/>
    <col min="12" max="12" width="11.140625" style="2" customWidth="1"/>
    <col min="13" max="16384" width="101.140625" style="2"/>
  </cols>
  <sheetData>
    <row r="1" spans="1:12" s="4" customFormat="1" x14ac:dyDescent="0.2">
      <c r="A1" s="177" t="s">
        <v>80</v>
      </c>
      <c r="B1" s="177"/>
      <c r="C1" s="177"/>
      <c r="D1" s="177"/>
      <c r="E1" s="177"/>
      <c r="F1" s="177"/>
      <c r="G1" s="177"/>
      <c r="H1" s="177"/>
      <c r="I1" s="177"/>
      <c r="J1" s="177"/>
      <c r="K1" s="177"/>
      <c r="L1" s="177"/>
    </row>
    <row r="2" spans="1:12" s="4" customFormat="1" x14ac:dyDescent="0.2">
      <c r="A2" s="177" t="s">
        <v>303</v>
      </c>
      <c r="B2" s="177"/>
      <c r="C2" s="177"/>
      <c r="D2" s="177"/>
      <c r="E2" s="177"/>
      <c r="F2" s="177"/>
      <c r="G2" s="177"/>
      <c r="H2" s="177"/>
      <c r="I2" s="177"/>
      <c r="J2" s="177"/>
      <c r="K2" s="177"/>
      <c r="L2" s="177"/>
    </row>
    <row r="3" spans="1:12" s="4" customFormat="1" ht="15" x14ac:dyDescent="0.25">
      <c r="A3"/>
      <c r="B3" s="133"/>
      <c r="C3" s="133"/>
      <c r="D3"/>
      <c r="E3"/>
      <c r="F3"/>
      <c r="G3"/>
      <c r="H3"/>
      <c r="I3"/>
      <c r="J3"/>
      <c r="K3"/>
      <c r="L3"/>
    </row>
    <row r="4" spans="1:12" ht="15" x14ac:dyDescent="0.25">
      <c r="A4"/>
      <c r="B4"/>
      <c r="C4"/>
      <c r="D4"/>
      <c r="E4"/>
      <c r="F4"/>
      <c r="G4" s="27">
        <v>2019</v>
      </c>
      <c r="H4" s="27">
        <v>2020</v>
      </c>
      <c r="I4" s="27">
        <v>2021</v>
      </c>
      <c r="J4" s="27">
        <v>2022</v>
      </c>
      <c r="K4" s="27">
        <v>2023</v>
      </c>
      <c r="L4" s="27">
        <v>2024</v>
      </c>
    </row>
    <row r="5" spans="1:12" s="6" customFormat="1" ht="26.25" x14ac:dyDescent="0.25">
      <c r="A5" s="47" t="s">
        <v>2</v>
      </c>
      <c r="B5" s="13"/>
      <c r="C5" s="83" t="s">
        <v>3</v>
      </c>
      <c r="D5" s="136"/>
      <c r="E5" s="47" t="s">
        <v>4</v>
      </c>
      <c r="G5" s="131" t="s">
        <v>6</v>
      </c>
      <c r="H5" s="131" t="s">
        <v>6</v>
      </c>
      <c r="I5" s="131" t="s">
        <v>6</v>
      </c>
      <c r="J5" s="131" t="s">
        <v>26</v>
      </c>
      <c r="K5" s="131" t="s">
        <v>27</v>
      </c>
      <c r="L5" s="131" t="s">
        <v>28</v>
      </c>
    </row>
    <row r="6" spans="1:12" s="6" customFormat="1" ht="15" x14ac:dyDescent="0.25">
      <c r="A6" s="13"/>
      <c r="B6" s="13"/>
      <c r="C6" s="13"/>
      <c r="D6" s="13"/>
      <c r="E6" s="13"/>
      <c r="G6" s="30" t="s">
        <v>7</v>
      </c>
      <c r="H6" s="30" t="s">
        <v>8</v>
      </c>
      <c r="I6" s="30" t="s">
        <v>9</v>
      </c>
      <c r="J6" s="30" t="s">
        <v>10</v>
      </c>
      <c r="K6" s="30" t="s">
        <v>11</v>
      </c>
      <c r="L6" s="30" t="s">
        <v>12</v>
      </c>
    </row>
    <row r="7" spans="1:12" ht="15" x14ac:dyDescent="0.25">
      <c r="A7"/>
      <c r="B7"/>
      <c r="C7"/>
      <c r="D7"/>
      <c r="E7"/>
      <c r="G7"/>
      <c r="H7"/>
      <c r="I7"/>
      <c r="J7"/>
      <c r="K7"/>
      <c r="L7"/>
    </row>
    <row r="8" spans="1:12" ht="15" x14ac:dyDescent="0.25">
      <c r="A8" s="30">
        <v>1</v>
      </c>
      <c r="B8"/>
      <c r="C8" s="31" t="s">
        <v>304</v>
      </c>
      <c r="D8" s="31"/>
      <c r="E8" s="30" t="s">
        <v>298</v>
      </c>
      <c r="G8" s="30">
        <v>26.1</v>
      </c>
      <c r="H8" s="30">
        <v>19</v>
      </c>
      <c r="I8" s="30">
        <v>24.8</v>
      </c>
      <c r="J8" s="30">
        <v>21.1</v>
      </c>
      <c r="K8" s="30">
        <v>29.4</v>
      </c>
      <c r="L8"/>
    </row>
    <row r="9" spans="1:12" ht="15" x14ac:dyDescent="0.25">
      <c r="A9" s="30">
        <v>2</v>
      </c>
      <c r="B9"/>
      <c r="C9" s="31" t="s">
        <v>305</v>
      </c>
      <c r="D9" s="31"/>
      <c r="E9" s="30" t="s">
        <v>299</v>
      </c>
      <c r="G9" s="30">
        <v>15.7</v>
      </c>
      <c r="H9" s="30">
        <v>7.5</v>
      </c>
      <c r="I9" s="30">
        <v>35.9</v>
      </c>
      <c r="J9" s="85">
        <v>10</v>
      </c>
      <c r="K9" s="30">
        <v>16.8</v>
      </c>
      <c r="L9"/>
    </row>
    <row r="10" spans="1:12" ht="15" x14ac:dyDescent="0.25">
      <c r="A10" s="30">
        <v>3</v>
      </c>
      <c r="B10"/>
      <c r="C10" s="31" t="s">
        <v>305</v>
      </c>
      <c r="D10" s="31"/>
      <c r="E10" s="30" t="s">
        <v>29</v>
      </c>
      <c r="G10" s="30"/>
      <c r="H10" s="30"/>
      <c r="I10" s="30"/>
      <c r="J10" s="30"/>
      <c r="K10" s="30"/>
      <c r="L10" s="30">
        <v>56.1</v>
      </c>
    </row>
    <row r="11" spans="1:12" ht="15.75" thickBot="1" x14ac:dyDescent="0.3">
      <c r="A11" s="30">
        <v>4</v>
      </c>
      <c r="B11"/>
      <c r="C11" s="31" t="s">
        <v>62</v>
      </c>
      <c r="D11" s="31"/>
      <c r="E11"/>
      <c r="G11" s="111">
        <v>41.8</v>
      </c>
      <c r="H11" s="111">
        <v>26.5</v>
      </c>
      <c r="I11" s="111">
        <v>60.6</v>
      </c>
      <c r="J11" s="111">
        <v>31.1</v>
      </c>
      <c r="K11" s="111">
        <v>46.2</v>
      </c>
      <c r="L11" s="111">
        <v>56.1</v>
      </c>
    </row>
    <row r="12" spans="1:12" ht="15.75" thickTop="1" x14ac:dyDescent="0.25">
      <c r="A12"/>
      <c r="B12"/>
      <c r="C12"/>
      <c r="D12"/>
      <c r="E12"/>
      <c r="F12"/>
      <c r="G12"/>
      <c r="H12"/>
      <c r="I12"/>
      <c r="J12"/>
      <c r="K12"/>
      <c r="L12"/>
    </row>
    <row r="13" spans="1:12" ht="15" x14ac:dyDescent="0.25">
      <c r="A13" s="30">
        <v>5</v>
      </c>
      <c r="B13"/>
      <c r="C13" s="31" t="s">
        <v>306</v>
      </c>
      <c r="D13" s="31"/>
      <c r="E13"/>
      <c r="F13"/>
      <c r="G13"/>
      <c r="H13" s="126">
        <v>-15.4</v>
      </c>
      <c r="I13" s="126">
        <v>34.200000000000003</v>
      </c>
      <c r="J13" s="126">
        <v>-29.6</v>
      </c>
      <c r="K13" s="126">
        <v>15.1</v>
      </c>
      <c r="L13" s="126">
        <v>9.9</v>
      </c>
    </row>
    <row r="14" spans="1:12" ht="15" x14ac:dyDescent="0.25">
      <c r="A14" s="116"/>
      <c r="B14"/>
      <c r="C14"/>
      <c r="D14"/>
      <c r="E14"/>
      <c r="F14"/>
      <c r="G14"/>
      <c r="H14"/>
      <c r="I14"/>
      <c r="J14"/>
      <c r="K14"/>
      <c r="L14"/>
    </row>
    <row r="15" spans="1:12" x14ac:dyDescent="0.2">
      <c r="A15" s="177" t="s">
        <v>99</v>
      </c>
      <c r="B15" s="177"/>
      <c r="C15" s="31"/>
    </row>
    <row r="16" spans="1:12" x14ac:dyDescent="0.2">
      <c r="A16" s="114" t="s">
        <v>49</v>
      </c>
      <c r="B16" s="167" t="s">
        <v>301</v>
      </c>
      <c r="C16" s="167"/>
    </row>
    <row r="17" spans="1:3" x14ac:dyDescent="0.2">
      <c r="A17" s="114" t="s">
        <v>101</v>
      </c>
      <c r="B17" s="167" t="s">
        <v>302</v>
      </c>
      <c r="C17" s="167"/>
    </row>
  </sheetData>
  <mergeCells count="5">
    <mergeCell ref="A1:L1"/>
    <mergeCell ref="A2:L2"/>
    <mergeCell ref="A15:B15"/>
    <mergeCell ref="B16:C16"/>
    <mergeCell ref="B17:C17"/>
  </mergeCells>
  <pageMargins left="0.7" right="0.7" top="0.75" bottom="0.75" header="0.3" footer="0.3"/>
  <pageSetup paperSize="5" orientation="landscape" r:id="rId1"/>
  <customProperties>
    <customPr name="EpmWorksheetKeyString_GU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E560D-EC11-45AE-A844-C451164B6692}">
  <dimension ref="A1:L25"/>
  <sheetViews>
    <sheetView workbookViewId="0">
      <selection sqref="A1:L1"/>
    </sheetView>
  </sheetViews>
  <sheetFormatPr defaultRowHeight="15" x14ac:dyDescent="0.25"/>
  <cols>
    <col min="1" max="1" width="4.7109375" customWidth="1"/>
    <col min="2" max="2" width="1.7109375" customWidth="1"/>
    <col min="3" max="3" width="33.5703125" bestFit="1" customWidth="1"/>
    <col min="4" max="4" width="1.7109375" customWidth="1"/>
    <col min="6" max="6" width="1.7109375" customWidth="1"/>
    <col min="11" max="11" width="10.7109375" bestFit="1" customWidth="1"/>
  </cols>
  <sheetData>
    <row r="1" spans="1:12" x14ac:dyDescent="0.25">
      <c r="A1" s="177" t="s">
        <v>307</v>
      </c>
      <c r="B1" s="177"/>
      <c r="C1" s="177"/>
      <c r="D1" s="177"/>
      <c r="E1" s="177"/>
      <c r="F1" s="177"/>
      <c r="G1" s="177"/>
      <c r="H1" s="177"/>
      <c r="I1" s="177"/>
      <c r="J1" s="177"/>
      <c r="K1" s="177"/>
      <c r="L1" s="177"/>
    </row>
    <row r="2" spans="1:12" x14ac:dyDescent="0.25">
      <c r="A2" s="177" t="s">
        <v>308</v>
      </c>
      <c r="B2" s="177"/>
      <c r="C2" s="177"/>
      <c r="D2" s="177"/>
      <c r="E2" s="177"/>
      <c r="F2" s="177"/>
      <c r="G2" s="177"/>
      <c r="H2" s="177"/>
      <c r="I2" s="177"/>
      <c r="J2" s="177"/>
      <c r="K2" s="177"/>
      <c r="L2" s="177"/>
    </row>
    <row r="3" spans="1:12" x14ac:dyDescent="0.25">
      <c r="B3" s="108"/>
      <c r="F3" s="108"/>
    </row>
    <row r="4" spans="1:12" x14ac:dyDescent="0.25">
      <c r="B4" s="108"/>
      <c r="D4" s="13"/>
      <c r="F4" s="108"/>
      <c r="G4" s="27">
        <v>2019</v>
      </c>
      <c r="H4" s="27">
        <v>2020</v>
      </c>
      <c r="I4" s="27">
        <v>2021</v>
      </c>
      <c r="J4" s="27">
        <v>2022</v>
      </c>
      <c r="K4" s="27">
        <v>2023</v>
      </c>
      <c r="L4" s="27">
        <v>2024</v>
      </c>
    </row>
    <row r="5" spans="1:12" ht="26.25" x14ac:dyDescent="0.25">
      <c r="A5" s="47" t="s">
        <v>2</v>
      </c>
      <c r="B5" s="130"/>
      <c r="C5" s="83" t="s">
        <v>3</v>
      </c>
      <c r="E5" s="47" t="s">
        <v>4</v>
      </c>
      <c r="F5" s="95"/>
      <c r="G5" s="131" t="s">
        <v>6</v>
      </c>
      <c r="H5" s="131" t="s">
        <v>6</v>
      </c>
      <c r="I5" s="131" t="s">
        <v>6</v>
      </c>
      <c r="J5" s="131" t="s">
        <v>26</v>
      </c>
      <c r="K5" s="131" t="s">
        <v>27</v>
      </c>
      <c r="L5" s="131" t="s">
        <v>28</v>
      </c>
    </row>
    <row r="6" spans="1:12" x14ac:dyDescent="0.25">
      <c r="B6" s="108"/>
      <c r="C6" s="13"/>
      <c r="E6" s="13"/>
      <c r="F6" s="96"/>
      <c r="G6" s="30" t="s">
        <v>7</v>
      </c>
      <c r="H6" s="30" t="s">
        <v>8</v>
      </c>
      <c r="I6" s="30" t="s">
        <v>9</v>
      </c>
      <c r="J6" s="30" t="s">
        <v>10</v>
      </c>
      <c r="K6" s="30" t="s">
        <v>11</v>
      </c>
      <c r="L6" s="30" t="s">
        <v>12</v>
      </c>
    </row>
    <row r="7" spans="1:12" x14ac:dyDescent="0.25">
      <c r="B7" s="108"/>
      <c r="F7" s="108"/>
    </row>
    <row r="8" spans="1:12" x14ac:dyDescent="0.25">
      <c r="A8" s="30">
        <v>1</v>
      </c>
      <c r="B8" s="30"/>
      <c r="C8" s="31" t="s">
        <v>309</v>
      </c>
      <c r="F8" s="108"/>
      <c r="G8" s="126">
        <v>42.4</v>
      </c>
      <c r="H8" s="126">
        <v>41.8</v>
      </c>
      <c r="I8" s="126">
        <v>26.5</v>
      </c>
      <c r="J8" s="126">
        <v>60.6</v>
      </c>
      <c r="K8" s="126">
        <v>31.1</v>
      </c>
      <c r="L8" s="126">
        <v>46.2</v>
      </c>
    </row>
    <row r="9" spans="1:12" x14ac:dyDescent="0.25">
      <c r="B9" s="108"/>
      <c r="F9" s="108"/>
      <c r="G9" s="127"/>
      <c r="H9" s="127"/>
      <c r="I9" s="127"/>
      <c r="J9" s="127"/>
      <c r="K9" s="127"/>
      <c r="L9" s="127"/>
    </row>
    <row r="10" spans="1:12" x14ac:dyDescent="0.25">
      <c r="A10" s="30">
        <v>2</v>
      </c>
      <c r="B10" s="30"/>
      <c r="C10" s="31" t="s">
        <v>310</v>
      </c>
      <c r="E10" s="30" t="s">
        <v>298</v>
      </c>
      <c r="F10" s="30"/>
      <c r="G10" s="126">
        <v>-0.2</v>
      </c>
      <c r="H10" s="126">
        <v>-4.9000000000000004</v>
      </c>
      <c r="I10" s="126">
        <v>0.8</v>
      </c>
      <c r="J10" s="126">
        <v>-1.5</v>
      </c>
      <c r="K10" s="126">
        <v>0</v>
      </c>
      <c r="L10" s="127"/>
    </row>
    <row r="11" spans="1:12" x14ac:dyDescent="0.25">
      <c r="A11" s="30">
        <v>3</v>
      </c>
      <c r="B11" s="30"/>
      <c r="C11" s="31" t="s">
        <v>311</v>
      </c>
      <c r="E11" s="30" t="s">
        <v>15</v>
      </c>
      <c r="F11" s="30"/>
      <c r="G11" s="126">
        <v>-0.1</v>
      </c>
      <c r="H11" s="126">
        <v>-2.2000000000000002</v>
      </c>
      <c r="I11" s="126">
        <v>5</v>
      </c>
      <c r="J11" s="126">
        <v>-2.1</v>
      </c>
      <c r="K11" s="126">
        <v>8.1999999999999993</v>
      </c>
      <c r="L11" s="127"/>
    </row>
    <row r="12" spans="1:12" x14ac:dyDescent="0.25">
      <c r="B12" s="108"/>
      <c r="E12" s="107"/>
      <c r="F12" s="108"/>
      <c r="G12" s="127"/>
      <c r="H12" s="127"/>
      <c r="I12" s="127"/>
      <c r="J12" s="127"/>
      <c r="K12" s="127"/>
      <c r="L12" s="127"/>
    </row>
    <row r="13" spans="1:12" x14ac:dyDescent="0.25">
      <c r="A13" s="30">
        <v>4</v>
      </c>
      <c r="B13" s="30"/>
      <c r="C13" s="31" t="s">
        <v>310</v>
      </c>
      <c r="E13" s="30" t="s">
        <v>299</v>
      </c>
      <c r="F13" s="30"/>
      <c r="G13" s="126">
        <v>-0.1</v>
      </c>
      <c r="H13" s="126">
        <v>-7.2</v>
      </c>
      <c r="I13" s="126">
        <v>17.899999999999999</v>
      </c>
      <c r="J13" s="126">
        <v>-24.1</v>
      </c>
      <c r="K13" s="126">
        <v>1.1000000000000001</v>
      </c>
      <c r="L13" s="127"/>
    </row>
    <row r="14" spans="1:12" x14ac:dyDescent="0.25">
      <c r="A14" s="30">
        <v>5</v>
      </c>
      <c r="B14" s="30"/>
      <c r="C14" s="31" t="s">
        <v>311</v>
      </c>
      <c r="E14" s="30" t="s">
        <v>22</v>
      </c>
      <c r="F14" s="30"/>
      <c r="G14" s="126">
        <v>-0.1</v>
      </c>
      <c r="H14" s="126">
        <v>-1.1000000000000001</v>
      </c>
      <c r="I14" s="126">
        <v>10.5</v>
      </c>
      <c r="J14" s="126">
        <v>-1.8</v>
      </c>
      <c r="K14" s="126">
        <v>5.8</v>
      </c>
      <c r="L14" s="127"/>
    </row>
    <row r="15" spans="1:12" x14ac:dyDescent="0.25">
      <c r="B15" s="108"/>
      <c r="E15" s="107"/>
      <c r="F15" s="108"/>
      <c r="G15" s="127"/>
      <c r="H15" s="127"/>
      <c r="I15" s="127"/>
      <c r="J15" s="127"/>
      <c r="K15" s="127"/>
      <c r="L15" s="127"/>
    </row>
    <row r="16" spans="1:12" x14ac:dyDescent="0.25">
      <c r="A16" s="30">
        <v>6</v>
      </c>
      <c r="B16" s="30"/>
      <c r="C16" s="31" t="s">
        <v>310</v>
      </c>
      <c r="E16" s="30" t="s">
        <v>29</v>
      </c>
      <c r="F16" s="30"/>
      <c r="G16" s="127"/>
      <c r="H16" s="127"/>
      <c r="I16" s="127"/>
      <c r="J16" s="127"/>
      <c r="K16" s="127"/>
      <c r="L16" s="126">
        <v>9.5</v>
      </c>
    </row>
    <row r="17" spans="1:12" x14ac:dyDescent="0.25">
      <c r="A17" s="30">
        <v>7</v>
      </c>
      <c r="B17" s="30"/>
      <c r="C17" s="31" t="s">
        <v>311</v>
      </c>
      <c r="E17" s="30" t="s">
        <v>29</v>
      </c>
      <c r="F17" s="30"/>
      <c r="G17" s="127"/>
      <c r="H17" s="127"/>
      <c r="I17" s="127"/>
      <c r="J17" s="127"/>
      <c r="K17" s="127"/>
      <c r="L17" s="126">
        <v>0.4</v>
      </c>
    </row>
    <row r="18" spans="1:12" x14ac:dyDescent="0.25">
      <c r="B18" s="108"/>
      <c r="F18" s="108"/>
      <c r="G18" s="126"/>
      <c r="H18" s="126"/>
      <c r="I18" s="126"/>
      <c r="J18" s="126"/>
      <c r="K18" s="126"/>
      <c r="L18" s="126"/>
    </row>
    <row r="19" spans="1:12" x14ac:dyDescent="0.25">
      <c r="A19" s="30">
        <v>8</v>
      </c>
      <c r="B19" s="30"/>
      <c r="C19" s="31" t="s">
        <v>312</v>
      </c>
      <c r="F19" s="108"/>
      <c r="G19" s="128">
        <v>-0.6</v>
      </c>
      <c r="H19" s="128">
        <v>-15.4</v>
      </c>
      <c r="I19" s="128">
        <v>34.200000000000003</v>
      </c>
      <c r="J19" s="128">
        <v>-29.6</v>
      </c>
      <c r="K19" s="128">
        <v>15.1</v>
      </c>
      <c r="L19" s="128">
        <v>9.9</v>
      </c>
    </row>
    <row r="20" spans="1:12" x14ac:dyDescent="0.25">
      <c r="B20" s="108"/>
      <c r="F20" s="108"/>
      <c r="G20" s="127"/>
      <c r="H20" s="127"/>
      <c r="I20" s="127"/>
      <c r="J20" s="127"/>
      <c r="K20" s="127"/>
      <c r="L20" s="127"/>
    </row>
    <row r="21" spans="1:12" ht="15.75" thickBot="1" x14ac:dyDescent="0.3">
      <c r="A21" s="30">
        <v>9</v>
      </c>
      <c r="B21" s="30"/>
      <c r="C21" s="31" t="s">
        <v>313</v>
      </c>
      <c r="F21" s="108"/>
      <c r="G21" s="129">
        <v>41.8</v>
      </c>
      <c r="H21" s="129">
        <v>26.5</v>
      </c>
      <c r="I21" s="129">
        <v>60.6</v>
      </c>
      <c r="J21" s="129">
        <v>31.1</v>
      </c>
      <c r="K21" s="129">
        <v>46.2</v>
      </c>
      <c r="L21" s="129">
        <v>56.1</v>
      </c>
    </row>
    <row r="22" spans="1:12" ht="15.75" thickTop="1" x14ac:dyDescent="0.25"/>
    <row r="23" spans="1:12" x14ac:dyDescent="0.25">
      <c r="A23" s="177" t="s">
        <v>99</v>
      </c>
      <c r="B23" s="177"/>
      <c r="C23" s="31"/>
    </row>
    <row r="24" spans="1:12" x14ac:dyDescent="0.25">
      <c r="A24" s="114" t="s">
        <v>49</v>
      </c>
      <c r="B24" s="167" t="s">
        <v>301</v>
      </c>
      <c r="C24" s="167"/>
    </row>
    <row r="25" spans="1:12" x14ac:dyDescent="0.25">
      <c r="A25" s="114" t="s">
        <v>101</v>
      </c>
      <c r="B25" s="167" t="s">
        <v>302</v>
      </c>
      <c r="C25" s="167"/>
    </row>
  </sheetData>
  <mergeCells count="5">
    <mergeCell ref="A1:L1"/>
    <mergeCell ref="A2:L2"/>
    <mergeCell ref="A23:B23"/>
    <mergeCell ref="B24:C24"/>
    <mergeCell ref="B25:C25"/>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98D27-576B-48E6-B3F0-8B16F12D1ABA}">
  <dimension ref="A1:H10"/>
  <sheetViews>
    <sheetView workbookViewId="0">
      <selection sqref="A1:H1"/>
    </sheetView>
  </sheetViews>
  <sheetFormatPr defaultRowHeight="15" x14ac:dyDescent="0.25"/>
  <cols>
    <col min="1" max="1" width="4.7109375" customWidth="1"/>
    <col min="2" max="2" width="1.7109375" customWidth="1"/>
    <col min="3" max="3" width="21" customWidth="1"/>
    <col min="4" max="4" width="1.7109375" customWidth="1"/>
    <col min="6" max="6" width="12" bestFit="1" customWidth="1"/>
    <col min="8" max="8" width="13.140625" customWidth="1"/>
  </cols>
  <sheetData>
    <row r="1" spans="1:8" x14ac:dyDescent="0.25">
      <c r="A1" s="177" t="s">
        <v>314</v>
      </c>
      <c r="B1" s="177"/>
      <c r="C1" s="177"/>
      <c r="D1" s="177"/>
      <c r="E1" s="177"/>
      <c r="F1" s="177"/>
      <c r="G1" s="177"/>
      <c r="H1" s="177"/>
    </row>
    <row r="2" spans="1:8" x14ac:dyDescent="0.25">
      <c r="A2" s="177" t="s">
        <v>315</v>
      </c>
      <c r="B2" s="177"/>
      <c r="C2" s="177"/>
      <c r="D2" s="177"/>
      <c r="E2" s="177"/>
      <c r="F2" s="177"/>
      <c r="G2" s="177"/>
      <c r="H2" s="177"/>
    </row>
    <row r="4" spans="1:8" ht="26.25" x14ac:dyDescent="0.25">
      <c r="A4" s="47" t="s">
        <v>281</v>
      </c>
      <c r="C4" s="132" t="s">
        <v>296</v>
      </c>
      <c r="E4" s="131" t="s">
        <v>316</v>
      </c>
      <c r="F4" s="131" t="s">
        <v>317</v>
      </c>
      <c r="G4" s="131" t="s">
        <v>318</v>
      </c>
      <c r="H4" s="47" t="s">
        <v>319</v>
      </c>
    </row>
    <row r="5" spans="1:8" x14ac:dyDescent="0.25">
      <c r="E5" s="30" t="s">
        <v>7</v>
      </c>
      <c r="F5" s="30" t="s">
        <v>8</v>
      </c>
      <c r="G5" s="30" t="s">
        <v>320</v>
      </c>
      <c r="H5" s="30" t="s">
        <v>10</v>
      </c>
    </row>
    <row r="7" spans="1:8" x14ac:dyDescent="0.25">
      <c r="A7" s="30">
        <v>1</v>
      </c>
      <c r="C7" s="31" t="s">
        <v>15</v>
      </c>
      <c r="E7" s="34">
        <v>94843</v>
      </c>
      <c r="F7" s="30" t="s">
        <v>321</v>
      </c>
      <c r="G7" s="34">
        <v>41075</v>
      </c>
      <c r="H7" s="34">
        <v>135918</v>
      </c>
    </row>
    <row r="8" spans="1:8" x14ac:dyDescent="0.25">
      <c r="A8" s="30">
        <v>2</v>
      </c>
      <c r="C8" s="31" t="s">
        <v>22</v>
      </c>
      <c r="E8" s="34">
        <v>55005</v>
      </c>
      <c r="F8" s="34">
        <v>148625</v>
      </c>
      <c r="G8" s="34">
        <v>20007</v>
      </c>
      <c r="H8" s="34">
        <v>223637</v>
      </c>
    </row>
    <row r="9" spans="1:8" ht="15.75" thickBot="1" x14ac:dyDescent="0.3">
      <c r="A9" s="30">
        <v>3</v>
      </c>
      <c r="C9" s="31" t="s">
        <v>62</v>
      </c>
      <c r="E9" s="39">
        <v>149848</v>
      </c>
      <c r="F9" s="39">
        <v>148625</v>
      </c>
      <c r="G9" s="39">
        <v>61082</v>
      </c>
      <c r="H9" s="39">
        <v>359555</v>
      </c>
    </row>
    <row r="10" spans="1:8" ht="15.75" thickTop="1" x14ac:dyDescent="0.25"/>
  </sheetData>
  <mergeCells count="2">
    <mergeCell ref="A1:H1"/>
    <mergeCell ref="A2:H2"/>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6FF8F-815C-4F34-B801-FC3A953743F9}">
  <dimension ref="A1:F10"/>
  <sheetViews>
    <sheetView workbookViewId="0">
      <selection activeCell="H34" sqref="H34"/>
    </sheetView>
  </sheetViews>
  <sheetFormatPr defaultColWidth="9.140625" defaultRowHeight="12.75" x14ac:dyDescent="0.2"/>
  <cols>
    <col min="1" max="1" width="4.7109375" style="2" customWidth="1"/>
    <col min="2" max="2" width="1.7109375" style="2" customWidth="1"/>
    <col min="3" max="3" width="15.85546875" style="2" customWidth="1"/>
    <col min="4" max="4" width="1.7109375" style="2" customWidth="1"/>
    <col min="5" max="5" width="17.140625" style="2" customWidth="1"/>
    <col min="6" max="6" width="24" style="2" customWidth="1"/>
    <col min="7" max="16384" width="9.140625" style="2"/>
  </cols>
  <sheetData>
    <row r="1" spans="1:6" x14ac:dyDescent="0.2">
      <c r="A1" s="172" t="s">
        <v>322</v>
      </c>
      <c r="B1" s="172"/>
      <c r="C1" s="172"/>
      <c r="D1" s="172"/>
      <c r="E1" s="172"/>
      <c r="F1" s="172"/>
    </row>
    <row r="2" spans="1:6" x14ac:dyDescent="0.2">
      <c r="A2" s="174" t="s">
        <v>323</v>
      </c>
      <c r="B2" s="174"/>
      <c r="C2" s="174"/>
      <c r="D2" s="174"/>
      <c r="E2" s="174"/>
      <c r="F2" s="174"/>
    </row>
    <row r="3" spans="1:6" x14ac:dyDescent="0.2">
      <c r="A3" s="51"/>
      <c r="B3" s="51"/>
      <c r="C3" s="51"/>
      <c r="D3" s="51"/>
      <c r="E3" s="51"/>
      <c r="F3" s="51"/>
    </row>
    <row r="4" spans="1:6" ht="18" customHeight="1" x14ac:dyDescent="0.2">
      <c r="A4" s="179" t="s">
        <v>2</v>
      </c>
      <c r="B4" s="181"/>
      <c r="C4" s="182" t="s">
        <v>324</v>
      </c>
      <c r="D4" s="181"/>
      <c r="E4" s="95" t="s">
        <v>325</v>
      </c>
      <c r="F4" s="95" t="s">
        <v>326</v>
      </c>
    </row>
    <row r="5" spans="1:6" ht="14.25" x14ac:dyDescent="0.2">
      <c r="A5" s="180"/>
      <c r="B5" s="181"/>
      <c r="C5" s="183"/>
      <c r="D5" s="181"/>
      <c r="E5" s="80" t="s">
        <v>327</v>
      </c>
      <c r="F5" s="80" t="s">
        <v>328</v>
      </c>
    </row>
    <row r="6" spans="1:6" x14ac:dyDescent="0.2">
      <c r="A6" s="51"/>
      <c r="B6" s="51"/>
      <c r="C6" s="78"/>
      <c r="D6" s="51"/>
      <c r="E6" s="51" t="s">
        <v>7</v>
      </c>
      <c r="F6" s="51" t="s">
        <v>8</v>
      </c>
    </row>
    <row r="7" spans="1:6" x14ac:dyDescent="0.2">
      <c r="A7" s="51"/>
      <c r="B7" s="51"/>
      <c r="C7" s="78"/>
      <c r="D7" s="51"/>
      <c r="E7" s="51"/>
      <c r="F7" s="51"/>
    </row>
    <row r="8" spans="1:6" x14ac:dyDescent="0.2">
      <c r="A8" s="51">
        <v>1</v>
      </c>
      <c r="B8" s="51"/>
      <c r="C8" s="78" t="s">
        <v>329</v>
      </c>
      <c r="D8" s="51"/>
      <c r="E8" s="122">
        <v>-7443</v>
      </c>
      <c r="F8" s="122">
        <v>-744</v>
      </c>
    </row>
    <row r="9" spans="1:6" x14ac:dyDescent="0.2">
      <c r="A9" s="51">
        <v>2</v>
      </c>
      <c r="B9" s="51"/>
      <c r="C9" s="78" t="s">
        <v>330</v>
      </c>
      <c r="D9" s="51"/>
      <c r="E9" s="122">
        <v>-10198</v>
      </c>
      <c r="F9" s="122">
        <v>-1020</v>
      </c>
    </row>
    <row r="10" spans="1:6" x14ac:dyDescent="0.2">
      <c r="A10" s="51">
        <v>3</v>
      </c>
      <c r="B10" s="51"/>
      <c r="C10" s="78" t="s">
        <v>331</v>
      </c>
      <c r="D10" s="51"/>
      <c r="E10" s="122">
        <v>3994</v>
      </c>
      <c r="F10" s="122">
        <v>399</v>
      </c>
    </row>
  </sheetData>
  <mergeCells count="6">
    <mergeCell ref="A1:F1"/>
    <mergeCell ref="A2:F2"/>
    <mergeCell ref="A4:A5"/>
    <mergeCell ref="B4:B5"/>
    <mergeCell ref="C4:C5"/>
    <mergeCell ref="D4:D5"/>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7F356-9142-44C3-96B0-99BD52303505}">
  <dimension ref="A1:L35"/>
  <sheetViews>
    <sheetView workbookViewId="0">
      <selection activeCell="O28" sqref="O28"/>
    </sheetView>
  </sheetViews>
  <sheetFormatPr defaultRowHeight="15" x14ac:dyDescent="0.25"/>
  <cols>
    <col min="1" max="1" width="4.7109375" customWidth="1"/>
    <col min="2" max="2" width="1.7109375" customWidth="1"/>
    <col min="3" max="3" width="24.5703125" bestFit="1" customWidth="1"/>
    <col min="4" max="4" width="1.7109375" customWidth="1"/>
    <col min="5" max="5" width="11.85546875" customWidth="1"/>
    <col min="6" max="6" width="1.7109375" customWidth="1"/>
  </cols>
  <sheetData>
    <row r="1" spans="1:11" x14ac:dyDescent="0.25">
      <c r="A1" s="177" t="s">
        <v>0</v>
      </c>
      <c r="B1" s="177"/>
      <c r="C1" s="177"/>
      <c r="D1" s="177"/>
      <c r="E1" s="177"/>
      <c r="F1" s="177"/>
      <c r="G1" s="177"/>
      <c r="H1" s="177"/>
    </row>
    <row r="2" spans="1:11" x14ac:dyDescent="0.25">
      <c r="A2" s="177" t="s">
        <v>332</v>
      </c>
      <c r="B2" s="177"/>
      <c r="C2" s="177"/>
      <c r="D2" s="177"/>
      <c r="E2" s="177"/>
      <c r="F2" s="177"/>
      <c r="G2" s="177"/>
      <c r="H2" s="177"/>
    </row>
    <row r="4" spans="1:11" ht="26.25" x14ac:dyDescent="0.25">
      <c r="A4" s="47" t="s">
        <v>2</v>
      </c>
      <c r="B4" s="13"/>
      <c r="C4" s="83" t="s">
        <v>3</v>
      </c>
      <c r="D4" s="13"/>
      <c r="E4" s="47" t="s">
        <v>4</v>
      </c>
      <c r="F4" s="13"/>
      <c r="G4" s="47" t="s">
        <v>332</v>
      </c>
      <c r="H4" s="47" t="s">
        <v>333</v>
      </c>
    </row>
    <row r="5" spans="1:11" x14ac:dyDescent="0.25">
      <c r="G5" s="30" t="s">
        <v>7</v>
      </c>
      <c r="H5" s="30" t="s">
        <v>8</v>
      </c>
    </row>
    <row r="6" spans="1:11" x14ac:dyDescent="0.25">
      <c r="A6" s="30"/>
      <c r="B6" s="30"/>
      <c r="C6" s="31"/>
      <c r="D6" s="31"/>
      <c r="E6" s="30"/>
      <c r="F6" s="30"/>
      <c r="G6" s="30"/>
      <c r="H6" s="30"/>
    </row>
    <row r="7" spans="1:11" x14ac:dyDescent="0.25">
      <c r="A7" s="30">
        <v>1</v>
      </c>
      <c r="C7" s="31" t="s">
        <v>334</v>
      </c>
      <c r="E7" s="30" t="s">
        <v>335</v>
      </c>
      <c r="G7" s="30">
        <v>798</v>
      </c>
      <c r="J7" s="30"/>
    </row>
    <row r="8" spans="1:11" x14ac:dyDescent="0.25">
      <c r="A8" s="30">
        <v>2</v>
      </c>
      <c r="C8" s="31" t="s">
        <v>336</v>
      </c>
      <c r="E8" s="30" t="s">
        <v>335</v>
      </c>
      <c r="G8" s="30">
        <v>792</v>
      </c>
      <c r="J8" s="30"/>
    </row>
    <row r="9" spans="1:11" x14ac:dyDescent="0.25">
      <c r="A9" s="30">
        <v>3</v>
      </c>
      <c r="C9" s="31" t="s">
        <v>337</v>
      </c>
      <c r="E9" s="30" t="s">
        <v>335</v>
      </c>
      <c r="G9" s="30">
        <v>788</v>
      </c>
      <c r="H9" s="141">
        <v>-5.0000000000000001E-3</v>
      </c>
      <c r="I9" s="158"/>
      <c r="J9" s="30"/>
      <c r="K9" s="32"/>
    </row>
    <row r="10" spans="1:11" x14ac:dyDescent="0.25">
      <c r="A10" s="30">
        <v>4</v>
      </c>
      <c r="C10" s="31" t="s">
        <v>338</v>
      </c>
      <c r="E10" s="30" t="s">
        <v>335</v>
      </c>
      <c r="G10" s="30">
        <v>814</v>
      </c>
      <c r="H10" s="141">
        <v>3.3000000000000002E-2</v>
      </c>
      <c r="I10" s="158"/>
      <c r="J10" s="30"/>
      <c r="K10" s="32"/>
    </row>
    <row r="11" spans="1:11" x14ac:dyDescent="0.25">
      <c r="A11" s="30">
        <v>5</v>
      </c>
      <c r="C11" s="31" t="s">
        <v>339</v>
      </c>
      <c r="E11" s="30" t="s">
        <v>335</v>
      </c>
      <c r="G11" s="30">
        <v>848</v>
      </c>
      <c r="H11" s="141">
        <v>4.1000000000000002E-2</v>
      </c>
      <c r="I11" s="158"/>
      <c r="J11" s="30"/>
      <c r="K11" s="32"/>
    </row>
    <row r="12" spans="1:11" x14ac:dyDescent="0.25">
      <c r="A12" s="30">
        <v>6</v>
      </c>
      <c r="C12" s="31" t="s">
        <v>340</v>
      </c>
      <c r="E12" s="30" t="s">
        <v>335</v>
      </c>
      <c r="G12" s="30">
        <v>845</v>
      </c>
      <c r="H12" s="141">
        <v>-3.0000000000000001E-3</v>
      </c>
      <c r="I12" s="158"/>
      <c r="J12" s="30"/>
      <c r="K12" s="32"/>
    </row>
    <row r="13" spans="1:11" x14ac:dyDescent="0.25">
      <c r="A13" s="30">
        <v>7</v>
      </c>
      <c r="C13" s="31" t="s">
        <v>341</v>
      </c>
      <c r="E13" s="30" t="s">
        <v>335</v>
      </c>
      <c r="G13" s="30">
        <v>883</v>
      </c>
      <c r="H13" s="141">
        <v>4.4999999999999998E-2</v>
      </c>
      <c r="I13" s="158"/>
      <c r="J13" s="30"/>
      <c r="K13" s="32"/>
    </row>
    <row r="14" spans="1:11" x14ac:dyDescent="0.25">
      <c r="A14" s="30">
        <v>8</v>
      </c>
      <c r="C14" s="31" t="s">
        <v>342</v>
      </c>
      <c r="E14" s="30" t="s">
        <v>29</v>
      </c>
      <c r="G14" s="30">
        <v>915</v>
      </c>
      <c r="H14" s="141">
        <v>3.5999999999999997E-2</v>
      </c>
      <c r="I14" s="158"/>
      <c r="J14" s="30"/>
      <c r="K14" s="32"/>
    </row>
    <row r="15" spans="1:11" x14ac:dyDescent="0.25">
      <c r="A15" s="30">
        <v>9</v>
      </c>
      <c r="C15" s="31" t="s">
        <v>343</v>
      </c>
      <c r="E15" s="30" t="s">
        <v>29</v>
      </c>
      <c r="G15" s="30">
        <v>948</v>
      </c>
      <c r="H15" s="141">
        <v>3.6999999999999998E-2</v>
      </c>
      <c r="I15" s="158"/>
      <c r="J15" s="30"/>
      <c r="K15" s="32"/>
    </row>
    <row r="16" spans="1:11" x14ac:dyDescent="0.25">
      <c r="A16" s="30">
        <v>10</v>
      </c>
      <c r="C16" s="31" t="s">
        <v>344</v>
      </c>
      <c r="E16" s="30" t="s">
        <v>29</v>
      </c>
      <c r="G16" s="30">
        <v>921</v>
      </c>
      <c r="H16" s="141">
        <v>-2.9000000000000001E-2</v>
      </c>
      <c r="I16" s="158"/>
      <c r="J16" s="30"/>
      <c r="K16" s="32"/>
    </row>
    <row r="17" spans="1:11" x14ac:dyDescent="0.25">
      <c r="A17" s="30">
        <v>11</v>
      </c>
      <c r="C17" s="31" t="s">
        <v>345</v>
      </c>
      <c r="E17" s="30" t="s">
        <v>29</v>
      </c>
      <c r="G17" s="30">
        <v>964</v>
      </c>
      <c r="H17" s="141">
        <v>4.7E-2</v>
      </c>
      <c r="I17" s="158"/>
      <c r="J17" s="30"/>
      <c r="K17" s="32"/>
    </row>
    <row r="18" spans="1:11" x14ac:dyDescent="0.25">
      <c r="A18" s="30">
        <v>12</v>
      </c>
      <c r="C18" s="31" t="s">
        <v>346</v>
      </c>
      <c r="E18" s="30" t="s">
        <v>29</v>
      </c>
      <c r="G18" s="30">
        <v>970</v>
      </c>
      <c r="H18" s="141">
        <v>6.0000000000000001E-3</v>
      </c>
      <c r="I18" s="158"/>
      <c r="J18" s="30"/>
      <c r="K18" s="32"/>
    </row>
    <row r="19" spans="1:11" x14ac:dyDescent="0.25">
      <c r="A19" s="30">
        <v>13</v>
      </c>
      <c r="C19" s="31" t="s">
        <v>347</v>
      </c>
      <c r="E19" s="30" t="s">
        <v>29</v>
      </c>
      <c r="G19" s="30">
        <v>992</v>
      </c>
      <c r="H19" s="141">
        <v>2.3E-2</v>
      </c>
      <c r="I19" s="158"/>
      <c r="J19" s="30"/>
      <c r="K19" s="32"/>
    </row>
    <row r="35" spans="12:12" x14ac:dyDescent="0.25">
      <c r="L35" s="139"/>
    </row>
  </sheetData>
  <mergeCells count="2">
    <mergeCell ref="A1:H1"/>
    <mergeCell ref="A2:H2"/>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409A5-6757-4A1E-9A36-E36ABB8BEADB}">
  <dimension ref="A1:L16"/>
  <sheetViews>
    <sheetView workbookViewId="0">
      <selection sqref="A1:L1"/>
    </sheetView>
  </sheetViews>
  <sheetFormatPr defaultColWidth="9.140625" defaultRowHeight="15" x14ac:dyDescent="0.25"/>
  <cols>
    <col min="1" max="1" width="4.7109375" customWidth="1"/>
    <col min="2" max="2" width="1.7109375" customWidth="1"/>
    <col min="3" max="3" width="25.7109375" customWidth="1"/>
    <col min="4" max="4" width="1.7109375" customWidth="1"/>
    <col min="6" max="6" width="1.7109375" customWidth="1"/>
  </cols>
  <sheetData>
    <row r="1" spans="1:12" x14ac:dyDescent="0.25">
      <c r="A1" s="177" t="s">
        <v>23</v>
      </c>
      <c r="B1" s="177"/>
      <c r="C1" s="177"/>
      <c r="D1" s="177"/>
      <c r="E1" s="177"/>
      <c r="F1" s="177"/>
      <c r="G1" s="177"/>
      <c r="H1" s="177"/>
      <c r="I1" s="177"/>
      <c r="J1" s="177"/>
      <c r="K1" s="177"/>
      <c r="L1" s="177"/>
    </row>
    <row r="2" spans="1:12" x14ac:dyDescent="0.25">
      <c r="A2" s="177" t="s">
        <v>348</v>
      </c>
      <c r="B2" s="177"/>
      <c r="C2" s="177"/>
      <c r="D2" s="177"/>
      <c r="E2" s="177"/>
      <c r="F2" s="177"/>
      <c r="G2" s="177"/>
      <c r="H2" s="177"/>
      <c r="I2" s="177"/>
      <c r="J2" s="177"/>
      <c r="K2" s="177"/>
      <c r="L2" s="177"/>
    </row>
    <row r="3" spans="1:12" x14ac:dyDescent="0.25">
      <c r="A3" s="31"/>
      <c r="B3" s="133"/>
      <c r="C3" s="133"/>
      <c r="D3" s="133"/>
      <c r="E3" s="133"/>
      <c r="F3" s="124"/>
      <c r="G3" s="30"/>
      <c r="H3" s="30"/>
      <c r="I3" s="30"/>
      <c r="J3" s="30"/>
      <c r="K3" s="30"/>
      <c r="L3" s="30"/>
    </row>
    <row r="4" spans="1:12" x14ac:dyDescent="0.25">
      <c r="A4" s="107"/>
      <c r="B4" s="107"/>
      <c r="C4" s="107"/>
      <c r="D4" s="107"/>
      <c r="E4" s="107"/>
      <c r="F4" s="107"/>
      <c r="G4" s="30">
        <v>2019</v>
      </c>
      <c r="H4" s="30">
        <v>2020</v>
      </c>
      <c r="I4" s="30">
        <v>2021</v>
      </c>
      <c r="J4" s="30">
        <v>2022</v>
      </c>
      <c r="K4" s="30">
        <v>2023</v>
      </c>
      <c r="L4" s="30">
        <v>2024</v>
      </c>
    </row>
    <row r="5" spans="1:12" ht="26.25" x14ac:dyDescent="0.25">
      <c r="A5" s="83" t="s">
        <v>2</v>
      </c>
      <c r="B5" s="13"/>
      <c r="C5" s="83" t="s">
        <v>121</v>
      </c>
      <c r="D5" s="13"/>
      <c r="E5" s="47" t="s">
        <v>4</v>
      </c>
      <c r="F5" s="13"/>
      <c r="G5" s="47" t="s">
        <v>6</v>
      </c>
      <c r="H5" s="47" t="s">
        <v>6</v>
      </c>
      <c r="I5" s="47" t="s">
        <v>6</v>
      </c>
      <c r="J5" s="47" t="s">
        <v>26</v>
      </c>
      <c r="K5" s="47" t="s">
        <v>27</v>
      </c>
      <c r="L5" s="47" t="s">
        <v>28</v>
      </c>
    </row>
    <row r="6" spans="1:12" x14ac:dyDescent="0.25">
      <c r="A6" s="107"/>
      <c r="B6" s="107"/>
      <c r="C6" s="107"/>
      <c r="D6" s="107"/>
      <c r="E6" s="107"/>
      <c r="F6" s="107"/>
      <c r="G6" s="30" t="s">
        <v>7</v>
      </c>
      <c r="H6" s="30" t="s">
        <v>8</v>
      </c>
      <c r="I6" s="30" t="s">
        <v>9</v>
      </c>
      <c r="J6" s="30" t="s">
        <v>10</v>
      </c>
      <c r="K6" s="30" t="s">
        <v>11</v>
      </c>
      <c r="L6" s="30" t="s">
        <v>12</v>
      </c>
    </row>
    <row r="7" spans="1:12" x14ac:dyDescent="0.25">
      <c r="A7" s="107"/>
      <c r="B7" s="107"/>
      <c r="C7" s="33" t="s">
        <v>349</v>
      </c>
      <c r="D7" s="107"/>
      <c r="E7" s="107"/>
      <c r="F7" s="107"/>
      <c r="G7" s="107"/>
      <c r="H7" s="107"/>
      <c r="I7" s="107"/>
      <c r="J7" s="107"/>
      <c r="K7" s="107"/>
      <c r="L7" s="107"/>
    </row>
    <row r="8" spans="1:12" x14ac:dyDescent="0.25">
      <c r="A8" s="30">
        <v>1</v>
      </c>
      <c r="B8" s="107"/>
      <c r="C8" s="31" t="s">
        <v>350</v>
      </c>
      <c r="D8" s="107"/>
      <c r="E8" s="30" t="s">
        <v>29</v>
      </c>
      <c r="F8" s="107"/>
      <c r="G8" s="30">
        <v>246</v>
      </c>
      <c r="H8" s="30">
        <v>252</v>
      </c>
      <c r="I8" s="30">
        <v>242</v>
      </c>
      <c r="J8" s="30">
        <v>251</v>
      </c>
      <c r="K8" s="30">
        <v>250</v>
      </c>
      <c r="L8" s="30">
        <v>253</v>
      </c>
    </row>
    <row r="9" spans="1:12" x14ac:dyDescent="0.25">
      <c r="A9" s="30">
        <v>2</v>
      </c>
      <c r="B9" s="107"/>
      <c r="C9" s="31" t="s">
        <v>351</v>
      </c>
      <c r="D9" s="31"/>
      <c r="E9" s="30" t="s">
        <v>29</v>
      </c>
      <c r="F9" s="107"/>
      <c r="G9" s="34">
        <v>6091</v>
      </c>
      <c r="H9" s="34">
        <v>6264</v>
      </c>
      <c r="I9" s="34">
        <v>6030</v>
      </c>
      <c r="J9" s="34">
        <v>6262</v>
      </c>
      <c r="K9" s="34">
        <v>6255</v>
      </c>
      <c r="L9" s="34">
        <v>6336</v>
      </c>
    </row>
    <row r="10" spans="1:12" x14ac:dyDescent="0.25">
      <c r="A10" s="138"/>
      <c r="B10" s="107"/>
      <c r="C10" s="107"/>
      <c r="D10" s="107"/>
      <c r="E10" s="107"/>
      <c r="F10" s="107"/>
      <c r="G10" s="107"/>
      <c r="H10" s="107"/>
      <c r="I10" s="107"/>
      <c r="J10" s="107"/>
      <c r="K10" s="107"/>
      <c r="L10" s="107"/>
    </row>
    <row r="11" spans="1:12" x14ac:dyDescent="0.25">
      <c r="A11" s="138"/>
      <c r="B11" s="107"/>
      <c r="C11" s="33" t="s">
        <v>352</v>
      </c>
      <c r="D11" s="107"/>
      <c r="E11" s="107"/>
      <c r="F11" s="107"/>
      <c r="G11" s="107"/>
      <c r="H11" s="107"/>
      <c r="I11" s="107"/>
      <c r="J11" s="107"/>
      <c r="K11" s="107"/>
      <c r="L11" s="107"/>
    </row>
    <row r="12" spans="1:12" x14ac:dyDescent="0.25">
      <c r="A12" s="30">
        <v>3</v>
      </c>
      <c r="B12" s="107"/>
      <c r="C12" s="31" t="s">
        <v>350</v>
      </c>
      <c r="D12" s="107"/>
      <c r="E12" s="30" t="s">
        <v>29</v>
      </c>
      <c r="F12" s="107"/>
      <c r="G12" s="141">
        <v>2.3E-2</v>
      </c>
      <c r="H12" s="141">
        <v>2.5999999999999999E-2</v>
      </c>
      <c r="I12" s="141">
        <v>-3.9E-2</v>
      </c>
      <c r="J12" s="141">
        <v>3.5999999999999997E-2</v>
      </c>
      <c r="K12" s="141">
        <v>-3.0000000000000001E-3</v>
      </c>
      <c r="L12" s="141">
        <v>1.0999999999999999E-2</v>
      </c>
    </row>
    <row r="13" spans="1:12" x14ac:dyDescent="0.25">
      <c r="A13" s="30">
        <v>4</v>
      </c>
      <c r="B13" s="107"/>
      <c r="C13" s="31" t="s">
        <v>353</v>
      </c>
      <c r="D13" s="107"/>
      <c r="E13" s="30" t="s">
        <v>29</v>
      </c>
      <c r="F13" s="107"/>
      <c r="G13" s="141">
        <v>0.03</v>
      </c>
      <c r="H13" s="141">
        <v>2.8000000000000001E-2</v>
      </c>
      <c r="I13" s="141">
        <v>-3.6999999999999998E-2</v>
      </c>
      <c r="J13" s="141">
        <v>3.7999999999999999E-2</v>
      </c>
      <c r="K13" s="141">
        <v>-1E-3</v>
      </c>
      <c r="L13" s="141">
        <v>1.2999999999999999E-2</v>
      </c>
    </row>
    <row r="14" spans="1:12" x14ac:dyDescent="0.25">
      <c r="A14" s="31"/>
      <c r="B14" s="31"/>
      <c r="C14" s="31"/>
      <c r="D14" s="31"/>
      <c r="E14" s="31"/>
      <c r="F14" s="31"/>
      <c r="G14" s="31"/>
      <c r="H14" s="31"/>
      <c r="I14" s="31"/>
      <c r="J14" s="31"/>
      <c r="K14" s="31"/>
      <c r="L14" s="31"/>
    </row>
    <row r="15" spans="1:12" x14ac:dyDescent="0.25">
      <c r="A15" s="33" t="s">
        <v>48</v>
      </c>
      <c r="B15" s="33"/>
      <c r="C15" s="33"/>
      <c r="D15" s="33"/>
      <c r="E15" s="33"/>
      <c r="F15" s="33"/>
      <c r="G15" s="33"/>
      <c r="H15" s="33"/>
      <c r="I15" s="33"/>
      <c r="J15" s="33"/>
      <c r="K15" s="33"/>
      <c r="L15" s="33"/>
    </row>
    <row r="16" spans="1:12" ht="15" customHeight="1" x14ac:dyDescent="0.25">
      <c r="A16" s="114" t="s">
        <v>49</v>
      </c>
      <c r="B16" s="31" t="s">
        <v>354</v>
      </c>
      <c r="C16" s="78"/>
      <c r="D16" s="78"/>
      <c r="E16" s="78"/>
      <c r="F16" s="78"/>
      <c r="G16" s="78"/>
      <c r="H16" s="78"/>
      <c r="I16" s="78"/>
      <c r="J16" s="78"/>
      <c r="K16" s="78"/>
      <c r="L16" s="78"/>
    </row>
  </sheetData>
  <mergeCells count="2">
    <mergeCell ref="A1:L1"/>
    <mergeCell ref="A2:L2"/>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77FDA-F325-4516-8D08-96D6625A45E7}">
  <dimension ref="A1:M23"/>
  <sheetViews>
    <sheetView workbookViewId="0">
      <selection sqref="A1:M1"/>
    </sheetView>
  </sheetViews>
  <sheetFormatPr defaultRowHeight="15" x14ac:dyDescent="0.25"/>
  <cols>
    <col min="1" max="1" width="4.7109375" customWidth="1"/>
    <col min="2" max="2" width="1.7109375" customWidth="1"/>
    <col min="3" max="3" width="33.28515625" bestFit="1" customWidth="1"/>
    <col min="4" max="4" width="1.7109375" customWidth="1"/>
    <col min="6" max="6" width="1.7109375" customWidth="1"/>
  </cols>
  <sheetData>
    <row r="1" spans="1:13" x14ac:dyDescent="0.25">
      <c r="A1" s="177" t="s">
        <v>0</v>
      </c>
      <c r="B1" s="177"/>
      <c r="C1" s="177"/>
      <c r="D1" s="177"/>
      <c r="E1" s="177"/>
      <c r="F1" s="177"/>
      <c r="G1" s="177"/>
      <c r="H1" s="177"/>
      <c r="I1" s="177"/>
      <c r="J1" s="177"/>
      <c r="K1" s="177"/>
      <c r="L1" s="177"/>
      <c r="M1" s="177"/>
    </row>
    <row r="2" spans="1:13" x14ac:dyDescent="0.25">
      <c r="A2" s="177" t="s">
        <v>332</v>
      </c>
      <c r="B2" s="177"/>
      <c r="C2" s="177"/>
      <c r="D2" s="177"/>
      <c r="E2" s="177"/>
      <c r="F2" s="177"/>
      <c r="G2" s="177"/>
      <c r="H2" s="177"/>
      <c r="I2" s="177"/>
      <c r="J2" s="177"/>
      <c r="K2" s="177"/>
      <c r="L2" s="177"/>
      <c r="M2" s="177"/>
    </row>
    <row r="3" spans="1:13" x14ac:dyDescent="0.25">
      <c r="A3" s="27"/>
      <c r="B3" s="27"/>
      <c r="C3" s="27"/>
      <c r="D3" s="27"/>
      <c r="E3" s="27"/>
      <c r="F3" s="27"/>
      <c r="G3" s="27"/>
      <c r="H3" s="27"/>
      <c r="I3" s="27"/>
      <c r="J3" s="27"/>
      <c r="K3" s="27"/>
      <c r="L3" s="27"/>
      <c r="M3" s="27"/>
    </row>
    <row r="4" spans="1:13" x14ac:dyDescent="0.25">
      <c r="A4" s="107"/>
      <c r="B4" s="107"/>
      <c r="C4" s="107"/>
      <c r="D4" s="107"/>
      <c r="E4" s="107"/>
      <c r="F4" s="107"/>
      <c r="G4" s="27">
        <v>2018</v>
      </c>
      <c r="H4" s="27">
        <v>2019</v>
      </c>
      <c r="I4" s="27">
        <v>2020</v>
      </c>
      <c r="J4" s="27">
        <v>2021</v>
      </c>
      <c r="K4" s="27">
        <v>2022</v>
      </c>
      <c r="L4" s="27">
        <v>2023</v>
      </c>
      <c r="M4" s="27">
        <v>2024</v>
      </c>
    </row>
    <row r="5" spans="1:13" ht="26.25" x14ac:dyDescent="0.25">
      <c r="A5" s="83" t="s">
        <v>2</v>
      </c>
      <c r="B5" s="13"/>
      <c r="C5" s="83" t="s">
        <v>3</v>
      </c>
      <c r="D5" s="13"/>
      <c r="E5" s="47" t="s">
        <v>4</v>
      </c>
      <c r="F5" s="13"/>
      <c r="G5" s="47" t="s">
        <v>355</v>
      </c>
      <c r="H5" s="47" t="s">
        <v>6</v>
      </c>
      <c r="I5" s="47" t="s">
        <v>6</v>
      </c>
      <c r="J5" s="47" t="s">
        <v>6</v>
      </c>
      <c r="K5" s="47" t="s">
        <v>26</v>
      </c>
      <c r="L5" s="47" t="s">
        <v>27</v>
      </c>
      <c r="M5" s="47" t="s">
        <v>28</v>
      </c>
    </row>
    <row r="6" spans="1:13" x14ac:dyDescent="0.25">
      <c r="A6" s="107"/>
      <c r="B6" s="107"/>
      <c r="C6" s="107"/>
      <c r="D6" s="107"/>
      <c r="E6" s="107"/>
      <c r="F6" s="107"/>
      <c r="G6" s="30" t="s">
        <v>7</v>
      </c>
      <c r="H6" s="30" t="s">
        <v>8</v>
      </c>
      <c r="I6" s="30" t="s">
        <v>9</v>
      </c>
      <c r="J6" s="30" t="s">
        <v>10</v>
      </c>
      <c r="K6" s="30" t="s">
        <v>11</v>
      </c>
      <c r="L6" s="30" t="s">
        <v>12</v>
      </c>
      <c r="M6" s="30" t="s">
        <v>13</v>
      </c>
    </row>
    <row r="7" spans="1:13" x14ac:dyDescent="0.25">
      <c r="A7" s="30"/>
      <c r="B7" s="30"/>
      <c r="C7" s="31"/>
      <c r="D7" s="31"/>
      <c r="E7" s="30"/>
      <c r="F7" s="30"/>
      <c r="G7" s="142"/>
      <c r="H7" s="142"/>
      <c r="I7" s="142"/>
      <c r="J7" s="142"/>
      <c r="K7" s="142"/>
      <c r="L7" s="142"/>
      <c r="M7" s="142"/>
    </row>
    <row r="8" spans="1:13" x14ac:dyDescent="0.25">
      <c r="A8" s="30">
        <v>1</v>
      </c>
      <c r="B8" s="107"/>
      <c r="C8" s="31" t="s">
        <v>356</v>
      </c>
      <c r="D8" s="107"/>
      <c r="E8" s="30" t="s">
        <v>29</v>
      </c>
      <c r="F8" s="107"/>
      <c r="G8" s="70">
        <v>43</v>
      </c>
      <c r="H8" s="70">
        <v>37</v>
      </c>
      <c r="I8" s="70">
        <v>28</v>
      </c>
      <c r="J8" s="70">
        <v>33</v>
      </c>
      <c r="K8" s="70">
        <v>35</v>
      </c>
      <c r="L8" s="70">
        <v>40</v>
      </c>
      <c r="M8" s="70">
        <v>47</v>
      </c>
    </row>
    <row r="9" spans="1:13" x14ac:dyDescent="0.25">
      <c r="A9" s="30">
        <v>2</v>
      </c>
      <c r="B9" s="107"/>
      <c r="C9" s="31" t="s">
        <v>357</v>
      </c>
      <c r="D9" s="107"/>
      <c r="E9" s="30" t="s">
        <v>29</v>
      </c>
      <c r="F9" s="107"/>
      <c r="G9" s="70">
        <v>153</v>
      </c>
      <c r="H9" s="70">
        <v>131</v>
      </c>
      <c r="I9" s="70">
        <v>118</v>
      </c>
      <c r="J9" s="70">
        <v>117</v>
      </c>
      <c r="K9" s="70">
        <v>118</v>
      </c>
      <c r="L9" s="70">
        <v>124</v>
      </c>
      <c r="M9" s="70">
        <v>135</v>
      </c>
    </row>
    <row r="10" spans="1:13" x14ac:dyDescent="0.25">
      <c r="A10" s="30">
        <v>3</v>
      </c>
      <c r="B10" s="107"/>
      <c r="C10" s="31" t="s">
        <v>358</v>
      </c>
      <c r="D10" s="107"/>
      <c r="E10" s="30" t="s">
        <v>29</v>
      </c>
      <c r="F10" s="107"/>
      <c r="G10" s="70">
        <v>275</v>
      </c>
      <c r="H10" s="70">
        <v>281</v>
      </c>
      <c r="I10" s="70">
        <v>268</v>
      </c>
      <c r="J10" s="70">
        <v>274</v>
      </c>
      <c r="K10" s="70">
        <v>309</v>
      </c>
      <c r="L10" s="70">
        <v>331</v>
      </c>
      <c r="M10" s="70">
        <v>338</v>
      </c>
    </row>
    <row r="11" spans="1:13" x14ac:dyDescent="0.25">
      <c r="A11" s="30">
        <v>4</v>
      </c>
      <c r="B11" s="107"/>
      <c r="C11" s="31" t="s">
        <v>359</v>
      </c>
      <c r="D11" s="107"/>
      <c r="E11" s="30" t="s">
        <v>29</v>
      </c>
      <c r="F11" s="107"/>
      <c r="G11" s="70">
        <v>21</v>
      </c>
      <c r="H11" s="70">
        <v>17</v>
      </c>
      <c r="I11" s="70">
        <v>14</v>
      </c>
      <c r="J11" s="70">
        <v>16</v>
      </c>
      <c r="K11" s="70">
        <v>17</v>
      </c>
      <c r="L11" s="70">
        <v>19</v>
      </c>
      <c r="M11" s="70">
        <v>18</v>
      </c>
    </row>
    <row r="12" spans="1:13" x14ac:dyDescent="0.25">
      <c r="A12" s="30">
        <v>5</v>
      </c>
      <c r="B12" s="107"/>
      <c r="C12" s="31" t="s">
        <v>360</v>
      </c>
      <c r="D12" s="107"/>
      <c r="E12" s="30" t="s">
        <v>29</v>
      </c>
      <c r="F12" s="107"/>
      <c r="G12" s="70">
        <v>113</v>
      </c>
      <c r="H12" s="70">
        <v>110</v>
      </c>
      <c r="I12" s="70">
        <v>96</v>
      </c>
      <c r="J12" s="70">
        <v>111</v>
      </c>
      <c r="K12" s="70">
        <v>146</v>
      </c>
      <c r="L12" s="70">
        <v>159</v>
      </c>
      <c r="M12" s="70">
        <v>156</v>
      </c>
    </row>
    <row r="13" spans="1:13" x14ac:dyDescent="0.25">
      <c r="A13" s="30">
        <v>6</v>
      </c>
      <c r="B13" s="107"/>
      <c r="C13" s="31" t="s">
        <v>361</v>
      </c>
      <c r="D13" s="107"/>
      <c r="E13" s="30" t="s">
        <v>29</v>
      </c>
      <c r="F13" s="107"/>
      <c r="G13" s="70">
        <v>231</v>
      </c>
      <c r="H13" s="70">
        <v>237</v>
      </c>
      <c r="I13" s="70">
        <v>245</v>
      </c>
      <c r="J13" s="70">
        <v>280</v>
      </c>
      <c r="K13" s="70">
        <v>337</v>
      </c>
      <c r="L13" s="70">
        <v>348</v>
      </c>
      <c r="M13" s="70">
        <v>372</v>
      </c>
    </row>
    <row r="14" spans="1:13" x14ac:dyDescent="0.25">
      <c r="A14" s="30">
        <v>7</v>
      </c>
      <c r="B14" s="107"/>
      <c r="C14" s="31" t="s">
        <v>362</v>
      </c>
      <c r="D14" s="107"/>
      <c r="E14" s="30" t="s">
        <v>29</v>
      </c>
      <c r="F14" s="107"/>
      <c r="G14" s="70">
        <v>144</v>
      </c>
      <c r="H14" s="70">
        <v>158</v>
      </c>
      <c r="I14" s="70">
        <v>148</v>
      </c>
      <c r="J14" s="70">
        <v>143</v>
      </c>
      <c r="K14" s="70">
        <v>104</v>
      </c>
      <c r="L14" s="70">
        <v>89</v>
      </c>
      <c r="M14" s="70">
        <v>87</v>
      </c>
    </row>
    <row r="15" spans="1:13" x14ac:dyDescent="0.25">
      <c r="A15" s="30">
        <v>8</v>
      </c>
      <c r="B15" s="107"/>
      <c r="C15" s="31" t="s">
        <v>363</v>
      </c>
      <c r="D15" s="107"/>
      <c r="E15" s="30" t="s">
        <v>29</v>
      </c>
      <c r="F15" s="107"/>
      <c r="G15" s="70">
        <v>-226</v>
      </c>
      <c r="H15" s="70">
        <v>-237</v>
      </c>
      <c r="I15" s="70">
        <v>-224</v>
      </c>
      <c r="J15" s="70">
        <v>-234</v>
      </c>
      <c r="K15" s="70">
        <v>-269</v>
      </c>
      <c r="L15" s="70">
        <v>-301</v>
      </c>
      <c r="M15" s="70">
        <v>-310</v>
      </c>
    </row>
    <row r="16" spans="1:13" x14ac:dyDescent="0.25">
      <c r="A16" s="30">
        <v>9</v>
      </c>
      <c r="B16" s="107"/>
      <c r="C16" s="31" t="s">
        <v>364</v>
      </c>
      <c r="D16" s="107"/>
      <c r="E16" s="30" t="s">
        <v>29</v>
      </c>
      <c r="F16" s="107"/>
      <c r="G16" s="144">
        <v>753</v>
      </c>
      <c r="H16" s="144">
        <v>734</v>
      </c>
      <c r="I16" s="144">
        <v>692</v>
      </c>
      <c r="J16" s="144">
        <v>739</v>
      </c>
      <c r="K16" s="144">
        <v>797</v>
      </c>
      <c r="L16" s="144">
        <v>808</v>
      </c>
      <c r="M16" s="144">
        <v>843</v>
      </c>
    </row>
    <row r="17" spans="1:13" x14ac:dyDescent="0.25">
      <c r="A17" s="30"/>
      <c r="B17" s="107"/>
      <c r="C17" s="31"/>
      <c r="D17" s="107"/>
      <c r="E17" s="30"/>
      <c r="F17" s="107"/>
      <c r="G17" s="70"/>
      <c r="H17" s="70"/>
      <c r="I17" s="70"/>
      <c r="J17" s="70"/>
      <c r="K17" s="70"/>
      <c r="L17" s="70"/>
      <c r="M17" s="70"/>
    </row>
    <row r="18" spans="1:13" x14ac:dyDescent="0.25">
      <c r="A18" s="30">
        <v>10</v>
      </c>
      <c r="B18" s="107"/>
      <c r="C18" s="31" t="s">
        <v>365</v>
      </c>
      <c r="D18" s="107"/>
      <c r="E18" s="30" t="s">
        <v>29</v>
      </c>
      <c r="F18" s="107"/>
      <c r="G18" s="70">
        <v>0</v>
      </c>
      <c r="H18" s="70">
        <v>52</v>
      </c>
      <c r="I18" s="70">
        <v>124</v>
      </c>
      <c r="J18" s="70">
        <v>50</v>
      </c>
      <c r="K18" s="70">
        <v>35</v>
      </c>
      <c r="L18" s="70">
        <v>19</v>
      </c>
      <c r="M18" s="70">
        <v>0</v>
      </c>
    </row>
    <row r="19" spans="1:13" x14ac:dyDescent="0.25">
      <c r="A19" s="30">
        <v>11</v>
      </c>
      <c r="B19" s="107"/>
      <c r="C19" s="31" t="s">
        <v>366</v>
      </c>
      <c r="D19" s="107"/>
      <c r="E19" s="30" t="s">
        <v>29</v>
      </c>
      <c r="F19" s="107"/>
      <c r="G19" s="70">
        <v>130</v>
      </c>
      <c r="H19" s="70">
        <v>129</v>
      </c>
      <c r="I19" s="70">
        <v>132</v>
      </c>
      <c r="J19" s="70">
        <v>132</v>
      </c>
      <c r="K19" s="70">
        <v>132</v>
      </c>
      <c r="L19" s="70">
        <v>142</v>
      </c>
      <c r="M19" s="70">
        <v>149</v>
      </c>
    </row>
    <row r="20" spans="1:13" ht="15.75" thickBot="1" x14ac:dyDescent="0.3">
      <c r="A20" s="30">
        <v>12</v>
      </c>
      <c r="B20" s="107"/>
      <c r="C20" s="31" t="s">
        <v>332</v>
      </c>
      <c r="D20" s="107"/>
      <c r="E20" s="30" t="s">
        <v>29</v>
      </c>
      <c r="F20" s="107"/>
      <c r="G20" s="145">
        <v>883</v>
      </c>
      <c r="H20" s="145">
        <v>915</v>
      </c>
      <c r="I20" s="145">
        <v>948</v>
      </c>
      <c r="J20" s="145">
        <v>921</v>
      </c>
      <c r="K20" s="145">
        <v>964</v>
      </c>
      <c r="L20" s="145">
        <v>970</v>
      </c>
      <c r="M20" s="145">
        <v>992</v>
      </c>
    </row>
    <row r="21" spans="1:13" ht="15.75" thickTop="1" x14ac:dyDescent="0.25">
      <c r="A21" s="31"/>
      <c r="B21" s="31"/>
      <c r="C21" s="31"/>
      <c r="D21" s="31"/>
      <c r="E21" s="31"/>
      <c r="F21" s="31"/>
      <c r="G21" s="31"/>
      <c r="H21" s="31"/>
      <c r="I21" s="31"/>
      <c r="J21" s="31"/>
      <c r="K21" s="31"/>
      <c r="L21" s="31"/>
      <c r="M21" s="31"/>
    </row>
    <row r="22" spans="1:13" x14ac:dyDescent="0.25">
      <c r="A22" s="33" t="s">
        <v>48</v>
      </c>
      <c r="B22" s="33"/>
      <c r="C22" s="33"/>
      <c r="D22" s="33"/>
      <c r="E22" s="33"/>
      <c r="F22" s="33"/>
      <c r="G22" s="33"/>
      <c r="H22" s="33"/>
      <c r="I22" s="33"/>
      <c r="J22" s="33"/>
      <c r="K22" s="33"/>
      <c r="L22" s="33"/>
      <c r="M22" s="33"/>
    </row>
    <row r="23" spans="1:13" ht="15" customHeight="1" x14ac:dyDescent="0.25">
      <c r="A23" s="143" t="s">
        <v>49</v>
      </c>
      <c r="B23" s="31" t="s">
        <v>367</v>
      </c>
      <c r="C23" s="78"/>
      <c r="D23" s="78"/>
      <c r="E23" s="78"/>
      <c r="F23" s="78"/>
      <c r="G23" s="78"/>
      <c r="H23" s="78"/>
      <c r="I23" s="78"/>
      <c r="J23" s="78"/>
      <c r="K23" s="78"/>
      <c r="L23" s="78"/>
      <c r="M23" s="78"/>
    </row>
  </sheetData>
  <mergeCells count="2">
    <mergeCell ref="A1:M1"/>
    <mergeCell ref="A2:M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9190E-84C3-4EF5-BB4F-0FAF8B967A97}">
  <dimension ref="A1:L11"/>
  <sheetViews>
    <sheetView workbookViewId="0">
      <selection sqref="A1:L1"/>
    </sheetView>
  </sheetViews>
  <sheetFormatPr defaultRowHeight="15" x14ac:dyDescent="0.25"/>
  <cols>
    <col min="1" max="1" width="4.7109375" customWidth="1"/>
    <col min="2" max="2" width="1.7109375" customWidth="1"/>
    <col min="3" max="3" width="22.140625" customWidth="1"/>
    <col min="4" max="4" width="1.7109375" customWidth="1"/>
    <col min="6" max="6" width="1.7109375" customWidth="1"/>
  </cols>
  <sheetData>
    <row r="1" spans="1:12" x14ac:dyDescent="0.25">
      <c r="A1" s="177" t="s">
        <v>23</v>
      </c>
      <c r="B1" s="177"/>
      <c r="C1" s="177"/>
      <c r="D1" s="177"/>
      <c r="E1" s="177"/>
      <c r="F1" s="177"/>
      <c r="G1" s="177"/>
      <c r="H1" s="177"/>
      <c r="I1" s="177"/>
      <c r="J1" s="177"/>
      <c r="K1" s="177"/>
      <c r="L1" s="177"/>
    </row>
    <row r="2" spans="1:12" x14ac:dyDescent="0.25">
      <c r="A2" s="177" t="s">
        <v>368</v>
      </c>
      <c r="B2" s="177"/>
      <c r="C2" s="177"/>
      <c r="D2" s="177"/>
      <c r="E2" s="177"/>
      <c r="F2" s="177"/>
      <c r="G2" s="177"/>
      <c r="H2" s="177"/>
      <c r="I2" s="177"/>
      <c r="J2" s="177"/>
      <c r="K2" s="177"/>
      <c r="L2" s="177"/>
    </row>
    <row r="3" spans="1:12" x14ac:dyDescent="0.25">
      <c r="A3" s="30"/>
      <c r="B3" s="133"/>
      <c r="C3" s="133"/>
      <c r="D3" s="133"/>
      <c r="E3" s="133"/>
      <c r="F3" s="124"/>
      <c r="G3" s="30"/>
      <c r="H3" s="30"/>
      <c r="I3" s="30"/>
      <c r="J3" s="30"/>
      <c r="K3" s="30"/>
      <c r="L3" s="30"/>
    </row>
    <row r="4" spans="1:12" x14ac:dyDescent="0.25">
      <c r="A4" s="107"/>
      <c r="B4" s="107"/>
      <c r="C4" s="107"/>
      <c r="D4" s="107"/>
      <c r="E4" s="107"/>
      <c r="F4" s="107"/>
      <c r="G4" s="27">
        <v>2019</v>
      </c>
      <c r="H4" s="27">
        <v>2020</v>
      </c>
      <c r="I4" s="27">
        <v>2021</v>
      </c>
      <c r="J4" s="27">
        <v>2022</v>
      </c>
      <c r="K4" s="27">
        <v>2023</v>
      </c>
      <c r="L4" s="27">
        <v>2024</v>
      </c>
    </row>
    <row r="5" spans="1:12" ht="26.25" x14ac:dyDescent="0.25">
      <c r="A5" s="47" t="s">
        <v>2</v>
      </c>
      <c r="B5" s="13"/>
      <c r="C5" s="83" t="s">
        <v>3</v>
      </c>
      <c r="D5" s="13"/>
      <c r="E5" s="47" t="s">
        <v>4</v>
      </c>
      <c r="F5" s="13"/>
      <c r="G5" s="47" t="s">
        <v>6</v>
      </c>
      <c r="H5" s="47" t="s">
        <v>6</v>
      </c>
      <c r="I5" s="47" t="s">
        <v>6</v>
      </c>
      <c r="J5" s="47" t="s">
        <v>26</v>
      </c>
      <c r="K5" s="47" t="s">
        <v>27</v>
      </c>
      <c r="L5" s="47" t="s">
        <v>28</v>
      </c>
    </row>
    <row r="6" spans="1:12" x14ac:dyDescent="0.25">
      <c r="A6" s="140"/>
      <c r="B6" s="140"/>
      <c r="C6" s="140"/>
      <c r="D6" s="140"/>
      <c r="E6" s="140"/>
      <c r="F6" s="140"/>
      <c r="G6" s="30" t="s">
        <v>7</v>
      </c>
      <c r="H6" s="30" t="s">
        <v>8</v>
      </c>
      <c r="I6" s="30" t="s">
        <v>9</v>
      </c>
      <c r="J6" s="30" t="s">
        <v>10</v>
      </c>
      <c r="K6" s="30" t="s">
        <v>11</v>
      </c>
      <c r="L6" s="30" t="s">
        <v>12</v>
      </c>
    </row>
    <row r="7" spans="1:12" x14ac:dyDescent="0.25">
      <c r="A7" s="30"/>
      <c r="B7" s="30"/>
      <c r="C7" s="31"/>
      <c r="D7" s="31"/>
      <c r="E7" s="30"/>
      <c r="F7" s="30"/>
      <c r="G7" s="142"/>
      <c r="H7" s="142"/>
      <c r="I7" s="142"/>
      <c r="J7" s="142"/>
      <c r="K7" s="142"/>
      <c r="L7" s="142"/>
    </row>
    <row r="8" spans="1:12" x14ac:dyDescent="0.25">
      <c r="A8" s="30">
        <v>1</v>
      </c>
      <c r="B8" s="107"/>
      <c r="C8" s="31" t="s">
        <v>369</v>
      </c>
      <c r="D8" s="107"/>
      <c r="E8" s="30" t="s">
        <v>29</v>
      </c>
      <c r="F8" s="107"/>
      <c r="G8" s="85">
        <v>32.299999999999997</v>
      </c>
      <c r="H8" s="85">
        <v>52.4</v>
      </c>
      <c r="I8" s="85">
        <v>71.2</v>
      </c>
      <c r="J8" s="85">
        <v>85.8</v>
      </c>
      <c r="K8" s="85">
        <v>86</v>
      </c>
      <c r="L8" s="85">
        <v>86</v>
      </c>
    </row>
    <row r="9" spans="1:12" x14ac:dyDescent="0.25">
      <c r="A9" s="30">
        <v>2</v>
      </c>
      <c r="B9" s="107"/>
      <c r="C9" s="31" t="s">
        <v>370</v>
      </c>
      <c r="D9" s="107"/>
      <c r="E9" s="30" t="s">
        <v>29</v>
      </c>
      <c r="F9" s="107"/>
      <c r="G9" s="85">
        <v>8.1999999999999993</v>
      </c>
      <c r="H9" s="85">
        <v>18.600000000000001</v>
      </c>
      <c r="I9" s="85">
        <v>18.600000000000001</v>
      </c>
      <c r="J9" s="85">
        <v>17.600000000000001</v>
      </c>
      <c r="K9" s="85">
        <v>31</v>
      </c>
      <c r="L9" s="85">
        <v>35.200000000000003</v>
      </c>
    </row>
    <row r="10" spans="1:12" ht="15.75" thickBot="1" x14ac:dyDescent="0.3">
      <c r="A10" s="30">
        <v>3</v>
      </c>
      <c r="B10" s="107"/>
      <c r="C10" s="31" t="s">
        <v>62</v>
      </c>
      <c r="D10" s="107"/>
      <c r="E10" s="30" t="s">
        <v>29</v>
      </c>
      <c r="F10" s="107"/>
      <c r="G10" s="149">
        <v>40.5</v>
      </c>
      <c r="H10" s="149">
        <v>70.900000000000006</v>
      </c>
      <c r="I10" s="149">
        <v>89.8</v>
      </c>
      <c r="J10" s="149">
        <v>103.4</v>
      </c>
      <c r="K10" s="149">
        <v>117</v>
      </c>
      <c r="L10" s="149">
        <v>121.2</v>
      </c>
    </row>
    <row r="11" spans="1:12" ht="15.75" thickTop="1" x14ac:dyDescent="0.25"/>
  </sheetData>
  <mergeCells count="2">
    <mergeCell ref="A1:L1"/>
    <mergeCell ref="A2:L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71CD5-2004-404E-97B7-543011B93EC5}">
  <dimension ref="A1:N16"/>
  <sheetViews>
    <sheetView workbookViewId="0">
      <selection sqref="A1:M1"/>
    </sheetView>
  </sheetViews>
  <sheetFormatPr defaultRowHeight="15" x14ac:dyDescent="0.25"/>
  <cols>
    <col min="1" max="1" width="4.7109375" customWidth="1"/>
    <col min="2" max="2" width="1.7109375" customWidth="1"/>
    <col min="3" max="3" width="29.85546875" customWidth="1"/>
    <col min="4" max="4" width="1.7109375" customWidth="1"/>
    <col min="6" max="6" width="1.7109375" customWidth="1"/>
  </cols>
  <sheetData>
    <row r="1" spans="1:14" x14ac:dyDescent="0.25">
      <c r="A1" s="177" t="s">
        <v>64</v>
      </c>
      <c r="B1" s="177"/>
      <c r="C1" s="177"/>
      <c r="D1" s="177"/>
      <c r="E1" s="177"/>
      <c r="F1" s="177"/>
      <c r="G1" s="177"/>
      <c r="H1" s="177"/>
      <c r="I1" s="177"/>
      <c r="J1" s="177"/>
      <c r="K1" s="177"/>
      <c r="L1" s="177"/>
      <c r="M1" s="177"/>
    </row>
    <row r="2" spans="1:14" x14ac:dyDescent="0.25">
      <c r="A2" s="177" t="s">
        <v>371</v>
      </c>
      <c r="B2" s="177"/>
      <c r="C2" s="177"/>
      <c r="D2" s="177"/>
      <c r="E2" s="177"/>
      <c r="F2" s="177"/>
      <c r="G2" s="177"/>
      <c r="H2" s="177"/>
      <c r="I2" s="177"/>
      <c r="J2" s="177"/>
      <c r="K2" s="177"/>
      <c r="L2" s="177"/>
      <c r="M2" s="177"/>
    </row>
    <row r="3" spans="1:14" x14ac:dyDescent="0.25">
      <c r="A3" s="30"/>
      <c r="B3" s="124"/>
      <c r="C3" s="124"/>
      <c r="D3" s="124"/>
      <c r="E3" s="124"/>
      <c r="F3" s="124"/>
      <c r="G3" s="30"/>
      <c r="H3" s="30"/>
      <c r="I3" s="30"/>
      <c r="J3" s="30"/>
      <c r="K3" s="30"/>
      <c r="L3" s="30"/>
      <c r="M3" s="30"/>
    </row>
    <row r="4" spans="1:14" x14ac:dyDescent="0.25">
      <c r="A4" s="107"/>
      <c r="B4" s="107"/>
      <c r="C4" s="107"/>
      <c r="D4" s="107"/>
      <c r="E4" s="107"/>
      <c r="F4" s="107"/>
      <c r="G4" s="27">
        <v>2018</v>
      </c>
      <c r="H4" s="27">
        <v>2019</v>
      </c>
      <c r="I4" s="27">
        <v>2020</v>
      </c>
      <c r="J4" s="27">
        <v>2021</v>
      </c>
      <c r="K4" s="27">
        <v>2022</v>
      </c>
      <c r="L4" s="27">
        <v>2023</v>
      </c>
      <c r="M4" s="27">
        <v>2024</v>
      </c>
    </row>
    <row r="5" spans="1:14" ht="26.25" x14ac:dyDescent="0.25">
      <c r="A5" s="47" t="s">
        <v>2</v>
      </c>
      <c r="B5" s="107"/>
      <c r="C5" s="83" t="s">
        <v>3</v>
      </c>
      <c r="D5" s="140"/>
      <c r="E5" s="47" t="s">
        <v>4</v>
      </c>
      <c r="F5" s="13"/>
      <c r="G5" s="47" t="s">
        <v>355</v>
      </c>
      <c r="H5" s="47" t="s">
        <v>6</v>
      </c>
      <c r="I5" s="47" t="s">
        <v>6</v>
      </c>
      <c r="J5" s="47" t="s">
        <v>6</v>
      </c>
      <c r="K5" s="47" t="s">
        <v>26</v>
      </c>
      <c r="L5" s="47" t="s">
        <v>27</v>
      </c>
      <c r="M5" s="47" t="s">
        <v>28</v>
      </c>
    </row>
    <row r="6" spans="1:14" x14ac:dyDescent="0.25">
      <c r="A6" s="107"/>
      <c r="B6" s="107"/>
      <c r="C6" s="107"/>
      <c r="D6" s="107"/>
      <c r="E6" s="107"/>
      <c r="F6" s="107"/>
      <c r="G6" s="30" t="s">
        <v>7</v>
      </c>
      <c r="H6" s="30" t="s">
        <v>8</v>
      </c>
      <c r="I6" s="30" t="s">
        <v>9</v>
      </c>
      <c r="J6" s="30" t="s">
        <v>10</v>
      </c>
      <c r="K6" s="30" t="s">
        <v>11</v>
      </c>
      <c r="L6" s="30" t="s">
        <v>12</v>
      </c>
      <c r="M6" s="30" t="s">
        <v>13</v>
      </c>
    </row>
    <row r="7" spans="1:14" x14ac:dyDescent="0.25">
      <c r="A7" s="31"/>
      <c r="B7" s="30"/>
      <c r="C7" s="31"/>
      <c r="D7" s="31"/>
      <c r="E7" s="30"/>
      <c r="F7" s="30"/>
      <c r="G7" s="30"/>
      <c r="H7" s="30"/>
      <c r="I7" s="30"/>
      <c r="J7" s="30"/>
      <c r="K7" s="30"/>
      <c r="L7" s="30"/>
      <c r="M7" s="30"/>
    </row>
    <row r="8" spans="1:14" x14ac:dyDescent="0.25">
      <c r="A8" s="30">
        <v>1</v>
      </c>
      <c r="B8" s="107"/>
      <c r="C8" s="31" t="s">
        <v>372</v>
      </c>
      <c r="D8" s="107"/>
      <c r="E8" s="30" t="s">
        <v>29</v>
      </c>
      <c r="F8" s="107"/>
      <c r="G8" s="146">
        <v>17.100000000000001</v>
      </c>
      <c r="H8" s="146">
        <v>13.5</v>
      </c>
      <c r="I8" s="146">
        <v>11.4</v>
      </c>
      <c r="J8" s="146">
        <v>11.1</v>
      </c>
      <c r="K8" s="146">
        <v>13.1</v>
      </c>
      <c r="L8" s="146">
        <v>13.7</v>
      </c>
      <c r="M8" s="146">
        <v>18</v>
      </c>
    </row>
    <row r="9" spans="1:14" x14ac:dyDescent="0.25">
      <c r="A9" s="30">
        <v>2</v>
      </c>
      <c r="B9" s="107"/>
      <c r="C9" s="31" t="s">
        <v>373</v>
      </c>
      <c r="D9" s="107"/>
      <c r="E9" s="30" t="s">
        <v>29</v>
      </c>
      <c r="F9" s="107"/>
      <c r="G9" s="146">
        <v>20.399999999999999</v>
      </c>
      <c r="H9" s="146">
        <v>16.5</v>
      </c>
      <c r="I9" s="146">
        <v>14.8</v>
      </c>
      <c r="J9" s="146">
        <v>16.100000000000001</v>
      </c>
      <c r="K9" s="146">
        <v>18.3</v>
      </c>
      <c r="L9" s="146">
        <v>19.600000000000001</v>
      </c>
      <c r="M9" s="146">
        <v>22.6</v>
      </c>
    </row>
    <row r="10" spans="1:14" x14ac:dyDescent="0.25">
      <c r="A10" s="30">
        <v>3</v>
      </c>
      <c r="B10" s="107"/>
      <c r="C10" s="31" t="s">
        <v>374</v>
      </c>
      <c r="D10" s="31"/>
      <c r="E10" s="30" t="s">
        <v>29</v>
      </c>
      <c r="F10" s="107"/>
      <c r="G10" s="146">
        <v>5.3</v>
      </c>
      <c r="H10" s="146">
        <v>5</v>
      </c>
      <c r="I10" s="146">
        <v>1.1000000000000001</v>
      </c>
      <c r="J10" s="146">
        <v>4.2</v>
      </c>
      <c r="K10" s="146">
        <v>1.8</v>
      </c>
      <c r="L10" s="146">
        <v>3.9</v>
      </c>
      <c r="M10" s="146">
        <v>4.0999999999999996</v>
      </c>
    </row>
    <row r="11" spans="1:14" x14ac:dyDescent="0.25">
      <c r="A11" s="30">
        <v>4</v>
      </c>
      <c r="B11" s="107"/>
      <c r="C11" s="31" t="s">
        <v>375</v>
      </c>
      <c r="D11" s="107"/>
      <c r="E11" s="30" t="s">
        <v>29</v>
      </c>
      <c r="F11" s="107"/>
      <c r="G11" s="146">
        <v>-0.2</v>
      </c>
      <c r="H11" s="146">
        <v>1.7</v>
      </c>
      <c r="I11" s="146">
        <v>0.8</v>
      </c>
      <c r="J11" s="146">
        <v>1.3</v>
      </c>
      <c r="K11" s="146">
        <v>1.7</v>
      </c>
      <c r="L11" s="146">
        <v>2.4</v>
      </c>
      <c r="M11" s="146">
        <v>2.5</v>
      </c>
    </row>
    <row r="12" spans="1:14" ht="15.75" thickBot="1" x14ac:dyDescent="0.3">
      <c r="A12" s="30">
        <v>5</v>
      </c>
      <c r="B12" s="107"/>
      <c r="C12" s="31" t="s">
        <v>62</v>
      </c>
      <c r="D12" s="107"/>
      <c r="E12" s="30" t="s">
        <v>29</v>
      </c>
      <c r="F12" s="107"/>
      <c r="G12" s="147">
        <v>42.6</v>
      </c>
      <c r="H12" s="147">
        <v>36.700000000000003</v>
      </c>
      <c r="I12" s="147">
        <v>28.1</v>
      </c>
      <c r="J12" s="147">
        <v>32.700000000000003</v>
      </c>
      <c r="K12" s="147">
        <v>34.9</v>
      </c>
      <c r="L12" s="147">
        <v>39.6</v>
      </c>
      <c r="M12" s="147">
        <v>47.2</v>
      </c>
    </row>
    <row r="13" spans="1:14" ht="15.75" thickTop="1" x14ac:dyDescent="0.25">
      <c r="A13" s="167"/>
      <c r="B13" s="167"/>
      <c r="C13" s="167"/>
      <c r="D13" s="167"/>
      <c r="E13" s="167"/>
      <c r="F13" s="167"/>
      <c r="G13" s="167"/>
      <c r="H13" s="167"/>
      <c r="I13" s="167"/>
      <c r="J13" s="167"/>
      <c r="K13" s="167"/>
      <c r="L13" s="167"/>
      <c r="M13" s="167"/>
    </row>
    <row r="14" spans="1:14" x14ac:dyDescent="0.25">
      <c r="A14" s="184" t="s">
        <v>99</v>
      </c>
      <c r="B14" s="184"/>
      <c r="C14" s="184"/>
      <c r="D14" s="184"/>
      <c r="E14" s="184"/>
      <c r="F14" s="184"/>
      <c r="G14" s="184"/>
      <c r="H14" s="184"/>
      <c r="I14" s="184"/>
      <c r="J14" s="184"/>
      <c r="K14" s="184"/>
      <c r="L14" s="184"/>
      <c r="M14" s="184"/>
    </row>
    <row r="15" spans="1:14" ht="15" customHeight="1" x14ac:dyDescent="0.25">
      <c r="A15" s="143" t="s">
        <v>49</v>
      </c>
      <c r="B15" s="31" t="s">
        <v>367</v>
      </c>
      <c r="C15" s="78"/>
      <c r="D15" s="78"/>
      <c r="E15" s="78"/>
      <c r="F15" s="78"/>
      <c r="G15" s="78"/>
      <c r="H15" s="78"/>
      <c r="I15" s="78"/>
      <c r="J15" s="78"/>
      <c r="K15" s="78"/>
      <c r="L15" s="78"/>
      <c r="M15" s="78"/>
      <c r="N15" s="78"/>
    </row>
    <row r="16" spans="1:14" ht="38.25" customHeight="1" x14ac:dyDescent="0.25">
      <c r="A16" s="143" t="s">
        <v>101</v>
      </c>
      <c r="B16" s="185" t="s">
        <v>376</v>
      </c>
      <c r="C16" s="185"/>
      <c r="D16" s="185"/>
      <c r="E16" s="185"/>
      <c r="F16" s="185"/>
      <c r="G16" s="185"/>
      <c r="H16" s="185"/>
      <c r="I16" s="185"/>
      <c r="J16" s="185"/>
      <c r="K16" s="185"/>
      <c r="L16" s="185"/>
      <c r="M16" s="185"/>
      <c r="N16" s="78"/>
    </row>
  </sheetData>
  <mergeCells count="5">
    <mergeCell ref="A13:M13"/>
    <mergeCell ref="A14:M14"/>
    <mergeCell ref="B16:M16"/>
    <mergeCell ref="A1:M1"/>
    <mergeCell ref="A2:M2"/>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E7B3-ADDE-49D8-8F87-1FF59EC29CCC}">
  <dimension ref="A1:M15"/>
  <sheetViews>
    <sheetView workbookViewId="0">
      <selection sqref="A1:M1"/>
    </sheetView>
  </sheetViews>
  <sheetFormatPr defaultRowHeight="15" x14ac:dyDescent="0.25"/>
  <cols>
    <col min="1" max="1" width="4.7109375" customWidth="1"/>
    <col min="2" max="2" width="1.7109375" customWidth="1"/>
    <col min="3" max="3" width="25" customWidth="1"/>
    <col min="4" max="4" width="1.7109375" customWidth="1"/>
    <col min="6" max="6" width="1.7109375" customWidth="1"/>
  </cols>
  <sheetData>
    <row r="1" spans="1:13" x14ac:dyDescent="0.25">
      <c r="A1" s="177" t="s">
        <v>80</v>
      </c>
      <c r="B1" s="177"/>
      <c r="C1" s="177"/>
      <c r="D1" s="177"/>
      <c r="E1" s="177"/>
      <c r="F1" s="177"/>
      <c r="G1" s="177"/>
      <c r="H1" s="177"/>
      <c r="I1" s="177"/>
      <c r="J1" s="177"/>
      <c r="K1" s="177"/>
      <c r="L1" s="177"/>
      <c r="M1" s="177"/>
    </row>
    <row r="2" spans="1:13" x14ac:dyDescent="0.25">
      <c r="A2" s="177" t="s">
        <v>377</v>
      </c>
      <c r="B2" s="177"/>
      <c r="C2" s="177"/>
      <c r="D2" s="177"/>
      <c r="E2" s="177"/>
      <c r="F2" s="177"/>
      <c r="G2" s="177"/>
      <c r="H2" s="177"/>
      <c r="I2" s="177"/>
      <c r="J2" s="177"/>
      <c r="K2" s="177"/>
      <c r="L2" s="177"/>
      <c r="M2" s="177"/>
    </row>
    <row r="3" spans="1:13" x14ac:dyDescent="0.25">
      <c r="A3" s="30"/>
      <c r="B3" s="124"/>
      <c r="C3" s="124"/>
      <c r="D3" s="124"/>
      <c r="E3" s="124"/>
      <c r="F3" s="124"/>
      <c r="G3" s="30"/>
      <c r="H3" s="30"/>
      <c r="I3" s="30"/>
      <c r="J3" s="30"/>
      <c r="K3" s="30"/>
      <c r="L3" s="30"/>
      <c r="M3" s="30"/>
    </row>
    <row r="4" spans="1:13" x14ac:dyDescent="0.25">
      <c r="A4" s="107"/>
      <c r="B4" s="107"/>
      <c r="C4" s="107"/>
      <c r="D4" s="107"/>
      <c r="E4" s="107"/>
      <c r="F4" s="107"/>
      <c r="G4" s="27">
        <v>2018</v>
      </c>
      <c r="H4" s="27">
        <v>2019</v>
      </c>
      <c r="I4" s="27">
        <v>2020</v>
      </c>
      <c r="J4" s="27">
        <v>2021</v>
      </c>
      <c r="K4" s="27">
        <v>2022</v>
      </c>
      <c r="L4" s="27">
        <v>2023</v>
      </c>
      <c r="M4" s="27">
        <v>2024</v>
      </c>
    </row>
    <row r="5" spans="1:13" ht="26.25" x14ac:dyDescent="0.25">
      <c r="A5" s="47" t="s">
        <v>2</v>
      </c>
      <c r="C5" s="83" t="s">
        <v>3</v>
      </c>
      <c r="D5" s="13"/>
      <c r="E5" s="47" t="s">
        <v>4</v>
      </c>
      <c r="F5" s="13"/>
      <c r="G5" s="47" t="s">
        <v>355</v>
      </c>
      <c r="H5" s="47" t="s">
        <v>6</v>
      </c>
      <c r="I5" s="47" t="s">
        <v>6</v>
      </c>
      <c r="J5" s="47" t="s">
        <v>6</v>
      </c>
      <c r="K5" s="47" t="s">
        <v>26</v>
      </c>
      <c r="L5" s="47" t="s">
        <v>27</v>
      </c>
      <c r="M5" s="47" t="s">
        <v>28</v>
      </c>
    </row>
    <row r="6" spans="1:13" x14ac:dyDescent="0.25">
      <c r="A6" s="107"/>
      <c r="B6" s="107"/>
      <c r="C6" s="107"/>
      <c r="D6" s="107"/>
      <c r="E6" s="107"/>
      <c r="F6" s="107"/>
      <c r="G6" s="30" t="s">
        <v>7</v>
      </c>
      <c r="H6" s="30" t="s">
        <v>8</v>
      </c>
      <c r="I6" s="30" t="s">
        <v>9</v>
      </c>
      <c r="J6" s="30" t="s">
        <v>10</v>
      </c>
      <c r="K6" s="30" t="s">
        <v>11</v>
      </c>
      <c r="L6" s="30" t="s">
        <v>12</v>
      </c>
      <c r="M6" s="30" t="s">
        <v>13</v>
      </c>
    </row>
    <row r="7" spans="1:13" x14ac:dyDescent="0.25">
      <c r="A7" s="30"/>
      <c r="B7" s="30"/>
      <c r="C7" s="31"/>
      <c r="D7" s="31"/>
      <c r="E7" s="30"/>
      <c r="F7" s="30"/>
      <c r="G7" s="30"/>
      <c r="H7" s="30"/>
      <c r="I7" s="30"/>
      <c r="J7" s="30"/>
      <c r="K7" s="30"/>
      <c r="L7" s="30"/>
      <c r="M7" s="30"/>
    </row>
    <row r="8" spans="1:13" x14ac:dyDescent="0.25">
      <c r="A8" s="30">
        <v>1</v>
      </c>
      <c r="B8" s="107"/>
      <c r="C8" s="31" t="s">
        <v>372</v>
      </c>
      <c r="D8" s="107"/>
      <c r="E8" s="30" t="s">
        <v>29</v>
      </c>
      <c r="F8" s="107"/>
      <c r="G8" s="126">
        <v>26.6</v>
      </c>
      <c r="H8" s="126">
        <v>24.5</v>
      </c>
      <c r="I8" s="126">
        <v>22.1</v>
      </c>
      <c r="J8" s="126">
        <v>23.7</v>
      </c>
      <c r="K8" s="126">
        <v>24.1</v>
      </c>
      <c r="L8" s="126">
        <v>25.6</v>
      </c>
      <c r="M8" s="126">
        <v>27.1</v>
      </c>
    </row>
    <row r="9" spans="1:13" x14ac:dyDescent="0.25">
      <c r="A9" s="30">
        <v>2</v>
      </c>
      <c r="B9" s="107"/>
      <c r="C9" s="31" t="s">
        <v>373</v>
      </c>
      <c r="D9" s="107"/>
      <c r="E9" s="30" t="s">
        <v>29</v>
      </c>
      <c r="F9" s="107"/>
      <c r="G9" s="126">
        <v>106</v>
      </c>
      <c r="H9" s="126">
        <v>93.3</v>
      </c>
      <c r="I9" s="126">
        <v>81.599999999999994</v>
      </c>
      <c r="J9" s="126">
        <v>82.8</v>
      </c>
      <c r="K9" s="126">
        <v>75.900000000000006</v>
      </c>
      <c r="L9" s="126">
        <v>79.400000000000006</v>
      </c>
      <c r="M9" s="126">
        <v>80.900000000000006</v>
      </c>
    </row>
    <row r="10" spans="1:13" x14ac:dyDescent="0.25">
      <c r="A10" s="30">
        <v>3</v>
      </c>
      <c r="B10" s="107"/>
      <c r="C10" s="31" t="s">
        <v>378</v>
      </c>
      <c r="D10" s="107"/>
      <c r="E10" s="30" t="s">
        <v>29</v>
      </c>
      <c r="F10" s="107"/>
      <c r="G10" s="126">
        <v>10.6</v>
      </c>
      <c r="H10" s="126">
        <v>9</v>
      </c>
      <c r="I10" s="126">
        <v>10.7</v>
      </c>
      <c r="J10" s="126">
        <v>13.2</v>
      </c>
      <c r="K10" s="126">
        <v>14.1</v>
      </c>
      <c r="L10" s="126">
        <v>17.5</v>
      </c>
      <c r="M10" s="126">
        <v>21.5</v>
      </c>
    </row>
    <row r="11" spans="1:13" x14ac:dyDescent="0.25">
      <c r="A11" s="30">
        <v>4</v>
      </c>
      <c r="B11" s="107"/>
      <c r="C11" s="31" t="s">
        <v>375</v>
      </c>
      <c r="D11" s="107"/>
      <c r="E11" s="30" t="s">
        <v>29</v>
      </c>
      <c r="F11" s="107"/>
      <c r="G11" s="126">
        <v>9.8000000000000007</v>
      </c>
      <c r="H11" s="126">
        <v>3.9</v>
      </c>
      <c r="I11" s="126">
        <v>3.2</v>
      </c>
      <c r="J11" s="126">
        <v>-3.1</v>
      </c>
      <c r="K11" s="126">
        <v>4.2</v>
      </c>
      <c r="L11" s="126">
        <v>1.4</v>
      </c>
      <c r="M11" s="126">
        <v>5.6</v>
      </c>
    </row>
    <row r="12" spans="1:13" ht="15.75" thickBot="1" x14ac:dyDescent="0.3">
      <c r="A12" s="30">
        <v>5</v>
      </c>
      <c r="B12" s="107"/>
      <c r="C12" s="31" t="s">
        <v>62</v>
      </c>
      <c r="D12" s="107"/>
      <c r="E12" s="30" t="s">
        <v>29</v>
      </c>
      <c r="F12" s="107"/>
      <c r="G12" s="129">
        <v>153</v>
      </c>
      <c r="H12" s="129">
        <v>130.69999999999999</v>
      </c>
      <c r="I12" s="129">
        <v>117.6</v>
      </c>
      <c r="J12" s="129">
        <v>116.6</v>
      </c>
      <c r="K12" s="129">
        <v>118.3</v>
      </c>
      <c r="L12" s="129">
        <v>123.9</v>
      </c>
      <c r="M12" s="129">
        <v>135.1</v>
      </c>
    </row>
    <row r="13" spans="1:13" ht="15.75" thickTop="1" x14ac:dyDescent="0.25"/>
    <row r="14" spans="1:13" x14ac:dyDescent="0.25">
      <c r="A14" s="33" t="s">
        <v>48</v>
      </c>
      <c r="B14" s="33"/>
      <c r="C14" s="33"/>
    </row>
    <row r="15" spans="1:13" x14ac:dyDescent="0.25">
      <c r="A15" s="143" t="s">
        <v>49</v>
      </c>
      <c r="B15" s="31" t="s">
        <v>367</v>
      </c>
      <c r="C15" s="78"/>
    </row>
  </sheetData>
  <mergeCells count="2">
    <mergeCell ref="A1:M1"/>
    <mergeCell ref="A2:M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366F8-FC54-489F-90C3-D2E0196DA1AA}">
  <dimension ref="A1:G28"/>
  <sheetViews>
    <sheetView workbookViewId="0">
      <selection activeCell="C31" sqref="C31"/>
    </sheetView>
  </sheetViews>
  <sheetFormatPr defaultColWidth="101.140625" defaultRowHeight="12.75" x14ac:dyDescent="0.2"/>
  <cols>
    <col min="1" max="1" width="4.7109375" style="2" customWidth="1"/>
    <col min="2" max="2" width="1.42578125" style="2" customWidth="1"/>
    <col min="3" max="3" width="39.5703125" style="2" bestFit="1" customWidth="1"/>
    <col min="4" max="4" width="1.42578125" style="2" customWidth="1"/>
    <col min="5" max="7" width="14" style="2" customWidth="1"/>
    <col min="8" max="16384" width="101.140625" style="2"/>
  </cols>
  <sheetData>
    <row r="1" spans="1:7" s="4" customFormat="1" x14ac:dyDescent="0.2">
      <c r="A1" s="3" t="s">
        <v>0</v>
      </c>
      <c r="B1" s="3"/>
      <c r="C1" s="3"/>
      <c r="D1" s="3"/>
      <c r="E1" s="3"/>
      <c r="F1" s="3"/>
      <c r="G1" s="3"/>
    </row>
    <row r="2" spans="1:7" s="4" customFormat="1" x14ac:dyDescent="0.2">
      <c r="A2" s="3" t="s">
        <v>30</v>
      </c>
      <c r="B2" s="3"/>
      <c r="C2" s="3"/>
      <c r="D2" s="3"/>
      <c r="E2" s="3"/>
      <c r="F2" s="3"/>
      <c r="G2" s="3"/>
    </row>
    <row r="4" spans="1:7" s="9" customFormat="1" x14ac:dyDescent="0.2">
      <c r="E4" s="21">
        <v>2023</v>
      </c>
      <c r="F4" s="21">
        <v>2024</v>
      </c>
      <c r="G4" s="21"/>
    </row>
    <row r="5" spans="1:7" s="6" customFormat="1" ht="38.25" x14ac:dyDescent="0.2">
      <c r="A5" s="5" t="s">
        <v>2</v>
      </c>
      <c r="C5" s="15" t="s">
        <v>31</v>
      </c>
      <c r="E5" s="5" t="s">
        <v>27</v>
      </c>
      <c r="F5" s="5" t="s">
        <v>28</v>
      </c>
      <c r="G5" s="5" t="s">
        <v>32</v>
      </c>
    </row>
    <row r="6" spans="1:7" x14ac:dyDescent="0.2">
      <c r="E6" s="22" t="s">
        <v>7</v>
      </c>
      <c r="F6" s="22" t="s">
        <v>8</v>
      </c>
      <c r="G6" s="22" t="s">
        <v>33</v>
      </c>
    </row>
    <row r="8" spans="1:7" ht="15" x14ac:dyDescent="0.25">
      <c r="A8"/>
      <c r="B8"/>
      <c r="C8" s="33" t="s">
        <v>34</v>
      </c>
      <c r="D8"/>
      <c r="E8"/>
      <c r="F8"/>
      <c r="G8"/>
    </row>
    <row r="9" spans="1:7" ht="15" x14ac:dyDescent="0.25">
      <c r="A9"/>
      <c r="B9"/>
      <c r="C9"/>
      <c r="D9"/>
      <c r="E9"/>
      <c r="F9"/>
      <c r="G9"/>
    </row>
    <row r="10" spans="1:7" ht="15" x14ac:dyDescent="0.25">
      <c r="A10" s="30">
        <v>1</v>
      </c>
      <c r="B10"/>
      <c r="C10" s="31" t="s">
        <v>35</v>
      </c>
      <c r="D10"/>
      <c r="E10" s="34">
        <v>764328.45797939156</v>
      </c>
      <c r="F10" s="34">
        <v>772904.0915499999</v>
      </c>
      <c r="G10" s="34">
        <f>F10-E10</f>
        <v>8575.6335706083337</v>
      </c>
    </row>
    <row r="11" spans="1:7" ht="15" x14ac:dyDescent="0.25">
      <c r="A11"/>
      <c r="B11"/>
      <c r="C11"/>
      <c r="D11"/>
      <c r="E11"/>
      <c r="F11"/>
      <c r="G11" s="34"/>
    </row>
    <row r="12" spans="1:7" ht="15" x14ac:dyDescent="0.25">
      <c r="A12"/>
      <c r="B12"/>
      <c r="C12" s="33" t="s">
        <v>36</v>
      </c>
      <c r="D12"/>
      <c r="E12"/>
      <c r="F12"/>
      <c r="G12" s="34"/>
    </row>
    <row r="13" spans="1:7" ht="15" x14ac:dyDescent="0.25">
      <c r="A13" s="30">
        <v>2</v>
      </c>
      <c r="B13"/>
      <c r="C13" s="35" t="s">
        <v>37</v>
      </c>
      <c r="D13"/>
      <c r="E13" s="36">
        <v>100125.03091210937</v>
      </c>
      <c r="F13" s="34">
        <v>100398.92099999999</v>
      </c>
      <c r="G13" s="34">
        <f t="shared" ref="G13:G19" si="0">F13-E13</f>
        <v>273.89008789061336</v>
      </c>
    </row>
    <row r="14" spans="1:7" ht="15" x14ac:dyDescent="0.25">
      <c r="A14" s="30">
        <v>3</v>
      </c>
      <c r="B14"/>
      <c r="C14" s="35" t="s">
        <v>38</v>
      </c>
      <c r="D14"/>
      <c r="E14" s="34">
        <v>71242.397707031239</v>
      </c>
      <c r="F14" s="34">
        <v>71437.706000000006</v>
      </c>
      <c r="G14" s="34">
        <f t="shared" si="0"/>
        <v>195.30829296876618</v>
      </c>
    </row>
    <row r="15" spans="1:7" ht="15" x14ac:dyDescent="0.25">
      <c r="A15" s="30">
        <v>4</v>
      </c>
      <c r="B15"/>
      <c r="C15" s="35" t="s">
        <v>39</v>
      </c>
      <c r="D15"/>
      <c r="E15" s="34">
        <v>80650.693990234373</v>
      </c>
      <c r="F15" s="34">
        <v>80923.214999999997</v>
      </c>
      <c r="G15" s="34">
        <f t="shared" si="0"/>
        <v>272.5210097656236</v>
      </c>
    </row>
    <row r="16" spans="1:7" ht="15" x14ac:dyDescent="0.25">
      <c r="A16" s="30">
        <v>5</v>
      </c>
      <c r="B16"/>
      <c r="C16" s="35" t="s">
        <v>40</v>
      </c>
      <c r="D16"/>
      <c r="E16" s="34">
        <v>132639.49397578428</v>
      </c>
      <c r="F16" s="34">
        <v>126719.73280000007</v>
      </c>
      <c r="G16" s="70">
        <f t="shared" si="0"/>
        <v>-5919.7611757842096</v>
      </c>
    </row>
    <row r="17" spans="1:7" ht="15" x14ac:dyDescent="0.25">
      <c r="A17" s="30">
        <v>6</v>
      </c>
      <c r="B17"/>
      <c r="C17" s="35" t="s">
        <v>41</v>
      </c>
      <c r="D17"/>
      <c r="E17" s="34">
        <v>21950.369750976563</v>
      </c>
      <c r="F17" s="34">
        <v>22010.508000000005</v>
      </c>
      <c r="G17" s="34">
        <f t="shared" si="0"/>
        <v>60.138249023442768</v>
      </c>
    </row>
    <row r="18" spans="1:7" ht="15" x14ac:dyDescent="0.25">
      <c r="A18" s="30">
        <v>7</v>
      </c>
      <c r="B18"/>
      <c r="C18" s="35" t="s">
        <v>42</v>
      </c>
      <c r="D18"/>
      <c r="E18" s="30">
        <v>40.655429999999996</v>
      </c>
      <c r="F18" s="34">
        <v>7055.73495</v>
      </c>
      <c r="G18" s="34">
        <f t="shared" si="0"/>
        <v>7015.0795200000002</v>
      </c>
    </row>
    <row r="19" spans="1:7" ht="15" x14ac:dyDescent="0.25">
      <c r="A19" s="30">
        <v>8</v>
      </c>
      <c r="B19"/>
      <c r="C19" s="35" t="s">
        <v>43</v>
      </c>
      <c r="D19"/>
      <c r="E19" s="34">
        <v>114639.54095998383</v>
      </c>
      <c r="F19" s="34">
        <v>118685.289</v>
      </c>
      <c r="G19" s="34">
        <f t="shared" si="0"/>
        <v>4045.748040016173</v>
      </c>
    </row>
    <row r="20" spans="1:7" ht="15" x14ac:dyDescent="0.25">
      <c r="A20" s="30">
        <v>9</v>
      </c>
      <c r="B20"/>
      <c r="C20" s="37" t="s">
        <v>44</v>
      </c>
      <c r="D20"/>
      <c r="E20" s="38">
        <f>SUM(E13:E19)</f>
        <v>521288.18272611964</v>
      </c>
      <c r="F20" s="38">
        <f t="shared" ref="F20:G20" si="1">SUM(F13:F19)</f>
        <v>527231.10675000015</v>
      </c>
      <c r="G20" s="38">
        <f t="shared" si="1"/>
        <v>5942.9240238804095</v>
      </c>
    </row>
    <row r="21" spans="1:7" ht="15" x14ac:dyDescent="0.25">
      <c r="A21"/>
      <c r="B21"/>
      <c r="C21"/>
      <c r="D21"/>
      <c r="E21" s="30"/>
      <c r="F21" s="30"/>
      <c r="G21"/>
    </row>
    <row r="22" spans="1:7" ht="15" x14ac:dyDescent="0.25">
      <c r="A22" s="30">
        <v>10</v>
      </c>
      <c r="B22"/>
      <c r="C22" s="37" t="s">
        <v>45</v>
      </c>
      <c r="D22"/>
      <c r="E22" s="70">
        <v>244120</v>
      </c>
      <c r="F22" s="70">
        <v>245246</v>
      </c>
      <c r="G22" s="70">
        <f t="shared" ref="G22:G23" si="2">F22-E22</f>
        <v>1126</v>
      </c>
    </row>
    <row r="23" spans="1:7" ht="15" x14ac:dyDescent="0.25">
      <c r="A23" s="30">
        <v>11</v>
      </c>
      <c r="B23"/>
      <c r="C23" s="37" t="s">
        <v>46</v>
      </c>
      <c r="D23"/>
      <c r="E23" s="70">
        <v>-1080</v>
      </c>
      <c r="F23" s="70">
        <v>427</v>
      </c>
      <c r="G23" s="70">
        <f t="shared" si="2"/>
        <v>1507</v>
      </c>
    </row>
    <row r="24" spans="1:7" ht="15" x14ac:dyDescent="0.25">
      <c r="A24"/>
      <c r="B24"/>
      <c r="C24"/>
      <c r="D24"/>
      <c r="E24" s="30"/>
      <c r="F24" s="30"/>
      <c r="G24"/>
    </row>
    <row r="25" spans="1:7" ht="15.75" thickBot="1" x14ac:dyDescent="0.3">
      <c r="A25" s="30">
        <v>12</v>
      </c>
      <c r="B25"/>
      <c r="C25" s="37" t="s">
        <v>47</v>
      </c>
      <c r="D25"/>
      <c r="E25" s="39">
        <f>SUM(E20:E24)</f>
        <v>764328.18272611964</v>
      </c>
      <c r="F25" s="39">
        <f t="shared" ref="F25:G25" si="3">SUM(F20:F24)</f>
        <v>772904.10675000015</v>
      </c>
      <c r="G25" s="39">
        <f t="shared" si="3"/>
        <v>8575.9240238804086</v>
      </c>
    </row>
    <row r="26" spans="1:7" ht="13.5" thickTop="1" x14ac:dyDescent="0.2">
      <c r="A26" s="22"/>
      <c r="E26" s="23"/>
      <c r="F26" s="23"/>
      <c r="G26" s="23"/>
    </row>
    <row r="27" spans="1:7" x14ac:dyDescent="0.2">
      <c r="A27" s="9" t="s">
        <v>48</v>
      </c>
    </row>
    <row r="28" spans="1:7" x14ac:dyDescent="0.2">
      <c r="A28" s="10" t="s">
        <v>49</v>
      </c>
      <c r="B28" s="31" t="s">
        <v>50</v>
      </c>
    </row>
  </sheetData>
  <pageMargins left="0.7" right="0.7" top="0.75" bottom="0.75" header="0.3" footer="0.3"/>
  <pageSetup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B72B7-30FB-4606-9B5A-4D52F8983F67}">
  <dimension ref="A1:M18"/>
  <sheetViews>
    <sheetView workbookViewId="0">
      <selection activeCell="L23" sqref="L23"/>
    </sheetView>
  </sheetViews>
  <sheetFormatPr defaultRowHeight="15" x14ac:dyDescent="0.25"/>
  <cols>
    <col min="1" max="1" width="4.7109375" customWidth="1"/>
    <col min="2" max="2" width="1.7109375" customWidth="1"/>
    <col min="3" max="3" width="24.5703125" customWidth="1"/>
    <col min="4" max="4" width="1.7109375" customWidth="1"/>
    <col min="6" max="6" width="1.7109375" customWidth="1"/>
  </cols>
  <sheetData>
    <row r="1" spans="1:13" x14ac:dyDescent="0.25">
      <c r="A1" s="177" t="s">
        <v>307</v>
      </c>
      <c r="B1" s="177"/>
      <c r="C1" s="177"/>
      <c r="D1" s="177"/>
      <c r="E1" s="177"/>
      <c r="F1" s="177"/>
      <c r="G1" s="177"/>
      <c r="H1" s="177"/>
      <c r="I1" s="177"/>
      <c r="J1" s="177"/>
      <c r="K1" s="177"/>
      <c r="L1" s="177"/>
      <c r="M1" s="177"/>
    </row>
    <row r="2" spans="1:13" x14ac:dyDescent="0.25">
      <c r="A2" s="177" t="s">
        <v>379</v>
      </c>
      <c r="B2" s="177"/>
      <c r="C2" s="177"/>
      <c r="D2" s="177"/>
      <c r="E2" s="177"/>
      <c r="F2" s="177"/>
      <c r="G2" s="177"/>
      <c r="H2" s="177"/>
      <c r="I2" s="177"/>
      <c r="J2" s="177"/>
      <c r="K2" s="177"/>
      <c r="L2" s="177"/>
      <c r="M2" s="177"/>
    </row>
    <row r="3" spans="1:13" x14ac:dyDescent="0.25">
      <c r="A3" s="30"/>
      <c r="B3" s="124"/>
      <c r="C3" s="124"/>
      <c r="D3" s="124"/>
      <c r="E3" s="124"/>
      <c r="F3" s="124"/>
      <c r="G3" s="30"/>
      <c r="H3" s="30"/>
      <c r="I3" s="30"/>
      <c r="J3" s="30"/>
      <c r="K3" s="30"/>
      <c r="L3" s="30"/>
      <c r="M3" s="30"/>
    </row>
    <row r="4" spans="1:13" x14ac:dyDescent="0.25">
      <c r="A4" s="107"/>
      <c r="B4" s="107"/>
      <c r="C4" s="107"/>
      <c r="D4" s="107"/>
      <c r="E4" s="107"/>
      <c r="F4" s="107"/>
      <c r="G4" s="30">
        <v>2018</v>
      </c>
      <c r="H4" s="30">
        <v>2019</v>
      </c>
      <c r="I4" s="30">
        <v>2020</v>
      </c>
      <c r="J4" s="30">
        <v>2021</v>
      </c>
      <c r="K4" s="30">
        <v>2022</v>
      </c>
      <c r="L4" s="30">
        <v>2023</v>
      </c>
      <c r="M4" s="30">
        <v>2024</v>
      </c>
    </row>
    <row r="5" spans="1:13" ht="26.25" x14ac:dyDescent="0.25">
      <c r="A5" s="47" t="s">
        <v>2</v>
      </c>
      <c r="B5" s="107"/>
      <c r="C5" s="83" t="s">
        <v>3</v>
      </c>
      <c r="D5" s="13"/>
      <c r="E5" s="47" t="s">
        <v>4</v>
      </c>
      <c r="F5" s="13"/>
      <c r="G5" s="47" t="s">
        <v>355</v>
      </c>
      <c r="H5" s="47" t="s">
        <v>6</v>
      </c>
      <c r="I5" s="47" t="s">
        <v>6</v>
      </c>
      <c r="J5" s="47" t="s">
        <v>6</v>
      </c>
      <c r="K5" s="47" t="s">
        <v>26</v>
      </c>
      <c r="L5" s="47" t="s">
        <v>27</v>
      </c>
      <c r="M5" s="47" t="s">
        <v>28</v>
      </c>
    </row>
    <row r="6" spans="1:13" x14ac:dyDescent="0.25">
      <c r="A6" s="107"/>
      <c r="B6" s="107"/>
      <c r="C6" s="107"/>
      <c r="D6" s="107"/>
      <c r="E6" s="107"/>
      <c r="F6" s="107"/>
      <c r="G6" s="30" t="s">
        <v>7</v>
      </c>
      <c r="H6" s="30" t="s">
        <v>8</v>
      </c>
      <c r="I6" s="30" t="s">
        <v>9</v>
      </c>
      <c r="J6" s="30" t="s">
        <v>10</v>
      </c>
      <c r="K6" s="30" t="s">
        <v>11</v>
      </c>
      <c r="L6" s="30" t="s">
        <v>12</v>
      </c>
      <c r="M6" s="30" t="s">
        <v>13</v>
      </c>
    </row>
    <row r="7" spans="1:13" x14ac:dyDescent="0.25">
      <c r="A7" s="30"/>
      <c r="B7" s="30"/>
      <c r="C7" s="31"/>
      <c r="D7" s="31"/>
      <c r="E7" s="30"/>
      <c r="F7" s="30"/>
      <c r="G7" s="30"/>
      <c r="H7" s="30"/>
      <c r="I7" s="30"/>
      <c r="J7" s="30"/>
      <c r="K7" s="30"/>
      <c r="L7" s="30"/>
      <c r="M7" s="30"/>
    </row>
    <row r="8" spans="1:13" x14ac:dyDescent="0.25">
      <c r="A8" s="30">
        <v>1</v>
      </c>
      <c r="B8" s="107"/>
      <c r="C8" s="31" t="s">
        <v>372</v>
      </c>
      <c r="D8" s="107"/>
      <c r="E8" s="30" t="s">
        <v>29</v>
      </c>
      <c r="F8" s="107"/>
      <c r="G8" s="126">
        <v>148.80000000000001</v>
      </c>
      <c r="H8" s="126">
        <v>146.30000000000001</v>
      </c>
      <c r="I8" s="126">
        <v>131.4</v>
      </c>
      <c r="J8" s="126">
        <v>134</v>
      </c>
      <c r="K8" s="126">
        <v>147.5</v>
      </c>
      <c r="L8" s="126">
        <v>153</v>
      </c>
      <c r="M8" s="126">
        <v>158.9</v>
      </c>
    </row>
    <row r="9" spans="1:13" x14ac:dyDescent="0.25">
      <c r="A9" s="30">
        <v>2</v>
      </c>
      <c r="B9" s="107"/>
      <c r="C9" s="31" t="s">
        <v>373</v>
      </c>
      <c r="D9" s="107"/>
      <c r="E9" s="30" t="s">
        <v>29</v>
      </c>
      <c r="F9" s="107"/>
      <c r="G9" s="126">
        <v>89.5</v>
      </c>
      <c r="H9" s="126">
        <v>100</v>
      </c>
      <c r="I9" s="126">
        <v>94.1</v>
      </c>
      <c r="J9" s="126">
        <v>95.9</v>
      </c>
      <c r="K9" s="126">
        <v>110</v>
      </c>
      <c r="L9" s="126">
        <v>117.3</v>
      </c>
      <c r="M9" s="126">
        <v>118.5</v>
      </c>
    </row>
    <row r="10" spans="1:13" x14ac:dyDescent="0.25">
      <c r="A10" s="30">
        <v>3</v>
      </c>
      <c r="B10" s="107"/>
      <c r="C10" s="31" t="s">
        <v>380</v>
      </c>
      <c r="D10" s="107"/>
      <c r="E10" s="30" t="s">
        <v>29</v>
      </c>
      <c r="F10" s="107"/>
      <c r="G10" s="126">
        <v>16.7</v>
      </c>
      <c r="H10" s="126">
        <v>17.5</v>
      </c>
      <c r="I10" s="126">
        <v>17.899999999999999</v>
      </c>
      <c r="J10" s="126">
        <v>17.899999999999999</v>
      </c>
      <c r="K10" s="126">
        <v>17.7</v>
      </c>
      <c r="L10" s="126">
        <v>16.3</v>
      </c>
      <c r="M10" s="126">
        <v>16.600000000000001</v>
      </c>
    </row>
    <row r="11" spans="1:13" x14ac:dyDescent="0.25">
      <c r="A11" s="30">
        <v>4</v>
      </c>
      <c r="B11" s="107"/>
      <c r="C11" s="31" t="s">
        <v>381</v>
      </c>
      <c r="D11" s="107"/>
      <c r="E11" s="30" t="s">
        <v>29</v>
      </c>
      <c r="F11" s="107"/>
      <c r="G11" s="126">
        <v>16.7</v>
      </c>
      <c r="H11" s="126">
        <v>16.3</v>
      </c>
      <c r="I11" s="126">
        <v>14</v>
      </c>
      <c r="J11" s="126">
        <v>19.2</v>
      </c>
      <c r="K11" s="126">
        <v>22.1</v>
      </c>
      <c r="L11" s="126">
        <v>22.4</v>
      </c>
      <c r="M11" s="126">
        <v>22.7</v>
      </c>
    </row>
    <row r="12" spans="1:13" x14ac:dyDescent="0.25">
      <c r="A12" s="30">
        <v>5</v>
      </c>
      <c r="B12" s="107"/>
      <c r="C12" s="31" t="s">
        <v>375</v>
      </c>
      <c r="D12" s="107"/>
      <c r="E12" s="30" t="s">
        <v>29</v>
      </c>
      <c r="F12" s="107"/>
      <c r="G12" s="126">
        <v>-0.9</v>
      </c>
      <c r="H12" s="126">
        <v>-3.9</v>
      </c>
      <c r="I12" s="126">
        <v>6.4</v>
      </c>
      <c r="J12" s="126">
        <v>2.8</v>
      </c>
      <c r="K12" s="126">
        <v>5.9</v>
      </c>
      <c r="L12" s="126">
        <v>15.9</v>
      </c>
      <c r="M12" s="126">
        <v>15.3</v>
      </c>
    </row>
    <row r="13" spans="1:13" x14ac:dyDescent="0.25">
      <c r="A13" s="30">
        <v>6</v>
      </c>
      <c r="B13" s="107"/>
      <c r="C13" s="31" t="s">
        <v>382</v>
      </c>
      <c r="D13" s="107"/>
      <c r="E13" s="30" t="s">
        <v>29</v>
      </c>
      <c r="F13" s="107"/>
      <c r="G13" s="126">
        <v>4.5999999999999996</v>
      </c>
      <c r="H13" s="126">
        <v>4.4000000000000004</v>
      </c>
      <c r="I13" s="126">
        <v>4</v>
      </c>
      <c r="J13" s="126">
        <v>3.8</v>
      </c>
      <c r="K13" s="126">
        <v>5.8</v>
      </c>
      <c r="L13" s="126">
        <v>6</v>
      </c>
      <c r="M13" s="126">
        <v>6.1</v>
      </c>
    </row>
    <row r="14" spans="1:13" ht="15.75" thickBot="1" x14ac:dyDescent="0.3">
      <c r="A14" s="30">
        <v>7</v>
      </c>
      <c r="B14" s="107"/>
      <c r="C14" s="31" t="s">
        <v>62</v>
      </c>
      <c r="D14" s="107"/>
      <c r="E14" s="30" t="s">
        <v>29</v>
      </c>
      <c r="F14" s="107"/>
      <c r="G14" s="129">
        <v>275.39999999999998</v>
      </c>
      <c r="H14" s="129">
        <v>280.60000000000002</v>
      </c>
      <c r="I14" s="129">
        <v>267.8</v>
      </c>
      <c r="J14" s="129">
        <v>273.60000000000002</v>
      </c>
      <c r="K14" s="129">
        <v>309</v>
      </c>
      <c r="L14" s="129">
        <v>330.9</v>
      </c>
      <c r="M14" s="129">
        <v>338.1</v>
      </c>
    </row>
    <row r="15" spans="1:13" ht="15.75" thickTop="1" x14ac:dyDescent="0.25">
      <c r="A15" s="167"/>
      <c r="B15" s="167"/>
      <c r="C15" s="167"/>
      <c r="D15" s="167"/>
      <c r="E15" s="167"/>
      <c r="F15" s="167"/>
      <c r="G15" s="167"/>
      <c r="H15" s="167"/>
      <c r="I15" s="167"/>
      <c r="J15" s="167"/>
      <c r="K15" s="167"/>
      <c r="L15" s="167"/>
      <c r="M15" s="167"/>
    </row>
    <row r="16" spans="1:13" x14ac:dyDescent="0.25">
      <c r="A16" s="184" t="s">
        <v>99</v>
      </c>
      <c r="B16" s="184"/>
      <c r="C16" s="184"/>
      <c r="D16" s="184"/>
      <c r="E16" s="184"/>
      <c r="F16" s="184"/>
      <c r="G16" s="184"/>
      <c r="H16" s="184"/>
      <c r="I16" s="184"/>
      <c r="J16" s="184"/>
      <c r="K16" s="184"/>
      <c r="L16" s="184"/>
      <c r="M16" s="184"/>
    </row>
    <row r="17" spans="1:13" x14ac:dyDescent="0.25">
      <c r="A17" s="143" t="s">
        <v>49</v>
      </c>
      <c r="B17" s="31" t="s">
        <v>367</v>
      </c>
      <c r="C17" s="78"/>
      <c r="D17" s="78"/>
      <c r="E17" s="78"/>
      <c r="F17" s="78"/>
      <c r="G17" s="78"/>
      <c r="H17" s="78"/>
      <c r="I17" s="78"/>
      <c r="J17" s="78"/>
      <c r="K17" s="78"/>
      <c r="L17" s="78"/>
      <c r="M17" s="78"/>
    </row>
    <row r="18" spans="1:13" x14ac:dyDescent="0.25">
      <c r="A18" s="114" t="s">
        <v>101</v>
      </c>
      <c r="B18" s="31" t="s">
        <v>383</v>
      </c>
      <c r="C18" s="31"/>
      <c r="D18" s="31"/>
      <c r="E18" s="31"/>
      <c r="F18" s="31"/>
      <c r="G18" s="31"/>
      <c r="H18" s="31"/>
      <c r="I18" s="31"/>
      <c r="J18" s="31"/>
      <c r="K18" s="31"/>
      <c r="L18" s="31"/>
      <c r="M18" s="31"/>
    </row>
  </sheetData>
  <mergeCells count="4">
    <mergeCell ref="A1:M1"/>
    <mergeCell ref="A2:M2"/>
    <mergeCell ref="A15:M15"/>
    <mergeCell ref="A16:M16"/>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6C310-EE88-4B12-BFD1-9FB042946C5F}">
  <dimension ref="A1:M24"/>
  <sheetViews>
    <sheetView workbookViewId="0">
      <selection activeCell="Q16" sqref="Q16"/>
    </sheetView>
  </sheetViews>
  <sheetFormatPr defaultRowHeight="15" x14ac:dyDescent="0.25"/>
  <cols>
    <col min="1" max="1" width="4.7109375" customWidth="1"/>
    <col min="2" max="2" width="1.7109375" customWidth="1"/>
    <col min="3" max="3" width="25" customWidth="1"/>
    <col min="4" max="4" width="1.7109375" customWidth="1"/>
    <col min="6" max="6" width="1.7109375" customWidth="1"/>
  </cols>
  <sheetData>
    <row r="1" spans="1:13" x14ac:dyDescent="0.25">
      <c r="A1" s="177" t="s">
        <v>314</v>
      </c>
      <c r="B1" s="177"/>
      <c r="C1" s="177"/>
      <c r="D1" s="177"/>
      <c r="E1" s="177"/>
      <c r="F1" s="177"/>
      <c r="G1" s="177"/>
      <c r="H1" s="177"/>
      <c r="I1" s="177"/>
      <c r="J1" s="177"/>
      <c r="K1" s="177"/>
      <c r="L1" s="177"/>
      <c r="M1" s="177"/>
    </row>
    <row r="2" spans="1:13" x14ac:dyDescent="0.25">
      <c r="A2" s="177" t="s">
        <v>384</v>
      </c>
      <c r="B2" s="177"/>
      <c r="C2" s="177"/>
      <c r="D2" s="177"/>
      <c r="E2" s="177"/>
      <c r="F2" s="177"/>
      <c r="G2" s="177"/>
      <c r="H2" s="177"/>
      <c r="I2" s="177"/>
      <c r="J2" s="177"/>
      <c r="K2" s="177"/>
      <c r="L2" s="177"/>
      <c r="M2" s="177"/>
    </row>
    <row r="3" spans="1:13" x14ac:dyDescent="0.25">
      <c r="A3" s="31"/>
      <c r="B3" s="108"/>
      <c r="C3" s="108"/>
      <c r="D3" s="108"/>
      <c r="E3" s="108"/>
      <c r="F3" s="108"/>
      <c r="G3" s="30"/>
      <c r="H3" s="30"/>
      <c r="I3" s="30"/>
      <c r="J3" s="30"/>
      <c r="K3" s="30"/>
      <c r="L3" s="30"/>
      <c r="M3" s="30"/>
    </row>
    <row r="4" spans="1:13" x14ac:dyDescent="0.25">
      <c r="A4" s="107"/>
      <c r="B4" s="107"/>
      <c r="C4" s="107"/>
      <c r="D4" s="107"/>
      <c r="E4" s="107"/>
      <c r="F4" s="107"/>
      <c r="G4" s="27">
        <v>2018</v>
      </c>
      <c r="H4" s="27">
        <v>2019</v>
      </c>
      <c r="I4" s="27">
        <v>2020</v>
      </c>
      <c r="J4" s="27">
        <v>2021</v>
      </c>
      <c r="K4" s="27">
        <v>2022</v>
      </c>
      <c r="L4" s="27">
        <v>2023</v>
      </c>
      <c r="M4" s="27">
        <v>2024</v>
      </c>
    </row>
    <row r="5" spans="1:13" ht="26.25" x14ac:dyDescent="0.25">
      <c r="A5" s="83" t="s">
        <v>2</v>
      </c>
      <c r="C5" s="83" t="s">
        <v>3</v>
      </c>
      <c r="D5" s="13"/>
      <c r="E5" s="47" t="s">
        <v>4</v>
      </c>
      <c r="F5" s="13"/>
      <c r="G5" s="47" t="s">
        <v>355</v>
      </c>
      <c r="H5" s="47" t="s">
        <v>6</v>
      </c>
      <c r="I5" s="47" t="s">
        <v>6</v>
      </c>
      <c r="J5" s="47" t="s">
        <v>6</v>
      </c>
      <c r="K5" s="47" t="s">
        <v>26</v>
      </c>
      <c r="L5" s="47" t="s">
        <v>27</v>
      </c>
      <c r="M5" s="47" t="s">
        <v>28</v>
      </c>
    </row>
    <row r="6" spans="1:13" x14ac:dyDescent="0.25">
      <c r="A6" s="107"/>
      <c r="B6" s="107"/>
      <c r="C6" s="107"/>
      <c r="D6" s="107"/>
      <c r="E6" s="107"/>
      <c r="F6" s="107"/>
      <c r="G6" s="30" t="s">
        <v>7</v>
      </c>
      <c r="H6" s="30" t="s">
        <v>8</v>
      </c>
      <c r="I6" s="30" t="s">
        <v>9</v>
      </c>
      <c r="J6" s="30" t="s">
        <v>10</v>
      </c>
      <c r="K6" s="30" t="s">
        <v>11</v>
      </c>
      <c r="L6" s="30" t="s">
        <v>12</v>
      </c>
      <c r="M6" s="30" t="s">
        <v>13</v>
      </c>
    </row>
    <row r="7" spans="1:13" x14ac:dyDescent="0.25">
      <c r="A7" s="31"/>
      <c r="B7" s="30"/>
      <c r="C7" s="31"/>
      <c r="D7" s="31"/>
      <c r="E7" s="30"/>
      <c r="F7" s="30"/>
      <c r="G7" s="30"/>
      <c r="H7" s="30"/>
      <c r="I7" s="30"/>
      <c r="J7" s="30"/>
      <c r="K7" s="30"/>
      <c r="L7" s="30"/>
      <c r="M7" s="30"/>
    </row>
    <row r="8" spans="1:13" x14ac:dyDescent="0.25">
      <c r="A8" s="30">
        <v>1</v>
      </c>
      <c r="B8" s="107"/>
      <c r="C8" s="31" t="s">
        <v>372</v>
      </c>
      <c r="D8" s="107"/>
      <c r="E8" s="30" t="s">
        <v>29</v>
      </c>
      <c r="F8" s="107"/>
      <c r="G8" s="85">
        <v>17.7</v>
      </c>
      <c r="H8" s="85">
        <v>14.8</v>
      </c>
      <c r="I8" s="85">
        <v>11.9</v>
      </c>
      <c r="J8" s="85">
        <v>12.5</v>
      </c>
      <c r="K8" s="85">
        <v>14</v>
      </c>
      <c r="L8" s="85">
        <v>14.9</v>
      </c>
      <c r="M8" s="85">
        <v>15.9</v>
      </c>
    </row>
    <row r="9" spans="1:13" x14ac:dyDescent="0.25">
      <c r="A9" s="30">
        <v>2</v>
      </c>
      <c r="B9" s="107"/>
      <c r="C9" s="31" t="s">
        <v>373</v>
      </c>
      <c r="D9" s="107"/>
      <c r="E9" s="30" t="s">
        <v>29</v>
      </c>
      <c r="F9" s="107"/>
      <c r="G9" s="85">
        <v>2</v>
      </c>
      <c r="H9" s="85">
        <v>1.5</v>
      </c>
      <c r="I9" s="85">
        <v>1.4</v>
      </c>
      <c r="J9" s="85">
        <v>1.7</v>
      </c>
      <c r="K9" s="85">
        <v>1.1000000000000001</v>
      </c>
      <c r="L9" s="85">
        <v>1.3</v>
      </c>
      <c r="M9" s="85">
        <v>1.3</v>
      </c>
    </row>
    <row r="10" spans="1:13" x14ac:dyDescent="0.25">
      <c r="A10" s="30">
        <v>4</v>
      </c>
      <c r="B10" s="107"/>
      <c r="C10" s="31" t="s">
        <v>375</v>
      </c>
      <c r="D10" s="107"/>
      <c r="E10" s="30" t="s">
        <v>29</v>
      </c>
      <c r="F10" s="107"/>
      <c r="G10" s="85">
        <v>1.2</v>
      </c>
      <c r="H10" s="85">
        <v>1.1000000000000001</v>
      </c>
      <c r="I10" s="85">
        <v>1</v>
      </c>
      <c r="J10" s="85">
        <v>1.4</v>
      </c>
      <c r="K10" s="85">
        <v>2.2999999999999998</v>
      </c>
      <c r="L10" s="85">
        <v>2.5</v>
      </c>
      <c r="M10" s="85">
        <v>0.7</v>
      </c>
    </row>
    <row r="11" spans="1:13" ht="15.75" thickBot="1" x14ac:dyDescent="0.3">
      <c r="A11" s="30">
        <v>5</v>
      </c>
      <c r="B11" s="107"/>
      <c r="C11" s="31" t="s">
        <v>62</v>
      </c>
      <c r="D11" s="107"/>
      <c r="E11" s="30" t="s">
        <v>29</v>
      </c>
      <c r="F11" s="107"/>
      <c r="G11" s="149">
        <v>20.9</v>
      </c>
      <c r="H11" s="149">
        <v>17.399999999999999</v>
      </c>
      <c r="I11" s="149">
        <v>14.3</v>
      </c>
      <c r="J11" s="149">
        <v>15.6</v>
      </c>
      <c r="K11" s="149">
        <v>17.399999999999999</v>
      </c>
      <c r="L11" s="149">
        <v>18.7</v>
      </c>
      <c r="M11" s="149">
        <v>17.899999999999999</v>
      </c>
    </row>
    <row r="12" spans="1:13" ht="15.75" thickTop="1" x14ac:dyDescent="0.25">
      <c r="A12" s="31"/>
      <c r="B12" s="31"/>
      <c r="C12" s="31"/>
      <c r="D12" s="31"/>
      <c r="E12" s="31"/>
      <c r="F12" s="31"/>
      <c r="G12" s="31"/>
      <c r="H12" s="31"/>
      <c r="I12" s="31"/>
      <c r="J12" s="31"/>
      <c r="K12" s="31"/>
      <c r="L12" s="31"/>
      <c r="M12" s="31"/>
    </row>
    <row r="13" spans="1:13" x14ac:dyDescent="0.25">
      <c r="A13" s="33" t="s">
        <v>48</v>
      </c>
      <c r="B13" s="33"/>
      <c r="C13" s="33"/>
      <c r="D13" s="33"/>
      <c r="E13" s="33"/>
      <c r="F13" s="33"/>
      <c r="G13" s="33"/>
      <c r="H13" s="33"/>
      <c r="I13" s="33"/>
      <c r="J13" s="33"/>
      <c r="K13" s="33"/>
      <c r="L13" s="33"/>
      <c r="M13" s="33"/>
    </row>
    <row r="14" spans="1:13" ht="15" customHeight="1" x14ac:dyDescent="0.25">
      <c r="A14" s="143" t="s">
        <v>49</v>
      </c>
      <c r="B14" s="31" t="s">
        <v>367</v>
      </c>
      <c r="C14" s="78"/>
      <c r="D14" s="78"/>
      <c r="E14" s="78"/>
      <c r="F14" s="78"/>
      <c r="G14" s="78"/>
      <c r="H14" s="78"/>
      <c r="I14" s="78"/>
      <c r="J14" s="78"/>
      <c r="K14" s="78"/>
      <c r="L14" s="78"/>
      <c r="M14" s="78"/>
    </row>
    <row r="16" spans="1:13" x14ac:dyDescent="0.25">
      <c r="H16" s="159"/>
      <c r="I16" s="159"/>
      <c r="J16" s="159"/>
      <c r="K16" s="159"/>
      <c r="L16" s="159"/>
      <c r="M16" s="159"/>
    </row>
    <row r="17" spans="8:13" x14ac:dyDescent="0.25">
      <c r="H17" s="159"/>
      <c r="I17" s="159"/>
      <c r="J17" s="159"/>
      <c r="K17" s="159"/>
      <c r="L17" s="159"/>
      <c r="M17" s="159"/>
    </row>
    <row r="18" spans="8:13" x14ac:dyDescent="0.25">
      <c r="H18" s="159"/>
      <c r="I18" s="159"/>
      <c r="J18" s="159"/>
      <c r="K18" s="159"/>
      <c r="L18" s="159"/>
      <c r="M18" s="159"/>
    </row>
    <row r="19" spans="8:13" x14ac:dyDescent="0.25">
      <c r="H19" s="159"/>
      <c r="I19" s="159"/>
      <c r="J19" s="159"/>
      <c r="K19" s="159"/>
      <c r="L19" s="159"/>
      <c r="M19" s="159"/>
    </row>
    <row r="20" spans="8:13" x14ac:dyDescent="0.25">
      <c r="H20" s="159"/>
      <c r="I20" s="159"/>
      <c r="J20" s="159"/>
      <c r="K20" s="159"/>
      <c r="L20" s="159"/>
      <c r="M20" s="159"/>
    </row>
    <row r="21" spans="8:13" x14ac:dyDescent="0.25">
      <c r="H21" s="159"/>
      <c r="I21" s="159"/>
      <c r="J21" s="159"/>
      <c r="K21" s="159"/>
      <c r="L21" s="159"/>
      <c r="M21" s="159"/>
    </row>
    <row r="22" spans="8:13" x14ac:dyDescent="0.25">
      <c r="H22" s="159"/>
      <c r="I22" s="159"/>
      <c r="J22" s="159"/>
      <c r="K22" s="159"/>
      <c r="L22" s="159"/>
      <c r="M22" s="159"/>
    </row>
    <row r="23" spans="8:13" x14ac:dyDescent="0.25">
      <c r="H23" s="159"/>
      <c r="I23" s="159"/>
      <c r="J23" s="159"/>
      <c r="K23" s="159"/>
      <c r="L23" s="159"/>
      <c r="M23" s="159"/>
    </row>
    <row r="24" spans="8:13" x14ac:dyDescent="0.25">
      <c r="H24" s="159"/>
      <c r="I24" s="159"/>
      <c r="J24" s="159"/>
      <c r="K24" s="159"/>
      <c r="L24" s="159"/>
      <c r="M24" s="159"/>
    </row>
  </sheetData>
  <mergeCells count="2">
    <mergeCell ref="A1:M1"/>
    <mergeCell ref="A2:M2"/>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639B3-D616-4F22-A036-43F0B835FB03}">
  <dimension ref="A1:M26"/>
  <sheetViews>
    <sheetView workbookViewId="0">
      <selection sqref="A1:M1"/>
    </sheetView>
  </sheetViews>
  <sheetFormatPr defaultRowHeight="15" x14ac:dyDescent="0.25"/>
  <cols>
    <col min="1" max="1" width="4.7109375" customWidth="1"/>
    <col min="2" max="2" width="1.7109375" customWidth="1"/>
    <col min="3" max="3" width="24.140625" customWidth="1"/>
    <col min="4" max="4" width="1.7109375" customWidth="1"/>
    <col min="6" max="6" width="1.7109375" customWidth="1"/>
  </cols>
  <sheetData>
    <row r="1" spans="1:13" x14ac:dyDescent="0.25">
      <c r="A1" s="177" t="s">
        <v>322</v>
      </c>
      <c r="B1" s="177"/>
      <c r="C1" s="177"/>
      <c r="D1" s="177"/>
      <c r="E1" s="177"/>
      <c r="F1" s="177"/>
      <c r="G1" s="177"/>
      <c r="H1" s="177"/>
      <c r="I1" s="177"/>
      <c r="J1" s="177"/>
      <c r="K1" s="177"/>
      <c r="L1" s="177"/>
      <c r="M1" s="177"/>
    </row>
    <row r="2" spans="1:13" x14ac:dyDescent="0.25">
      <c r="A2" s="177" t="s">
        <v>385</v>
      </c>
      <c r="B2" s="177"/>
      <c r="C2" s="177"/>
      <c r="D2" s="177"/>
      <c r="E2" s="177"/>
      <c r="F2" s="177"/>
      <c r="G2" s="177"/>
      <c r="H2" s="177"/>
      <c r="I2" s="177"/>
      <c r="J2" s="177"/>
      <c r="K2" s="177"/>
      <c r="L2" s="177"/>
      <c r="M2" s="177"/>
    </row>
    <row r="3" spans="1:13" x14ac:dyDescent="0.25">
      <c r="A3" s="30"/>
      <c r="B3" s="108"/>
      <c r="C3" s="108"/>
      <c r="D3" s="108"/>
      <c r="E3" s="108"/>
      <c r="F3" s="108"/>
      <c r="G3" s="30"/>
      <c r="H3" s="30"/>
      <c r="I3" s="30"/>
      <c r="J3" s="30"/>
      <c r="K3" s="30"/>
      <c r="L3" s="30"/>
      <c r="M3" s="30"/>
    </row>
    <row r="4" spans="1:13" x14ac:dyDescent="0.25">
      <c r="A4" s="107"/>
      <c r="B4" s="107"/>
      <c r="C4" s="107"/>
      <c r="D4" s="107"/>
      <c r="E4" s="107"/>
      <c r="F4" s="107"/>
      <c r="G4" s="27">
        <v>2018</v>
      </c>
      <c r="H4" s="27">
        <v>2019</v>
      </c>
      <c r="I4" s="27">
        <v>2020</v>
      </c>
      <c r="J4" s="27">
        <v>2021</v>
      </c>
      <c r="K4" s="27">
        <v>2022</v>
      </c>
      <c r="L4" s="27">
        <v>2023</v>
      </c>
      <c r="M4" s="27">
        <v>2024</v>
      </c>
    </row>
    <row r="5" spans="1:13" ht="26.25" x14ac:dyDescent="0.25">
      <c r="A5" s="47" t="s">
        <v>2</v>
      </c>
      <c r="B5" s="107"/>
      <c r="C5" s="83" t="s">
        <v>3</v>
      </c>
      <c r="D5" s="140"/>
      <c r="E5" s="47" t="s">
        <v>4</v>
      </c>
      <c r="F5" s="13"/>
      <c r="G5" s="47" t="s">
        <v>355</v>
      </c>
      <c r="H5" s="47" t="s">
        <v>6</v>
      </c>
      <c r="I5" s="47" t="s">
        <v>6</v>
      </c>
      <c r="J5" s="47" t="s">
        <v>6</v>
      </c>
      <c r="K5" s="47" t="s">
        <v>26</v>
      </c>
      <c r="L5" s="47" t="s">
        <v>27</v>
      </c>
      <c r="M5" s="47" t="s">
        <v>28</v>
      </c>
    </row>
    <row r="6" spans="1:13" x14ac:dyDescent="0.25">
      <c r="A6" s="107"/>
      <c r="B6" s="107"/>
      <c r="C6" s="107"/>
      <c r="D6" s="107"/>
      <c r="E6" s="107"/>
      <c r="F6" s="107"/>
      <c r="G6" s="30" t="s">
        <v>7</v>
      </c>
      <c r="H6" s="30" t="s">
        <v>8</v>
      </c>
      <c r="I6" s="30" t="s">
        <v>9</v>
      </c>
      <c r="J6" s="30" t="s">
        <v>10</v>
      </c>
      <c r="K6" s="30" t="s">
        <v>11</v>
      </c>
      <c r="L6" s="30" t="s">
        <v>12</v>
      </c>
      <c r="M6" s="30" t="s">
        <v>13</v>
      </c>
    </row>
    <row r="7" spans="1:13" x14ac:dyDescent="0.25">
      <c r="A7" s="30"/>
      <c r="B7" s="30"/>
      <c r="C7" s="31"/>
      <c r="D7" s="31"/>
      <c r="E7" s="30"/>
      <c r="F7" s="30"/>
      <c r="G7" s="30"/>
      <c r="H7" s="30"/>
      <c r="I7" s="30"/>
      <c r="J7" s="30"/>
      <c r="K7" s="30"/>
      <c r="L7" s="30"/>
      <c r="M7" s="30"/>
    </row>
    <row r="8" spans="1:13" x14ac:dyDescent="0.25">
      <c r="A8" s="30">
        <v>1</v>
      </c>
      <c r="B8" s="107"/>
      <c r="C8" s="31" t="s">
        <v>372</v>
      </c>
      <c r="D8" s="107"/>
      <c r="E8" s="30" t="s">
        <v>29</v>
      </c>
      <c r="F8" s="107"/>
      <c r="G8" s="126">
        <v>74.3</v>
      </c>
      <c r="H8" s="126">
        <v>69.8</v>
      </c>
      <c r="I8" s="126">
        <v>63.8</v>
      </c>
      <c r="J8" s="126">
        <v>64.599999999999994</v>
      </c>
      <c r="K8" s="126">
        <v>70.400000000000006</v>
      </c>
      <c r="L8" s="126">
        <v>74.900000000000006</v>
      </c>
      <c r="M8" s="126">
        <v>79.400000000000006</v>
      </c>
    </row>
    <row r="9" spans="1:13" x14ac:dyDescent="0.25">
      <c r="A9" s="30">
        <v>2</v>
      </c>
      <c r="B9" s="107"/>
      <c r="C9" s="31" t="s">
        <v>373</v>
      </c>
      <c r="D9" s="107"/>
      <c r="E9" s="30" t="s">
        <v>29</v>
      </c>
      <c r="F9" s="107"/>
      <c r="G9" s="126">
        <v>40.6</v>
      </c>
      <c r="H9" s="126">
        <v>36.5</v>
      </c>
      <c r="I9" s="126">
        <v>29.4</v>
      </c>
      <c r="J9" s="126">
        <v>35.799999999999997</v>
      </c>
      <c r="K9" s="126">
        <v>57.6</v>
      </c>
      <c r="L9" s="126">
        <v>63.3</v>
      </c>
      <c r="M9" s="126">
        <v>61.5</v>
      </c>
    </row>
    <row r="10" spans="1:13" x14ac:dyDescent="0.25">
      <c r="A10" s="30">
        <v>3</v>
      </c>
      <c r="B10" s="107"/>
      <c r="C10" s="31" t="s">
        <v>380</v>
      </c>
      <c r="D10" s="107"/>
      <c r="E10" s="30" t="s">
        <v>29</v>
      </c>
      <c r="F10" s="107"/>
      <c r="G10" s="126">
        <v>9.4</v>
      </c>
      <c r="H10" s="126">
        <v>10.199999999999999</v>
      </c>
      <c r="I10" s="126">
        <v>8.5</v>
      </c>
      <c r="J10" s="126">
        <v>10.8</v>
      </c>
      <c r="K10" s="126">
        <v>10.4</v>
      </c>
      <c r="L10" s="126">
        <v>10.9</v>
      </c>
      <c r="M10" s="126">
        <v>11.1</v>
      </c>
    </row>
    <row r="11" spans="1:13" x14ac:dyDescent="0.25">
      <c r="A11" s="30">
        <v>4</v>
      </c>
      <c r="B11" s="107"/>
      <c r="C11" s="31" t="s">
        <v>386</v>
      </c>
      <c r="D11" s="107"/>
      <c r="E11" s="30" t="s">
        <v>29</v>
      </c>
      <c r="F11" s="107"/>
      <c r="G11" s="126">
        <v>8.6999999999999993</v>
      </c>
      <c r="H11" s="126">
        <v>8.8000000000000007</v>
      </c>
      <c r="I11" s="126">
        <v>9.1</v>
      </c>
      <c r="J11" s="126">
        <v>10.3</v>
      </c>
      <c r="K11" s="126">
        <v>12</v>
      </c>
      <c r="L11" s="126">
        <v>12.3</v>
      </c>
      <c r="M11" s="126">
        <v>12.5</v>
      </c>
    </row>
    <row r="12" spans="1:13" x14ac:dyDescent="0.25">
      <c r="A12" s="30">
        <v>5</v>
      </c>
      <c r="B12" s="107"/>
      <c r="C12" s="31" t="s">
        <v>375</v>
      </c>
      <c r="D12" s="107"/>
      <c r="E12" s="30" t="s">
        <v>29</v>
      </c>
      <c r="F12" s="107"/>
      <c r="G12" s="126">
        <v>-20</v>
      </c>
      <c r="H12" s="126">
        <v>-15.7</v>
      </c>
      <c r="I12" s="126">
        <v>-15.2</v>
      </c>
      <c r="J12" s="126">
        <v>-10.4</v>
      </c>
      <c r="K12" s="126">
        <v>-4.8</v>
      </c>
      <c r="L12" s="126">
        <v>-2.9</v>
      </c>
      <c r="M12" s="126">
        <v>-8.6999999999999993</v>
      </c>
    </row>
    <row r="13" spans="1:13" ht="15.75" thickBot="1" x14ac:dyDescent="0.3">
      <c r="A13" s="30">
        <v>6</v>
      </c>
      <c r="B13" s="107"/>
      <c r="C13" s="31" t="s">
        <v>62</v>
      </c>
      <c r="D13" s="107"/>
      <c r="E13" s="30" t="s">
        <v>29</v>
      </c>
      <c r="F13" s="107"/>
      <c r="G13" s="129">
        <v>113</v>
      </c>
      <c r="H13" s="129">
        <v>109.6</v>
      </c>
      <c r="I13" s="129">
        <v>95.6</v>
      </c>
      <c r="J13" s="129">
        <v>111.1</v>
      </c>
      <c r="K13" s="129">
        <v>145.6</v>
      </c>
      <c r="L13" s="129">
        <v>158.5</v>
      </c>
      <c r="M13" s="129">
        <v>155.80000000000001</v>
      </c>
    </row>
    <row r="14" spans="1:13" ht="15.75" thickTop="1" x14ac:dyDescent="0.25">
      <c r="A14" s="167"/>
      <c r="B14" s="167"/>
      <c r="C14" s="167"/>
      <c r="D14" s="167"/>
      <c r="E14" s="167"/>
      <c r="F14" s="167"/>
      <c r="G14" s="167"/>
      <c r="H14" s="167"/>
      <c r="I14" s="167"/>
      <c r="J14" s="167"/>
      <c r="K14" s="167"/>
      <c r="L14" s="167"/>
      <c r="M14" s="167"/>
    </row>
    <row r="15" spans="1:13" x14ac:dyDescent="0.25">
      <c r="A15" s="184" t="s">
        <v>48</v>
      </c>
      <c r="B15" s="184"/>
      <c r="C15" s="184"/>
      <c r="D15" s="184"/>
      <c r="E15" s="184"/>
      <c r="F15" s="184"/>
      <c r="G15" s="184"/>
      <c r="H15" s="184"/>
      <c r="I15" s="184"/>
      <c r="J15" s="184"/>
      <c r="K15" s="184"/>
      <c r="L15" s="184"/>
      <c r="M15" s="184"/>
    </row>
    <row r="16" spans="1:13" ht="15" customHeight="1" x14ac:dyDescent="0.25">
      <c r="A16" s="143" t="s">
        <v>49</v>
      </c>
      <c r="B16" s="31" t="s">
        <v>367</v>
      </c>
      <c r="C16" s="31"/>
      <c r="D16" s="31"/>
      <c r="E16" s="31"/>
      <c r="F16" s="31"/>
      <c r="G16" s="31"/>
      <c r="H16" s="31"/>
      <c r="I16" s="31"/>
      <c r="J16" s="31"/>
      <c r="K16" s="31"/>
      <c r="L16" s="31"/>
      <c r="M16" s="31"/>
    </row>
    <row r="18" spans="8:13" x14ac:dyDescent="0.25">
      <c r="H18" s="127"/>
      <c r="I18" s="127"/>
      <c r="J18" s="127"/>
      <c r="K18" s="127"/>
      <c r="L18" s="127"/>
      <c r="M18" s="127"/>
    </row>
    <row r="19" spans="8:13" x14ac:dyDescent="0.25">
      <c r="H19" s="127"/>
      <c r="I19" s="127"/>
      <c r="J19" s="127"/>
      <c r="K19" s="127"/>
      <c r="L19" s="127"/>
      <c r="M19" s="127"/>
    </row>
    <row r="20" spans="8:13" x14ac:dyDescent="0.25">
      <c r="H20" s="127"/>
      <c r="I20" s="127"/>
      <c r="J20" s="127"/>
      <c r="K20" s="127"/>
      <c r="L20" s="127"/>
      <c r="M20" s="127"/>
    </row>
    <row r="21" spans="8:13" x14ac:dyDescent="0.25">
      <c r="H21" s="127"/>
      <c r="I21" s="127"/>
      <c r="J21" s="127"/>
      <c r="K21" s="127"/>
      <c r="L21" s="127"/>
      <c r="M21" s="127"/>
    </row>
    <row r="22" spans="8:13" x14ac:dyDescent="0.25">
      <c r="H22" s="127"/>
      <c r="I22" s="127"/>
      <c r="J22" s="127"/>
      <c r="K22" s="127"/>
      <c r="L22" s="127"/>
      <c r="M22" s="127"/>
    </row>
    <row r="23" spans="8:13" x14ac:dyDescent="0.25">
      <c r="H23" s="127"/>
      <c r="I23" s="127"/>
      <c r="J23" s="127"/>
      <c r="K23" s="127"/>
      <c r="L23" s="127"/>
      <c r="M23" s="127"/>
    </row>
    <row r="24" spans="8:13" x14ac:dyDescent="0.25">
      <c r="H24" s="127"/>
      <c r="I24" s="127"/>
      <c r="J24" s="127"/>
      <c r="K24" s="127"/>
      <c r="L24" s="127"/>
      <c r="M24" s="127"/>
    </row>
    <row r="25" spans="8:13" x14ac:dyDescent="0.25">
      <c r="H25" s="127"/>
      <c r="I25" s="127"/>
      <c r="J25" s="127"/>
      <c r="K25" s="127"/>
      <c r="L25" s="127"/>
      <c r="M25" s="127"/>
    </row>
    <row r="26" spans="8:13" x14ac:dyDescent="0.25">
      <c r="H26" s="127"/>
      <c r="I26" s="127"/>
      <c r="J26" s="127"/>
      <c r="K26" s="127"/>
      <c r="L26" s="127"/>
      <c r="M26" s="127"/>
    </row>
  </sheetData>
  <mergeCells count="4">
    <mergeCell ref="A1:M1"/>
    <mergeCell ref="A2:M2"/>
    <mergeCell ref="A14:M14"/>
    <mergeCell ref="A15:M15"/>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8B983-560E-4F15-8B7F-8524AD73712D}">
  <dimension ref="A1:M13"/>
  <sheetViews>
    <sheetView workbookViewId="0">
      <selection activeCell="Y34" sqref="Y34"/>
    </sheetView>
  </sheetViews>
  <sheetFormatPr defaultRowHeight="15" x14ac:dyDescent="0.25"/>
  <cols>
    <col min="1" max="1" width="4.7109375" style="119" customWidth="1"/>
    <col min="2" max="2" width="1.7109375" customWidth="1"/>
    <col min="3" max="3" width="19.85546875" customWidth="1"/>
    <col min="4" max="4" width="1.7109375" customWidth="1"/>
    <col min="6" max="6" width="1.7109375" customWidth="1"/>
  </cols>
  <sheetData>
    <row r="1" spans="1:13" x14ac:dyDescent="0.25">
      <c r="A1" s="177" t="s">
        <v>387</v>
      </c>
      <c r="B1" s="177"/>
      <c r="C1" s="177"/>
      <c r="D1" s="177"/>
      <c r="E1" s="177"/>
      <c r="F1" s="177"/>
      <c r="G1" s="177"/>
      <c r="H1" s="177"/>
      <c r="I1" s="177"/>
      <c r="J1" s="177"/>
      <c r="K1" s="177"/>
      <c r="L1" s="177"/>
      <c r="M1" s="177"/>
    </row>
    <row r="2" spans="1:13" x14ac:dyDescent="0.25">
      <c r="A2" s="177" t="s">
        <v>388</v>
      </c>
      <c r="B2" s="177"/>
      <c r="C2" s="177"/>
      <c r="D2" s="177"/>
      <c r="E2" s="177"/>
      <c r="F2" s="177"/>
      <c r="G2" s="177"/>
      <c r="H2" s="177"/>
      <c r="I2" s="177"/>
      <c r="J2" s="177"/>
      <c r="K2" s="177"/>
      <c r="L2" s="177"/>
      <c r="M2" s="177"/>
    </row>
    <row r="3" spans="1:13" x14ac:dyDescent="0.25">
      <c r="A3" s="31"/>
      <c r="B3" s="31"/>
      <c r="C3" s="108"/>
      <c r="D3" s="108"/>
      <c r="E3" s="108"/>
      <c r="F3" s="108"/>
      <c r="G3" s="30"/>
      <c r="H3" s="30"/>
      <c r="I3" s="30"/>
      <c r="J3" s="30"/>
      <c r="K3" s="30"/>
      <c r="L3" s="30"/>
      <c r="M3" s="30"/>
    </row>
    <row r="4" spans="1:13" x14ac:dyDescent="0.25">
      <c r="A4" s="107"/>
      <c r="B4" s="107"/>
      <c r="C4" s="107"/>
      <c r="D4" s="107"/>
      <c r="E4" s="107"/>
      <c r="F4" s="107"/>
      <c r="G4" s="27">
        <v>2018</v>
      </c>
      <c r="H4" s="27">
        <v>2019</v>
      </c>
      <c r="I4" s="27">
        <v>2020</v>
      </c>
      <c r="J4" s="27">
        <v>2021</v>
      </c>
      <c r="K4" s="27">
        <v>2022</v>
      </c>
      <c r="L4" s="27">
        <v>2023</v>
      </c>
      <c r="M4" s="27">
        <v>2024</v>
      </c>
    </row>
    <row r="5" spans="1:13" ht="26.25" x14ac:dyDescent="0.25">
      <c r="A5" s="83" t="s">
        <v>2</v>
      </c>
      <c r="B5" s="136"/>
      <c r="C5" s="83" t="s">
        <v>3</v>
      </c>
      <c r="D5" s="13"/>
      <c r="E5" s="47" t="s">
        <v>4</v>
      </c>
      <c r="F5" s="13"/>
      <c r="G5" s="47" t="s">
        <v>355</v>
      </c>
      <c r="H5" s="47" t="s">
        <v>6</v>
      </c>
      <c r="I5" s="47" t="s">
        <v>6</v>
      </c>
      <c r="J5" s="47" t="s">
        <v>6</v>
      </c>
      <c r="K5" s="47" t="s">
        <v>26</v>
      </c>
      <c r="L5" s="47" t="s">
        <v>27</v>
      </c>
      <c r="M5" s="47" t="s">
        <v>28</v>
      </c>
    </row>
    <row r="6" spans="1:13" x14ac:dyDescent="0.25">
      <c r="A6" s="140"/>
      <c r="B6" s="140"/>
      <c r="C6" s="140"/>
      <c r="D6" s="140"/>
      <c r="E6" s="140"/>
      <c r="F6" s="140"/>
      <c r="G6" s="30" t="s">
        <v>7</v>
      </c>
      <c r="H6" s="30" t="s">
        <v>8</v>
      </c>
      <c r="I6" s="30" t="s">
        <v>9</v>
      </c>
      <c r="J6" s="30" t="s">
        <v>10</v>
      </c>
      <c r="K6" s="30" t="s">
        <v>11</v>
      </c>
      <c r="L6" s="30" t="s">
        <v>12</v>
      </c>
      <c r="M6" s="30" t="s">
        <v>13</v>
      </c>
    </row>
    <row r="7" spans="1:13" x14ac:dyDescent="0.25">
      <c r="A7" s="31"/>
      <c r="B7" s="31"/>
      <c r="C7" s="31"/>
      <c r="D7" s="31"/>
      <c r="E7" s="30"/>
      <c r="F7" s="30"/>
      <c r="G7" s="30"/>
      <c r="H7" s="30"/>
      <c r="I7" s="30"/>
      <c r="J7" s="30"/>
      <c r="K7" s="30"/>
      <c r="L7" s="30"/>
      <c r="M7" s="30"/>
    </row>
    <row r="8" spans="1:13" ht="15.75" thickBot="1" x14ac:dyDescent="0.3">
      <c r="A8" s="30">
        <v>1</v>
      </c>
      <c r="B8" s="31"/>
      <c r="C8" s="31" t="s">
        <v>361</v>
      </c>
      <c r="D8" s="107"/>
      <c r="E8" s="30" t="s">
        <v>29</v>
      </c>
      <c r="F8" s="107"/>
      <c r="G8" s="111">
        <v>230.5</v>
      </c>
      <c r="H8" s="111">
        <v>237.3</v>
      </c>
      <c r="I8" s="111">
        <v>244.6</v>
      </c>
      <c r="J8" s="111">
        <v>279.8</v>
      </c>
      <c r="K8" s="111">
        <v>336.7</v>
      </c>
      <c r="L8" s="111">
        <v>348.4</v>
      </c>
      <c r="M8" s="111">
        <v>372.4</v>
      </c>
    </row>
    <row r="9" spans="1:13" ht="15.75" thickTop="1" x14ac:dyDescent="0.25">
      <c r="A9" s="31"/>
      <c r="B9" s="31"/>
      <c r="C9" s="31"/>
      <c r="D9" s="31"/>
      <c r="E9" s="31"/>
      <c r="F9" s="31"/>
      <c r="G9" s="31"/>
      <c r="H9" s="31"/>
      <c r="I9" s="31"/>
      <c r="J9" s="31"/>
      <c r="K9" s="31"/>
      <c r="L9" s="31"/>
      <c r="M9" s="31"/>
    </row>
    <row r="10" spans="1:13" x14ac:dyDescent="0.25">
      <c r="A10" s="33" t="s">
        <v>48</v>
      </c>
      <c r="B10" s="33"/>
      <c r="C10" s="33"/>
      <c r="D10" s="33"/>
      <c r="E10" s="33"/>
      <c r="F10" s="33"/>
      <c r="G10" s="33"/>
      <c r="H10" s="33"/>
      <c r="I10" s="33"/>
      <c r="J10" s="33"/>
      <c r="K10" s="33"/>
      <c r="L10" s="33"/>
      <c r="M10" s="33"/>
    </row>
    <row r="11" spans="1:13" ht="15" customHeight="1" x14ac:dyDescent="0.25">
      <c r="A11" s="143" t="s">
        <v>49</v>
      </c>
      <c r="B11" s="31" t="s">
        <v>367</v>
      </c>
      <c r="C11" s="78"/>
      <c r="D11" s="78"/>
      <c r="E11" s="78"/>
      <c r="F11" s="78"/>
      <c r="G11" s="78"/>
      <c r="H11" s="78"/>
      <c r="I11" s="78"/>
      <c r="J11" s="78"/>
      <c r="K11" s="78"/>
      <c r="L11" s="78"/>
      <c r="M11" s="78"/>
    </row>
    <row r="12" spans="1:13" x14ac:dyDescent="0.25">
      <c r="A12" s="148"/>
    </row>
    <row r="13" spans="1:13" x14ac:dyDescent="0.25">
      <c r="A13" s="148"/>
    </row>
  </sheetData>
  <mergeCells count="2">
    <mergeCell ref="A1:M1"/>
    <mergeCell ref="A2:M2"/>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2FDC6-032E-443B-925D-A7BED07103C3}">
  <dimension ref="A1:M11"/>
  <sheetViews>
    <sheetView workbookViewId="0">
      <selection sqref="A1:M1"/>
    </sheetView>
  </sheetViews>
  <sheetFormatPr defaultColWidth="9.140625" defaultRowHeight="15" x14ac:dyDescent="0.25"/>
  <cols>
    <col min="1" max="1" width="4.7109375" customWidth="1"/>
    <col min="2" max="2" width="1.7109375" customWidth="1"/>
    <col min="3" max="3" width="22.5703125" customWidth="1"/>
    <col min="4" max="4" width="1.7109375" customWidth="1"/>
    <col min="6" max="6" width="1.7109375" customWidth="1"/>
  </cols>
  <sheetData>
    <row r="1" spans="1:13" x14ac:dyDescent="0.25">
      <c r="A1" s="177" t="s">
        <v>389</v>
      </c>
      <c r="B1" s="177"/>
      <c r="C1" s="177"/>
      <c r="D1" s="177"/>
      <c r="E1" s="177"/>
      <c r="F1" s="177"/>
      <c r="G1" s="177"/>
      <c r="H1" s="177"/>
      <c r="I1" s="177"/>
      <c r="J1" s="177"/>
      <c r="K1" s="177"/>
      <c r="L1" s="177"/>
      <c r="M1" s="177"/>
    </row>
    <row r="2" spans="1:13" x14ac:dyDescent="0.25">
      <c r="A2" s="177" t="s">
        <v>390</v>
      </c>
      <c r="B2" s="177"/>
      <c r="C2" s="177"/>
      <c r="D2" s="177"/>
      <c r="E2" s="177"/>
      <c r="F2" s="177"/>
      <c r="G2" s="177"/>
      <c r="H2" s="177"/>
      <c r="I2" s="177"/>
      <c r="J2" s="177"/>
      <c r="K2" s="177"/>
      <c r="L2" s="177"/>
      <c r="M2" s="177"/>
    </row>
    <row r="3" spans="1:13" x14ac:dyDescent="0.25">
      <c r="A3" s="31"/>
      <c r="B3" s="108"/>
      <c r="C3" s="108"/>
      <c r="D3" s="108"/>
      <c r="E3" s="108"/>
      <c r="F3" s="108"/>
      <c r="G3" s="30"/>
      <c r="H3" s="30"/>
      <c r="I3" s="30"/>
      <c r="J3" s="30"/>
      <c r="K3" s="30"/>
      <c r="L3" s="30"/>
      <c r="M3" s="30"/>
    </row>
    <row r="4" spans="1:13" x14ac:dyDescent="0.25">
      <c r="A4" s="107"/>
      <c r="B4" s="107"/>
      <c r="C4" s="107"/>
      <c r="D4" s="107"/>
      <c r="E4" s="107"/>
      <c r="F4" s="107"/>
      <c r="G4" s="27">
        <v>2018</v>
      </c>
      <c r="H4" s="27">
        <v>2019</v>
      </c>
      <c r="I4" s="27">
        <v>2020</v>
      </c>
      <c r="J4" s="27">
        <v>2021</v>
      </c>
      <c r="K4" s="27">
        <v>2022</v>
      </c>
      <c r="L4" s="27">
        <v>2023</v>
      </c>
      <c r="M4" s="27">
        <v>2024</v>
      </c>
    </row>
    <row r="5" spans="1:13" ht="26.25" x14ac:dyDescent="0.25">
      <c r="A5" s="47" t="s">
        <v>2</v>
      </c>
      <c r="C5" s="83" t="s">
        <v>3</v>
      </c>
      <c r="D5" s="13"/>
      <c r="E5" s="47" t="s">
        <v>4</v>
      </c>
      <c r="F5" s="13"/>
      <c r="G5" s="47" t="s">
        <v>355</v>
      </c>
      <c r="H5" s="47" t="s">
        <v>6</v>
      </c>
      <c r="I5" s="47" t="s">
        <v>6</v>
      </c>
      <c r="J5" s="47" t="s">
        <v>6</v>
      </c>
      <c r="K5" s="47" t="s">
        <v>26</v>
      </c>
      <c r="L5" s="47" t="s">
        <v>27</v>
      </c>
      <c r="M5" s="47" t="s">
        <v>28</v>
      </c>
    </row>
    <row r="6" spans="1:13" x14ac:dyDescent="0.25">
      <c r="A6" s="140"/>
      <c r="B6" s="107"/>
      <c r="C6" s="140"/>
      <c r="D6" s="140"/>
      <c r="E6" s="140"/>
      <c r="F6" s="140"/>
      <c r="G6" s="30" t="s">
        <v>7</v>
      </c>
      <c r="H6" s="30" t="s">
        <v>8</v>
      </c>
      <c r="I6" s="30" t="s">
        <v>9</v>
      </c>
      <c r="J6" s="30" t="s">
        <v>10</v>
      </c>
      <c r="K6" s="30" t="s">
        <v>11</v>
      </c>
      <c r="L6" s="30" t="s">
        <v>12</v>
      </c>
      <c r="M6" s="30" t="s">
        <v>13</v>
      </c>
    </row>
    <row r="7" spans="1:13" x14ac:dyDescent="0.25">
      <c r="A7" s="31"/>
      <c r="B7" s="30"/>
      <c r="C7" s="31"/>
      <c r="D7" s="31"/>
      <c r="E7" s="30"/>
      <c r="F7" s="30"/>
      <c r="G7" s="30"/>
      <c r="H7" s="30"/>
      <c r="I7" s="30"/>
      <c r="J7" s="30"/>
      <c r="K7" s="30"/>
      <c r="L7" s="30"/>
      <c r="M7" s="30"/>
    </row>
    <row r="8" spans="1:13" ht="15.75" thickBot="1" x14ac:dyDescent="0.3">
      <c r="A8" s="30">
        <v>1</v>
      </c>
      <c r="B8" s="107"/>
      <c r="C8" s="31" t="s">
        <v>362</v>
      </c>
      <c r="D8" s="107"/>
      <c r="E8" s="30" t="s">
        <v>29</v>
      </c>
      <c r="F8" s="107"/>
      <c r="G8" s="111">
        <v>144.1</v>
      </c>
      <c r="H8" s="111">
        <v>158.4</v>
      </c>
      <c r="I8" s="111">
        <v>148.4</v>
      </c>
      <c r="J8" s="111">
        <v>143.30000000000001</v>
      </c>
      <c r="K8" s="111">
        <v>103.7</v>
      </c>
      <c r="L8" s="111">
        <v>88.7</v>
      </c>
      <c r="M8" s="149">
        <v>87</v>
      </c>
    </row>
    <row r="9" spans="1:13" ht="15.75" thickTop="1" x14ac:dyDescent="0.25">
      <c r="A9" s="31"/>
      <c r="B9" s="31"/>
      <c r="C9" s="31"/>
      <c r="D9" s="31"/>
      <c r="E9" s="31"/>
      <c r="F9" s="31"/>
      <c r="G9" s="31"/>
      <c r="H9" s="31"/>
      <c r="I9" s="31"/>
      <c r="J9" s="31"/>
      <c r="K9" s="31"/>
      <c r="L9" s="31"/>
      <c r="M9" s="31"/>
    </row>
    <row r="10" spans="1:13" x14ac:dyDescent="0.25">
      <c r="A10" s="33" t="s">
        <v>48</v>
      </c>
      <c r="B10" s="33"/>
      <c r="C10" s="33"/>
      <c r="D10" s="33"/>
      <c r="E10" s="33"/>
      <c r="F10" s="33"/>
      <c r="G10" s="33"/>
      <c r="H10" s="33"/>
      <c r="I10" s="33"/>
      <c r="J10" s="33"/>
      <c r="K10" s="33"/>
      <c r="L10" s="33"/>
      <c r="M10" s="33"/>
    </row>
    <row r="11" spans="1:13" ht="15" customHeight="1" x14ac:dyDescent="0.25">
      <c r="A11" s="143" t="s">
        <v>49</v>
      </c>
      <c r="B11" s="31" t="s">
        <v>367</v>
      </c>
      <c r="C11" s="78"/>
      <c r="D11" s="78"/>
      <c r="E11" s="78"/>
      <c r="F11" s="78"/>
      <c r="G11" s="78"/>
      <c r="H11" s="78"/>
      <c r="I11" s="78"/>
      <c r="J11" s="78"/>
      <c r="K11" s="78"/>
      <c r="L11" s="78"/>
      <c r="M11" s="78"/>
    </row>
  </sheetData>
  <mergeCells count="2">
    <mergeCell ref="A1:M1"/>
    <mergeCell ref="A2:M2"/>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897B7-8BD1-4F37-BF84-7DBDC5CA227F}">
  <dimension ref="A1:L11"/>
  <sheetViews>
    <sheetView workbookViewId="0">
      <selection activeCell="O19" sqref="O19"/>
    </sheetView>
  </sheetViews>
  <sheetFormatPr defaultRowHeight="15" x14ac:dyDescent="0.25"/>
  <cols>
    <col min="1" max="1" width="4.7109375" customWidth="1"/>
    <col min="2" max="2" width="1.7109375" customWidth="1"/>
    <col min="3" max="3" width="29.85546875" customWidth="1"/>
    <col min="4" max="4" width="1.7109375" customWidth="1"/>
    <col min="6" max="6" width="1.7109375" customWidth="1"/>
  </cols>
  <sheetData>
    <row r="1" spans="1:12" x14ac:dyDescent="0.25">
      <c r="A1" s="177" t="s">
        <v>391</v>
      </c>
      <c r="B1" s="177"/>
      <c r="C1" s="177"/>
      <c r="D1" s="177"/>
      <c r="E1" s="177"/>
      <c r="F1" s="177"/>
      <c r="G1" s="177"/>
      <c r="H1" s="177"/>
      <c r="I1" s="177"/>
      <c r="J1" s="177"/>
      <c r="K1" s="177"/>
      <c r="L1" s="177"/>
    </row>
    <row r="2" spans="1:12" x14ac:dyDescent="0.25">
      <c r="A2" s="177" t="s">
        <v>365</v>
      </c>
      <c r="B2" s="177"/>
      <c r="C2" s="177"/>
      <c r="D2" s="177"/>
      <c r="E2" s="177"/>
      <c r="F2" s="177"/>
      <c r="G2" s="177"/>
      <c r="H2" s="177"/>
      <c r="I2" s="177"/>
      <c r="J2" s="177"/>
      <c r="K2" s="177"/>
      <c r="L2" s="177"/>
    </row>
    <row r="3" spans="1:12" x14ac:dyDescent="0.25">
      <c r="A3" s="30"/>
      <c r="B3" s="133"/>
      <c r="C3" s="133"/>
      <c r="D3" s="133"/>
      <c r="E3" s="133"/>
      <c r="F3" s="124"/>
      <c r="G3" s="30"/>
      <c r="H3" s="30"/>
      <c r="I3" s="30"/>
      <c r="J3" s="30"/>
      <c r="K3" s="30"/>
      <c r="L3" s="30"/>
    </row>
    <row r="4" spans="1:12" x14ac:dyDescent="0.25">
      <c r="A4" s="107"/>
      <c r="B4" s="107"/>
      <c r="C4" s="107"/>
      <c r="D4" s="107"/>
      <c r="E4" s="107"/>
      <c r="F4" s="107"/>
      <c r="G4" s="27">
        <v>2019</v>
      </c>
      <c r="H4" s="27">
        <v>2020</v>
      </c>
      <c r="I4" s="27">
        <v>2021</v>
      </c>
      <c r="J4" s="27">
        <v>2022</v>
      </c>
      <c r="K4" s="27">
        <v>2023</v>
      </c>
      <c r="L4" s="107"/>
    </row>
    <row r="5" spans="1:12" ht="26.25" x14ac:dyDescent="0.25">
      <c r="A5" s="47" t="s">
        <v>2</v>
      </c>
      <c r="B5" s="13"/>
      <c r="C5" s="83" t="s">
        <v>3</v>
      </c>
      <c r="D5" s="13"/>
      <c r="E5" s="47" t="s">
        <v>4</v>
      </c>
      <c r="F5" s="13"/>
      <c r="G5" s="47" t="s">
        <v>6</v>
      </c>
      <c r="H5" s="47" t="s">
        <v>6</v>
      </c>
      <c r="I5" s="47" t="s">
        <v>6</v>
      </c>
      <c r="J5" s="47" t="s">
        <v>26</v>
      </c>
      <c r="K5" s="47" t="s">
        <v>27</v>
      </c>
      <c r="L5" s="47" t="s">
        <v>62</v>
      </c>
    </row>
    <row r="6" spans="1:12" x14ac:dyDescent="0.25">
      <c r="A6" s="107"/>
      <c r="B6" s="107"/>
      <c r="C6" s="107"/>
      <c r="D6" s="107"/>
      <c r="E6" s="107"/>
      <c r="F6" s="107"/>
      <c r="G6" s="30" t="s">
        <v>7</v>
      </c>
      <c r="H6" s="30" t="s">
        <v>8</v>
      </c>
      <c r="I6" s="30" t="s">
        <v>9</v>
      </c>
      <c r="J6" s="30" t="s">
        <v>10</v>
      </c>
      <c r="K6" s="30" t="s">
        <v>11</v>
      </c>
      <c r="L6" s="30" t="s">
        <v>12</v>
      </c>
    </row>
    <row r="7" spans="1:12" x14ac:dyDescent="0.25">
      <c r="A7" s="30"/>
      <c r="B7" s="30"/>
      <c r="C7" s="31"/>
      <c r="D7" s="31"/>
      <c r="E7" s="30"/>
      <c r="F7" s="30"/>
      <c r="G7" s="142"/>
      <c r="H7" s="142"/>
      <c r="I7" s="142"/>
      <c r="J7" s="142"/>
      <c r="K7" s="142"/>
      <c r="L7" s="30"/>
    </row>
    <row r="8" spans="1:12" x14ac:dyDescent="0.25">
      <c r="A8" s="30">
        <v>1</v>
      </c>
      <c r="B8" s="107"/>
      <c r="C8" s="31" t="s">
        <v>392</v>
      </c>
      <c r="D8" s="107"/>
      <c r="E8" s="30" t="s">
        <v>29</v>
      </c>
      <c r="F8" s="107"/>
      <c r="G8" s="30">
        <v>10.199999999999999</v>
      </c>
      <c r="H8" s="30">
        <v>46.4</v>
      </c>
      <c r="I8" s="30">
        <v>49.8</v>
      </c>
      <c r="J8" s="30">
        <v>35.200000000000003</v>
      </c>
      <c r="K8" s="30">
        <v>19.5</v>
      </c>
      <c r="L8" s="85">
        <v>161.1</v>
      </c>
    </row>
    <row r="9" spans="1:12" x14ac:dyDescent="0.25">
      <c r="A9" s="30">
        <v>2</v>
      </c>
      <c r="B9" s="107"/>
      <c r="C9" s="31" t="s">
        <v>393</v>
      </c>
      <c r="D9" s="107"/>
      <c r="E9" s="30" t="s">
        <v>29</v>
      </c>
      <c r="F9" s="107"/>
      <c r="G9" s="30">
        <v>41.5</v>
      </c>
      <c r="H9" s="30">
        <v>77.7</v>
      </c>
      <c r="I9" s="30"/>
      <c r="J9" s="30"/>
      <c r="K9" s="30"/>
      <c r="L9" s="30">
        <v>119.1</v>
      </c>
    </row>
    <row r="10" spans="1:12" ht="15.75" thickBot="1" x14ac:dyDescent="0.3">
      <c r="A10" s="30">
        <v>3</v>
      </c>
      <c r="B10" s="107"/>
      <c r="C10" s="31" t="s">
        <v>394</v>
      </c>
      <c r="D10" s="107"/>
      <c r="E10" s="30" t="s">
        <v>29</v>
      </c>
      <c r="F10" s="107"/>
      <c r="G10" s="111">
        <v>51.7</v>
      </c>
      <c r="H10" s="149">
        <v>124</v>
      </c>
      <c r="I10" s="111">
        <v>49.8</v>
      </c>
      <c r="J10" s="111">
        <v>35.200000000000003</v>
      </c>
      <c r="K10" s="111">
        <v>19.5</v>
      </c>
      <c r="L10" s="111">
        <v>280.3</v>
      </c>
    </row>
    <row r="11" spans="1:12" ht="15.75" thickTop="1" x14ac:dyDescent="0.25"/>
  </sheetData>
  <mergeCells count="2">
    <mergeCell ref="A1:L1"/>
    <mergeCell ref="A2:L2"/>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6B6D5-2AA4-45AF-A0D0-F53FA038D981}">
  <dimension ref="A1:M12"/>
  <sheetViews>
    <sheetView workbookViewId="0">
      <selection activeCell="B11" sqref="B11"/>
    </sheetView>
  </sheetViews>
  <sheetFormatPr defaultRowHeight="15" x14ac:dyDescent="0.25"/>
  <cols>
    <col min="1" max="1" width="4.7109375" customWidth="1"/>
    <col min="2" max="2" width="1.7109375" customWidth="1"/>
    <col min="3" max="3" width="22.5703125" customWidth="1"/>
    <col min="4" max="4" width="1.7109375" customWidth="1"/>
    <col min="6" max="6" width="1.7109375" customWidth="1"/>
  </cols>
  <sheetData>
    <row r="1" spans="1:13" x14ac:dyDescent="0.25">
      <c r="A1" s="177" t="s">
        <v>395</v>
      </c>
      <c r="B1" s="177"/>
      <c r="C1" s="177"/>
      <c r="D1" s="177"/>
      <c r="E1" s="177"/>
      <c r="F1" s="177"/>
      <c r="G1" s="177"/>
      <c r="H1" s="177"/>
      <c r="I1" s="177"/>
      <c r="J1" s="177"/>
      <c r="K1" s="177"/>
      <c r="L1" s="177"/>
      <c r="M1" s="177"/>
    </row>
    <row r="2" spans="1:13" x14ac:dyDescent="0.25">
      <c r="A2" s="177" t="s">
        <v>363</v>
      </c>
      <c r="B2" s="177"/>
      <c r="C2" s="177"/>
      <c r="D2" s="177"/>
      <c r="E2" s="177"/>
      <c r="F2" s="177"/>
      <c r="G2" s="177"/>
      <c r="H2" s="177"/>
      <c r="I2" s="177"/>
      <c r="J2" s="177"/>
      <c r="K2" s="177"/>
      <c r="L2" s="177"/>
      <c r="M2" s="177"/>
    </row>
    <row r="3" spans="1:13" x14ac:dyDescent="0.25">
      <c r="A3" s="30"/>
      <c r="B3" s="133"/>
      <c r="C3" s="133"/>
      <c r="D3" s="133"/>
      <c r="E3" s="133"/>
      <c r="F3" s="124"/>
      <c r="G3" s="30"/>
      <c r="H3" s="30"/>
      <c r="I3" s="30"/>
      <c r="J3" s="30"/>
      <c r="K3" s="30"/>
      <c r="L3" s="30"/>
      <c r="M3" s="30"/>
    </row>
    <row r="4" spans="1:13" x14ac:dyDescent="0.25">
      <c r="A4" s="107"/>
      <c r="B4" s="107"/>
      <c r="C4" s="107"/>
      <c r="D4" s="107"/>
      <c r="E4" s="107"/>
      <c r="F4" s="107"/>
      <c r="G4" s="27">
        <v>2018</v>
      </c>
      <c r="H4" s="27">
        <v>2019</v>
      </c>
      <c r="I4" s="27">
        <v>2020</v>
      </c>
      <c r="J4" s="27">
        <v>2021</v>
      </c>
      <c r="K4" s="27">
        <v>2022</v>
      </c>
      <c r="L4" s="27">
        <v>2023</v>
      </c>
      <c r="M4" s="27">
        <v>2024</v>
      </c>
    </row>
    <row r="5" spans="1:13" ht="26.25" x14ac:dyDescent="0.25">
      <c r="A5" s="47" t="s">
        <v>2</v>
      </c>
      <c r="B5" s="140"/>
      <c r="C5" s="132" t="s">
        <v>3</v>
      </c>
      <c r="D5" s="13"/>
      <c r="E5" s="47" t="s">
        <v>4</v>
      </c>
      <c r="F5" s="13"/>
      <c r="G5" s="47" t="s">
        <v>355</v>
      </c>
      <c r="H5" s="47" t="s">
        <v>6</v>
      </c>
      <c r="I5" s="47" t="s">
        <v>6</v>
      </c>
      <c r="J5" s="47" t="s">
        <v>6</v>
      </c>
      <c r="K5" s="47" t="s">
        <v>26</v>
      </c>
      <c r="L5" s="47" t="s">
        <v>27</v>
      </c>
      <c r="M5" s="47" t="s">
        <v>28</v>
      </c>
    </row>
    <row r="6" spans="1:13" x14ac:dyDescent="0.25">
      <c r="A6" s="107"/>
      <c r="B6" s="107"/>
      <c r="C6" s="107"/>
      <c r="D6" s="107"/>
      <c r="E6" s="107"/>
      <c r="F6" s="107"/>
      <c r="G6" s="30" t="s">
        <v>7</v>
      </c>
      <c r="H6" s="30" t="s">
        <v>8</v>
      </c>
      <c r="I6" s="30" t="s">
        <v>9</v>
      </c>
      <c r="J6" s="30" t="s">
        <v>10</v>
      </c>
      <c r="K6" s="30" t="s">
        <v>11</v>
      </c>
      <c r="L6" s="30" t="s">
        <v>12</v>
      </c>
      <c r="M6" s="30" t="s">
        <v>13</v>
      </c>
    </row>
    <row r="7" spans="1:13" x14ac:dyDescent="0.25">
      <c r="A7" s="30"/>
      <c r="B7" s="30"/>
      <c r="C7" s="31"/>
      <c r="D7" s="31"/>
      <c r="E7" s="30"/>
      <c r="F7" s="30"/>
      <c r="G7" s="30"/>
      <c r="H7" s="30"/>
      <c r="I7" s="30"/>
      <c r="J7" s="30"/>
      <c r="K7" s="30"/>
      <c r="L7" s="30"/>
      <c r="M7" s="30"/>
    </row>
    <row r="8" spans="1:13" ht="15.75" thickBot="1" x14ac:dyDescent="0.3">
      <c r="A8" s="30">
        <v>1</v>
      </c>
      <c r="B8" s="107"/>
      <c r="C8" s="31" t="s">
        <v>363</v>
      </c>
      <c r="D8" s="107"/>
      <c r="E8" s="30" t="s">
        <v>29</v>
      </c>
      <c r="F8" s="107"/>
      <c r="G8" s="129">
        <v>-226.5</v>
      </c>
      <c r="H8" s="129">
        <v>-237.2</v>
      </c>
      <c r="I8" s="129">
        <v>-224.3</v>
      </c>
      <c r="J8" s="129">
        <v>-234.2</v>
      </c>
      <c r="K8" s="129">
        <v>-268.89999999999998</v>
      </c>
      <c r="L8" s="129">
        <v>-301.10000000000002</v>
      </c>
      <c r="M8" s="129">
        <v>-310.39999999999998</v>
      </c>
    </row>
    <row r="9" spans="1:13" ht="15.75" thickTop="1" x14ac:dyDescent="0.25">
      <c r="A9" s="167"/>
      <c r="B9" s="167"/>
      <c r="C9" s="167"/>
      <c r="D9" s="167"/>
      <c r="E9" s="167"/>
      <c r="F9" s="167"/>
      <c r="G9" s="167"/>
      <c r="H9" s="167"/>
      <c r="I9" s="167"/>
      <c r="J9" s="167"/>
      <c r="K9" s="167"/>
      <c r="L9" s="167"/>
      <c r="M9" s="167"/>
    </row>
    <row r="10" spans="1:13" x14ac:dyDescent="0.25">
      <c r="A10" s="184" t="s">
        <v>48</v>
      </c>
      <c r="B10" s="184"/>
      <c r="C10" s="184"/>
      <c r="D10" s="184"/>
      <c r="E10" s="184"/>
      <c r="F10" s="184"/>
      <c r="G10" s="184"/>
      <c r="H10" s="184"/>
      <c r="I10" s="184"/>
      <c r="J10" s="184"/>
      <c r="K10" s="184"/>
      <c r="L10" s="184"/>
      <c r="M10" s="184"/>
    </row>
    <row r="11" spans="1:13" ht="15" customHeight="1" x14ac:dyDescent="0.25">
      <c r="A11" s="143" t="s">
        <v>49</v>
      </c>
      <c r="B11" s="53" t="s">
        <v>367</v>
      </c>
      <c r="C11" s="78"/>
      <c r="D11" s="78"/>
      <c r="E11" s="78"/>
      <c r="F11" s="78"/>
      <c r="G11" s="78"/>
      <c r="H11" s="78"/>
      <c r="I11" s="78"/>
      <c r="J11" s="78"/>
      <c r="K11" s="78"/>
      <c r="L11" s="78"/>
      <c r="M11" s="78"/>
    </row>
    <row r="12" spans="1:13" x14ac:dyDescent="0.25">
      <c r="H12" s="127"/>
      <c r="I12" s="127"/>
      <c r="J12" s="127"/>
      <c r="K12" s="127"/>
      <c r="L12" s="127"/>
      <c r="M12" s="127"/>
    </row>
  </sheetData>
  <mergeCells count="4">
    <mergeCell ref="A9:M9"/>
    <mergeCell ref="A10:M10"/>
    <mergeCell ref="A1:M1"/>
    <mergeCell ref="A2:M2"/>
  </mergeCells>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AF61F-D65B-4925-B7CA-877986133CE7}">
  <dimension ref="A1:I20"/>
  <sheetViews>
    <sheetView workbookViewId="0">
      <selection sqref="A1:I1"/>
    </sheetView>
  </sheetViews>
  <sheetFormatPr defaultRowHeight="15" x14ac:dyDescent="0.25"/>
  <cols>
    <col min="1" max="1" width="4.7109375" customWidth="1"/>
    <col min="2" max="2" width="1.7109375" customWidth="1"/>
    <col min="3" max="3" width="36.85546875" customWidth="1"/>
    <col min="4" max="4" width="1.7109375" customWidth="1"/>
    <col min="6" max="6" width="1.7109375" customWidth="1"/>
  </cols>
  <sheetData>
    <row r="1" spans="1:9" x14ac:dyDescent="0.25">
      <c r="A1" s="177" t="s">
        <v>396</v>
      </c>
      <c r="B1" s="177"/>
      <c r="C1" s="177"/>
      <c r="D1" s="177"/>
      <c r="E1" s="177"/>
      <c r="F1" s="177"/>
      <c r="G1" s="177"/>
      <c r="H1" s="177"/>
      <c r="I1" s="177"/>
    </row>
    <row r="2" spans="1:9" x14ac:dyDescent="0.25">
      <c r="A2" s="177" t="s">
        <v>332</v>
      </c>
      <c r="B2" s="177"/>
      <c r="C2" s="177"/>
      <c r="D2" s="177"/>
      <c r="E2" s="177"/>
      <c r="F2" s="177"/>
      <c r="G2" s="177"/>
      <c r="H2" s="177"/>
      <c r="I2" s="177"/>
    </row>
    <row r="3" spans="1:9" x14ac:dyDescent="0.25">
      <c r="A3" s="107"/>
      <c r="B3" s="107"/>
      <c r="C3" s="107"/>
      <c r="D3" s="107"/>
      <c r="E3" s="107"/>
      <c r="F3" s="107"/>
      <c r="G3" s="30">
        <v>2022</v>
      </c>
      <c r="H3" s="30">
        <v>2023</v>
      </c>
      <c r="I3" s="30">
        <v>2024</v>
      </c>
    </row>
    <row r="4" spans="1:9" ht="26.25" x14ac:dyDescent="0.25">
      <c r="A4" s="47" t="s">
        <v>2</v>
      </c>
      <c r="B4" s="13"/>
      <c r="C4" s="83" t="s">
        <v>3</v>
      </c>
      <c r="D4" s="13"/>
      <c r="E4" s="47" t="s">
        <v>4</v>
      </c>
      <c r="F4" s="13"/>
      <c r="G4" s="47" t="s">
        <v>26</v>
      </c>
      <c r="H4" s="47" t="s">
        <v>27</v>
      </c>
      <c r="I4" s="47" t="s">
        <v>28</v>
      </c>
    </row>
    <row r="5" spans="1:9" x14ac:dyDescent="0.25">
      <c r="A5" s="107"/>
      <c r="B5" s="107"/>
      <c r="C5" s="107"/>
      <c r="D5" s="107"/>
      <c r="E5" s="107"/>
      <c r="F5" s="107"/>
      <c r="G5" s="30" t="s">
        <v>7</v>
      </c>
      <c r="H5" s="30" t="s">
        <v>8</v>
      </c>
      <c r="I5" s="30" t="s">
        <v>9</v>
      </c>
    </row>
    <row r="6" spans="1:9" x14ac:dyDescent="0.25">
      <c r="A6" s="107"/>
      <c r="B6" s="107"/>
      <c r="C6" s="107"/>
      <c r="D6" s="107"/>
      <c r="E6" s="107"/>
      <c r="F6" s="107"/>
      <c r="G6" s="30"/>
      <c r="H6" s="30"/>
      <c r="I6" s="30"/>
    </row>
    <row r="7" spans="1:9" x14ac:dyDescent="0.25">
      <c r="A7" s="30">
        <v>1</v>
      </c>
      <c r="B7" s="107"/>
      <c r="C7" s="31" t="s">
        <v>356</v>
      </c>
      <c r="D7" s="107"/>
      <c r="E7" s="30" t="s">
        <v>29</v>
      </c>
      <c r="F7" s="107"/>
      <c r="G7" s="70">
        <v>35</v>
      </c>
      <c r="H7" s="70">
        <v>40</v>
      </c>
      <c r="I7" s="70">
        <v>47</v>
      </c>
    </row>
    <row r="8" spans="1:9" x14ac:dyDescent="0.25">
      <c r="A8" s="30">
        <v>2</v>
      </c>
      <c r="B8" s="107"/>
      <c r="C8" s="31" t="s">
        <v>357</v>
      </c>
      <c r="D8" s="107"/>
      <c r="E8" s="30" t="s">
        <v>29</v>
      </c>
      <c r="F8" s="107"/>
      <c r="G8" s="70">
        <v>118</v>
      </c>
      <c r="H8" s="70">
        <v>124</v>
      </c>
      <c r="I8" s="70">
        <v>135</v>
      </c>
    </row>
    <row r="9" spans="1:9" x14ac:dyDescent="0.25">
      <c r="A9" s="30">
        <v>3</v>
      </c>
      <c r="B9" s="107"/>
      <c r="C9" s="31" t="s">
        <v>358</v>
      </c>
      <c r="D9" s="107"/>
      <c r="E9" s="30" t="s">
        <v>29</v>
      </c>
      <c r="F9" s="107"/>
      <c r="G9" s="70">
        <v>309</v>
      </c>
      <c r="H9" s="70">
        <v>331</v>
      </c>
      <c r="I9" s="70">
        <v>338</v>
      </c>
    </row>
    <row r="10" spans="1:9" x14ac:dyDescent="0.25">
      <c r="A10" s="30">
        <v>4</v>
      </c>
      <c r="B10" s="107"/>
      <c r="C10" s="31" t="s">
        <v>359</v>
      </c>
      <c r="D10" s="107"/>
      <c r="E10" s="30" t="s">
        <v>29</v>
      </c>
      <c r="F10" s="107"/>
      <c r="G10" s="70">
        <v>17</v>
      </c>
      <c r="H10" s="70">
        <v>19</v>
      </c>
      <c r="I10" s="70">
        <v>18</v>
      </c>
    </row>
    <row r="11" spans="1:9" x14ac:dyDescent="0.25">
      <c r="A11" s="30">
        <v>5</v>
      </c>
      <c r="B11" s="107"/>
      <c r="C11" s="31" t="s">
        <v>360</v>
      </c>
      <c r="D11" s="107"/>
      <c r="E11" s="30" t="s">
        <v>29</v>
      </c>
      <c r="F11" s="107"/>
      <c r="G11" s="70">
        <v>146</v>
      </c>
      <c r="H11" s="70">
        <v>159</v>
      </c>
      <c r="I11" s="70">
        <v>156</v>
      </c>
    </row>
    <row r="12" spans="1:9" x14ac:dyDescent="0.25">
      <c r="A12" s="30">
        <v>6</v>
      </c>
      <c r="B12" s="107"/>
      <c r="C12" s="31" t="s">
        <v>361</v>
      </c>
      <c r="D12" s="107"/>
      <c r="E12" s="30" t="s">
        <v>29</v>
      </c>
      <c r="F12" s="107"/>
      <c r="G12" s="70">
        <v>337</v>
      </c>
      <c r="H12" s="70">
        <v>348</v>
      </c>
      <c r="I12" s="70">
        <v>372</v>
      </c>
    </row>
    <row r="13" spans="1:9" x14ac:dyDescent="0.25">
      <c r="A13" s="30">
        <v>7</v>
      </c>
      <c r="B13" s="107"/>
      <c r="C13" s="31" t="s">
        <v>362</v>
      </c>
      <c r="D13" s="107"/>
      <c r="E13" s="30" t="s">
        <v>29</v>
      </c>
      <c r="F13" s="107"/>
      <c r="G13" s="70">
        <v>104</v>
      </c>
      <c r="H13" s="70">
        <v>89</v>
      </c>
      <c r="I13" s="70">
        <v>87</v>
      </c>
    </row>
    <row r="14" spans="1:9" x14ac:dyDescent="0.25">
      <c r="A14" s="30">
        <v>9</v>
      </c>
      <c r="B14" s="107"/>
      <c r="C14" s="31" t="s">
        <v>363</v>
      </c>
      <c r="D14" s="107"/>
      <c r="E14" s="30" t="s">
        <v>29</v>
      </c>
      <c r="F14" s="107"/>
      <c r="G14" s="70">
        <v>-269</v>
      </c>
      <c r="H14" s="70">
        <v>-301</v>
      </c>
      <c r="I14" s="70">
        <v>-310</v>
      </c>
    </row>
    <row r="15" spans="1:9" x14ac:dyDescent="0.25">
      <c r="A15" s="30">
        <v>10</v>
      </c>
      <c r="B15" s="107"/>
      <c r="C15" s="31" t="s">
        <v>364</v>
      </c>
      <c r="D15" s="107"/>
      <c r="E15" s="30" t="s">
        <v>29</v>
      </c>
      <c r="F15" s="107"/>
      <c r="G15" s="144">
        <v>797</v>
      </c>
      <c r="H15" s="144">
        <v>808</v>
      </c>
      <c r="I15" s="144">
        <v>843</v>
      </c>
    </row>
    <row r="16" spans="1:9" x14ac:dyDescent="0.25">
      <c r="A16" s="30"/>
      <c r="B16" s="107"/>
      <c r="C16" s="31"/>
      <c r="D16" s="107"/>
      <c r="E16" s="30"/>
      <c r="F16" s="107"/>
      <c r="G16" s="70"/>
      <c r="H16" s="70"/>
      <c r="I16" s="70"/>
    </row>
    <row r="17" spans="1:9" x14ac:dyDescent="0.25">
      <c r="A17" s="30">
        <v>11</v>
      </c>
      <c r="B17" s="107"/>
      <c r="C17" s="31" t="s">
        <v>365</v>
      </c>
      <c r="D17" s="107"/>
      <c r="E17" s="30" t="s">
        <v>29</v>
      </c>
      <c r="F17" s="107"/>
      <c r="G17" s="70">
        <v>35</v>
      </c>
      <c r="H17" s="70">
        <v>20</v>
      </c>
      <c r="I17" s="70">
        <v>0</v>
      </c>
    </row>
    <row r="18" spans="1:9" x14ac:dyDescent="0.25">
      <c r="A18" s="30">
        <v>12</v>
      </c>
      <c r="B18" s="107"/>
      <c r="C18" s="31" t="s">
        <v>366</v>
      </c>
      <c r="D18" s="107"/>
      <c r="E18" s="30" t="s">
        <v>29</v>
      </c>
      <c r="F18" s="107"/>
      <c r="G18" s="70">
        <v>132</v>
      </c>
      <c r="H18" s="70">
        <v>142</v>
      </c>
      <c r="I18" s="70">
        <v>149</v>
      </c>
    </row>
    <row r="19" spans="1:9" ht="15.75" thickBot="1" x14ac:dyDescent="0.3">
      <c r="A19" s="30">
        <v>13</v>
      </c>
      <c r="B19" s="107"/>
      <c r="C19" s="31" t="s">
        <v>332</v>
      </c>
      <c r="D19" s="107"/>
      <c r="E19" s="30" t="s">
        <v>29</v>
      </c>
      <c r="F19" s="107"/>
      <c r="G19" s="145">
        <v>964</v>
      </c>
      <c r="H19" s="145">
        <v>970</v>
      </c>
      <c r="I19" s="145">
        <v>992</v>
      </c>
    </row>
    <row r="20" spans="1:9" ht="15.75" thickTop="1" x14ac:dyDescent="0.25"/>
  </sheetData>
  <mergeCells count="2">
    <mergeCell ref="A1:I1"/>
    <mergeCell ref="A2:I2"/>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8E9AB-1A5E-4921-B529-CF3280CF5B35}">
  <dimension ref="A1:J24"/>
  <sheetViews>
    <sheetView workbookViewId="0">
      <selection activeCell="N15" sqref="N15"/>
    </sheetView>
  </sheetViews>
  <sheetFormatPr defaultColWidth="9.140625" defaultRowHeight="12.75" x14ac:dyDescent="0.2"/>
  <cols>
    <col min="1" max="1" width="4.7109375" style="2" customWidth="1"/>
    <col min="2" max="2" width="1.7109375" style="2" customWidth="1"/>
    <col min="3" max="3" width="19.7109375" style="2" bestFit="1" customWidth="1"/>
    <col min="4" max="4" width="1.7109375" style="2" customWidth="1"/>
    <col min="5" max="5" width="10.28515625" style="2" bestFit="1" customWidth="1"/>
    <col min="6" max="6" width="1.7109375" style="2" customWidth="1"/>
    <col min="7" max="16384" width="9.140625" style="2"/>
  </cols>
  <sheetData>
    <row r="1" spans="1:10" x14ac:dyDescent="0.2">
      <c r="A1" s="177" t="s">
        <v>0</v>
      </c>
      <c r="B1" s="177"/>
      <c r="C1" s="177"/>
      <c r="D1" s="177"/>
      <c r="E1" s="177"/>
      <c r="F1" s="177"/>
      <c r="G1" s="177"/>
      <c r="H1" s="177"/>
      <c r="I1" s="177"/>
      <c r="J1" s="177"/>
    </row>
    <row r="2" spans="1:10" x14ac:dyDescent="0.2">
      <c r="A2" s="177" t="s">
        <v>397</v>
      </c>
      <c r="B2" s="177"/>
      <c r="C2" s="177"/>
      <c r="D2" s="177"/>
      <c r="E2" s="177"/>
      <c r="F2" s="177"/>
      <c r="G2" s="177"/>
      <c r="H2" s="177"/>
      <c r="I2" s="177"/>
      <c r="J2" s="177"/>
    </row>
    <row r="3" spans="1:10" x14ac:dyDescent="0.2">
      <c r="A3" s="51"/>
      <c r="B3" s="51"/>
      <c r="C3" s="78"/>
      <c r="D3" s="78"/>
      <c r="E3" s="51"/>
      <c r="F3" s="51"/>
      <c r="G3" s="51"/>
      <c r="H3" s="51"/>
      <c r="I3" s="51"/>
      <c r="J3" s="51"/>
    </row>
    <row r="4" spans="1:10" ht="24" customHeight="1" x14ac:dyDescent="0.2">
      <c r="A4" s="179" t="s">
        <v>2</v>
      </c>
      <c r="B4" s="189"/>
      <c r="C4" s="182" t="s">
        <v>3</v>
      </c>
      <c r="D4" s="189"/>
      <c r="E4" s="179" t="s">
        <v>4</v>
      </c>
      <c r="F4" s="189"/>
      <c r="G4" s="179" t="s">
        <v>398</v>
      </c>
      <c r="H4" s="179" t="s">
        <v>399</v>
      </c>
      <c r="I4" s="179" t="s">
        <v>400</v>
      </c>
      <c r="J4" s="182" t="s">
        <v>401</v>
      </c>
    </row>
    <row r="5" spans="1:10" ht="27" customHeight="1" x14ac:dyDescent="0.2">
      <c r="A5" s="180"/>
      <c r="B5" s="189"/>
      <c r="C5" s="183"/>
      <c r="D5" s="189"/>
      <c r="E5" s="180"/>
      <c r="F5" s="189"/>
      <c r="G5" s="180"/>
      <c r="H5" s="180"/>
      <c r="I5" s="180"/>
      <c r="J5" s="190"/>
    </row>
    <row r="6" spans="1:10" x14ac:dyDescent="0.2">
      <c r="A6" s="188"/>
      <c r="B6" s="188"/>
      <c r="C6" s="161"/>
      <c r="D6" s="188"/>
      <c r="E6" s="188"/>
      <c r="F6" s="161"/>
      <c r="G6" s="30" t="s">
        <v>7</v>
      </c>
      <c r="H6" s="30" t="s">
        <v>8</v>
      </c>
      <c r="I6" s="30" t="s">
        <v>9</v>
      </c>
      <c r="J6" s="30" t="s">
        <v>10</v>
      </c>
    </row>
    <row r="7" spans="1:10" x14ac:dyDescent="0.2">
      <c r="A7" s="30"/>
      <c r="B7" s="30"/>
      <c r="C7" s="31"/>
      <c r="D7" s="31"/>
      <c r="E7" s="30"/>
      <c r="F7" s="30"/>
      <c r="G7" s="30"/>
      <c r="H7" s="30"/>
      <c r="I7" s="30"/>
      <c r="J7" s="108"/>
    </row>
    <row r="8" spans="1:10" x14ac:dyDescent="0.2">
      <c r="A8" s="30">
        <v>1</v>
      </c>
      <c r="B8" s="161"/>
      <c r="C8" s="31" t="s">
        <v>336</v>
      </c>
      <c r="D8" s="161"/>
      <c r="E8" s="30" t="s">
        <v>335</v>
      </c>
      <c r="F8" s="161"/>
      <c r="G8" s="160">
        <v>2206</v>
      </c>
      <c r="H8" s="160">
        <v>2182</v>
      </c>
      <c r="I8" s="161"/>
      <c r="J8" s="161"/>
    </row>
    <row r="9" spans="1:10" x14ac:dyDescent="0.2">
      <c r="A9" s="30">
        <v>2</v>
      </c>
      <c r="B9" s="161"/>
      <c r="C9" s="31" t="s">
        <v>337</v>
      </c>
      <c r="D9" s="161"/>
      <c r="E9" s="30" t="s">
        <v>335</v>
      </c>
      <c r="F9" s="161"/>
      <c r="G9" s="160">
        <v>2194</v>
      </c>
      <c r="H9" s="160">
        <v>2220</v>
      </c>
      <c r="I9" s="161"/>
      <c r="J9" s="161"/>
    </row>
    <row r="10" spans="1:10" x14ac:dyDescent="0.2">
      <c r="A10" s="30">
        <v>3</v>
      </c>
      <c r="B10" s="161"/>
      <c r="C10" s="31" t="s">
        <v>338</v>
      </c>
      <c r="D10" s="161"/>
      <c r="E10" s="30" t="s">
        <v>335</v>
      </c>
      <c r="F10" s="161"/>
      <c r="G10" s="160">
        <v>2130</v>
      </c>
      <c r="H10" s="160">
        <v>2253</v>
      </c>
      <c r="I10" s="161"/>
      <c r="J10" s="161"/>
    </row>
    <row r="11" spans="1:10" x14ac:dyDescent="0.2">
      <c r="A11" s="30">
        <v>4</v>
      </c>
      <c r="B11" s="161"/>
      <c r="C11" s="31" t="s">
        <v>339</v>
      </c>
      <c r="D11" s="161"/>
      <c r="E11" s="30" t="s">
        <v>335</v>
      </c>
      <c r="F11" s="161"/>
      <c r="G11" s="160">
        <v>2063</v>
      </c>
      <c r="H11" s="160">
        <v>2272</v>
      </c>
      <c r="I11" s="161"/>
      <c r="J11" s="161"/>
    </row>
    <row r="12" spans="1:10" x14ac:dyDescent="0.2">
      <c r="A12" s="30">
        <v>5</v>
      </c>
      <c r="B12" s="161"/>
      <c r="C12" s="31" t="s">
        <v>340</v>
      </c>
      <c r="D12" s="161"/>
      <c r="E12" s="30" t="s">
        <v>335</v>
      </c>
      <c r="F12" s="161"/>
      <c r="G12" s="160">
        <v>1934</v>
      </c>
      <c r="H12" s="160">
        <v>2239</v>
      </c>
      <c r="I12" s="161"/>
      <c r="J12" s="161"/>
    </row>
    <row r="13" spans="1:10" x14ac:dyDescent="0.2">
      <c r="A13" s="30">
        <v>6</v>
      </c>
      <c r="B13" s="161"/>
      <c r="C13" s="31" t="s">
        <v>341</v>
      </c>
      <c r="D13" s="161"/>
      <c r="E13" s="30" t="s">
        <v>335</v>
      </c>
      <c r="F13" s="161"/>
      <c r="G13" s="160">
        <v>1639</v>
      </c>
      <c r="H13" s="160">
        <v>1810</v>
      </c>
      <c r="I13" s="161"/>
      <c r="J13" s="31">
        <v>691</v>
      </c>
    </row>
    <row r="14" spans="1:10" x14ac:dyDescent="0.2">
      <c r="A14" s="30">
        <v>7</v>
      </c>
      <c r="B14" s="161"/>
      <c r="C14" s="31" t="s">
        <v>342</v>
      </c>
      <c r="D14" s="161"/>
      <c r="E14" s="30" t="s">
        <v>29</v>
      </c>
      <c r="F14" s="188"/>
      <c r="G14" s="188"/>
      <c r="H14" s="161"/>
      <c r="I14" s="160">
        <v>3229</v>
      </c>
      <c r="J14" s="31">
        <v>569</v>
      </c>
    </row>
    <row r="15" spans="1:10" x14ac:dyDescent="0.2">
      <c r="A15" s="30">
        <v>8</v>
      </c>
      <c r="B15" s="161"/>
      <c r="C15" s="31" t="s">
        <v>343</v>
      </c>
      <c r="D15" s="161"/>
      <c r="E15" s="30" t="s">
        <v>29</v>
      </c>
      <c r="F15" s="188"/>
      <c r="G15" s="188"/>
      <c r="H15" s="161"/>
      <c r="I15" s="160">
        <v>2946</v>
      </c>
      <c r="J15" s="31">
        <v>526</v>
      </c>
    </row>
    <row r="16" spans="1:10" x14ac:dyDescent="0.2">
      <c r="A16" s="30">
        <v>9</v>
      </c>
      <c r="B16" s="161"/>
      <c r="C16" s="31" t="s">
        <v>344</v>
      </c>
      <c r="D16" s="161"/>
      <c r="E16" s="30" t="s">
        <v>29</v>
      </c>
      <c r="F16" s="188"/>
      <c r="G16" s="188"/>
      <c r="H16" s="161"/>
      <c r="I16" s="160">
        <v>3013</v>
      </c>
      <c r="J16" s="31">
        <v>503</v>
      </c>
    </row>
    <row r="17" spans="1:10" x14ac:dyDescent="0.2">
      <c r="A17" s="30">
        <v>10</v>
      </c>
      <c r="B17" s="161"/>
      <c r="C17" s="31" t="s">
        <v>345</v>
      </c>
      <c r="D17" s="161"/>
      <c r="E17" s="30" t="s">
        <v>29</v>
      </c>
      <c r="F17" s="188"/>
      <c r="G17" s="188"/>
      <c r="H17" s="161"/>
      <c r="I17" s="160">
        <v>3346</v>
      </c>
      <c r="J17" s="31">
        <v>563</v>
      </c>
    </row>
    <row r="18" spans="1:10" x14ac:dyDescent="0.2">
      <c r="A18" s="30">
        <v>11</v>
      </c>
      <c r="B18" s="161"/>
      <c r="C18" s="31" t="s">
        <v>402</v>
      </c>
      <c r="D18" s="161"/>
      <c r="E18" s="30" t="s">
        <v>29</v>
      </c>
      <c r="F18" s="188"/>
      <c r="G18" s="188"/>
      <c r="H18" s="161"/>
      <c r="I18" s="160">
        <v>3507</v>
      </c>
      <c r="J18" s="31">
        <v>546</v>
      </c>
    </row>
    <row r="19" spans="1:10" x14ac:dyDescent="0.2">
      <c r="A19" s="30">
        <v>12</v>
      </c>
      <c r="B19" s="161"/>
      <c r="C19" s="31" t="s">
        <v>347</v>
      </c>
      <c r="D19" s="161"/>
      <c r="E19" s="30" t="s">
        <v>29</v>
      </c>
      <c r="F19" s="188"/>
      <c r="G19" s="188"/>
      <c r="H19" s="161"/>
      <c r="I19" s="160">
        <v>3470</v>
      </c>
      <c r="J19" s="31">
        <v>546</v>
      </c>
    </row>
    <row r="20" spans="1:10" x14ac:dyDescent="0.2">
      <c r="A20" s="167"/>
      <c r="B20" s="167"/>
      <c r="C20" s="31"/>
      <c r="D20" s="186"/>
      <c r="E20" s="186"/>
      <c r="F20" s="186"/>
      <c r="G20" s="186"/>
      <c r="H20" s="112"/>
      <c r="I20" s="112"/>
      <c r="J20" s="112"/>
    </row>
    <row r="21" spans="1:10" x14ac:dyDescent="0.2">
      <c r="A21" s="184" t="s">
        <v>99</v>
      </c>
      <c r="B21" s="184"/>
      <c r="D21" s="187"/>
      <c r="E21" s="187"/>
      <c r="F21" s="187"/>
      <c r="G21" s="187"/>
    </row>
    <row r="22" spans="1:10" ht="25.5" customHeight="1" x14ac:dyDescent="0.2">
      <c r="A22" s="143" t="s">
        <v>49</v>
      </c>
      <c r="B22" s="185" t="s">
        <v>403</v>
      </c>
      <c r="C22" s="185"/>
      <c r="D22" s="185"/>
      <c r="E22" s="185"/>
      <c r="F22" s="185"/>
      <c r="G22" s="185"/>
      <c r="H22" s="185"/>
      <c r="I22" s="185"/>
      <c r="J22" s="185"/>
    </row>
    <row r="23" spans="1:10" ht="15" customHeight="1" x14ac:dyDescent="0.2">
      <c r="A23" s="143" t="s">
        <v>101</v>
      </c>
      <c r="B23" s="31" t="s">
        <v>404</v>
      </c>
      <c r="C23" s="78"/>
      <c r="D23" s="78"/>
      <c r="E23" s="78"/>
      <c r="F23" s="78"/>
      <c r="G23" s="78"/>
      <c r="H23" s="78"/>
      <c r="I23" s="78"/>
      <c r="J23" s="78"/>
    </row>
    <row r="24" spans="1:10" ht="60" customHeight="1" x14ac:dyDescent="0.2">
      <c r="A24" s="143" t="s">
        <v>160</v>
      </c>
      <c r="B24" s="185" t="s">
        <v>405</v>
      </c>
      <c r="C24" s="185"/>
      <c r="D24" s="185"/>
      <c r="E24" s="185"/>
      <c r="F24" s="185"/>
      <c r="G24" s="185"/>
      <c r="H24" s="185"/>
      <c r="I24" s="185"/>
      <c r="J24" s="185"/>
    </row>
  </sheetData>
  <mergeCells count="28">
    <mergeCell ref="H4:H5"/>
    <mergeCell ref="I4:I5"/>
    <mergeCell ref="A6:B6"/>
    <mergeCell ref="D6:E6"/>
    <mergeCell ref="A1:J1"/>
    <mergeCell ref="A2:J2"/>
    <mergeCell ref="A4:A5"/>
    <mergeCell ref="B4:B5"/>
    <mergeCell ref="C4:C5"/>
    <mergeCell ref="D4:D5"/>
    <mergeCell ref="E4:E5"/>
    <mergeCell ref="F4:F5"/>
    <mergeCell ref="G4:G5"/>
    <mergeCell ref="J4:J5"/>
    <mergeCell ref="F18:G18"/>
    <mergeCell ref="F19:G19"/>
    <mergeCell ref="F16:G16"/>
    <mergeCell ref="F17:G17"/>
    <mergeCell ref="F14:G14"/>
    <mergeCell ref="F15:G15"/>
    <mergeCell ref="B22:J22"/>
    <mergeCell ref="B24:J24"/>
    <mergeCell ref="A20:B20"/>
    <mergeCell ref="D20:E20"/>
    <mergeCell ref="F20:G20"/>
    <mergeCell ref="A21:B21"/>
    <mergeCell ref="D21:E21"/>
    <mergeCell ref="F21:G21"/>
  </mergeCells>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8D92-8BDD-47B4-9D29-9268E8D332F1}">
  <dimension ref="A1:I24"/>
  <sheetViews>
    <sheetView workbookViewId="0">
      <selection sqref="A1:I1"/>
    </sheetView>
  </sheetViews>
  <sheetFormatPr defaultRowHeight="15" x14ac:dyDescent="0.25"/>
  <cols>
    <col min="1" max="1" width="4.7109375" customWidth="1"/>
    <col min="2" max="2" width="1.7109375" customWidth="1"/>
    <col min="3" max="3" width="19.85546875" customWidth="1"/>
    <col min="4" max="4" width="1.7109375" customWidth="1"/>
    <col min="5" max="5" width="10.28515625" bestFit="1" customWidth="1"/>
    <col min="6" max="6" width="1.7109375" customWidth="1"/>
    <col min="9" max="9" width="13.7109375" customWidth="1"/>
  </cols>
  <sheetData>
    <row r="1" spans="1:9" x14ac:dyDescent="0.25">
      <c r="A1" s="177" t="s">
        <v>23</v>
      </c>
      <c r="B1" s="177"/>
      <c r="C1" s="177"/>
      <c r="D1" s="177"/>
      <c r="E1" s="177"/>
      <c r="F1" s="177"/>
      <c r="G1" s="177"/>
      <c r="H1" s="177"/>
      <c r="I1" s="177"/>
    </row>
    <row r="2" spans="1:9" x14ac:dyDescent="0.25">
      <c r="A2" s="177" t="s">
        <v>406</v>
      </c>
      <c r="B2" s="177"/>
      <c r="C2" s="177"/>
      <c r="D2" s="177"/>
      <c r="E2" s="177"/>
      <c r="F2" s="177"/>
      <c r="G2" s="177"/>
      <c r="H2" s="177"/>
      <c r="I2" s="177"/>
    </row>
    <row r="3" spans="1:9" x14ac:dyDescent="0.25">
      <c r="A3" s="78"/>
      <c r="B3" s="51"/>
      <c r="C3" s="78"/>
      <c r="D3" s="78"/>
      <c r="E3" s="51"/>
      <c r="F3" s="51"/>
      <c r="G3" s="51"/>
      <c r="H3" s="51"/>
      <c r="I3" s="51"/>
    </row>
    <row r="4" spans="1:9" ht="64.5" x14ac:dyDescent="0.25">
      <c r="A4" s="83" t="s">
        <v>2</v>
      </c>
      <c r="B4" s="13"/>
      <c r="C4" s="83" t="s">
        <v>3</v>
      </c>
      <c r="D4" s="13"/>
      <c r="E4" s="47" t="s">
        <v>4</v>
      </c>
      <c r="F4" s="13"/>
      <c r="G4" s="47" t="s">
        <v>407</v>
      </c>
      <c r="H4" s="47" t="s">
        <v>408</v>
      </c>
      <c r="I4" s="47" t="s">
        <v>409</v>
      </c>
    </row>
    <row r="5" spans="1:9" x14ac:dyDescent="0.25">
      <c r="A5" s="107"/>
      <c r="B5" s="107"/>
      <c r="C5" s="107"/>
      <c r="D5" s="107"/>
      <c r="E5" s="107"/>
      <c r="F5" s="107"/>
      <c r="G5" s="30" t="s">
        <v>7</v>
      </c>
      <c r="H5" s="30" t="s">
        <v>8</v>
      </c>
      <c r="I5" s="30" t="s">
        <v>9</v>
      </c>
    </row>
    <row r="6" spans="1:9" x14ac:dyDescent="0.25">
      <c r="A6" s="31"/>
      <c r="B6" s="30"/>
      <c r="C6" s="31"/>
      <c r="D6" s="31"/>
      <c r="E6" s="30"/>
      <c r="F6" s="30"/>
      <c r="G6" s="30"/>
      <c r="H6" s="30"/>
      <c r="I6" s="30"/>
    </row>
    <row r="7" spans="1:9" x14ac:dyDescent="0.25">
      <c r="A7" s="31">
        <v>1</v>
      </c>
      <c r="B7" s="30"/>
      <c r="C7" s="31" t="s">
        <v>410</v>
      </c>
      <c r="D7" s="31"/>
      <c r="E7" s="30" t="s">
        <v>335</v>
      </c>
      <c r="F7" s="30"/>
      <c r="G7" s="30">
        <v>377</v>
      </c>
      <c r="H7" s="30">
        <v>171</v>
      </c>
      <c r="I7" s="30">
        <v>548</v>
      </c>
    </row>
    <row r="8" spans="1:9" x14ac:dyDescent="0.25">
      <c r="A8" s="31">
        <v>2</v>
      </c>
      <c r="B8" s="107"/>
      <c r="C8" s="31" t="s">
        <v>336</v>
      </c>
      <c r="D8" s="107"/>
      <c r="E8" s="30" t="s">
        <v>335</v>
      </c>
      <c r="F8" s="107"/>
      <c r="G8" s="30">
        <v>354</v>
      </c>
      <c r="H8" s="30">
        <v>203</v>
      </c>
      <c r="I8" s="30">
        <v>557</v>
      </c>
    </row>
    <row r="9" spans="1:9" x14ac:dyDescent="0.25">
      <c r="A9" s="31">
        <v>3</v>
      </c>
      <c r="B9" s="107"/>
      <c r="C9" s="31" t="s">
        <v>337</v>
      </c>
      <c r="D9" s="107"/>
      <c r="E9" s="30" t="s">
        <v>335</v>
      </c>
      <c r="F9" s="107"/>
      <c r="G9" s="30">
        <v>370</v>
      </c>
      <c r="H9" s="30">
        <v>190</v>
      </c>
      <c r="I9" s="30">
        <v>560</v>
      </c>
    </row>
    <row r="10" spans="1:9" x14ac:dyDescent="0.25">
      <c r="A10" s="31">
        <v>4</v>
      </c>
      <c r="B10" s="107"/>
      <c r="C10" s="31" t="s">
        <v>338</v>
      </c>
      <c r="D10" s="107"/>
      <c r="E10" s="30" t="s">
        <v>335</v>
      </c>
      <c r="F10" s="107"/>
      <c r="G10" s="30">
        <v>371</v>
      </c>
      <c r="H10" s="30">
        <v>196</v>
      </c>
      <c r="I10" s="30">
        <v>567</v>
      </c>
    </row>
    <row r="11" spans="1:9" x14ac:dyDescent="0.25">
      <c r="A11" s="31">
        <v>5</v>
      </c>
      <c r="B11" s="107"/>
      <c r="C11" s="31" t="s">
        <v>339</v>
      </c>
      <c r="D11" s="107"/>
      <c r="E11" s="30" t="s">
        <v>335</v>
      </c>
      <c r="F11" s="107"/>
      <c r="G11" s="30">
        <v>370</v>
      </c>
      <c r="H11" s="30">
        <v>190</v>
      </c>
      <c r="I11" s="30">
        <v>560</v>
      </c>
    </row>
    <row r="12" spans="1:9" x14ac:dyDescent="0.25">
      <c r="A12" s="31">
        <v>6</v>
      </c>
      <c r="B12" s="107"/>
      <c r="C12" s="31" t="s">
        <v>340</v>
      </c>
      <c r="D12" s="107"/>
      <c r="E12" s="30" t="s">
        <v>335</v>
      </c>
      <c r="F12" s="107"/>
      <c r="G12" s="30">
        <v>372</v>
      </c>
      <c r="H12" s="30">
        <v>169</v>
      </c>
      <c r="I12" s="30">
        <v>541</v>
      </c>
    </row>
    <row r="13" spans="1:9" x14ac:dyDescent="0.25">
      <c r="A13" s="31">
        <v>7</v>
      </c>
      <c r="B13" s="107"/>
      <c r="C13" s="31" t="s">
        <v>341</v>
      </c>
      <c r="D13" s="107"/>
      <c r="E13" s="30" t="s">
        <v>335</v>
      </c>
      <c r="F13" s="107"/>
      <c r="G13" s="30">
        <v>300</v>
      </c>
      <c r="H13" s="30">
        <v>144</v>
      </c>
      <c r="I13" s="30">
        <v>444</v>
      </c>
    </row>
    <row r="14" spans="1:9" x14ac:dyDescent="0.25">
      <c r="A14" s="31">
        <v>8</v>
      </c>
      <c r="B14" s="107"/>
      <c r="C14" s="31" t="s">
        <v>342</v>
      </c>
      <c r="D14" s="107"/>
      <c r="E14" s="30" t="s">
        <v>29</v>
      </c>
      <c r="F14" s="107"/>
      <c r="G14" s="30">
        <v>286</v>
      </c>
      <c r="H14" s="30">
        <v>158</v>
      </c>
      <c r="I14" s="30">
        <v>444</v>
      </c>
    </row>
    <row r="15" spans="1:9" x14ac:dyDescent="0.25">
      <c r="A15" s="31">
        <v>9</v>
      </c>
      <c r="B15" s="107"/>
      <c r="C15" s="31" t="s">
        <v>343</v>
      </c>
      <c r="D15" s="107"/>
      <c r="E15" s="30" t="s">
        <v>29</v>
      </c>
      <c r="F15" s="107"/>
      <c r="G15" s="30">
        <v>275</v>
      </c>
      <c r="H15" s="30">
        <v>148</v>
      </c>
      <c r="I15" s="30">
        <v>423</v>
      </c>
    </row>
    <row r="16" spans="1:9" x14ac:dyDescent="0.25">
      <c r="A16" s="31">
        <v>10</v>
      </c>
      <c r="B16" s="107"/>
      <c r="C16" s="31" t="s">
        <v>344</v>
      </c>
      <c r="D16" s="107"/>
      <c r="E16" s="30" t="s">
        <v>29</v>
      </c>
      <c r="F16" s="107"/>
      <c r="G16" s="30">
        <v>279</v>
      </c>
      <c r="H16" s="30">
        <v>143</v>
      </c>
      <c r="I16" s="30">
        <v>422</v>
      </c>
    </row>
    <row r="17" spans="1:9" x14ac:dyDescent="0.25">
      <c r="A17" s="31">
        <v>11</v>
      </c>
      <c r="B17" s="107"/>
      <c r="C17" s="31" t="s">
        <v>345</v>
      </c>
      <c r="D17" s="107"/>
      <c r="E17" s="30" t="s">
        <v>29</v>
      </c>
      <c r="F17" s="107"/>
      <c r="G17" s="30">
        <v>304</v>
      </c>
      <c r="H17" s="30">
        <v>104</v>
      </c>
      <c r="I17" s="30">
        <v>408</v>
      </c>
    </row>
    <row r="18" spans="1:9" x14ac:dyDescent="0.25">
      <c r="A18" s="31">
        <v>12</v>
      </c>
      <c r="B18" s="107"/>
      <c r="C18" s="31" t="s">
        <v>402</v>
      </c>
      <c r="D18" s="107"/>
      <c r="E18" s="30" t="s">
        <v>29</v>
      </c>
      <c r="F18" s="107"/>
      <c r="G18" s="30">
        <v>310</v>
      </c>
      <c r="H18" s="30">
        <v>89</v>
      </c>
      <c r="I18" s="30">
        <v>399</v>
      </c>
    </row>
    <row r="19" spans="1:9" x14ac:dyDescent="0.25">
      <c r="A19" s="31">
        <v>13</v>
      </c>
      <c r="B19" s="107"/>
      <c r="C19" s="31" t="s">
        <v>347</v>
      </c>
      <c r="D19" s="107"/>
      <c r="E19" s="30" t="s">
        <v>29</v>
      </c>
      <c r="F19" s="107"/>
      <c r="G19" s="30">
        <v>317</v>
      </c>
      <c r="H19" s="30">
        <v>87</v>
      </c>
      <c r="I19" s="30">
        <v>404</v>
      </c>
    </row>
    <row r="20" spans="1:9" x14ac:dyDescent="0.25">
      <c r="A20" s="31"/>
      <c r="B20" s="31"/>
      <c r="C20" s="31"/>
      <c r="D20" s="31"/>
      <c r="E20" s="31"/>
      <c r="F20" s="31"/>
      <c r="G20" s="31"/>
      <c r="H20" s="31"/>
      <c r="I20" s="31"/>
    </row>
    <row r="21" spans="1:9" x14ac:dyDescent="0.25">
      <c r="A21" s="33" t="s">
        <v>99</v>
      </c>
      <c r="B21" s="33"/>
      <c r="C21" s="33"/>
      <c r="D21" s="33"/>
      <c r="E21" s="33"/>
      <c r="F21" s="33"/>
      <c r="G21" s="33"/>
      <c r="H21" s="33"/>
      <c r="I21" s="33"/>
    </row>
    <row r="22" spans="1:9" ht="15" customHeight="1" x14ac:dyDescent="0.25">
      <c r="A22" s="143" t="s">
        <v>49</v>
      </c>
      <c r="B22" s="31" t="s">
        <v>411</v>
      </c>
      <c r="C22" s="78"/>
      <c r="D22" s="78"/>
      <c r="E22" s="78"/>
      <c r="F22" s="78"/>
      <c r="G22" s="78"/>
      <c r="H22" s="78"/>
      <c r="I22" s="78"/>
    </row>
    <row r="23" spans="1:9" ht="15" customHeight="1" x14ac:dyDescent="0.25">
      <c r="A23" s="143" t="s">
        <v>101</v>
      </c>
      <c r="B23" s="31" t="s">
        <v>412</v>
      </c>
      <c r="C23" s="78"/>
      <c r="D23" s="78"/>
      <c r="E23" s="78"/>
      <c r="F23" s="78"/>
      <c r="G23" s="78"/>
      <c r="H23" s="78"/>
      <c r="I23" s="78"/>
    </row>
    <row r="24" spans="1:9" ht="54" customHeight="1" x14ac:dyDescent="0.25">
      <c r="A24" s="162" t="s">
        <v>160</v>
      </c>
      <c r="B24" s="185" t="s">
        <v>413</v>
      </c>
      <c r="C24" s="185"/>
      <c r="D24" s="185"/>
      <c r="E24" s="185"/>
      <c r="F24" s="185"/>
      <c r="G24" s="185"/>
      <c r="H24" s="185"/>
      <c r="I24" s="185"/>
    </row>
  </sheetData>
  <mergeCells count="3">
    <mergeCell ref="B24:I24"/>
    <mergeCell ref="A1:I1"/>
    <mergeCell ref="A2:I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A774-FC60-4D6E-992C-B345308B024F}">
  <dimension ref="A1:G22"/>
  <sheetViews>
    <sheetView workbookViewId="0"/>
  </sheetViews>
  <sheetFormatPr defaultColWidth="101.140625" defaultRowHeight="12.75" x14ac:dyDescent="0.2"/>
  <cols>
    <col min="1" max="1" width="4.7109375" style="2" customWidth="1"/>
    <col min="2" max="2" width="1.7109375" style="2" customWidth="1"/>
    <col min="3" max="3" width="23.5703125" style="2" bestFit="1" customWidth="1"/>
    <col min="4" max="4" width="1.7109375" style="2" customWidth="1"/>
    <col min="5" max="7" width="14" style="2" customWidth="1"/>
    <col min="8" max="16384" width="101.140625" style="2"/>
  </cols>
  <sheetData>
    <row r="1" spans="1:7" s="4" customFormat="1" x14ac:dyDescent="0.2">
      <c r="A1" s="3" t="s">
        <v>23</v>
      </c>
      <c r="B1" s="3"/>
      <c r="C1" s="3"/>
      <c r="D1" s="3"/>
      <c r="E1" s="3"/>
      <c r="F1" s="3"/>
      <c r="G1" s="3"/>
    </row>
    <row r="2" spans="1:7" s="4" customFormat="1" x14ac:dyDescent="0.2">
      <c r="A2" s="3" t="s">
        <v>51</v>
      </c>
      <c r="B2" s="3"/>
      <c r="C2" s="3"/>
      <c r="D2" s="3"/>
      <c r="E2" s="3"/>
      <c r="F2" s="3"/>
      <c r="G2" s="3"/>
    </row>
    <row r="4" spans="1:7" s="9" customFormat="1" x14ac:dyDescent="0.2">
      <c r="E4" s="21">
        <v>2023</v>
      </c>
      <c r="F4" s="21">
        <v>2024</v>
      </c>
      <c r="G4" s="21"/>
    </row>
    <row r="5" spans="1:7" s="6" customFormat="1" ht="38.25" x14ac:dyDescent="0.2">
      <c r="A5" s="5" t="s">
        <v>2</v>
      </c>
      <c r="C5" s="15" t="s">
        <v>52</v>
      </c>
      <c r="E5" s="5" t="s">
        <v>27</v>
      </c>
      <c r="F5" s="5" t="s">
        <v>28</v>
      </c>
      <c r="G5" s="5" t="s">
        <v>32</v>
      </c>
    </row>
    <row r="6" spans="1:7" x14ac:dyDescent="0.2">
      <c r="E6" s="22" t="s">
        <v>7</v>
      </c>
      <c r="F6" s="22" t="s">
        <v>8</v>
      </c>
      <c r="G6" s="22" t="s">
        <v>33</v>
      </c>
    </row>
    <row r="8" spans="1:7" x14ac:dyDescent="0.2">
      <c r="A8" s="22">
        <v>1</v>
      </c>
      <c r="C8" s="2" t="s">
        <v>53</v>
      </c>
      <c r="E8" s="23">
        <v>7944.6072635427454</v>
      </c>
      <c r="F8" s="23">
        <v>8062.115706284063</v>
      </c>
      <c r="G8" s="23">
        <f>F8-E8</f>
        <v>117.50844274131759</v>
      </c>
    </row>
    <row r="9" spans="1:7" x14ac:dyDescent="0.2">
      <c r="A9" s="22"/>
      <c r="E9" s="23"/>
      <c r="F9" s="23"/>
      <c r="G9" s="23"/>
    </row>
    <row r="10" spans="1:7" x14ac:dyDescent="0.2">
      <c r="A10" s="22"/>
      <c r="C10" s="9" t="s">
        <v>36</v>
      </c>
      <c r="E10" s="23"/>
      <c r="F10" s="23"/>
      <c r="G10" s="23"/>
    </row>
    <row r="11" spans="1:7" x14ac:dyDescent="0.2">
      <c r="A11" s="22">
        <v>2</v>
      </c>
      <c r="C11" s="4" t="s">
        <v>54</v>
      </c>
      <c r="E11" s="23">
        <v>21.100999999999999</v>
      </c>
      <c r="F11" s="23">
        <v>21.100999999999999</v>
      </c>
      <c r="G11" s="23">
        <f t="shared" ref="G11:G18" si="0">F11-E11</f>
        <v>0</v>
      </c>
    </row>
    <row r="12" spans="1:7" x14ac:dyDescent="0.2">
      <c r="A12" s="22">
        <v>3</v>
      </c>
      <c r="C12" s="4" t="s">
        <v>55</v>
      </c>
      <c r="E12" s="23">
        <v>5277.3495620770764</v>
      </c>
      <c r="F12" s="23">
        <v>5031.5493162840612</v>
      </c>
      <c r="G12" s="23">
        <f t="shared" si="0"/>
        <v>-245.80024579301516</v>
      </c>
    </row>
    <row r="13" spans="1:7" x14ac:dyDescent="0.2">
      <c r="A13" s="22">
        <v>4</v>
      </c>
      <c r="C13" s="4" t="s">
        <v>56</v>
      </c>
      <c r="E13" s="23">
        <v>105.50559999999999</v>
      </c>
      <c r="F13" s="23">
        <v>158.25800000000001</v>
      </c>
      <c r="G13" s="23">
        <f t="shared" si="0"/>
        <v>52.752400000000023</v>
      </c>
    </row>
    <row r="14" spans="1:7" x14ac:dyDescent="0.2">
      <c r="A14" s="22">
        <v>5</v>
      </c>
      <c r="C14" s="4" t="s">
        <v>57</v>
      </c>
      <c r="E14" s="23">
        <v>60.138191999999997</v>
      </c>
      <c r="F14" s="23">
        <v>60.137999999999998</v>
      </c>
      <c r="G14" s="23">
        <v>0</v>
      </c>
    </row>
    <row r="15" spans="1:7" x14ac:dyDescent="0.2">
      <c r="A15" s="22">
        <v>6</v>
      </c>
      <c r="C15" s="2" t="s">
        <v>58</v>
      </c>
      <c r="E15" s="23">
        <v>353.99999999999994</v>
      </c>
      <c r="F15" s="23">
        <v>357.83499999999998</v>
      </c>
      <c r="G15" s="23">
        <f t="shared" si="0"/>
        <v>3.8350000000000364</v>
      </c>
    </row>
    <row r="16" spans="1:7" x14ac:dyDescent="0.2">
      <c r="A16" s="22">
        <v>7</v>
      </c>
      <c r="C16" s="2" t="s">
        <v>59</v>
      </c>
      <c r="E16" s="23">
        <v>1454.3829999999998</v>
      </c>
      <c r="F16" s="23">
        <v>1454.3829999999998</v>
      </c>
      <c r="G16" s="23">
        <f t="shared" si="0"/>
        <v>0</v>
      </c>
    </row>
    <row r="17" spans="1:7" x14ac:dyDescent="0.2">
      <c r="A17" s="22">
        <v>8</v>
      </c>
      <c r="C17" s="2" t="s">
        <v>60</v>
      </c>
      <c r="E17" s="23">
        <v>519.37546855060862</v>
      </c>
      <c r="F17" s="23">
        <v>519.37505999999996</v>
      </c>
      <c r="G17" s="23">
        <v>0</v>
      </c>
    </row>
    <row r="18" spans="1:7" x14ac:dyDescent="0.2">
      <c r="A18" s="22">
        <v>9</v>
      </c>
      <c r="C18" s="4" t="s">
        <v>61</v>
      </c>
      <c r="E18" s="23">
        <v>105.505</v>
      </c>
      <c r="F18" s="23">
        <v>311.24099999999999</v>
      </c>
      <c r="G18" s="23">
        <f t="shared" si="0"/>
        <v>205.73599999999999</v>
      </c>
    </row>
    <row r="19" spans="1:7" x14ac:dyDescent="0.2">
      <c r="A19" s="22"/>
      <c r="E19" s="23"/>
      <c r="F19" s="23"/>
      <c r="G19" s="23"/>
    </row>
    <row r="20" spans="1:7" ht="13.5" thickBot="1" x14ac:dyDescent="0.25">
      <c r="A20" s="22">
        <v>10</v>
      </c>
      <c r="C20" s="2" t="s">
        <v>62</v>
      </c>
      <c r="E20" s="24">
        <f>SUM(E11:E18)</f>
        <v>7897.357822627685</v>
      </c>
      <c r="F20" s="24">
        <f>SUM(F11:F18)</f>
        <v>7913.8803762840607</v>
      </c>
      <c r="G20" s="24">
        <f>SUM(G11:G18)</f>
        <v>16.523154206984884</v>
      </c>
    </row>
    <row r="21" spans="1:7" ht="13.5" thickTop="1" x14ac:dyDescent="0.2">
      <c r="A21" s="22"/>
      <c r="E21" s="23"/>
      <c r="F21" s="23"/>
      <c r="G21" s="23"/>
    </row>
    <row r="22" spans="1:7" x14ac:dyDescent="0.2">
      <c r="A22" s="22">
        <v>11</v>
      </c>
      <c r="C22" s="2" t="s">
        <v>63</v>
      </c>
      <c r="E22" s="23">
        <f>E20-E8</f>
        <v>-47.249440915060404</v>
      </c>
      <c r="F22" s="23">
        <f>F20-F8</f>
        <v>-148.23533000000225</v>
      </c>
      <c r="G22" s="23">
        <f>G20-G8</f>
        <v>-100.98528853433271</v>
      </c>
    </row>
  </sheetData>
  <pageMargins left="0.7" right="0.7" top="0.75" bottom="0.75" header="0.3" footer="0.3"/>
  <pageSetup orientation="portrait" r:id="rId1"/>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83C6-0951-4729-BCA6-660C9CE6344B}">
  <dimension ref="A1:L24"/>
  <sheetViews>
    <sheetView workbookViewId="0">
      <selection sqref="A1:K1"/>
    </sheetView>
  </sheetViews>
  <sheetFormatPr defaultColWidth="9.140625" defaultRowHeight="12.75" x14ac:dyDescent="0.2"/>
  <cols>
    <col min="1" max="1" width="4.7109375" style="22" customWidth="1"/>
    <col min="2" max="2" width="1.7109375" style="22" customWidth="1"/>
    <col min="3" max="3" width="24.28515625" style="2" customWidth="1"/>
    <col min="4" max="4" width="1.7109375" style="72" customWidth="1"/>
    <col min="5" max="8" width="7.7109375" style="72" customWidth="1"/>
    <col min="9" max="9" width="8.28515625" style="72" bestFit="1" customWidth="1"/>
    <col min="10" max="12" width="7.7109375" style="72" customWidth="1"/>
    <col min="13" max="16384" width="9.140625" style="2"/>
  </cols>
  <sheetData>
    <row r="1" spans="1:12" x14ac:dyDescent="0.2">
      <c r="A1" s="165" t="s">
        <v>64</v>
      </c>
      <c r="B1" s="165"/>
      <c r="C1" s="165"/>
      <c r="D1" s="165"/>
      <c r="E1" s="165"/>
      <c r="F1" s="165"/>
      <c r="G1" s="165"/>
      <c r="H1" s="165"/>
      <c r="I1" s="165"/>
      <c r="J1" s="165"/>
      <c r="K1" s="165"/>
    </row>
    <row r="2" spans="1:12" x14ac:dyDescent="0.2">
      <c r="A2" s="165" t="s">
        <v>414</v>
      </c>
      <c r="B2" s="165"/>
      <c r="C2" s="165"/>
      <c r="D2" s="165"/>
      <c r="E2" s="165"/>
      <c r="F2" s="165"/>
      <c r="G2" s="165"/>
      <c r="H2" s="165"/>
      <c r="I2" s="165"/>
      <c r="J2" s="165"/>
      <c r="K2" s="165"/>
    </row>
    <row r="4" spans="1:12" x14ac:dyDescent="0.2">
      <c r="E4" s="21">
        <v>2018</v>
      </c>
      <c r="F4" s="21">
        <v>2019</v>
      </c>
      <c r="G4" s="21">
        <v>2020</v>
      </c>
      <c r="H4" s="21">
        <v>2021</v>
      </c>
      <c r="I4" s="21">
        <v>2022</v>
      </c>
      <c r="J4" s="21">
        <v>2023</v>
      </c>
      <c r="K4" s="21">
        <v>2024</v>
      </c>
      <c r="L4" s="71"/>
    </row>
    <row r="5" spans="1:12" ht="25.5" x14ac:dyDescent="0.2">
      <c r="A5" s="5" t="s">
        <v>2</v>
      </c>
      <c r="B5" s="11"/>
      <c r="C5" s="19" t="s">
        <v>3</v>
      </c>
      <c r="D5" s="22"/>
      <c r="E5" s="19" t="s">
        <v>6</v>
      </c>
      <c r="F5" s="19" t="s">
        <v>6</v>
      </c>
      <c r="G5" s="19" t="s">
        <v>6</v>
      </c>
      <c r="H5" s="19" t="s">
        <v>6</v>
      </c>
      <c r="I5" s="74" t="s">
        <v>26</v>
      </c>
      <c r="J5" s="74" t="s">
        <v>27</v>
      </c>
      <c r="K5" s="74" t="s">
        <v>28</v>
      </c>
      <c r="L5" s="22"/>
    </row>
    <row r="6" spans="1:12" x14ac:dyDescent="0.2">
      <c r="D6" s="71"/>
      <c r="E6" s="71" t="s">
        <v>7</v>
      </c>
      <c r="F6" s="71" t="s">
        <v>8</v>
      </c>
      <c r="G6" s="71" t="s">
        <v>9</v>
      </c>
      <c r="H6" s="71" t="s">
        <v>10</v>
      </c>
      <c r="I6" s="71" t="s">
        <v>11</v>
      </c>
      <c r="J6" s="71" t="s">
        <v>12</v>
      </c>
      <c r="K6" s="71" t="s">
        <v>13</v>
      </c>
      <c r="L6" s="71"/>
    </row>
    <row r="7" spans="1:12" x14ac:dyDescent="0.2">
      <c r="D7" s="71"/>
      <c r="E7" s="71"/>
      <c r="F7" s="71"/>
      <c r="G7" s="71"/>
      <c r="H7" s="71"/>
      <c r="I7" s="71"/>
      <c r="J7" s="71"/>
      <c r="K7" s="71"/>
      <c r="L7" s="71"/>
    </row>
    <row r="8" spans="1:12" x14ac:dyDescent="0.2">
      <c r="A8" s="22">
        <v>1</v>
      </c>
      <c r="C8" s="2" t="s">
        <v>415</v>
      </c>
      <c r="E8" s="71">
        <v>0</v>
      </c>
      <c r="F8" s="71">
        <v>0</v>
      </c>
      <c r="G8" s="71">
        <v>0</v>
      </c>
      <c r="H8" s="71">
        <v>0</v>
      </c>
      <c r="I8" s="71">
        <v>0</v>
      </c>
      <c r="J8" s="71">
        <v>0</v>
      </c>
      <c r="K8" s="71">
        <v>0</v>
      </c>
    </row>
    <row r="9" spans="1:12" x14ac:dyDescent="0.2">
      <c r="A9" s="22">
        <v>2</v>
      </c>
      <c r="C9" s="2" t="s">
        <v>416</v>
      </c>
      <c r="E9" s="71">
        <v>1.5</v>
      </c>
      <c r="F9" s="71">
        <v>1.5</v>
      </c>
      <c r="G9" s="71">
        <v>1.5</v>
      </c>
      <c r="H9" s="71">
        <v>1.6</v>
      </c>
      <c r="I9" s="71">
        <v>2.4</v>
      </c>
      <c r="J9" s="71">
        <v>2.4</v>
      </c>
      <c r="K9" s="71">
        <v>2.5</v>
      </c>
    </row>
    <row r="10" spans="1:12" x14ac:dyDescent="0.2">
      <c r="A10" s="22">
        <v>3</v>
      </c>
      <c r="C10" s="2" t="s">
        <v>417</v>
      </c>
      <c r="E10" s="71">
        <v>0</v>
      </c>
      <c r="F10" s="71">
        <v>0</v>
      </c>
      <c r="G10" s="71">
        <v>0.2</v>
      </c>
      <c r="H10" s="71">
        <v>0.6</v>
      </c>
      <c r="I10" s="71">
        <v>1.8</v>
      </c>
      <c r="J10" s="71">
        <v>1.8</v>
      </c>
      <c r="K10" s="71">
        <v>1.9</v>
      </c>
    </row>
    <row r="11" spans="1:12" x14ac:dyDescent="0.2">
      <c r="A11" s="22">
        <v>4</v>
      </c>
      <c r="C11" s="2" t="s">
        <v>418</v>
      </c>
      <c r="E11" s="71">
        <v>0.60000000000000009</v>
      </c>
      <c r="F11" s="71">
        <v>0.6</v>
      </c>
      <c r="G11" s="71">
        <v>0.60000000000000009</v>
      </c>
      <c r="H11" s="71">
        <v>0.6</v>
      </c>
      <c r="I11" s="71">
        <v>1.1000000000000001</v>
      </c>
      <c r="J11" s="71">
        <v>1.1000000000000001</v>
      </c>
      <c r="K11" s="71">
        <v>1.1000000000000001</v>
      </c>
    </row>
    <row r="12" spans="1:12" x14ac:dyDescent="0.2">
      <c r="A12" s="22">
        <v>5</v>
      </c>
      <c r="C12" s="2" t="s">
        <v>419</v>
      </c>
      <c r="E12" s="71">
        <v>30.1</v>
      </c>
      <c r="F12" s="71">
        <v>25.2</v>
      </c>
      <c r="G12" s="71">
        <v>25</v>
      </c>
      <c r="H12" s="71">
        <v>28.4</v>
      </c>
      <c r="I12" s="71">
        <v>35.1</v>
      </c>
      <c r="J12" s="71">
        <v>35.9</v>
      </c>
      <c r="K12" s="71">
        <v>36.700000000000003</v>
      </c>
    </row>
    <row r="13" spans="1:12" x14ac:dyDescent="0.2">
      <c r="A13" s="22">
        <v>6</v>
      </c>
      <c r="C13" s="2" t="s">
        <v>420</v>
      </c>
      <c r="E13" s="71">
        <v>26.299999999999997</v>
      </c>
      <c r="F13" s="71">
        <v>26.099999999999998</v>
      </c>
      <c r="G13" s="71">
        <v>30.4</v>
      </c>
      <c r="H13" s="71">
        <v>26.7</v>
      </c>
      <c r="I13" s="71">
        <v>27.4</v>
      </c>
      <c r="J13" s="71">
        <v>28.1</v>
      </c>
      <c r="K13" s="71">
        <v>28.7</v>
      </c>
    </row>
    <row r="14" spans="1:12" x14ac:dyDescent="0.2">
      <c r="A14" s="22">
        <v>7</v>
      </c>
      <c r="C14" s="2" t="s">
        <v>421</v>
      </c>
      <c r="E14" s="71">
        <v>20.5</v>
      </c>
      <c r="F14" s="71">
        <v>22.900000000000002</v>
      </c>
      <c r="G14" s="71">
        <v>25.5</v>
      </c>
      <c r="H14" s="71">
        <v>22.1</v>
      </c>
      <c r="I14" s="71">
        <v>24.7</v>
      </c>
      <c r="J14" s="71">
        <v>25.3</v>
      </c>
      <c r="K14" s="71">
        <v>25.9</v>
      </c>
    </row>
    <row r="15" spans="1:12" x14ac:dyDescent="0.2">
      <c r="A15" s="22">
        <v>8</v>
      </c>
      <c r="C15" s="2" t="s">
        <v>422</v>
      </c>
      <c r="E15" s="71">
        <v>10.4</v>
      </c>
      <c r="F15" s="71">
        <v>13.700000000000001</v>
      </c>
      <c r="G15" s="71">
        <v>11</v>
      </c>
      <c r="H15" s="71">
        <v>11</v>
      </c>
      <c r="I15" s="71">
        <v>14.7</v>
      </c>
      <c r="J15" s="71">
        <v>15</v>
      </c>
      <c r="K15" s="71">
        <v>15.3</v>
      </c>
    </row>
    <row r="16" spans="1:12" x14ac:dyDescent="0.2">
      <c r="A16" s="22">
        <v>9</v>
      </c>
      <c r="C16" s="2" t="s">
        <v>423</v>
      </c>
      <c r="E16" s="71">
        <v>5</v>
      </c>
      <c r="F16" s="71">
        <v>5.3</v>
      </c>
      <c r="G16" s="71">
        <v>5.6</v>
      </c>
      <c r="H16" s="71">
        <v>4.3</v>
      </c>
      <c r="I16" s="71">
        <v>6.3</v>
      </c>
      <c r="J16" s="71">
        <v>6.5</v>
      </c>
      <c r="K16" s="71">
        <v>6.6</v>
      </c>
    </row>
    <row r="17" spans="1:12" x14ac:dyDescent="0.2">
      <c r="A17" s="22">
        <v>10</v>
      </c>
      <c r="C17" s="2" t="s">
        <v>424</v>
      </c>
      <c r="E17" s="71">
        <v>4.8</v>
      </c>
      <c r="F17" s="71">
        <v>5.7</v>
      </c>
      <c r="G17" s="71">
        <v>8.1</v>
      </c>
      <c r="H17" s="71">
        <v>6.8</v>
      </c>
      <c r="I17" s="71">
        <v>7.2</v>
      </c>
      <c r="J17" s="71">
        <v>7.4</v>
      </c>
      <c r="K17" s="71">
        <v>7.5</v>
      </c>
    </row>
    <row r="18" spans="1:12" x14ac:dyDescent="0.2">
      <c r="A18" s="22">
        <v>11</v>
      </c>
      <c r="C18" s="2" t="s">
        <v>425</v>
      </c>
      <c r="E18" s="71">
        <v>7.5</v>
      </c>
      <c r="F18" s="71">
        <v>7.4</v>
      </c>
      <c r="G18" s="71">
        <v>11.200000000000001</v>
      </c>
      <c r="H18" s="71">
        <v>8.1999999999999993</v>
      </c>
      <c r="I18" s="71">
        <v>11.7</v>
      </c>
      <c r="J18" s="71">
        <v>12</v>
      </c>
      <c r="K18" s="71">
        <v>12.2</v>
      </c>
    </row>
    <row r="19" spans="1:12" x14ac:dyDescent="0.2">
      <c r="A19" s="22">
        <v>12</v>
      </c>
      <c r="C19" s="2" t="s">
        <v>426</v>
      </c>
      <c r="E19" s="71">
        <v>59.4</v>
      </c>
      <c r="F19" s="71">
        <v>70.2</v>
      </c>
      <c r="G19" s="71">
        <v>66</v>
      </c>
      <c r="H19" s="71">
        <v>75</v>
      </c>
      <c r="I19" s="71">
        <v>108.3</v>
      </c>
      <c r="J19" s="71">
        <v>125.4</v>
      </c>
      <c r="K19" s="71">
        <v>139.69999999999999</v>
      </c>
    </row>
    <row r="20" spans="1:12" x14ac:dyDescent="0.2">
      <c r="A20" s="22">
        <v>13</v>
      </c>
      <c r="C20" s="2" t="s">
        <v>427</v>
      </c>
      <c r="E20" s="71">
        <v>34.1</v>
      </c>
      <c r="F20" s="71">
        <v>27.2</v>
      </c>
      <c r="G20" s="71">
        <v>26.6</v>
      </c>
      <c r="H20" s="71">
        <v>57.1</v>
      </c>
      <c r="I20" s="71">
        <v>60.3</v>
      </c>
      <c r="J20" s="71">
        <v>60.3</v>
      </c>
      <c r="K20" s="71">
        <v>61.4</v>
      </c>
    </row>
    <row r="21" spans="1:12" x14ac:dyDescent="0.2">
      <c r="A21" s="22">
        <v>14</v>
      </c>
      <c r="C21" s="2" t="s">
        <v>428</v>
      </c>
      <c r="E21" s="71">
        <v>20.399999999999999</v>
      </c>
      <c r="F21" s="71">
        <v>20.9</v>
      </c>
      <c r="G21" s="71">
        <v>21.2</v>
      </c>
      <c r="H21" s="71">
        <v>22</v>
      </c>
      <c r="I21" s="71">
        <v>20</v>
      </c>
      <c r="J21" s="71">
        <v>20</v>
      </c>
      <c r="K21" s="71">
        <v>25.6</v>
      </c>
    </row>
    <row r="22" spans="1:12" x14ac:dyDescent="0.2">
      <c r="A22" s="22">
        <v>15</v>
      </c>
      <c r="C22" s="2" t="s">
        <v>429</v>
      </c>
      <c r="E22" s="71">
        <v>9.9</v>
      </c>
      <c r="F22" s="71">
        <v>10.6</v>
      </c>
      <c r="G22" s="71">
        <v>11.7</v>
      </c>
      <c r="H22" s="71">
        <v>15.4</v>
      </c>
      <c r="I22" s="71">
        <v>15.7</v>
      </c>
      <c r="J22" s="71">
        <v>7.2</v>
      </c>
      <c r="K22" s="71">
        <v>7.3</v>
      </c>
    </row>
    <row r="23" spans="1:12" s="75" customFormat="1" ht="13.5" thickBot="1" x14ac:dyDescent="0.25">
      <c r="A23" s="22">
        <v>16</v>
      </c>
      <c r="B23" s="22"/>
      <c r="C23" s="2" t="s">
        <v>414</v>
      </c>
      <c r="D23" s="73"/>
      <c r="E23" s="163">
        <v>230.52541449784312</v>
      </c>
      <c r="F23" s="163">
        <v>237.25139366130017</v>
      </c>
      <c r="G23" s="163">
        <v>244.56782344369995</v>
      </c>
      <c r="H23" s="163">
        <v>279.7567429121699</v>
      </c>
      <c r="I23" s="163">
        <v>336.6854731797826</v>
      </c>
      <c r="J23" s="163">
        <v>348.38062299098175</v>
      </c>
      <c r="K23" s="163">
        <v>372.41534915542627</v>
      </c>
      <c r="L23" s="73"/>
    </row>
    <row r="24" spans="1:12" ht="13.5" thickTop="1" x14ac:dyDescent="0.2"/>
  </sheetData>
  <mergeCells count="2">
    <mergeCell ref="A1:K1"/>
    <mergeCell ref="A2:K2"/>
  </mergeCells>
  <pageMargins left="0.7" right="0.7" top="0.75" bottom="0.75" header="0.3" footer="0.3"/>
  <pageSetup orientation="landscape" r:id="rId1"/>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3B883-4D79-459C-9D57-177945277960}">
  <dimension ref="A1:N24"/>
  <sheetViews>
    <sheetView zoomScaleNormal="100" workbookViewId="0">
      <selection sqref="A1:H1"/>
    </sheetView>
  </sheetViews>
  <sheetFormatPr defaultColWidth="9.140625" defaultRowHeight="12.75" x14ac:dyDescent="0.2"/>
  <cols>
    <col min="1" max="1" width="4.7109375" style="46" customWidth="1"/>
    <col min="2" max="2" width="1.7109375" style="46" customWidth="1"/>
    <col min="3" max="3" width="19.7109375" style="46" bestFit="1" customWidth="1"/>
    <col min="4" max="4" width="1.7109375" style="46" customWidth="1"/>
    <col min="5" max="5" width="9.140625" style="46"/>
    <col min="6" max="6" width="11" style="46" bestFit="1" customWidth="1"/>
    <col min="7" max="7" width="10.42578125" style="46" customWidth="1"/>
    <col min="8" max="16384" width="9.140625" style="46"/>
  </cols>
  <sheetData>
    <row r="1" spans="1:9" x14ac:dyDescent="0.2">
      <c r="A1" s="177" t="s">
        <v>80</v>
      </c>
      <c r="B1" s="177"/>
      <c r="C1" s="177"/>
      <c r="D1" s="177"/>
      <c r="E1" s="177"/>
      <c r="F1" s="177"/>
      <c r="G1" s="177"/>
      <c r="H1" s="177"/>
    </row>
    <row r="2" spans="1:9" x14ac:dyDescent="0.2">
      <c r="A2" s="177" t="s">
        <v>430</v>
      </c>
      <c r="B2" s="177"/>
      <c r="C2" s="177"/>
      <c r="D2" s="177"/>
      <c r="E2" s="177"/>
      <c r="F2" s="177"/>
      <c r="G2" s="177"/>
      <c r="H2" s="177"/>
    </row>
    <row r="3" spans="1:9" x14ac:dyDescent="0.2">
      <c r="A3" s="55"/>
    </row>
    <row r="4" spans="1:9" ht="25.5" x14ac:dyDescent="0.2">
      <c r="A4" s="80" t="s">
        <v>2</v>
      </c>
      <c r="B4" s="51"/>
      <c r="C4" s="79" t="s">
        <v>3</v>
      </c>
      <c r="D4" s="78"/>
      <c r="E4" s="80" t="s">
        <v>298</v>
      </c>
      <c r="F4" s="80" t="s">
        <v>335</v>
      </c>
      <c r="G4" s="80" t="s">
        <v>431</v>
      </c>
      <c r="I4" s="81"/>
    </row>
    <row r="5" spans="1:9" x14ac:dyDescent="0.2">
      <c r="A5" s="51"/>
      <c r="B5" s="51"/>
      <c r="C5" s="78"/>
      <c r="D5" s="78"/>
      <c r="E5" s="51" t="s">
        <v>7</v>
      </c>
      <c r="F5" s="51" t="s">
        <v>8</v>
      </c>
      <c r="G5" s="51" t="s">
        <v>9</v>
      </c>
      <c r="I5" s="81"/>
    </row>
    <row r="6" spans="1:9" x14ac:dyDescent="0.2">
      <c r="A6" s="51"/>
      <c r="B6" s="51"/>
      <c r="C6" s="78"/>
      <c r="D6" s="78"/>
      <c r="E6" s="78"/>
      <c r="F6" s="78"/>
      <c r="G6" s="78"/>
      <c r="I6" s="81"/>
    </row>
    <row r="7" spans="1:9" x14ac:dyDescent="0.2">
      <c r="A7" s="22">
        <v>1</v>
      </c>
      <c r="B7" s="2"/>
      <c r="C7" s="76">
        <v>2013</v>
      </c>
      <c r="D7" s="76"/>
      <c r="E7" s="22">
        <v>1.1000000000000001</v>
      </c>
      <c r="F7" s="164">
        <v>0</v>
      </c>
      <c r="G7" s="164" t="s">
        <v>87</v>
      </c>
    </row>
    <row r="8" spans="1:9" x14ac:dyDescent="0.2">
      <c r="A8" s="22">
        <v>2</v>
      </c>
      <c r="B8" s="2"/>
      <c r="C8" s="76">
        <v>2014</v>
      </c>
      <c r="D8" s="76"/>
      <c r="E8" s="22">
        <v>1.2</v>
      </c>
      <c r="F8" s="164">
        <v>0</v>
      </c>
      <c r="G8" s="164" t="s">
        <v>87</v>
      </c>
    </row>
    <row r="9" spans="1:9" x14ac:dyDescent="0.2">
      <c r="A9" s="22">
        <v>3</v>
      </c>
      <c r="B9" s="2"/>
      <c r="C9" s="76">
        <v>2015</v>
      </c>
      <c r="D9" s="76"/>
      <c r="E9" s="22">
        <v>1.1000000000000001</v>
      </c>
      <c r="F9" s="164">
        <v>0</v>
      </c>
      <c r="G9" s="164" t="s">
        <v>87</v>
      </c>
    </row>
    <row r="10" spans="1:9" x14ac:dyDescent="0.2">
      <c r="A10" s="22">
        <v>4</v>
      </c>
      <c r="B10" s="2"/>
      <c r="C10" s="76">
        <v>2016</v>
      </c>
      <c r="D10" s="76"/>
      <c r="E10" s="71">
        <v>1</v>
      </c>
      <c r="F10" s="164">
        <v>0</v>
      </c>
      <c r="G10" s="164" t="s">
        <v>87</v>
      </c>
    </row>
    <row r="11" spans="1:9" x14ac:dyDescent="0.2">
      <c r="A11" s="22">
        <v>5</v>
      </c>
      <c r="B11" s="2"/>
      <c r="C11" s="76">
        <v>2017</v>
      </c>
      <c r="D11" s="76"/>
      <c r="E11" s="22">
        <v>0.7</v>
      </c>
      <c r="F11" s="164">
        <v>0</v>
      </c>
      <c r="G11" s="164" t="s">
        <v>87</v>
      </c>
    </row>
    <row r="12" spans="1:9" x14ac:dyDescent="0.2">
      <c r="A12" s="22">
        <v>6</v>
      </c>
      <c r="B12" s="2"/>
      <c r="C12" s="76">
        <v>2018</v>
      </c>
      <c r="D12" s="76"/>
      <c r="E12" s="164" t="s">
        <v>87</v>
      </c>
      <c r="F12" s="22">
        <v>0.4</v>
      </c>
      <c r="G12" s="164" t="s">
        <v>87</v>
      </c>
    </row>
    <row r="13" spans="1:9" x14ac:dyDescent="0.2">
      <c r="A13" s="22">
        <v>7</v>
      </c>
      <c r="B13" s="2"/>
      <c r="C13" s="76">
        <v>2019</v>
      </c>
      <c r="D13" s="76"/>
      <c r="E13" s="164" t="s">
        <v>87</v>
      </c>
      <c r="F13" s="164" t="s">
        <v>87</v>
      </c>
      <c r="G13" s="22">
        <v>0.4</v>
      </c>
    </row>
    <row r="14" spans="1:9" x14ac:dyDescent="0.2">
      <c r="A14" s="22">
        <v>8</v>
      </c>
      <c r="B14" s="2"/>
      <c r="C14" s="76">
        <v>2020</v>
      </c>
      <c r="D14" s="76"/>
      <c r="E14" s="164" t="s">
        <v>87</v>
      </c>
      <c r="F14" s="164" t="s">
        <v>87</v>
      </c>
      <c r="G14" s="22">
        <v>0.4</v>
      </c>
    </row>
    <row r="15" spans="1:9" x14ac:dyDescent="0.2">
      <c r="A15" s="22">
        <v>9</v>
      </c>
      <c r="B15" s="2"/>
      <c r="C15" s="76">
        <v>2021</v>
      </c>
      <c r="D15" s="76"/>
      <c r="E15" s="164" t="s">
        <v>87</v>
      </c>
      <c r="F15" s="164" t="s">
        <v>87</v>
      </c>
      <c r="G15" s="22">
        <v>2.1</v>
      </c>
    </row>
    <row r="16" spans="1:9" x14ac:dyDescent="0.2">
      <c r="A16" s="22">
        <v>10</v>
      </c>
      <c r="B16" s="2"/>
      <c r="C16" s="76">
        <v>2022</v>
      </c>
      <c r="D16" s="76"/>
      <c r="E16" s="164" t="s">
        <v>87</v>
      </c>
      <c r="F16" s="164" t="s">
        <v>87</v>
      </c>
      <c r="G16" s="22">
        <v>1.4</v>
      </c>
    </row>
    <row r="17" spans="1:14" x14ac:dyDescent="0.2">
      <c r="A17" s="22">
        <v>11</v>
      </c>
      <c r="B17" s="2"/>
      <c r="C17" s="76">
        <v>2023</v>
      </c>
      <c r="D17" s="76"/>
      <c r="E17" s="164" t="s">
        <v>87</v>
      </c>
      <c r="F17" s="164" t="s">
        <v>87</v>
      </c>
      <c r="G17" s="22">
        <v>1.4</v>
      </c>
    </row>
    <row r="18" spans="1:14" x14ac:dyDescent="0.2">
      <c r="A18" s="22">
        <v>12</v>
      </c>
      <c r="B18" s="2"/>
      <c r="C18" s="76">
        <v>2024</v>
      </c>
      <c r="D18" s="76"/>
      <c r="E18" s="164" t="s">
        <v>87</v>
      </c>
      <c r="F18" s="164" t="s">
        <v>87</v>
      </c>
      <c r="G18" s="22">
        <v>1.4</v>
      </c>
    </row>
    <row r="19" spans="1:14" x14ac:dyDescent="0.2">
      <c r="A19" s="22"/>
      <c r="B19" s="2"/>
      <c r="C19" s="2"/>
      <c r="D19" s="2"/>
      <c r="E19" s="2"/>
      <c r="F19" s="2"/>
      <c r="G19" s="2"/>
    </row>
    <row r="20" spans="1:14" x14ac:dyDescent="0.2">
      <c r="A20" s="14" t="s">
        <v>99</v>
      </c>
      <c r="B20" s="2"/>
      <c r="C20" s="2"/>
      <c r="D20" s="2"/>
      <c r="E20" s="2"/>
      <c r="F20" s="2"/>
      <c r="G20" s="2"/>
    </row>
    <row r="21" spans="1:14" ht="29.25" customHeight="1" x14ac:dyDescent="0.2">
      <c r="A21" s="77" t="s">
        <v>49</v>
      </c>
      <c r="B21" s="168" t="s">
        <v>432</v>
      </c>
      <c r="C21" s="168"/>
      <c r="D21" s="168"/>
      <c r="E21" s="168"/>
      <c r="F21" s="168"/>
      <c r="G21" s="168"/>
      <c r="H21" s="4"/>
      <c r="I21" s="4"/>
      <c r="J21" s="4"/>
      <c r="K21" s="4"/>
      <c r="L21" s="4"/>
      <c r="M21" s="4"/>
      <c r="N21" s="4"/>
    </row>
    <row r="22" spans="1:14" ht="27.75" customHeight="1" x14ac:dyDescent="0.2">
      <c r="A22" s="77" t="s">
        <v>101</v>
      </c>
      <c r="B22" s="168" t="s">
        <v>433</v>
      </c>
      <c r="C22" s="168"/>
      <c r="D22" s="168"/>
      <c r="E22" s="168"/>
      <c r="F22" s="168"/>
      <c r="G22" s="168"/>
      <c r="H22" s="4"/>
      <c r="I22" s="4"/>
      <c r="J22" s="4"/>
      <c r="K22" s="4"/>
      <c r="L22" s="4"/>
      <c r="M22" s="4"/>
      <c r="N22" s="4"/>
    </row>
    <row r="23" spans="1:14" ht="39" customHeight="1" x14ac:dyDescent="0.2">
      <c r="A23" s="40" t="s">
        <v>160</v>
      </c>
      <c r="B23" s="168" t="s">
        <v>434</v>
      </c>
      <c r="C23" s="168"/>
      <c r="D23" s="168"/>
      <c r="E23" s="168"/>
      <c r="F23" s="168"/>
      <c r="G23" s="168"/>
      <c r="H23" s="6"/>
      <c r="I23" s="6"/>
      <c r="J23" s="6"/>
      <c r="K23" s="4"/>
      <c r="L23" s="4"/>
      <c r="M23" s="4"/>
      <c r="N23" s="4"/>
    </row>
    <row r="24" spans="1:14" ht="25.5" customHeight="1" x14ac:dyDescent="0.2">
      <c r="A24" s="77" t="s">
        <v>162</v>
      </c>
      <c r="B24" s="168" t="s">
        <v>435</v>
      </c>
      <c r="C24" s="168"/>
      <c r="D24" s="168"/>
      <c r="E24" s="168"/>
      <c r="F24" s="168"/>
      <c r="G24" s="168"/>
      <c r="H24" s="4"/>
      <c r="I24" s="4"/>
      <c r="J24" s="4"/>
      <c r="K24" s="4"/>
      <c r="L24" s="4"/>
      <c r="M24" s="4"/>
      <c r="N24" s="4"/>
    </row>
  </sheetData>
  <mergeCells count="6">
    <mergeCell ref="B24:G24"/>
    <mergeCell ref="A1:H1"/>
    <mergeCell ref="A2:H2"/>
    <mergeCell ref="B21:G21"/>
    <mergeCell ref="B23:G23"/>
    <mergeCell ref="B22:G22"/>
  </mergeCells>
  <pageMargins left="0.7" right="0.7" top="0.75" bottom="0.75" header="0.3" footer="0.3"/>
  <pageSetup orientation="portrait" r:id="rId1"/>
  <customProperties>
    <customPr name="EpmWorksheetKeyString_GUI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BFC8-44D0-4D1F-9AE2-E28A607BA4C9}">
  <dimension ref="A1:J13"/>
  <sheetViews>
    <sheetView workbookViewId="0">
      <selection sqref="A1:J1"/>
    </sheetView>
  </sheetViews>
  <sheetFormatPr defaultRowHeight="15" x14ac:dyDescent="0.25"/>
  <cols>
    <col min="1" max="1" width="4.7109375" customWidth="1"/>
    <col min="2" max="2" width="1.7109375" customWidth="1"/>
    <col min="3" max="3" width="37.42578125" customWidth="1"/>
    <col min="4" max="4" width="1.7109375" customWidth="1"/>
  </cols>
  <sheetData>
    <row r="1" spans="1:10" x14ac:dyDescent="0.25">
      <c r="A1" s="177" t="s">
        <v>0</v>
      </c>
      <c r="B1" s="177"/>
      <c r="C1" s="177"/>
      <c r="D1" s="177"/>
      <c r="E1" s="177"/>
      <c r="F1" s="177"/>
      <c r="G1" s="177"/>
      <c r="H1" s="177"/>
      <c r="I1" s="177"/>
      <c r="J1" s="177"/>
    </row>
    <row r="2" spans="1:10" x14ac:dyDescent="0.25">
      <c r="A2" s="177" t="s">
        <v>436</v>
      </c>
      <c r="B2" s="177"/>
      <c r="C2" s="177"/>
      <c r="D2" s="177"/>
      <c r="E2" s="177"/>
      <c r="F2" s="177"/>
      <c r="G2" s="177"/>
      <c r="H2" s="177"/>
      <c r="I2" s="177"/>
      <c r="J2" s="177"/>
    </row>
    <row r="3" spans="1:10" x14ac:dyDescent="0.25">
      <c r="B3" s="133"/>
    </row>
    <row r="4" spans="1:10" ht="15" customHeight="1" x14ac:dyDescent="0.25">
      <c r="A4" s="78"/>
      <c r="B4" s="78"/>
      <c r="C4" s="78"/>
      <c r="D4" s="13"/>
      <c r="E4" s="27">
        <v>2019</v>
      </c>
      <c r="F4" s="27">
        <v>2020</v>
      </c>
      <c r="G4" s="27">
        <v>2021</v>
      </c>
      <c r="H4" s="27">
        <v>2022</v>
      </c>
      <c r="I4" s="27">
        <v>2023</v>
      </c>
      <c r="J4" s="27">
        <v>2024</v>
      </c>
    </row>
    <row r="5" spans="1:10" ht="26.25" x14ac:dyDescent="0.25">
      <c r="A5" s="83" t="s">
        <v>2</v>
      </c>
      <c r="B5" s="136"/>
      <c r="C5" s="83" t="s">
        <v>3</v>
      </c>
      <c r="D5" s="13"/>
      <c r="E5" s="47" t="s">
        <v>6</v>
      </c>
      <c r="F5" s="47" t="s">
        <v>6</v>
      </c>
      <c r="G5" s="47" t="s">
        <v>6</v>
      </c>
      <c r="H5" s="47" t="s">
        <v>26</v>
      </c>
      <c r="I5" s="47" t="s">
        <v>27</v>
      </c>
      <c r="J5" s="47" t="s">
        <v>28</v>
      </c>
    </row>
    <row r="6" spans="1:10" x14ac:dyDescent="0.25">
      <c r="B6" s="133"/>
      <c r="E6" s="30" t="s">
        <v>7</v>
      </c>
      <c r="F6" s="30" t="s">
        <v>8</v>
      </c>
      <c r="G6" s="30" t="s">
        <v>9</v>
      </c>
      <c r="H6" s="30" t="s">
        <v>10</v>
      </c>
      <c r="I6" s="30" t="s">
        <v>11</v>
      </c>
      <c r="J6" s="30" t="s">
        <v>12</v>
      </c>
    </row>
    <row r="7" spans="1:10" x14ac:dyDescent="0.25">
      <c r="B7" s="133"/>
    </row>
    <row r="8" spans="1:10" x14ac:dyDescent="0.25">
      <c r="A8" s="30">
        <v>1</v>
      </c>
      <c r="B8" s="30"/>
      <c r="C8" s="31" t="s">
        <v>437</v>
      </c>
      <c r="E8" s="156">
        <v>290.3</v>
      </c>
      <c r="F8" s="156">
        <v>308.8</v>
      </c>
      <c r="G8" s="156">
        <v>317.39999999999998</v>
      </c>
      <c r="H8" s="156">
        <v>330.4</v>
      </c>
      <c r="I8" s="156">
        <v>344.4</v>
      </c>
      <c r="J8" s="156">
        <v>433.3</v>
      </c>
    </row>
    <row r="9" spans="1:10" x14ac:dyDescent="0.25">
      <c r="A9" s="30">
        <v>2</v>
      </c>
      <c r="B9" s="30"/>
      <c r="C9" s="31" t="s">
        <v>438</v>
      </c>
      <c r="E9" s="156">
        <v>295</v>
      </c>
      <c r="F9" s="156">
        <v>312.3</v>
      </c>
      <c r="G9" s="156">
        <v>322.3</v>
      </c>
      <c r="H9" s="156">
        <v>334.6</v>
      </c>
      <c r="I9" s="156">
        <v>353.7</v>
      </c>
      <c r="J9" s="156">
        <v>437.8</v>
      </c>
    </row>
    <row r="10" spans="1:10" ht="15.75" thickBot="1" x14ac:dyDescent="0.3">
      <c r="A10" s="30">
        <v>3</v>
      </c>
      <c r="B10" s="30"/>
      <c r="C10" s="31" t="s">
        <v>439</v>
      </c>
      <c r="E10" s="157">
        <v>-4.7</v>
      </c>
      <c r="F10" s="157">
        <v>-3.5</v>
      </c>
      <c r="G10" s="157">
        <v>-4.9000000000000004</v>
      </c>
      <c r="H10" s="157">
        <v>-4.2</v>
      </c>
      <c r="I10" s="157">
        <v>-9.4</v>
      </c>
      <c r="J10" s="157">
        <v>-4.5</v>
      </c>
    </row>
    <row r="11" spans="1:10" ht="15.75" thickTop="1" x14ac:dyDescent="0.25">
      <c r="B11" s="124"/>
      <c r="E11" s="155"/>
      <c r="F11" s="155"/>
      <c r="G11" s="155"/>
      <c r="H11" s="155"/>
      <c r="I11" s="155"/>
      <c r="J11" s="155"/>
    </row>
    <row r="12" spans="1:10" x14ac:dyDescent="0.25">
      <c r="A12" s="33" t="s">
        <v>48</v>
      </c>
      <c r="B12" s="33"/>
      <c r="C12" s="33"/>
    </row>
    <row r="13" spans="1:10" x14ac:dyDescent="0.25">
      <c r="A13" s="114" t="s">
        <v>49</v>
      </c>
      <c r="B13" s="31" t="s">
        <v>440</v>
      </c>
      <c r="C13" s="31"/>
      <c r="D13" s="31"/>
    </row>
  </sheetData>
  <mergeCells count="2">
    <mergeCell ref="A1:J1"/>
    <mergeCell ref="A2:J2"/>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8B227-C136-4B3A-B184-4E4148591F82}">
  <dimension ref="A1:L17"/>
  <sheetViews>
    <sheetView workbookViewId="0">
      <selection sqref="A1:L1"/>
    </sheetView>
  </sheetViews>
  <sheetFormatPr defaultColWidth="8.85546875" defaultRowHeight="14.25" x14ac:dyDescent="0.2"/>
  <cols>
    <col min="1" max="1" width="6" style="1" customWidth="1"/>
    <col min="2" max="2" width="1.7109375" style="1" customWidth="1"/>
    <col min="3" max="3" width="21.140625" style="1" customWidth="1"/>
    <col min="4" max="4" width="1.7109375" style="1" customWidth="1"/>
    <col min="5" max="5" width="6.85546875" style="1" customWidth="1"/>
    <col min="6" max="6" width="1.7109375" style="1" customWidth="1"/>
    <col min="7" max="10" width="8.85546875" style="1"/>
    <col min="11" max="11" width="11.5703125" style="1" customWidth="1"/>
    <col min="12" max="16384" width="8.85546875" style="1"/>
  </cols>
  <sheetData>
    <row r="1" spans="1:12" x14ac:dyDescent="0.2">
      <c r="A1" s="177" t="s">
        <v>0</v>
      </c>
      <c r="B1" s="177"/>
      <c r="C1" s="177"/>
      <c r="D1" s="177"/>
      <c r="E1" s="177"/>
      <c r="F1" s="177"/>
      <c r="G1" s="177"/>
      <c r="H1" s="177"/>
      <c r="I1" s="177"/>
      <c r="J1" s="177"/>
      <c r="K1" s="177"/>
      <c r="L1" s="177"/>
    </row>
    <row r="2" spans="1:12" x14ac:dyDescent="0.2">
      <c r="A2" s="177" t="s">
        <v>441</v>
      </c>
      <c r="B2" s="177"/>
      <c r="C2" s="177"/>
      <c r="D2" s="177"/>
      <c r="E2" s="177"/>
      <c r="F2" s="177"/>
      <c r="G2" s="177"/>
      <c r="H2" s="177"/>
      <c r="I2" s="177"/>
      <c r="J2" s="177"/>
      <c r="K2" s="177"/>
      <c r="L2" s="177"/>
    </row>
    <row r="4" spans="1:12" x14ac:dyDescent="0.2">
      <c r="G4" s="27">
        <v>2019</v>
      </c>
      <c r="H4" s="27">
        <v>2020</v>
      </c>
      <c r="I4" s="27">
        <v>2021</v>
      </c>
      <c r="J4" s="27">
        <v>2022</v>
      </c>
      <c r="K4" s="27">
        <v>2023</v>
      </c>
      <c r="L4" s="27">
        <v>2024</v>
      </c>
    </row>
    <row r="5" spans="1:12" ht="27" customHeight="1" x14ac:dyDescent="0.2">
      <c r="A5" s="47" t="s">
        <v>2</v>
      </c>
      <c r="B5" s="82"/>
      <c r="C5" s="83" t="s">
        <v>3</v>
      </c>
      <c r="D5" s="82"/>
      <c r="E5" s="47" t="s">
        <v>442</v>
      </c>
      <c r="F5" s="82"/>
      <c r="G5" s="47" t="s">
        <v>6</v>
      </c>
      <c r="H5" s="47" t="s">
        <v>6</v>
      </c>
      <c r="I5" s="47" t="s">
        <v>6</v>
      </c>
      <c r="J5" s="47" t="s">
        <v>26</v>
      </c>
      <c r="K5" s="47" t="s">
        <v>27</v>
      </c>
      <c r="L5" s="47" t="s">
        <v>28</v>
      </c>
    </row>
    <row r="6" spans="1:12" x14ac:dyDescent="0.2">
      <c r="E6" s="84"/>
      <c r="G6" s="30" t="s">
        <v>7</v>
      </c>
      <c r="H6" s="30" t="s">
        <v>8</v>
      </c>
      <c r="I6" s="30" t="s">
        <v>9</v>
      </c>
      <c r="J6" s="30" t="s">
        <v>10</v>
      </c>
      <c r="K6" s="30" t="s">
        <v>11</v>
      </c>
      <c r="L6" s="30" t="s">
        <v>12</v>
      </c>
    </row>
    <row r="7" spans="1:12" x14ac:dyDescent="0.2">
      <c r="E7" s="84"/>
    </row>
    <row r="8" spans="1:12" x14ac:dyDescent="0.2">
      <c r="A8" s="30">
        <v>1</v>
      </c>
      <c r="C8" s="31" t="s">
        <v>443</v>
      </c>
      <c r="E8" s="30" t="s">
        <v>29</v>
      </c>
      <c r="G8" s="30">
        <v>59.9</v>
      </c>
      <c r="H8" s="30">
        <v>39.200000000000003</v>
      </c>
      <c r="I8" s="30">
        <v>41.8</v>
      </c>
      <c r="J8" s="85">
        <v>34.113276249854508</v>
      </c>
      <c r="K8" s="85">
        <v>48.870580072822776</v>
      </c>
      <c r="L8" s="30">
        <v>50.4</v>
      </c>
    </row>
    <row r="9" spans="1:12" x14ac:dyDescent="0.2">
      <c r="E9" s="84"/>
    </row>
    <row r="10" spans="1:12" x14ac:dyDescent="0.2">
      <c r="A10" s="30">
        <v>2</v>
      </c>
      <c r="C10" s="31" t="s">
        <v>444</v>
      </c>
      <c r="G10" s="32">
        <v>0.15</v>
      </c>
      <c r="H10" s="32">
        <v>0.15</v>
      </c>
      <c r="I10" s="32">
        <v>0.15</v>
      </c>
      <c r="J10" s="32">
        <v>0.15</v>
      </c>
      <c r="K10" s="32">
        <v>0.15</v>
      </c>
      <c r="L10" s="32">
        <v>0.15</v>
      </c>
    </row>
    <row r="11" spans="1:12" x14ac:dyDescent="0.2">
      <c r="A11" s="30">
        <v>3</v>
      </c>
      <c r="C11" s="31" t="s">
        <v>445</v>
      </c>
      <c r="G11" s="32">
        <v>0.115</v>
      </c>
      <c r="H11" s="32">
        <v>0.115</v>
      </c>
      <c r="I11" s="32">
        <v>0.115</v>
      </c>
      <c r="J11" s="32">
        <v>0.115</v>
      </c>
      <c r="K11" s="32">
        <v>0.115</v>
      </c>
      <c r="L11" s="32">
        <v>0.115</v>
      </c>
    </row>
    <row r="12" spans="1:12" x14ac:dyDescent="0.2">
      <c r="A12" s="30">
        <v>4</v>
      </c>
      <c r="C12" s="31" t="s">
        <v>446</v>
      </c>
      <c r="G12" s="32">
        <v>0.26500000000000001</v>
      </c>
      <c r="H12" s="32">
        <v>0.26500000000000001</v>
      </c>
      <c r="I12" s="32">
        <v>0.26500000000000001</v>
      </c>
      <c r="J12" s="32">
        <v>0.26500000000000001</v>
      </c>
      <c r="K12" s="32">
        <v>0.26500000000000001</v>
      </c>
      <c r="L12" s="32">
        <v>0.26500000000000001</v>
      </c>
    </row>
    <row r="14" spans="1:12" hidden="1" x14ac:dyDescent="0.2">
      <c r="A14" s="33" t="s">
        <v>99</v>
      </c>
    </row>
    <row r="15" spans="1:12" hidden="1" x14ac:dyDescent="0.2">
      <c r="A15" s="30">
        <v>-1</v>
      </c>
      <c r="C15" s="167" t="s">
        <v>447</v>
      </c>
      <c r="D15" s="167"/>
      <c r="E15" s="167"/>
      <c r="F15" s="167"/>
      <c r="G15" s="167"/>
      <c r="H15" s="167"/>
      <c r="I15" s="167"/>
      <c r="J15" s="167"/>
      <c r="K15" s="167"/>
      <c r="L15" s="167"/>
    </row>
    <row r="16" spans="1:12" hidden="1" x14ac:dyDescent="0.2">
      <c r="A16" s="30">
        <v>-2</v>
      </c>
      <c r="C16" s="167" t="s">
        <v>448</v>
      </c>
      <c r="D16" s="167"/>
      <c r="E16" s="167"/>
      <c r="F16" s="167"/>
      <c r="G16" s="167"/>
      <c r="H16" s="167"/>
      <c r="I16" s="167"/>
      <c r="J16" s="167"/>
      <c r="K16" s="167"/>
      <c r="L16" s="167"/>
    </row>
    <row r="17" spans="1:12" hidden="1" x14ac:dyDescent="0.2">
      <c r="A17" s="30">
        <v>-3</v>
      </c>
      <c r="C17" s="167" t="s">
        <v>449</v>
      </c>
      <c r="D17" s="167"/>
      <c r="E17" s="167"/>
      <c r="F17" s="167"/>
      <c r="G17" s="167"/>
      <c r="H17" s="167"/>
      <c r="I17" s="167"/>
      <c r="J17" s="167"/>
      <c r="K17" s="167"/>
      <c r="L17" s="167"/>
    </row>
  </sheetData>
  <mergeCells count="5">
    <mergeCell ref="A1:L1"/>
    <mergeCell ref="A2:L2"/>
    <mergeCell ref="C15:L15"/>
    <mergeCell ref="C16:L16"/>
    <mergeCell ref="C17:L17"/>
  </mergeCells>
  <pageMargins left="0.7" right="0.7" top="0.75" bottom="0.75" header="0.3" footer="0.3"/>
  <pageSetup orientation="portrait" r:id="rId1"/>
  <customProperties>
    <customPr name="EpmWorksheetKeyString_GUI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E5BAB-96C3-434D-857B-14DB451AE285}">
  <dimension ref="A1:M24"/>
  <sheetViews>
    <sheetView showGridLines="0" workbookViewId="0">
      <selection activeCell="M10" sqref="M10"/>
    </sheetView>
  </sheetViews>
  <sheetFormatPr defaultRowHeight="15" x14ac:dyDescent="0.25"/>
  <cols>
    <col min="2" max="2" width="1.5703125" customWidth="1"/>
    <col min="3" max="3" width="33.42578125" customWidth="1"/>
    <col min="4" max="4" width="2.140625" customWidth="1"/>
    <col min="6" max="6" width="1.5703125" customWidth="1"/>
    <col min="7" max="7" width="11.140625" customWidth="1"/>
  </cols>
  <sheetData>
    <row r="1" spans="1:13" x14ac:dyDescent="0.25">
      <c r="A1" s="177" t="s">
        <v>23</v>
      </c>
      <c r="B1" s="177"/>
      <c r="C1" s="177"/>
      <c r="D1" s="177"/>
      <c r="E1" s="177"/>
      <c r="F1" s="177"/>
      <c r="G1" s="177"/>
      <c r="H1" s="177"/>
      <c r="I1" s="177"/>
      <c r="J1" s="177"/>
      <c r="K1" s="177"/>
      <c r="L1" s="177"/>
      <c r="M1" s="177"/>
    </row>
    <row r="2" spans="1:13" x14ac:dyDescent="0.25">
      <c r="A2" s="177" t="s">
        <v>441</v>
      </c>
      <c r="B2" s="177"/>
      <c r="C2" s="177"/>
      <c r="D2" s="177"/>
      <c r="E2" s="177"/>
      <c r="F2" s="177"/>
      <c r="G2" s="177"/>
      <c r="H2" s="177"/>
      <c r="I2" s="177"/>
      <c r="J2" s="177"/>
      <c r="K2" s="177"/>
      <c r="L2" s="177"/>
      <c r="M2" s="177"/>
    </row>
    <row r="4" spans="1:13" x14ac:dyDescent="0.25">
      <c r="G4" s="27">
        <v>2013</v>
      </c>
      <c r="H4" s="27">
        <v>2013</v>
      </c>
      <c r="I4" s="27">
        <v>2014</v>
      </c>
      <c r="J4" s="27">
        <v>2015</v>
      </c>
      <c r="K4" s="27">
        <v>2016</v>
      </c>
      <c r="L4" s="27">
        <v>2017</v>
      </c>
      <c r="M4" s="27">
        <v>2018</v>
      </c>
    </row>
    <row r="5" spans="1:13" ht="26.25" thickBot="1" x14ac:dyDescent="0.3">
      <c r="A5" s="28" t="s">
        <v>25</v>
      </c>
      <c r="B5" s="13"/>
      <c r="C5" s="29" t="s">
        <v>3</v>
      </c>
      <c r="D5" s="13"/>
      <c r="E5" s="28" t="s">
        <v>4</v>
      </c>
      <c r="F5" s="13"/>
      <c r="G5" s="28" t="s">
        <v>450</v>
      </c>
      <c r="H5" s="28" t="s">
        <v>6</v>
      </c>
      <c r="I5" s="28" t="s">
        <v>6</v>
      </c>
      <c r="J5" s="28" t="s">
        <v>6</v>
      </c>
      <c r="K5" s="28" t="s">
        <v>6</v>
      </c>
      <c r="L5" s="28" t="s">
        <v>6</v>
      </c>
      <c r="M5" s="28" t="s">
        <v>6</v>
      </c>
    </row>
    <row r="6" spans="1:13" x14ac:dyDescent="0.25">
      <c r="G6" s="30" t="s">
        <v>7</v>
      </c>
      <c r="H6" s="30" t="s">
        <v>8</v>
      </c>
      <c r="I6" s="30" t="s">
        <v>9</v>
      </c>
      <c r="J6" s="30" t="s">
        <v>10</v>
      </c>
      <c r="K6" s="30" t="s">
        <v>11</v>
      </c>
      <c r="L6" s="30" t="s">
        <v>12</v>
      </c>
      <c r="M6" s="30" t="s">
        <v>13</v>
      </c>
    </row>
    <row r="8" spans="1:13" x14ac:dyDescent="0.25">
      <c r="A8" s="30">
        <v>1</v>
      </c>
      <c r="C8" s="31" t="s">
        <v>443</v>
      </c>
      <c r="E8" s="30" t="s">
        <v>15</v>
      </c>
      <c r="G8" s="44">
        <v>51.9</v>
      </c>
      <c r="H8" s="44">
        <v>48.2</v>
      </c>
      <c r="I8" s="44">
        <v>6.1</v>
      </c>
      <c r="J8" s="44">
        <v>19.399999999999999</v>
      </c>
      <c r="K8" s="44">
        <v>17.3</v>
      </c>
      <c r="L8" s="44">
        <v>1</v>
      </c>
      <c r="M8" s="44">
        <v>38.5</v>
      </c>
    </row>
    <row r="9" spans="1:13" ht="11.45" customHeight="1" x14ac:dyDescent="0.25">
      <c r="G9" s="16"/>
      <c r="H9" s="16"/>
      <c r="I9" s="16"/>
      <c r="J9" s="16"/>
      <c r="K9" s="16"/>
      <c r="L9" s="16"/>
      <c r="M9" s="16"/>
    </row>
    <row r="10" spans="1:13" x14ac:dyDescent="0.25">
      <c r="A10" s="30">
        <v>2</v>
      </c>
      <c r="C10" s="31" t="s">
        <v>443</v>
      </c>
      <c r="E10" s="30" t="s">
        <v>22</v>
      </c>
      <c r="G10" s="44">
        <v>10</v>
      </c>
      <c r="H10" s="44">
        <v>25.8</v>
      </c>
      <c r="I10" s="44">
        <v>24</v>
      </c>
      <c r="J10" s="44">
        <v>15.7</v>
      </c>
      <c r="K10" s="44">
        <v>4.4000000000000004</v>
      </c>
      <c r="L10" s="44">
        <v>-5.0999999999999996</v>
      </c>
      <c r="M10" s="44">
        <v>-6</v>
      </c>
    </row>
    <row r="12" spans="1:13" x14ac:dyDescent="0.25">
      <c r="A12" s="30">
        <v>3</v>
      </c>
      <c r="C12" s="31" t="s">
        <v>444</v>
      </c>
      <c r="G12" s="32">
        <v>0.15</v>
      </c>
      <c r="H12" s="32">
        <v>0.15</v>
      </c>
      <c r="I12" s="32">
        <v>0.15</v>
      </c>
      <c r="J12" s="32">
        <v>0.15</v>
      </c>
      <c r="K12" s="32">
        <v>0.15</v>
      </c>
      <c r="L12" s="32">
        <v>0.15</v>
      </c>
      <c r="M12" s="32">
        <v>0.15</v>
      </c>
    </row>
    <row r="13" spans="1:13" x14ac:dyDescent="0.25">
      <c r="A13" s="30">
        <v>4</v>
      </c>
      <c r="C13" s="31" t="s">
        <v>445</v>
      </c>
      <c r="G13" s="32">
        <v>0.115</v>
      </c>
      <c r="H13" s="32">
        <v>0.115</v>
      </c>
      <c r="I13" s="32">
        <v>0.115</v>
      </c>
      <c r="J13" s="32">
        <v>0.115</v>
      </c>
      <c r="K13" s="32">
        <v>0.115</v>
      </c>
      <c r="L13" s="32">
        <v>0.115</v>
      </c>
      <c r="M13" s="32">
        <v>0.115</v>
      </c>
    </row>
    <row r="14" spans="1:13" x14ac:dyDescent="0.25">
      <c r="A14" s="30">
        <v>5</v>
      </c>
      <c r="C14" s="31" t="s">
        <v>446</v>
      </c>
      <c r="G14" s="32">
        <v>0.26500000000000001</v>
      </c>
      <c r="H14" s="32">
        <v>0.26500000000000001</v>
      </c>
      <c r="I14" s="32">
        <v>0.26500000000000001</v>
      </c>
      <c r="J14" s="32">
        <v>0.26500000000000001</v>
      </c>
      <c r="K14" s="32">
        <v>0.26500000000000001</v>
      </c>
      <c r="L14" s="32">
        <v>0.26500000000000001</v>
      </c>
      <c r="M14" s="32">
        <v>0.26500000000000001</v>
      </c>
    </row>
    <row r="16" spans="1:13" hidden="1" x14ac:dyDescent="0.25">
      <c r="A16" s="33" t="s">
        <v>99</v>
      </c>
    </row>
    <row r="17" spans="1:13" hidden="1" x14ac:dyDescent="0.25">
      <c r="A17" s="30">
        <v>-1</v>
      </c>
      <c r="C17" s="167" t="s">
        <v>451</v>
      </c>
      <c r="D17" s="167"/>
      <c r="E17" s="167"/>
      <c r="F17" s="167"/>
      <c r="G17" s="167"/>
      <c r="H17" s="167"/>
      <c r="I17" s="167"/>
      <c r="J17" s="167"/>
      <c r="K17" s="167"/>
      <c r="L17" s="167"/>
      <c r="M17" s="167"/>
    </row>
    <row r="18" spans="1:13" hidden="1" x14ac:dyDescent="0.25">
      <c r="A18" s="30">
        <v>-2</v>
      </c>
      <c r="C18" s="191" t="s">
        <v>452</v>
      </c>
      <c r="D18" s="191"/>
      <c r="E18" s="191"/>
      <c r="F18" s="191"/>
      <c r="G18" s="191"/>
      <c r="H18" s="191"/>
      <c r="I18" s="191"/>
      <c r="J18" s="191"/>
      <c r="K18" s="191"/>
      <c r="L18" s="191"/>
      <c r="M18" s="191"/>
    </row>
    <row r="19" spans="1:13" hidden="1" x14ac:dyDescent="0.25">
      <c r="A19" s="30">
        <v>-3</v>
      </c>
      <c r="C19" s="167" t="s">
        <v>453</v>
      </c>
      <c r="D19" s="167"/>
      <c r="E19" s="167"/>
      <c r="F19" s="167"/>
      <c r="G19" s="167"/>
      <c r="H19" s="167"/>
      <c r="I19" s="167"/>
      <c r="J19" s="167"/>
      <c r="K19" s="167"/>
      <c r="L19" s="167"/>
      <c r="M19" s="167"/>
    </row>
    <row r="20" spans="1:13" hidden="1" x14ac:dyDescent="0.25">
      <c r="A20" s="30">
        <v>-4</v>
      </c>
      <c r="C20" s="167" t="s">
        <v>454</v>
      </c>
      <c r="D20" s="167"/>
      <c r="E20" s="167"/>
      <c r="F20" s="167"/>
      <c r="G20" s="167"/>
      <c r="H20" s="167"/>
      <c r="I20" s="167"/>
      <c r="J20" s="167"/>
      <c r="K20" s="167"/>
      <c r="L20" s="167"/>
      <c r="M20" s="167"/>
    </row>
    <row r="21" spans="1:13" hidden="1" x14ac:dyDescent="0.25">
      <c r="A21" s="30">
        <v>-5</v>
      </c>
      <c r="C21" s="167" t="s">
        <v>455</v>
      </c>
      <c r="D21" s="167"/>
      <c r="E21" s="167"/>
      <c r="F21" s="167"/>
      <c r="G21" s="167"/>
      <c r="H21" s="167"/>
      <c r="I21" s="167"/>
      <c r="J21" s="167"/>
      <c r="K21" s="167"/>
      <c r="L21" s="167"/>
      <c r="M21" s="167"/>
    </row>
    <row r="22" spans="1:13" hidden="1" x14ac:dyDescent="0.25">
      <c r="A22" s="30">
        <v>-6</v>
      </c>
      <c r="C22" s="167" t="s">
        <v>456</v>
      </c>
      <c r="D22" s="167"/>
      <c r="E22" s="167"/>
      <c r="F22" s="167"/>
      <c r="G22" s="167"/>
      <c r="H22" s="167"/>
      <c r="I22" s="167"/>
      <c r="J22" s="167"/>
      <c r="K22" s="167"/>
      <c r="L22" s="167"/>
      <c r="M22" s="167"/>
    </row>
    <row r="23" spans="1:13" hidden="1" x14ac:dyDescent="0.25">
      <c r="A23" s="30">
        <v>-7</v>
      </c>
      <c r="C23" s="167" t="s">
        <v>457</v>
      </c>
      <c r="D23" s="167"/>
      <c r="E23" s="167"/>
      <c r="F23" s="167"/>
      <c r="G23" s="167"/>
      <c r="H23" s="167"/>
      <c r="I23" s="167"/>
      <c r="J23" s="167"/>
      <c r="K23" s="167"/>
      <c r="L23" s="167"/>
      <c r="M23" s="167"/>
    </row>
    <row r="24" spans="1:13" hidden="1" x14ac:dyDescent="0.25"/>
  </sheetData>
  <mergeCells count="9">
    <mergeCell ref="C21:M21"/>
    <mergeCell ref="C22:M22"/>
    <mergeCell ref="C23:M23"/>
    <mergeCell ref="A1:M1"/>
    <mergeCell ref="A2:M2"/>
    <mergeCell ref="C17:M17"/>
    <mergeCell ref="C18:M18"/>
    <mergeCell ref="C19:M19"/>
    <mergeCell ref="C20:M20"/>
  </mergeCells>
  <pageMargins left="0.7" right="0.7" top="0.75" bottom="0.75" header="0.3" footer="0.3"/>
  <pageSetup orientation="portrait" r:id="rId1"/>
  <customProperties>
    <customPr name="EpmWorksheetKeyString_GUI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3ED19-B7E2-4C38-8625-7DB84AE0C9E1}">
  <dimension ref="A1:J8"/>
  <sheetViews>
    <sheetView workbookViewId="0">
      <selection sqref="A1:J1"/>
    </sheetView>
  </sheetViews>
  <sheetFormatPr defaultRowHeight="15" x14ac:dyDescent="0.25"/>
  <cols>
    <col min="1" max="1" width="4.7109375" customWidth="1"/>
    <col min="2" max="2" width="1.7109375" customWidth="1"/>
    <col min="3" max="3" width="26" bestFit="1" customWidth="1"/>
    <col min="4" max="4" width="1.7109375" customWidth="1"/>
  </cols>
  <sheetData>
    <row r="1" spans="1:10" x14ac:dyDescent="0.25">
      <c r="A1" s="165" t="s">
        <v>0</v>
      </c>
      <c r="B1" s="165"/>
      <c r="C1" s="165"/>
      <c r="D1" s="165"/>
      <c r="E1" s="165"/>
      <c r="F1" s="165"/>
      <c r="G1" s="165"/>
      <c r="H1" s="165"/>
      <c r="I1" s="165"/>
      <c r="J1" s="165"/>
    </row>
    <row r="2" spans="1:10" x14ac:dyDescent="0.25">
      <c r="A2" s="165" t="s">
        <v>458</v>
      </c>
      <c r="B2" s="165"/>
      <c r="C2" s="165"/>
      <c r="D2" s="165"/>
      <c r="E2" s="165"/>
      <c r="F2" s="165"/>
      <c r="G2" s="165"/>
      <c r="H2" s="165"/>
      <c r="I2" s="165"/>
      <c r="J2" s="165"/>
    </row>
    <row r="3" spans="1:10" x14ac:dyDescent="0.25">
      <c r="A3" s="2"/>
      <c r="B3" s="2"/>
      <c r="C3" s="2"/>
      <c r="D3" s="2"/>
      <c r="E3" s="2"/>
      <c r="F3" s="2"/>
      <c r="G3" s="2"/>
      <c r="H3" s="2"/>
      <c r="I3" s="2"/>
      <c r="J3" s="2"/>
    </row>
    <row r="4" spans="1:10" x14ac:dyDescent="0.25">
      <c r="A4" s="9"/>
      <c r="B4" s="9"/>
      <c r="C4" s="9"/>
      <c r="D4" s="9"/>
      <c r="E4" s="21">
        <v>2019</v>
      </c>
      <c r="F4" s="21">
        <v>2020</v>
      </c>
      <c r="G4" s="21">
        <v>2021</v>
      </c>
      <c r="H4" s="21">
        <v>2022</v>
      </c>
      <c r="I4" s="21">
        <v>2023</v>
      </c>
      <c r="J4" s="21">
        <v>2024</v>
      </c>
    </row>
    <row r="5" spans="1:10" ht="26.25" x14ac:dyDescent="0.25">
      <c r="A5" s="5" t="s">
        <v>2</v>
      </c>
      <c r="B5" s="6"/>
      <c r="C5" s="15" t="s">
        <v>3</v>
      </c>
      <c r="D5" s="6"/>
      <c r="E5" s="5" t="s">
        <v>6</v>
      </c>
      <c r="F5" s="5" t="s">
        <v>6</v>
      </c>
      <c r="G5" s="5" t="s">
        <v>6</v>
      </c>
      <c r="H5" s="5" t="s">
        <v>26</v>
      </c>
      <c r="I5" s="5" t="s">
        <v>27</v>
      </c>
      <c r="J5" s="5" t="s">
        <v>28</v>
      </c>
    </row>
    <row r="6" spans="1:10" x14ac:dyDescent="0.25">
      <c r="A6" s="2"/>
      <c r="B6" s="2"/>
      <c r="C6" s="2"/>
      <c r="D6" s="2"/>
      <c r="E6" s="22" t="s">
        <v>7</v>
      </c>
      <c r="F6" s="22" t="s">
        <v>8</v>
      </c>
      <c r="G6" s="30" t="s">
        <v>9</v>
      </c>
      <c r="H6" s="30" t="s">
        <v>10</v>
      </c>
      <c r="I6" s="30" t="s">
        <v>11</v>
      </c>
      <c r="J6" s="30" t="s">
        <v>12</v>
      </c>
    </row>
    <row r="7" spans="1:10" x14ac:dyDescent="0.25">
      <c r="A7" s="2"/>
      <c r="B7" s="2"/>
      <c r="C7" s="2"/>
      <c r="D7" s="2"/>
      <c r="E7" s="2"/>
      <c r="F7" s="2"/>
    </row>
    <row r="8" spans="1:10" x14ac:dyDescent="0.25">
      <c r="A8" s="22">
        <v>1</v>
      </c>
      <c r="B8" s="2"/>
      <c r="C8" s="2" t="s">
        <v>459</v>
      </c>
      <c r="D8" s="2"/>
      <c r="E8" s="16">
        <v>121.4</v>
      </c>
      <c r="F8" s="16">
        <v>124.6</v>
      </c>
      <c r="G8" s="30">
        <v>116.2</v>
      </c>
      <c r="H8" s="30">
        <v>118.5</v>
      </c>
      <c r="I8" s="30">
        <v>122.5</v>
      </c>
      <c r="J8" s="30">
        <v>127.2</v>
      </c>
    </row>
  </sheetData>
  <mergeCells count="2">
    <mergeCell ref="A1:J1"/>
    <mergeCell ref="A2:J2"/>
  </mergeCells>
  <pageMargins left="0.7" right="0.7" top="0.75" bottom="0.75" header="0.3" footer="0.3"/>
  <pageSetup orientation="portrait" horizontalDpi="1200" verticalDpi="1200" r:id="rId1"/>
  <customProperties>
    <customPr name="EpmWorksheetKeyString_GUI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C7C9A-989F-40DB-9CA2-ABE43C634773}">
  <dimension ref="A1:G18"/>
  <sheetViews>
    <sheetView workbookViewId="0">
      <selection activeCell="C1" sqref="C1"/>
    </sheetView>
  </sheetViews>
  <sheetFormatPr defaultRowHeight="15" x14ac:dyDescent="0.25"/>
  <cols>
    <col min="1" max="1" width="4.7109375" customWidth="1"/>
    <col min="2" max="2" width="1.7109375" customWidth="1"/>
    <col min="3" max="3" width="34.5703125" customWidth="1"/>
    <col min="4" max="4" width="1.7109375" customWidth="1"/>
    <col min="7" max="7" width="9" bestFit="1" customWidth="1"/>
  </cols>
  <sheetData>
    <row r="1" spans="1:7" x14ac:dyDescent="0.25">
      <c r="A1" s="3" t="s">
        <v>23</v>
      </c>
      <c r="B1" s="3"/>
      <c r="C1" s="3"/>
      <c r="D1" s="3"/>
      <c r="E1" s="3"/>
      <c r="F1" s="3"/>
      <c r="G1" s="3"/>
    </row>
    <row r="2" spans="1:7" x14ac:dyDescent="0.25">
      <c r="A2" s="3" t="s">
        <v>460</v>
      </c>
      <c r="B2" s="3"/>
      <c r="C2" s="3"/>
      <c r="D2" s="3"/>
      <c r="E2" s="3"/>
      <c r="F2" s="3"/>
      <c r="G2" s="3"/>
    </row>
    <row r="3" spans="1:7" x14ac:dyDescent="0.25">
      <c r="A3" s="2"/>
      <c r="B3" s="2"/>
      <c r="C3" s="2"/>
      <c r="D3" s="2"/>
      <c r="E3" s="2"/>
      <c r="F3" s="2"/>
      <c r="G3" s="2"/>
    </row>
    <row r="4" spans="1:7" x14ac:dyDescent="0.25">
      <c r="A4" s="9"/>
      <c r="B4" s="9"/>
      <c r="C4" s="9"/>
      <c r="D4" s="9"/>
      <c r="E4" s="21">
        <v>2022</v>
      </c>
      <c r="F4" s="21">
        <v>2023</v>
      </c>
      <c r="G4" s="21">
        <v>2024</v>
      </c>
    </row>
    <row r="5" spans="1:7" ht="26.25" x14ac:dyDescent="0.25">
      <c r="A5" s="5" t="s">
        <v>2</v>
      </c>
      <c r="B5" s="6"/>
      <c r="C5" s="15" t="s">
        <v>3</v>
      </c>
      <c r="D5" s="6"/>
      <c r="E5" s="5" t="s">
        <v>26</v>
      </c>
      <c r="F5" s="5" t="s">
        <v>27</v>
      </c>
      <c r="G5" s="5" t="s">
        <v>28</v>
      </c>
    </row>
    <row r="6" spans="1:7" x14ac:dyDescent="0.25">
      <c r="A6" s="2"/>
      <c r="B6" s="2"/>
      <c r="C6" s="2"/>
      <c r="D6" s="2"/>
      <c r="E6" s="22" t="s">
        <v>7</v>
      </c>
      <c r="F6" s="22" t="s">
        <v>8</v>
      </c>
      <c r="G6" s="22" t="s">
        <v>9</v>
      </c>
    </row>
    <row r="7" spans="1:7" x14ac:dyDescent="0.25">
      <c r="A7" s="2"/>
      <c r="B7" s="2"/>
      <c r="C7" s="2"/>
      <c r="D7" s="2"/>
      <c r="E7" s="2"/>
      <c r="F7" s="2"/>
      <c r="G7" s="2"/>
    </row>
    <row r="8" spans="1:7" x14ac:dyDescent="0.25">
      <c r="A8" s="22">
        <v>1</v>
      </c>
      <c r="B8" s="2"/>
      <c r="C8" s="2" t="s">
        <v>461</v>
      </c>
      <c r="D8" s="2"/>
      <c r="E8" s="16">
        <f>((41.2+0.217)+75.75)</f>
        <v>117.167</v>
      </c>
      <c r="F8" s="16">
        <f>((42.5+0.27)+77.4)</f>
        <v>120.17000000000002</v>
      </c>
      <c r="G8" s="16">
        <f>((44.2+0.3)+79.9)</f>
        <v>124.4</v>
      </c>
    </row>
    <row r="9" spans="1:7" x14ac:dyDescent="0.25">
      <c r="A9" s="22">
        <v>2</v>
      </c>
      <c r="B9" s="2"/>
      <c r="C9" s="2" t="s">
        <v>462</v>
      </c>
      <c r="D9" s="2"/>
      <c r="E9" s="16">
        <f>0.7+0.64</f>
        <v>1.3399999999999999</v>
      </c>
      <c r="F9" s="16">
        <f>0.4+0.6</f>
        <v>1</v>
      </c>
      <c r="G9" s="16">
        <f>0.44+0.5</f>
        <v>0.94</v>
      </c>
    </row>
    <row r="10" spans="1:7" x14ac:dyDescent="0.25">
      <c r="A10" s="22">
        <v>3</v>
      </c>
      <c r="B10" s="2"/>
      <c r="C10" s="2" t="s">
        <v>463</v>
      </c>
      <c r="D10" s="2"/>
      <c r="E10" s="16">
        <f>0.19+0.3</f>
        <v>0.49</v>
      </c>
      <c r="F10" s="16">
        <f>0.1+0.2</f>
        <v>0.30000000000000004</v>
      </c>
      <c r="G10" s="16">
        <f>0.37+0.95</f>
        <v>1.3199999999999998</v>
      </c>
    </row>
    <row r="11" spans="1:7" x14ac:dyDescent="0.25">
      <c r="A11" s="22">
        <v>4</v>
      </c>
      <c r="B11" s="2"/>
      <c r="C11" s="2" t="s">
        <v>464</v>
      </c>
      <c r="D11" s="2"/>
      <c r="E11" s="16">
        <f>0.44+0.8</f>
        <v>1.24</v>
      </c>
      <c r="F11" s="16">
        <f>1+1.9</f>
        <v>2.9</v>
      </c>
      <c r="G11" s="16">
        <f>0.95+1.7</f>
        <v>2.65</v>
      </c>
    </row>
    <row r="12" spans="1:7" x14ac:dyDescent="0.25">
      <c r="A12" s="22">
        <v>5</v>
      </c>
      <c r="B12" s="2"/>
      <c r="C12" s="2" t="s">
        <v>465</v>
      </c>
      <c r="D12" s="2"/>
      <c r="E12" s="25">
        <f>SUM(E8:E11)</f>
        <v>120.23699999999999</v>
      </c>
      <c r="F12" s="25">
        <f>SUM(F8:F11)</f>
        <v>124.37000000000002</v>
      </c>
      <c r="G12" s="25">
        <f t="shared" ref="G12" si="0">SUM(G8:G11)</f>
        <v>129.31</v>
      </c>
    </row>
    <row r="13" spans="1:7" x14ac:dyDescent="0.25">
      <c r="A13" s="22">
        <v>6</v>
      </c>
      <c r="B13" s="2"/>
      <c r="C13" s="2" t="s">
        <v>466</v>
      </c>
      <c r="D13" s="2"/>
      <c r="E13" s="16">
        <f>-0.44-1.34</f>
        <v>-1.78</v>
      </c>
      <c r="F13" s="16">
        <f>-0.54-1.38</f>
        <v>-1.92</v>
      </c>
      <c r="G13" s="16">
        <f>-0.7-1.4</f>
        <v>-2.0999999999999996</v>
      </c>
    </row>
    <row r="14" spans="1:7" ht="15.75" thickBot="1" x14ac:dyDescent="0.3">
      <c r="A14" s="22">
        <v>7</v>
      </c>
      <c r="B14" s="2"/>
      <c r="C14" s="2" t="s">
        <v>62</v>
      </c>
      <c r="D14" s="2"/>
      <c r="E14" s="26">
        <f>SUM(E8:E13)-E12</f>
        <v>118.45699999999999</v>
      </c>
      <c r="F14" s="26">
        <f t="shared" ref="F14:G14" si="1">SUM(F8:F13)-F12</f>
        <v>122.45000000000003</v>
      </c>
      <c r="G14" s="26">
        <f t="shared" si="1"/>
        <v>127.20999999999998</v>
      </c>
    </row>
    <row r="15" spans="1:7" ht="15.75" thickTop="1" x14ac:dyDescent="0.25">
      <c r="A15" s="2"/>
      <c r="B15" s="2"/>
      <c r="C15" s="2"/>
      <c r="D15" s="2"/>
      <c r="E15" s="2"/>
      <c r="F15" s="2"/>
      <c r="G15" s="2"/>
    </row>
    <row r="16" spans="1:7" x14ac:dyDescent="0.25">
      <c r="A16" s="9" t="s">
        <v>99</v>
      </c>
      <c r="B16" s="2"/>
      <c r="C16" s="2"/>
      <c r="D16" s="2"/>
      <c r="E16" s="2"/>
      <c r="F16" s="2"/>
      <c r="G16" s="2"/>
    </row>
    <row r="17" spans="1:7" ht="30" customHeight="1" x14ac:dyDescent="0.25">
      <c r="A17" s="49" t="s">
        <v>49</v>
      </c>
      <c r="B17" s="168" t="s">
        <v>467</v>
      </c>
      <c r="C17" s="168"/>
      <c r="D17" s="168"/>
      <c r="E17" s="168"/>
      <c r="F17" s="168"/>
      <c r="G17" s="168"/>
    </row>
    <row r="18" spans="1:7" ht="42" customHeight="1" x14ac:dyDescent="0.25">
      <c r="A18" s="49" t="s">
        <v>101</v>
      </c>
      <c r="B18" s="168" t="s">
        <v>468</v>
      </c>
      <c r="C18" s="168"/>
      <c r="D18" s="168"/>
      <c r="E18" s="168"/>
      <c r="F18" s="168"/>
      <c r="G18" s="168"/>
    </row>
  </sheetData>
  <mergeCells count="2">
    <mergeCell ref="B17:G17"/>
    <mergeCell ref="B18:G18"/>
  </mergeCells>
  <pageMargins left="0.7" right="0.7" top="0.75" bottom="0.75" header="0.3" footer="0.3"/>
  <pageSetup orientation="portrait" horizontalDpi="1200" verticalDpi="1200" r:id="rId1"/>
  <customProperties>
    <customPr name="EpmWorksheetKeyString_GUI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465D-E3B8-4498-897D-8D0DE3F048DF}">
  <dimension ref="A1:G18"/>
  <sheetViews>
    <sheetView workbookViewId="0">
      <selection activeCell="C1" sqref="C1"/>
    </sheetView>
  </sheetViews>
  <sheetFormatPr defaultRowHeight="15" x14ac:dyDescent="0.25"/>
  <cols>
    <col min="1" max="1" width="4.7109375" customWidth="1"/>
    <col min="2" max="2" width="1.7109375" customWidth="1"/>
    <col min="3" max="3" width="29.7109375" customWidth="1"/>
    <col min="4" max="4" width="1.7109375" customWidth="1"/>
    <col min="5" max="5" width="10.5703125" customWidth="1"/>
    <col min="6" max="6" width="11.85546875" customWidth="1"/>
    <col min="7" max="7" width="11.42578125" customWidth="1"/>
  </cols>
  <sheetData>
    <row r="1" spans="1:7" x14ac:dyDescent="0.25">
      <c r="A1" s="3" t="s">
        <v>64</v>
      </c>
      <c r="B1" s="3"/>
      <c r="C1" s="3"/>
      <c r="D1" s="3"/>
      <c r="E1" s="3"/>
      <c r="F1" s="3"/>
      <c r="G1" s="3"/>
    </row>
    <row r="2" spans="1:7" x14ac:dyDescent="0.25">
      <c r="A2" s="3" t="s">
        <v>469</v>
      </c>
      <c r="B2" s="3"/>
      <c r="C2" s="3"/>
      <c r="D2" s="3"/>
      <c r="E2" s="3"/>
      <c r="F2" s="3"/>
      <c r="G2" s="3"/>
    </row>
    <row r="3" spans="1:7" x14ac:dyDescent="0.25">
      <c r="A3" s="2"/>
      <c r="B3" s="2"/>
      <c r="C3" s="2"/>
      <c r="D3" s="2"/>
      <c r="E3" s="2"/>
      <c r="F3" s="2"/>
      <c r="G3" s="2"/>
    </row>
    <row r="4" spans="1:7" x14ac:dyDescent="0.25">
      <c r="A4" s="9"/>
      <c r="B4" s="9"/>
      <c r="C4" s="9"/>
      <c r="D4" s="9"/>
      <c r="E4" s="21">
        <v>2022</v>
      </c>
      <c r="F4" s="21">
        <v>2023</v>
      </c>
      <c r="G4" s="21">
        <v>2024</v>
      </c>
    </row>
    <row r="5" spans="1:7" ht="26.25" x14ac:dyDescent="0.25">
      <c r="A5" s="5" t="s">
        <v>2</v>
      </c>
      <c r="B5" s="6"/>
      <c r="C5" s="15" t="s">
        <v>3</v>
      </c>
      <c r="D5" s="6"/>
      <c r="E5" s="5" t="s">
        <v>26</v>
      </c>
      <c r="F5" s="5" t="s">
        <v>27</v>
      </c>
      <c r="G5" s="5" t="s">
        <v>28</v>
      </c>
    </row>
    <row r="6" spans="1:7" x14ac:dyDescent="0.25">
      <c r="A6" s="2"/>
      <c r="B6" s="2"/>
      <c r="C6" s="2"/>
      <c r="D6" s="2"/>
      <c r="E6" s="22" t="s">
        <v>7</v>
      </c>
      <c r="F6" s="22" t="s">
        <v>8</v>
      </c>
      <c r="G6" s="22" t="s">
        <v>9</v>
      </c>
    </row>
    <row r="7" spans="1:7" x14ac:dyDescent="0.25">
      <c r="A7" s="2"/>
      <c r="B7" s="2"/>
      <c r="C7" s="2"/>
      <c r="D7" s="2"/>
      <c r="E7" s="2"/>
      <c r="F7" s="2"/>
      <c r="G7" s="2"/>
    </row>
    <row r="8" spans="1:7" x14ac:dyDescent="0.25">
      <c r="A8" s="22">
        <v>1</v>
      </c>
      <c r="B8" s="2"/>
      <c r="C8" s="2" t="s">
        <v>470</v>
      </c>
      <c r="D8" s="2"/>
      <c r="E8" s="16">
        <v>0</v>
      </c>
      <c r="F8" s="16">
        <v>0.2</v>
      </c>
      <c r="G8" s="16">
        <v>0.4</v>
      </c>
    </row>
    <row r="9" spans="1:7" x14ac:dyDescent="0.25">
      <c r="A9" s="22">
        <v>2</v>
      </c>
      <c r="B9" s="2"/>
      <c r="C9" s="2" t="s">
        <v>471</v>
      </c>
      <c r="D9" s="2"/>
      <c r="E9" s="16">
        <v>0.3</v>
      </c>
      <c r="F9" s="16">
        <v>0.2</v>
      </c>
      <c r="G9" s="16">
        <v>0</v>
      </c>
    </row>
    <row r="10" spans="1:7" x14ac:dyDescent="0.25">
      <c r="A10" s="22">
        <v>3</v>
      </c>
      <c r="B10" s="2"/>
      <c r="C10" s="2" t="s">
        <v>472</v>
      </c>
      <c r="D10" s="2"/>
      <c r="E10" s="16">
        <v>1.6E-2</v>
      </c>
      <c r="F10" s="16">
        <v>0.2</v>
      </c>
      <c r="G10" s="16">
        <v>0.9</v>
      </c>
    </row>
    <row r="11" spans="1:7" x14ac:dyDescent="0.25">
      <c r="A11" s="22">
        <v>4</v>
      </c>
      <c r="B11" s="2"/>
      <c r="C11" s="2" t="s">
        <v>473</v>
      </c>
      <c r="D11" s="2"/>
      <c r="E11" s="16">
        <v>0.2</v>
      </c>
      <c r="F11" s="16">
        <v>-0.3</v>
      </c>
      <c r="G11" s="16">
        <v>0</v>
      </c>
    </row>
    <row r="12" spans="1:7" ht="15.75" thickBot="1" x14ac:dyDescent="0.3">
      <c r="A12" s="22">
        <v>5</v>
      </c>
      <c r="B12" s="2"/>
      <c r="C12" s="2" t="s">
        <v>62</v>
      </c>
      <c r="D12" s="2"/>
      <c r="E12" s="26">
        <f>SUM(E8:E11)</f>
        <v>0.51600000000000001</v>
      </c>
      <c r="F12" s="26">
        <f>SUM(F8:F11)</f>
        <v>0.3000000000000001</v>
      </c>
      <c r="G12" s="26">
        <f>SUM(G8:G11)</f>
        <v>1.3</v>
      </c>
    </row>
    <row r="13" spans="1:7" ht="15.75" thickTop="1" x14ac:dyDescent="0.25">
      <c r="A13" s="2"/>
      <c r="B13" s="2"/>
      <c r="C13" s="2"/>
      <c r="D13" s="2"/>
      <c r="E13" s="2"/>
      <c r="F13" s="2"/>
      <c r="G13" s="2"/>
    </row>
    <row r="14" spans="1:7" x14ac:dyDescent="0.25">
      <c r="A14" s="9" t="s">
        <v>99</v>
      </c>
      <c r="B14" s="2"/>
      <c r="C14" s="2"/>
      <c r="D14" s="2"/>
      <c r="E14" s="2"/>
      <c r="F14" s="2"/>
      <c r="G14" s="2"/>
    </row>
    <row r="15" spans="1:7" x14ac:dyDescent="0.25">
      <c r="A15" s="10" t="s">
        <v>49</v>
      </c>
      <c r="B15" s="2" t="s">
        <v>474</v>
      </c>
      <c r="D15" s="2"/>
      <c r="E15" s="2"/>
      <c r="F15" s="2"/>
      <c r="G15" s="2"/>
    </row>
    <row r="16" spans="1:7" x14ac:dyDescent="0.25">
      <c r="A16" s="10" t="s">
        <v>101</v>
      </c>
      <c r="B16" s="2" t="s">
        <v>475</v>
      </c>
      <c r="D16" s="2"/>
      <c r="E16" s="2"/>
      <c r="F16" s="2"/>
      <c r="G16" s="2"/>
    </row>
    <row r="17" spans="1:7" x14ac:dyDescent="0.25">
      <c r="A17" s="10" t="s">
        <v>160</v>
      </c>
      <c r="B17" s="2" t="s">
        <v>476</v>
      </c>
      <c r="D17" s="2"/>
      <c r="E17" s="2"/>
      <c r="F17" s="2"/>
      <c r="G17" s="2"/>
    </row>
    <row r="18" spans="1:7" ht="28.5" customHeight="1" x14ac:dyDescent="0.25">
      <c r="A18" s="49" t="s">
        <v>162</v>
      </c>
      <c r="B18" s="168" t="s">
        <v>477</v>
      </c>
      <c r="C18" s="168"/>
      <c r="D18" s="168"/>
      <c r="E18" s="168"/>
      <c r="F18" s="168"/>
      <c r="G18" s="168"/>
    </row>
  </sheetData>
  <mergeCells count="1">
    <mergeCell ref="B18:G18"/>
  </mergeCells>
  <pageMargins left="0.7" right="0.7" top="0.75" bottom="0.75" header="0.3" footer="0.3"/>
  <pageSetup orientation="portrait" horizontalDpi="1200" verticalDpi="1200" r:id="rId1"/>
  <customProperties>
    <customPr name="EpmWorksheetKeyString_GUI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078C9-8779-4E5B-9B51-A57411DCCF87}">
  <dimension ref="A1:M29"/>
  <sheetViews>
    <sheetView topLeftCell="A7" workbookViewId="0">
      <selection activeCell="T38" sqref="T38"/>
    </sheetView>
  </sheetViews>
  <sheetFormatPr defaultColWidth="9.140625" defaultRowHeight="14.25" x14ac:dyDescent="0.2"/>
  <cols>
    <col min="1" max="1" width="4.7109375" style="22" customWidth="1"/>
    <col min="2" max="2" width="1.7109375" style="2" customWidth="1"/>
    <col min="3" max="3" width="32.42578125" style="2" customWidth="1"/>
    <col min="4" max="4" width="1.7109375" style="2" customWidth="1"/>
    <col min="5" max="8" width="11.5703125" style="2" customWidth="1"/>
    <col min="9" max="16384" width="9.140625" style="1"/>
  </cols>
  <sheetData>
    <row r="1" spans="1:13" x14ac:dyDescent="0.2">
      <c r="A1" s="165" t="s">
        <v>0</v>
      </c>
      <c r="B1" s="165"/>
      <c r="C1" s="165"/>
      <c r="D1" s="165"/>
      <c r="E1" s="165"/>
      <c r="F1" s="165"/>
      <c r="G1" s="165"/>
      <c r="H1" s="165"/>
    </row>
    <row r="2" spans="1:13" x14ac:dyDescent="0.2">
      <c r="A2" s="165" t="s">
        <v>478</v>
      </c>
      <c r="B2" s="165"/>
      <c r="C2" s="165"/>
      <c r="D2" s="165"/>
      <c r="E2" s="165"/>
      <c r="F2" s="165"/>
      <c r="G2" s="165"/>
      <c r="H2" s="165"/>
    </row>
    <row r="3" spans="1:13" x14ac:dyDescent="0.2">
      <c r="A3" s="21"/>
      <c r="B3" s="21"/>
      <c r="C3" s="21"/>
      <c r="D3" s="21"/>
      <c r="E3" s="21"/>
      <c r="F3" s="21"/>
      <c r="G3" s="21"/>
      <c r="H3" s="21"/>
    </row>
    <row r="4" spans="1:13" x14ac:dyDescent="0.2">
      <c r="A4" s="22" t="s">
        <v>479</v>
      </c>
      <c r="E4" s="21">
        <v>2019</v>
      </c>
      <c r="F4" s="21">
        <v>2020</v>
      </c>
      <c r="G4" s="21">
        <v>2021</v>
      </c>
      <c r="H4" s="21">
        <v>2022</v>
      </c>
    </row>
    <row r="5" spans="1:13" x14ac:dyDescent="0.2">
      <c r="A5" s="18" t="s">
        <v>120</v>
      </c>
      <c r="C5" s="19" t="s">
        <v>480</v>
      </c>
      <c r="E5" s="86" t="s">
        <v>6</v>
      </c>
      <c r="F5" s="86" t="s">
        <v>6</v>
      </c>
      <c r="G5" s="86" t="s">
        <v>6</v>
      </c>
      <c r="H5" s="86" t="s">
        <v>26</v>
      </c>
      <c r="J5" s="17"/>
      <c r="K5" s="17"/>
      <c r="L5" s="17"/>
      <c r="M5" s="17"/>
    </row>
    <row r="6" spans="1:13" x14ac:dyDescent="0.2">
      <c r="E6" s="22" t="s">
        <v>7</v>
      </c>
      <c r="F6" s="22" t="s">
        <v>8</v>
      </c>
      <c r="G6" s="22" t="s">
        <v>9</v>
      </c>
      <c r="H6" s="22" t="s">
        <v>10</v>
      </c>
    </row>
    <row r="7" spans="1:13" x14ac:dyDescent="0.2">
      <c r="C7" s="9" t="s">
        <v>481</v>
      </c>
    </row>
    <row r="8" spans="1:13" x14ac:dyDescent="0.2">
      <c r="A8" s="22">
        <v>1</v>
      </c>
      <c r="C8" s="2" t="s">
        <v>482</v>
      </c>
      <c r="E8" s="23">
        <v>10955.520387389774</v>
      </c>
      <c r="F8" s="23">
        <v>11117.042015999999</v>
      </c>
      <c r="G8" s="23">
        <v>11273.377164000001</v>
      </c>
      <c r="H8" s="23">
        <v>11391.470483999999</v>
      </c>
    </row>
    <row r="9" spans="1:13" x14ac:dyDescent="0.2">
      <c r="A9" s="22">
        <v>2</v>
      </c>
      <c r="C9" s="4" t="s">
        <v>483</v>
      </c>
      <c r="E9" s="23">
        <v>1640.3304725966379</v>
      </c>
      <c r="F9" s="23">
        <v>1403.5272740636533</v>
      </c>
      <c r="G9" s="23">
        <v>1516.8853974993212</v>
      </c>
      <c r="H9" s="23">
        <v>2067.3447596064216</v>
      </c>
    </row>
    <row r="10" spans="1:13" x14ac:dyDescent="0.2">
      <c r="A10" s="22">
        <v>3</v>
      </c>
      <c r="C10" s="4" t="s">
        <v>484</v>
      </c>
      <c r="E10" s="23">
        <v>12614.117494083333</v>
      </c>
      <c r="F10" s="23">
        <v>12765.825359999999</v>
      </c>
      <c r="G10" s="23">
        <v>13550.698979166666</v>
      </c>
      <c r="H10" s="23">
        <v>15521.456294166665</v>
      </c>
    </row>
    <row r="11" spans="1:13" x14ac:dyDescent="0.2">
      <c r="A11" s="22">
        <v>4</v>
      </c>
      <c r="C11" s="2" t="s">
        <v>62</v>
      </c>
      <c r="E11" s="57">
        <f>SUM(E8:E10)</f>
        <v>25209.968354069744</v>
      </c>
      <c r="F11" s="57">
        <f>SUM(F8:F10)</f>
        <v>25286.394650063652</v>
      </c>
      <c r="G11" s="57">
        <f>SUM(G8:G10)</f>
        <v>26340.961540665987</v>
      </c>
      <c r="H11" s="57">
        <f>SUM(H8:H10)</f>
        <v>28980.271537773086</v>
      </c>
    </row>
    <row r="12" spans="1:13" x14ac:dyDescent="0.2">
      <c r="C12" s="9"/>
      <c r="E12" s="56"/>
      <c r="F12" s="56"/>
      <c r="G12" s="56"/>
      <c r="H12" s="56"/>
    </row>
    <row r="13" spans="1:13" x14ac:dyDescent="0.2">
      <c r="C13" s="9" t="s">
        <v>485</v>
      </c>
      <c r="E13" s="56"/>
      <c r="F13" s="56"/>
      <c r="G13" s="56"/>
      <c r="H13" s="56"/>
    </row>
    <row r="14" spans="1:13" x14ac:dyDescent="0.2">
      <c r="A14" s="22">
        <v>5</v>
      </c>
      <c r="C14" s="2" t="s">
        <v>482</v>
      </c>
      <c r="E14" s="23">
        <v>11216.643387389771</v>
      </c>
      <c r="F14" s="23">
        <v>11378.976456</v>
      </c>
      <c r="G14" s="23">
        <v>11534.751264000002</v>
      </c>
      <c r="H14" s="23">
        <v>11654.37809027732</v>
      </c>
    </row>
    <row r="15" spans="1:13" x14ac:dyDescent="0.2">
      <c r="A15" s="22">
        <v>6</v>
      </c>
      <c r="C15" s="4" t="s">
        <v>483</v>
      </c>
      <c r="E15" s="23">
        <v>1634.5665002185531</v>
      </c>
      <c r="F15" s="23">
        <v>1372.786088047201</v>
      </c>
      <c r="G15" s="23">
        <v>1727.2703892994173</v>
      </c>
      <c r="H15" s="23">
        <v>2499.162356931276</v>
      </c>
    </row>
    <row r="16" spans="1:13" x14ac:dyDescent="0.2">
      <c r="A16" s="22">
        <v>7</v>
      </c>
      <c r="C16" s="4" t="s">
        <v>484</v>
      </c>
      <c r="E16" s="23">
        <v>13265.730159999977</v>
      </c>
      <c r="F16" s="23">
        <v>13267.115757857116</v>
      </c>
      <c r="G16" s="23">
        <v>14235.374777316094</v>
      </c>
      <c r="H16" s="23">
        <v>15643.197168229841</v>
      </c>
    </row>
    <row r="17" spans="1:8" x14ac:dyDescent="0.2">
      <c r="A17" s="22">
        <v>8</v>
      </c>
      <c r="C17" s="2" t="s">
        <v>62</v>
      </c>
      <c r="E17" s="57">
        <f>SUM(E14:E16)</f>
        <v>26116.940047608303</v>
      </c>
      <c r="F17" s="57">
        <f>SUM(F14:F16)</f>
        <v>26018.878301904319</v>
      </c>
      <c r="G17" s="57">
        <f>SUM(G14:G16)</f>
        <v>27497.396430615514</v>
      </c>
      <c r="H17" s="57">
        <f>SUM(H14:H16)</f>
        <v>29796.737615438436</v>
      </c>
    </row>
    <row r="18" spans="1:8" x14ac:dyDescent="0.2">
      <c r="C18" s="4"/>
      <c r="E18" s="56"/>
      <c r="F18" s="56"/>
      <c r="G18" s="56"/>
      <c r="H18" s="56"/>
    </row>
    <row r="19" spans="1:8" x14ac:dyDescent="0.2">
      <c r="C19" s="9" t="s">
        <v>486</v>
      </c>
      <c r="E19" s="56"/>
      <c r="F19" s="56"/>
      <c r="G19" s="56"/>
      <c r="H19" s="56"/>
    </row>
    <row r="20" spans="1:8" x14ac:dyDescent="0.2">
      <c r="A20" s="22">
        <v>9</v>
      </c>
      <c r="C20" s="2" t="s">
        <v>482</v>
      </c>
      <c r="E20" s="23">
        <f>E8-E14</f>
        <v>-261.12299999999777</v>
      </c>
      <c r="F20" s="23">
        <f>F8-F14</f>
        <v>-261.9344400000009</v>
      </c>
      <c r="G20" s="23">
        <f>G8-G14</f>
        <v>-261.37410000000091</v>
      </c>
      <c r="H20" s="23">
        <f>H8-H14</f>
        <v>-262.90760627732016</v>
      </c>
    </row>
    <row r="21" spans="1:8" x14ac:dyDescent="0.2">
      <c r="A21" s="22">
        <v>10</v>
      </c>
      <c r="C21" s="4" t="s">
        <v>483</v>
      </c>
      <c r="E21" s="23">
        <f t="shared" ref="E21:H22" si="0">E9-E15</f>
        <v>5.7639723780848726</v>
      </c>
      <c r="F21" s="23">
        <f t="shared" si="0"/>
        <v>30.741186016452275</v>
      </c>
      <c r="G21" s="23">
        <f t="shared" si="0"/>
        <v>-210.38499180009603</v>
      </c>
      <c r="H21" s="23">
        <f t="shared" si="0"/>
        <v>-431.81759732485443</v>
      </c>
    </row>
    <row r="22" spans="1:8" x14ac:dyDescent="0.2">
      <c r="A22" s="22">
        <v>11</v>
      </c>
      <c r="C22" s="4" t="s">
        <v>484</v>
      </c>
      <c r="E22" s="23">
        <f t="shared" si="0"/>
        <v>-651.61266591664389</v>
      </c>
      <c r="F22" s="23">
        <f t="shared" si="0"/>
        <v>-501.29039785711757</v>
      </c>
      <c r="G22" s="23">
        <f t="shared" si="0"/>
        <v>-684.67579814942837</v>
      </c>
      <c r="H22" s="23">
        <f t="shared" si="0"/>
        <v>-121.74087406317631</v>
      </c>
    </row>
    <row r="23" spans="1:8" ht="15" thickBot="1" x14ac:dyDescent="0.25">
      <c r="A23" s="22">
        <v>12</v>
      </c>
      <c r="C23" s="2" t="s">
        <v>62</v>
      </c>
      <c r="E23" s="24">
        <f>SUM(E20:E22)</f>
        <v>-906.97169353855679</v>
      </c>
      <c r="F23" s="24">
        <f>SUM(F20:F22)</f>
        <v>-732.4836518406662</v>
      </c>
      <c r="G23" s="24">
        <f>SUM(G20:G22)</f>
        <v>-1156.4348899495253</v>
      </c>
      <c r="H23" s="24">
        <f>SUM(H20:H22)</f>
        <v>-816.46607766535089</v>
      </c>
    </row>
    <row r="24" spans="1:8" ht="15" thickTop="1" x14ac:dyDescent="0.2">
      <c r="C24" s="9"/>
    </row>
    <row r="25" spans="1:8" x14ac:dyDescent="0.2">
      <c r="A25" s="14" t="s">
        <v>99</v>
      </c>
      <c r="E25" s="20"/>
      <c r="F25" s="20"/>
      <c r="G25" s="20"/>
    </row>
    <row r="26" spans="1:8" x14ac:dyDescent="0.2">
      <c r="A26" s="40" t="s">
        <v>49</v>
      </c>
      <c r="B26" s="41" t="s">
        <v>487</v>
      </c>
      <c r="D26" s="41"/>
      <c r="E26" s="42"/>
      <c r="F26" s="42"/>
      <c r="G26" s="42"/>
      <c r="H26" s="41"/>
    </row>
    <row r="27" spans="1:8" ht="30" customHeight="1" x14ac:dyDescent="0.2">
      <c r="A27" s="40" t="s">
        <v>101</v>
      </c>
      <c r="B27" s="169" t="s">
        <v>488</v>
      </c>
      <c r="C27" s="169"/>
      <c r="D27" s="169"/>
      <c r="E27" s="169"/>
      <c r="F27" s="169"/>
      <c r="G27" s="169"/>
      <c r="H27" s="169"/>
    </row>
    <row r="28" spans="1:8" x14ac:dyDescent="0.2">
      <c r="A28" s="43"/>
      <c r="B28" s="69"/>
      <c r="C28" s="69"/>
      <c r="D28" s="69"/>
      <c r="E28" s="69"/>
      <c r="F28" s="69"/>
      <c r="G28" s="69"/>
    </row>
    <row r="29" spans="1:8" ht="11.25" customHeight="1" x14ac:dyDescent="0.2">
      <c r="A29" s="43"/>
      <c r="B29" s="69"/>
      <c r="C29" s="69"/>
      <c r="D29" s="69"/>
      <c r="E29" s="69"/>
      <c r="F29" s="69"/>
      <c r="G29" s="69"/>
    </row>
  </sheetData>
  <mergeCells count="3">
    <mergeCell ref="A1:H1"/>
    <mergeCell ref="A2:H2"/>
    <mergeCell ref="B27:H27"/>
  </mergeCells>
  <pageMargins left="0.7" right="0.7" top="0.75" bottom="0.75" header="0.3" footer="0.3"/>
  <pageSetup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F667C-A5F4-46EB-8515-BFA480FD8839}">
  <dimension ref="A1:F14"/>
  <sheetViews>
    <sheetView workbookViewId="0">
      <selection activeCell="I33" sqref="I33"/>
    </sheetView>
  </sheetViews>
  <sheetFormatPr defaultColWidth="9.140625" defaultRowHeight="12.75" x14ac:dyDescent="0.2"/>
  <cols>
    <col min="1" max="1" width="4.7109375" style="46" customWidth="1"/>
    <col min="2" max="2" width="1.7109375" style="46" customWidth="1"/>
    <col min="3" max="3" width="59.7109375" style="46" bestFit="1" customWidth="1"/>
    <col min="4" max="4" width="1.7109375" style="46" customWidth="1"/>
    <col min="5" max="5" width="20.28515625" style="46" bestFit="1" customWidth="1"/>
    <col min="6" max="6" width="9.5703125" style="46" customWidth="1"/>
    <col min="7" max="16384" width="9.140625" style="46"/>
  </cols>
  <sheetData>
    <row r="1" spans="1:6" s="4" customFormat="1" x14ac:dyDescent="0.2">
      <c r="A1" s="3" t="s">
        <v>64</v>
      </c>
      <c r="B1" s="3"/>
      <c r="C1" s="3"/>
      <c r="D1" s="3"/>
      <c r="E1" s="3"/>
      <c r="F1" s="3"/>
    </row>
    <row r="2" spans="1:6" s="4" customFormat="1" ht="15" customHeight="1" x14ac:dyDescent="0.2">
      <c r="A2" s="166" t="s">
        <v>65</v>
      </c>
      <c r="B2" s="166"/>
      <c r="C2" s="166"/>
      <c r="D2" s="166"/>
      <c r="E2" s="166"/>
      <c r="F2" s="166"/>
    </row>
    <row r="3" spans="1:6" s="2" customFormat="1" x14ac:dyDescent="0.2"/>
    <row r="4" spans="1:6" s="6" customFormat="1" ht="25.5" x14ac:dyDescent="0.2">
      <c r="A4" s="5" t="s">
        <v>2</v>
      </c>
      <c r="C4" s="19" t="s">
        <v>66</v>
      </c>
      <c r="E4" s="7" t="s">
        <v>67</v>
      </c>
      <c r="F4" s="5" t="s">
        <v>68</v>
      </c>
    </row>
    <row r="5" spans="1:6" s="2" customFormat="1" x14ac:dyDescent="0.2">
      <c r="E5" s="4"/>
      <c r="F5" s="22" t="s">
        <v>7</v>
      </c>
    </row>
    <row r="6" spans="1:6" x14ac:dyDescent="0.2">
      <c r="A6" s="2"/>
      <c r="B6" s="2"/>
      <c r="C6" s="54" t="s">
        <v>69</v>
      </c>
      <c r="D6" s="30"/>
      <c r="E6" s="61"/>
      <c r="F6" s="51"/>
    </row>
    <row r="7" spans="1:6" x14ac:dyDescent="0.2">
      <c r="A7" s="2"/>
      <c r="B7" s="2"/>
      <c r="C7" s="54"/>
      <c r="D7" s="30"/>
      <c r="E7" s="61"/>
      <c r="F7" s="51"/>
    </row>
    <row r="8" spans="1:6" x14ac:dyDescent="0.2">
      <c r="A8" s="22">
        <v>1</v>
      </c>
      <c r="B8" s="2"/>
      <c r="C8" s="53" t="s">
        <v>70</v>
      </c>
      <c r="D8" s="30"/>
      <c r="E8" s="61" t="s">
        <v>71</v>
      </c>
      <c r="F8" s="52">
        <v>5813</v>
      </c>
    </row>
    <row r="9" spans="1:6" x14ac:dyDescent="0.2">
      <c r="A9" s="22">
        <v>2</v>
      </c>
      <c r="B9" s="2"/>
      <c r="C9" s="53" t="s">
        <v>72</v>
      </c>
      <c r="D9" s="30"/>
      <c r="E9" s="61" t="s">
        <v>73</v>
      </c>
      <c r="F9" s="52">
        <v>135000</v>
      </c>
    </row>
    <row r="10" spans="1:6" x14ac:dyDescent="0.2">
      <c r="A10" s="22">
        <v>3</v>
      </c>
      <c r="B10" s="2"/>
      <c r="C10" s="53" t="s">
        <v>72</v>
      </c>
      <c r="D10" s="30"/>
      <c r="E10" s="61" t="s">
        <v>74</v>
      </c>
      <c r="F10" s="52">
        <v>8000</v>
      </c>
    </row>
    <row r="11" spans="1:6" x14ac:dyDescent="0.2">
      <c r="A11" s="22">
        <v>4</v>
      </c>
      <c r="B11" s="2"/>
      <c r="C11" s="53" t="s">
        <v>75</v>
      </c>
      <c r="D11" s="30"/>
      <c r="E11" s="61" t="s">
        <v>76</v>
      </c>
      <c r="F11" s="52">
        <v>214000</v>
      </c>
    </row>
    <row r="12" spans="1:6" x14ac:dyDescent="0.2">
      <c r="A12" s="22">
        <v>5</v>
      </c>
      <c r="B12" s="2"/>
      <c r="C12" s="53" t="s">
        <v>75</v>
      </c>
      <c r="D12" s="30"/>
      <c r="E12" s="61" t="s">
        <v>77</v>
      </c>
      <c r="F12" s="52">
        <v>127000</v>
      </c>
    </row>
    <row r="13" spans="1:6" x14ac:dyDescent="0.2">
      <c r="A13" s="22">
        <v>6</v>
      </c>
      <c r="B13" s="2"/>
      <c r="C13" s="53" t="s">
        <v>78</v>
      </c>
      <c r="D13" s="30"/>
      <c r="E13" s="61" t="s">
        <v>79</v>
      </c>
      <c r="F13" s="52">
        <v>244265</v>
      </c>
    </row>
    <row r="14" spans="1:6" x14ac:dyDescent="0.2">
      <c r="A14" s="55"/>
    </row>
  </sheetData>
  <mergeCells count="1">
    <mergeCell ref="A2:F2"/>
  </mergeCells>
  <pageMargins left="0.7" right="0.7" top="0.75" bottom="0.75" header="0.3" footer="0.3"/>
  <pageSetup orientation="portrait" horizontalDpi="1200" verticalDpi="1200"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9B54E-A32A-4CD7-9ED7-30959B18707F}">
  <dimension ref="A1:F118"/>
  <sheetViews>
    <sheetView workbookViewId="0"/>
  </sheetViews>
  <sheetFormatPr defaultColWidth="101.140625" defaultRowHeight="12.75" x14ac:dyDescent="0.2"/>
  <cols>
    <col min="1" max="1" width="4.7109375" style="2" customWidth="1"/>
    <col min="2" max="2" width="1.7109375" style="2" customWidth="1"/>
    <col min="3" max="3" width="35.85546875" style="2" customWidth="1"/>
    <col min="4" max="4" width="1.7109375" style="2" customWidth="1"/>
    <col min="5" max="6" width="14" style="2" customWidth="1"/>
    <col min="7" max="16384" width="101.140625" style="2"/>
  </cols>
  <sheetData>
    <row r="1" spans="1:6" s="4" customFormat="1" x14ac:dyDescent="0.2">
      <c r="A1" s="3" t="s">
        <v>80</v>
      </c>
      <c r="B1" s="3"/>
      <c r="C1" s="3"/>
      <c r="D1" s="3"/>
      <c r="E1" s="3"/>
      <c r="F1" s="3"/>
    </row>
    <row r="2" spans="1:6" s="4" customFormat="1" x14ac:dyDescent="0.2">
      <c r="A2" s="3" t="s">
        <v>81</v>
      </c>
      <c r="B2" s="3"/>
      <c r="C2" s="3"/>
      <c r="D2" s="3"/>
      <c r="E2" s="3"/>
      <c r="F2" s="3"/>
    </row>
    <row r="4" spans="1:6" s="9" customFormat="1" x14ac:dyDescent="0.2">
      <c r="E4" s="21">
        <v>2023</v>
      </c>
      <c r="F4" s="21">
        <v>2024</v>
      </c>
    </row>
    <row r="5" spans="1:6" s="6" customFormat="1" ht="25.5" x14ac:dyDescent="0.2">
      <c r="A5" s="5" t="s">
        <v>2</v>
      </c>
      <c r="C5" s="15" t="s">
        <v>82</v>
      </c>
      <c r="E5" s="5" t="s">
        <v>27</v>
      </c>
      <c r="F5" s="5" t="s">
        <v>28</v>
      </c>
    </row>
    <row r="6" spans="1:6" x14ac:dyDescent="0.2">
      <c r="E6" s="22" t="s">
        <v>7</v>
      </c>
      <c r="F6" s="22" t="s">
        <v>8</v>
      </c>
    </row>
    <row r="7" spans="1:6" x14ac:dyDescent="0.2">
      <c r="E7" s="22"/>
      <c r="F7" s="22"/>
    </row>
    <row r="8" spans="1:6" ht="15" x14ac:dyDescent="0.25">
      <c r="A8"/>
      <c r="B8"/>
      <c r="C8" s="33" t="s">
        <v>83</v>
      </c>
      <c r="D8"/>
      <c r="E8"/>
      <c r="F8"/>
    </row>
    <row r="9" spans="1:6" ht="15" x14ac:dyDescent="0.25">
      <c r="A9"/>
      <c r="B9"/>
      <c r="C9"/>
      <c r="D9"/>
      <c r="E9"/>
      <c r="F9"/>
    </row>
    <row r="10" spans="1:6" ht="15" x14ac:dyDescent="0.25">
      <c r="A10" s="30">
        <v>1</v>
      </c>
      <c r="B10"/>
      <c r="C10" s="31" t="s">
        <v>84</v>
      </c>
      <c r="D10"/>
      <c r="E10" s="30">
        <v>197.9</v>
      </c>
      <c r="F10" s="30">
        <v>202.7</v>
      </c>
    </row>
    <row r="11" spans="1:6" x14ac:dyDescent="0.2">
      <c r="A11" s="30">
        <v>2</v>
      </c>
      <c r="B11" s="30"/>
      <c r="C11" s="31" t="s">
        <v>85</v>
      </c>
      <c r="D11" s="31"/>
      <c r="E11" s="30">
        <v>14.9</v>
      </c>
      <c r="F11" s="30">
        <v>15</v>
      </c>
    </row>
    <row r="12" spans="1:6" ht="15" x14ac:dyDescent="0.25">
      <c r="A12" s="30">
        <v>3</v>
      </c>
      <c r="B12"/>
      <c r="C12" s="31" t="s">
        <v>86</v>
      </c>
      <c r="D12"/>
      <c r="E12" s="30">
        <v>9.5</v>
      </c>
      <c r="F12" s="30" t="s">
        <v>87</v>
      </c>
    </row>
    <row r="13" spans="1:6" ht="15" x14ac:dyDescent="0.25">
      <c r="A13" s="30">
        <v>4</v>
      </c>
      <c r="B13"/>
      <c r="C13" s="31" t="s">
        <v>88</v>
      </c>
      <c r="D13"/>
      <c r="E13" s="110">
        <v>222.3</v>
      </c>
      <c r="F13" s="110">
        <v>217.7</v>
      </c>
    </row>
    <row r="14" spans="1:6" ht="15" x14ac:dyDescent="0.25">
      <c r="A14"/>
      <c r="B14"/>
      <c r="C14"/>
      <c r="D14"/>
      <c r="E14"/>
      <c r="F14"/>
    </row>
    <row r="15" spans="1:6" ht="15" x14ac:dyDescent="0.25">
      <c r="A15"/>
      <c r="B15"/>
      <c r="C15" s="33" t="s">
        <v>89</v>
      </c>
      <c r="D15"/>
      <c r="E15"/>
      <c r="F15"/>
    </row>
    <row r="16" spans="1:6" ht="15" x14ac:dyDescent="0.25">
      <c r="A16"/>
      <c r="B16"/>
      <c r="C16"/>
      <c r="D16"/>
      <c r="E16"/>
      <c r="F16"/>
    </row>
    <row r="17" spans="1:6" ht="15" x14ac:dyDescent="0.25">
      <c r="A17" s="30">
        <v>5</v>
      </c>
      <c r="B17"/>
      <c r="C17" s="31" t="s">
        <v>90</v>
      </c>
      <c r="D17"/>
      <c r="E17" s="30">
        <v>96.5</v>
      </c>
      <c r="F17" s="30">
        <v>100</v>
      </c>
    </row>
    <row r="18" spans="1:6" ht="15" x14ac:dyDescent="0.25">
      <c r="A18" s="30">
        <v>6</v>
      </c>
      <c r="B18"/>
      <c r="C18" s="31" t="s">
        <v>91</v>
      </c>
      <c r="D18"/>
      <c r="E18" s="30">
        <v>99.4</v>
      </c>
      <c r="F18" s="30">
        <v>99.4</v>
      </c>
    </row>
    <row r="19" spans="1:6" ht="15" x14ac:dyDescent="0.25">
      <c r="A19" s="30">
        <v>7</v>
      </c>
      <c r="B19"/>
      <c r="C19" s="31" t="s">
        <v>92</v>
      </c>
      <c r="D19"/>
      <c r="E19" s="30">
        <v>0.3</v>
      </c>
      <c r="F19" s="30">
        <v>0.3</v>
      </c>
    </row>
    <row r="20" spans="1:6" ht="15" x14ac:dyDescent="0.25">
      <c r="A20" s="30">
        <v>8</v>
      </c>
      <c r="B20"/>
      <c r="C20" s="31" t="s">
        <v>93</v>
      </c>
      <c r="D20"/>
      <c r="E20" s="110">
        <v>196.2</v>
      </c>
      <c r="F20" s="110">
        <v>199.7</v>
      </c>
    </row>
    <row r="21" spans="1:6" ht="15" x14ac:dyDescent="0.25">
      <c r="A21"/>
      <c r="B21"/>
      <c r="C21"/>
      <c r="D21"/>
      <c r="E21"/>
      <c r="F21"/>
    </row>
    <row r="22" spans="1:6" ht="15" x14ac:dyDescent="0.25">
      <c r="A22"/>
      <c r="B22"/>
      <c r="C22" s="33" t="s">
        <v>94</v>
      </c>
      <c r="D22"/>
      <c r="E22"/>
      <c r="F22"/>
    </row>
    <row r="23" spans="1:6" ht="15" x14ac:dyDescent="0.25">
      <c r="A23"/>
      <c r="B23"/>
      <c r="C23"/>
      <c r="D23"/>
      <c r="E23"/>
      <c r="F23"/>
    </row>
    <row r="24" spans="1:6" ht="15" x14ac:dyDescent="0.25">
      <c r="A24" s="30">
        <v>9</v>
      </c>
      <c r="B24"/>
      <c r="C24" s="31" t="s">
        <v>95</v>
      </c>
      <c r="D24"/>
      <c r="E24" s="30">
        <v>26.1</v>
      </c>
      <c r="F24" s="30">
        <v>18</v>
      </c>
    </row>
    <row r="25" spans="1:6" ht="15.75" thickBot="1" x14ac:dyDescent="0.3">
      <c r="A25" s="30">
        <v>10</v>
      </c>
      <c r="B25"/>
      <c r="C25" s="31" t="s">
        <v>96</v>
      </c>
      <c r="D25"/>
      <c r="E25" s="111">
        <v>222.3</v>
      </c>
      <c r="F25" s="111">
        <v>217.7</v>
      </c>
    </row>
    <row r="26" spans="1:6" ht="13.5" thickTop="1" x14ac:dyDescent="0.2">
      <c r="A26" s="30"/>
      <c r="B26" s="108"/>
      <c r="C26" s="112"/>
      <c r="D26" s="112"/>
      <c r="E26" s="108"/>
      <c r="F26" s="108"/>
    </row>
    <row r="27" spans="1:6" x14ac:dyDescent="0.2">
      <c r="A27" s="30">
        <v>11</v>
      </c>
      <c r="B27" s="108"/>
      <c r="C27" s="112" t="s">
        <v>97</v>
      </c>
      <c r="D27" s="112"/>
      <c r="E27" s="108">
        <v>0</v>
      </c>
      <c r="F27" s="108">
        <v>10</v>
      </c>
    </row>
    <row r="28" spans="1:6" ht="13.5" thickBot="1" x14ac:dyDescent="0.25">
      <c r="A28" s="30">
        <v>12</v>
      </c>
      <c r="B28" s="108"/>
      <c r="C28" s="112" t="s">
        <v>98</v>
      </c>
      <c r="D28" s="112"/>
      <c r="E28" s="113">
        <v>222.3</v>
      </c>
      <c r="F28" s="113">
        <v>227.7</v>
      </c>
    </row>
    <row r="29" spans="1:6" ht="15.75" thickTop="1" x14ac:dyDescent="0.25">
      <c r="A29"/>
      <c r="B29"/>
      <c r="C29"/>
      <c r="D29"/>
      <c r="E29"/>
      <c r="F29"/>
    </row>
    <row r="30" spans="1:6" ht="15" x14ac:dyDescent="0.25">
      <c r="A30" s="33" t="s">
        <v>99</v>
      </c>
      <c r="B30"/>
      <c r="C30"/>
      <c r="D30"/>
      <c r="E30"/>
      <c r="F30"/>
    </row>
    <row r="31" spans="1:6" ht="15" x14ac:dyDescent="0.25">
      <c r="A31" s="114" t="s">
        <v>49</v>
      </c>
      <c r="B31" s="167" t="s">
        <v>100</v>
      </c>
      <c r="C31" s="167"/>
      <c r="D31"/>
      <c r="E31"/>
      <c r="F31"/>
    </row>
    <row r="32" spans="1:6" x14ac:dyDescent="0.2">
      <c r="A32" s="114" t="s">
        <v>101</v>
      </c>
      <c r="B32" s="167" t="s">
        <v>102</v>
      </c>
      <c r="C32" s="167"/>
      <c r="D32" s="167"/>
      <c r="E32" s="167"/>
      <c r="F32" s="167"/>
    </row>
    <row r="33" spans="1:6" ht="15" x14ac:dyDescent="0.25">
      <c r="A33"/>
      <c r="B33"/>
      <c r="C33"/>
      <c r="D33"/>
      <c r="E33"/>
      <c r="F33"/>
    </row>
    <row r="34" spans="1:6" ht="15" x14ac:dyDescent="0.25">
      <c r="A34"/>
      <c r="B34"/>
      <c r="C34"/>
      <c r="D34"/>
      <c r="E34"/>
      <c r="F34"/>
    </row>
    <row r="35" spans="1:6" ht="15" x14ac:dyDescent="0.25">
      <c r="A35" s="115"/>
      <c r="B35"/>
      <c r="C35"/>
      <c r="D35"/>
      <c r="E35"/>
      <c r="F35"/>
    </row>
    <row r="36" spans="1:6" ht="15" x14ac:dyDescent="0.25">
      <c r="A36" s="116"/>
      <c r="B36"/>
      <c r="C36"/>
      <c r="D36"/>
      <c r="E36"/>
      <c r="F36"/>
    </row>
    <row r="37" spans="1:6" ht="15" x14ac:dyDescent="0.25">
      <c r="A37" s="55"/>
      <c r="B37"/>
      <c r="C37"/>
      <c r="D37"/>
      <c r="E37"/>
      <c r="F37"/>
    </row>
    <row r="38" spans="1:6" ht="15" x14ac:dyDescent="0.25">
      <c r="A38" s="55"/>
      <c r="B38"/>
      <c r="C38"/>
      <c r="D38"/>
      <c r="E38"/>
      <c r="F38"/>
    </row>
    <row r="39" spans="1:6" x14ac:dyDescent="0.2">
      <c r="A39" s="22"/>
      <c r="E39" s="16"/>
      <c r="F39" s="16"/>
    </row>
    <row r="40" spans="1:6" x14ac:dyDescent="0.2">
      <c r="A40" s="22"/>
      <c r="E40" s="16"/>
      <c r="F40" s="16"/>
    </row>
    <row r="41" spans="1:6" x14ac:dyDescent="0.2">
      <c r="A41" s="22"/>
      <c r="E41" s="16"/>
      <c r="F41" s="16"/>
    </row>
    <row r="42" spans="1:6" x14ac:dyDescent="0.2">
      <c r="A42" s="22"/>
      <c r="E42" s="16"/>
      <c r="F42" s="16"/>
    </row>
    <row r="43" spans="1:6" x14ac:dyDescent="0.2">
      <c r="A43" s="22"/>
      <c r="E43" s="16"/>
      <c r="F43" s="16"/>
    </row>
    <row r="44" spans="1:6" x14ac:dyDescent="0.2">
      <c r="A44" s="22"/>
      <c r="E44" s="16"/>
      <c r="F44" s="16"/>
    </row>
    <row r="45" spans="1:6" x14ac:dyDescent="0.2">
      <c r="A45" s="22"/>
      <c r="E45" s="16"/>
      <c r="F45" s="16"/>
    </row>
    <row r="46" spans="1:6" x14ac:dyDescent="0.2">
      <c r="A46" s="22"/>
      <c r="E46" s="16"/>
      <c r="F46" s="16"/>
    </row>
    <row r="47" spans="1:6" x14ac:dyDescent="0.2">
      <c r="A47" s="22"/>
      <c r="E47" s="16"/>
      <c r="F47" s="16"/>
    </row>
    <row r="48" spans="1:6" x14ac:dyDescent="0.2">
      <c r="A48" s="22"/>
      <c r="E48" s="16"/>
      <c r="F48" s="16"/>
    </row>
    <row r="49" spans="1:6" x14ac:dyDescent="0.2">
      <c r="A49" s="22"/>
      <c r="E49" s="16"/>
      <c r="F49" s="16"/>
    </row>
    <row r="50" spans="1:6" x14ac:dyDescent="0.2">
      <c r="A50" s="22"/>
      <c r="E50" s="16"/>
      <c r="F50" s="16"/>
    </row>
    <row r="51" spans="1:6" x14ac:dyDescent="0.2">
      <c r="A51" s="22"/>
      <c r="E51" s="16"/>
      <c r="F51" s="16"/>
    </row>
    <row r="52" spans="1:6" x14ac:dyDescent="0.2">
      <c r="A52" s="22"/>
      <c r="E52" s="16"/>
      <c r="F52" s="16"/>
    </row>
    <row r="53" spans="1:6" x14ac:dyDescent="0.2">
      <c r="A53" s="22"/>
      <c r="E53" s="16"/>
      <c r="F53" s="16"/>
    </row>
    <row r="54" spans="1:6" x14ac:dyDescent="0.2">
      <c r="A54" s="22"/>
      <c r="E54" s="16"/>
      <c r="F54" s="16"/>
    </row>
    <row r="55" spans="1:6" x14ac:dyDescent="0.2">
      <c r="A55" s="22"/>
      <c r="E55" s="16"/>
      <c r="F55" s="16"/>
    </row>
    <row r="56" spans="1:6" x14ac:dyDescent="0.2">
      <c r="A56" s="22"/>
      <c r="E56" s="16"/>
      <c r="F56" s="16"/>
    </row>
    <row r="57" spans="1:6" x14ac:dyDescent="0.2">
      <c r="A57" s="22"/>
      <c r="E57" s="16"/>
      <c r="F57" s="16"/>
    </row>
    <row r="58" spans="1:6" x14ac:dyDescent="0.2">
      <c r="A58" s="22"/>
      <c r="E58" s="16"/>
      <c r="F58" s="16"/>
    </row>
    <row r="59" spans="1:6" x14ac:dyDescent="0.2">
      <c r="A59" s="22"/>
      <c r="E59" s="16"/>
      <c r="F59" s="16"/>
    </row>
    <row r="60" spans="1:6" x14ac:dyDescent="0.2">
      <c r="A60" s="22"/>
      <c r="E60" s="16"/>
      <c r="F60" s="16"/>
    </row>
    <row r="61" spans="1:6" x14ac:dyDescent="0.2">
      <c r="A61" s="22"/>
      <c r="E61" s="16"/>
      <c r="F61" s="16"/>
    </row>
    <row r="62" spans="1:6" x14ac:dyDescent="0.2">
      <c r="A62" s="22"/>
      <c r="E62" s="16"/>
      <c r="F62" s="16"/>
    </row>
    <row r="63" spans="1:6" x14ac:dyDescent="0.2">
      <c r="A63" s="22"/>
      <c r="E63" s="16"/>
      <c r="F63" s="16"/>
    </row>
    <row r="64" spans="1:6" x14ac:dyDescent="0.2">
      <c r="A64" s="22"/>
      <c r="E64" s="16"/>
      <c r="F64" s="16"/>
    </row>
    <row r="65" spans="1:6" x14ac:dyDescent="0.2">
      <c r="A65" s="22"/>
      <c r="E65" s="16"/>
      <c r="F65" s="16"/>
    </row>
    <row r="66" spans="1:6" x14ac:dyDescent="0.2">
      <c r="A66" s="22"/>
      <c r="E66" s="16"/>
      <c r="F66" s="16"/>
    </row>
    <row r="67" spans="1:6" x14ac:dyDescent="0.2">
      <c r="A67" s="22"/>
      <c r="E67" s="16"/>
      <c r="F67" s="16"/>
    </row>
    <row r="68" spans="1:6" x14ac:dyDescent="0.2">
      <c r="A68" s="22"/>
      <c r="E68" s="16"/>
      <c r="F68" s="16"/>
    </row>
    <row r="69" spans="1:6" x14ac:dyDescent="0.2">
      <c r="A69" s="22"/>
      <c r="E69" s="16"/>
      <c r="F69" s="16"/>
    </row>
    <row r="70" spans="1:6" x14ac:dyDescent="0.2">
      <c r="A70" s="22"/>
      <c r="E70" s="16"/>
      <c r="F70" s="16"/>
    </row>
    <row r="71" spans="1:6" x14ac:dyDescent="0.2">
      <c r="A71" s="22"/>
      <c r="E71" s="16"/>
      <c r="F71" s="16"/>
    </row>
    <row r="72" spans="1:6" x14ac:dyDescent="0.2">
      <c r="A72" s="22"/>
      <c r="E72" s="16"/>
      <c r="F72" s="16"/>
    </row>
    <row r="73" spans="1:6" x14ac:dyDescent="0.2">
      <c r="A73" s="22"/>
      <c r="E73" s="16"/>
      <c r="F73" s="16"/>
    </row>
    <row r="74" spans="1:6" x14ac:dyDescent="0.2">
      <c r="A74" s="22"/>
      <c r="E74" s="16"/>
      <c r="F74" s="16"/>
    </row>
    <row r="75" spans="1:6" x14ac:dyDescent="0.2">
      <c r="A75" s="22"/>
      <c r="E75" s="16"/>
      <c r="F75" s="16"/>
    </row>
    <row r="76" spans="1:6" x14ac:dyDescent="0.2">
      <c r="A76" s="22"/>
      <c r="E76" s="16"/>
      <c r="F76" s="16"/>
    </row>
    <row r="77" spans="1:6" x14ac:dyDescent="0.2">
      <c r="A77" s="22"/>
      <c r="E77" s="16"/>
      <c r="F77" s="16"/>
    </row>
    <row r="78" spans="1:6" x14ac:dyDescent="0.2">
      <c r="A78" s="22"/>
      <c r="E78" s="16"/>
      <c r="F78" s="16"/>
    </row>
    <row r="79" spans="1:6" x14ac:dyDescent="0.2">
      <c r="A79" s="22"/>
      <c r="E79" s="16"/>
      <c r="F79" s="16"/>
    </row>
    <row r="80" spans="1:6" x14ac:dyDescent="0.2">
      <c r="A80" s="22"/>
      <c r="E80" s="16"/>
      <c r="F80" s="16"/>
    </row>
    <row r="81" spans="1:6" x14ac:dyDescent="0.2">
      <c r="A81" s="22"/>
      <c r="E81" s="16"/>
      <c r="F81" s="16"/>
    </row>
    <row r="82" spans="1:6" x14ac:dyDescent="0.2">
      <c r="A82" s="22"/>
      <c r="E82" s="16"/>
      <c r="F82" s="16"/>
    </row>
    <row r="83" spans="1:6" x14ac:dyDescent="0.2">
      <c r="A83" s="22"/>
      <c r="E83" s="16"/>
      <c r="F83" s="16"/>
    </row>
    <row r="84" spans="1:6" x14ac:dyDescent="0.2">
      <c r="A84" s="22"/>
      <c r="E84" s="16"/>
      <c r="F84" s="16"/>
    </row>
    <row r="85" spans="1:6" x14ac:dyDescent="0.2">
      <c r="A85" s="22"/>
      <c r="E85" s="16"/>
      <c r="F85" s="16"/>
    </row>
    <row r="86" spans="1:6" x14ac:dyDescent="0.2">
      <c r="A86" s="22"/>
      <c r="E86" s="16"/>
      <c r="F86" s="16"/>
    </row>
    <row r="87" spans="1:6" x14ac:dyDescent="0.2">
      <c r="A87" s="22"/>
      <c r="E87" s="16"/>
      <c r="F87" s="16"/>
    </row>
    <row r="88" spans="1:6" x14ac:dyDescent="0.2">
      <c r="A88" s="22"/>
      <c r="E88" s="16"/>
      <c r="F88" s="16"/>
    </row>
    <row r="89" spans="1:6" x14ac:dyDescent="0.2">
      <c r="A89" s="22"/>
      <c r="E89" s="16"/>
      <c r="F89" s="16"/>
    </row>
    <row r="90" spans="1:6" x14ac:dyDescent="0.2">
      <c r="A90" s="22"/>
      <c r="E90" s="16"/>
      <c r="F90" s="16"/>
    </row>
    <row r="91" spans="1:6" x14ac:dyDescent="0.2">
      <c r="A91" s="22"/>
      <c r="E91" s="16"/>
      <c r="F91" s="16"/>
    </row>
    <row r="92" spans="1:6" x14ac:dyDescent="0.2">
      <c r="A92" s="22"/>
      <c r="E92" s="16"/>
      <c r="F92" s="16"/>
    </row>
    <row r="93" spans="1:6" x14ac:dyDescent="0.2">
      <c r="A93" s="22"/>
      <c r="E93" s="16"/>
      <c r="F93" s="16"/>
    </row>
    <row r="94" spans="1:6" x14ac:dyDescent="0.2">
      <c r="A94" s="22"/>
      <c r="E94" s="16"/>
      <c r="F94" s="16"/>
    </row>
    <row r="95" spans="1:6" x14ac:dyDescent="0.2">
      <c r="A95" s="22"/>
      <c r="E95" s="16"/>
      <c r="F95" s="16"/>
    </row>
    <row r="96" spans="1:6" x14ac:dyDescent="0.2">
      <c r="A96" s="22"/>
      <c r="E96" s="16"/>
      <c r="F96" s="16"/>
    </row>
    <row r="97" spans="1:6" x14ac:dyDescent="0.2">
      <c r="A97" s="22"/>
      <c r="E97" s="16"/>
      <c r="F97" s="16"/>
    </row>
    <row r="98" spans="1:6" x14ac:dyDescent="0.2">
      <c r="A98" s="22"/>
      <c r="E98" s="16"/>
      <c r="F98" s="16"/>
    </row>
    <row r="99" spans="1:6" x14ac:dyDescent="0.2">
      <c r="A99" s="22"/>
      <c r="E99" s="16"/>
      <c r="F99" s="16"/>
    </row>
    <row r="100" spans="1:6" x14ac:dyDescent="0.2">
      <c r="A100" s="22"/>
      <c r="E100" s="16"/>
      <c r="F100" s="16"/>
    </row>
    <row r="101" spans="1:6" x14ac:dyDescent="0.2">
      <c r="A101" s="22"/>
      <c r="E101" s="16"/>
      <c r="F101" s="16"/>
    </row>
    <row r="102" spans="1:6" x14ac:dyDescent="0.2">
      <c r="A102" s="22"/>
      <c r="E102" s="16"/>
      <c r="F102" s="16"/>
    </row>
    <row r="103" spans="1:6" x14ac:dyDescent="0.2">
      <c r="A103" s="22"/>
      <c r="E103" s="16"/>
      <c r="F103" s="16"/>
    </row>
    <row r="104" spans="1:6" x14ac:dyDescent="0.2">
      <c r="A104" s="22"/>
      <c r="E104" s="16"/>
      <c r="F104" s="16"/>
    </row>
    <row r="105" spans="1:6" x14ac:dyDescent="0.2">
      <c r="A105" s="22"/>
      <c r="E105" s="16"/>
      <c r="F105" s="16"/>
    </row>
    <row r="106" spans="1:6" x14ac:dyDescent="0.2">
      <c r="A106" s="22"/>
      <c r="E106" s="16"/>
      <c r="F106" s="16"/>
    </row>
    <row r="107" spans="1:6" x14ac:dyDescent="0.2">
      <c r="A107" s="22"/>
      <c r="E107" s="16"/>
      <c r="F107" s="16"/>
    </row>
    <row r="108" spans="1:6" x14ac:dyDescent="0.2">
      <c r="A108" s="22"/>
      <c r="E108" s="16"/>
      <c r="F108" s="16"/>
    </row>
    <row r="109" spans="1:6" x14ac:dyDescent="0.2">
      <c r="A109" s="22"/>
      <c r="E109" s="16"/>
      <c r="F109" s="16"/>
    </row>
    <row r="110" spans="1:6" x14ac:dyDescent="0.2">
      <c r="A110" s="22"/>
      <c r="E110" s="16"/>
      <c r="F110" s="16"/>
    </row>
    <row r="111" spans="1:6" x14ac:dyDescent="0.2">
      <c r="A111" s="22"/>
      <c r="E111" s="16"/>
      <c r="F111" s="16"/>
    </row>
    <row r="112" spans="1:6" x14ac:dyDescent="0.2">
      <c r="A112" s="22"/>
      <c r="E112" s="16"/>
      <c r="F112" s="16"/>
    </row>
    <row r="113" spans="1:6" x14ac:dyDescent="0.2">
      <c r="A113" s="22"/>
      <c r="E113" s="16"/>
      <c r="F113" s="16"/>
    </row>
    <row r="114" spans="1:6" x14ac:dyDescent="0.2">
      <c r="A114" s="22"/>
      <c r="E114" s="16"/>
      <c r="F114" s="16"/>
    </row>
    <row r="115" spans="1:6" x14ac:dyDescent="0.2">
      <c r="A115" s="22"/>
      <c r="E115" s="16"/>
      <c r="F115" s="16"/>
    </row>
    <row r="116" spans="1:6" x14ac:dyDescent="0.2">
      <c r="A116" s="22"/>
      <c r="E116" s="16"/>
      <c r="F116" s="16"/>
    </row>
    <row r="117" spans="1:6" x14ac:dyDescent="0.2">
      <c r="A117" s="22"/>
      <c r="E117" s="16"/>
      <c r="F117" s="16"/>
    </row>
    <row r="118" spans="1:6" x14ac:dyDescent="0.2">
      <c r="A118" s="22"/>
      <c r="E118" s="16"/>
      <c r="F118" s="16"/>
    </row>
  </sheetData>
  <mergeCells count="2">
    <mergeCell ref="B31:C31"/>
    <mergeCell ref="B32:F32"/>
  </mergeCells>
  <pageMargins left="0.7" right="0.7" top="0.75" bottom="0.75" header="0.3" footer="0.3"/>
  <pageSetup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DBE28-C48E-4694-8670-88B8247C6A37}">
  <dimension ref="A1:I16"/>
  <sheetViews>
    <sheetView workbookViewId="0">
      <selection activeCell="L18" sqref="L18"/>
    </sheetView>
  </sheetViews>
  <sheetFormatPr defaultColWidth="9.140625" defaultRowHeight="12.75" x14ac:dyDescent="0.2"/>
  <cols>
    <col min="1" max="1" width="4.7109375" style="46" customWidth="1"/>
    <col min="2" max="2" width="1.7109375" style="46" customWidth="1"/>
    <col min="3" max="3" width="19.5703125" style="46" customWidth="1"/>
    <col min="4" max="4" width="1.7109375" style="46" customWidth="1"/>
    <col min="5" max="5" width="40.42578125" style="46" customWidth="1"/>
    <col min="6" max="6" width="1.7109375" style="46" customWidth="1"/>
    <col min="7" max="7" width="11" style="46" customWidth="1"/>
    <col min="8" max="8" width="1.42578125" style="46" customWidth="1"/>
    <col min="9" max="9" width="11" style="46" customWidth="1"/>
    <col min="10" max="16384" width="9.140625" style="46"/>
  </cols>
  <sheetData>
    <row r="1" spans="1:9" s="4" customFormat="1" x14ac:dyDescent="0.2">
      <c r="A1" s="3" t="s">
        <v>0</v>
      </c>
      <c r="B1" s="3"/>
      <c r="C1" s="3"/>
      <c r="D1" s="3"/>
      <c r="E1" s="3"/>
      <c r="F1" s="3"/>
      <c r="G1" s="3"/>
      <c r="H1" s="3"/>
      <c r="I1" s="3"/>
    </row>
    <row r="2" spans="1:9" s="4" customFormat="1" x14ac:dyDescent="0.2">
      <c r="A2" s="165" t="s">
        <v>103</v>
      </c>
      <c r="B2" s="165"/>
      <c r="C2" s="165"/>
      <c r="D2" s="165"/>
      <c r="E2" s="165"/>
      <c r="F2" s="165"/>
      <c r="G2" s="165"/>
      <c r="H2" s="165"/>
      <c r="I2" s="165"/>
    </row>
    <row r="3" spans="1:9" s="2" customFormat="1" x14ac:dyDescent="0.2"/>
    <row r="4" spans="1:9" s="6" customFormat="1" ht="25.5" x14ac:dyDescent="0.2">
      <c r="A4" s="5" t="s">
        <v>2</v>
      </c>
      <c r="C4" s="7" t="s">
        <v>104</v>
      </c>
      <c r="E4" s="7" t="s">
        <v>105</v>
      </c>
      <c r="G4" s="47" t="s">
        <v>106</v>
      </c>
      <c r="H4" s="45"/>
      <c r="I4" s="47" t="s">
        <v>107</v>
      </c>
    </row>
    <row r="5" spans="1:9" s="6" customFormat="1" x14ac:dyDescent="0.2">
      <c r="A5" s="11"/>
      <c r="C5" s="12"/>
      <c r="E5" s="12"/>
      <c r="G5" s="11" t="s">
        <v>7</v>
      </c>
      <c r="I5" s="11" t="s">
        <v>8</v>
      </c>
    </row>
    <row r="6" spans="1:9" s="6" customFormat="1" x14ac:dyDescent="0.2">
      <c r="A6" s="11"/>
      <c r="C6" s="12"/>
      <c r="E6" s="12"/>
      <c r="G6" s="11"/>
      <c r="I6" s="11"/>
    </row>
    <row r="7" spans="1:9" x14ac:dyDescent="0.2">
      <c r="A7" s="22">
        <v>1</v>
      </c>
      <c r="C7" s="6" t="s">
        <v>108</v>
      </c>
      <c r="E7" s="6" t="s">
        <v>109</v>
      </c>
      <c r="G7" s="8">
        <v>5.9960000000000004</v>
      </c>
      <c r="H7" s="8"/>
      <c r="I7" s="8">
        <v>231.041</v>
      </c>
    </row>
    <row r="8" spans="1:9" x14ac:dyDescent="0.2">
      <c r="A8" s="22">
        <v>2</v>
      </c>
      <c r="C8" s="6" t="s">
        <v>110</v>
      </c>
      <c r="E8" s="6" t="s">
        <v>111</v>
      </c>
      <c r="G8" s="8">
        <v>5.2690000000000001</v>
      </c>
      <c r="H8" s="8"/>
      <c r="I8" s="8">
        <v>206.12299999999999</v>
      </c>
    </row>
    <row r="9" spans="1:9" x14ac:dyDescent="0.2">
      <c r="A9" s="22">
        <v>3</v>
      </c>
      <c r="C9" s="6" t="s">
        <v>112</v>
      </c>
      <c r="E9" s="6" t="s">
        <v>111</v>
      </c>
      <c r="G9" s="8">
        <v>5.2690000000000001</v>
      </c>
      <c r="H9" s="8"/>
      <c r="I9" s="8">
        <v>206.12299999999999</v>
      </c>
    </row>
    <row r="10" spans="1:9" x14ac:dyDescent="0.2">
      <c r="A10" s="22">
        <v>4</v>
      </c>
      <c r="C10" s="6" t="s">
        <v>113</v>
      </c>
      <c r="E10" s="6" t="s">
        <v>114</v>
      </c>
      <c r="G10" s="8">
        <v>4.6180000000000003</v>
      </c>
      <c r="H10" s="8"/>
      <c r="I10" s="8">
        <v>180.65600000000001</v>
      </c>
    </row>
    <row r="11" spans="1:9" x14ac:dyDescent="0.2">
      <c r="C11" s="6"/>
    </row>
    <row r="12" spans="1:9" x14ac:dyDescent="0.2">
      <c r="A12" s="9" t="s">
        <v>99</v>
      </c>
      <c r="B12" s="2"/>
      <c r="C12" s="2"/>
    </row>
    <row r="13" spans="1:9" ht="26.25" customHeight="1" x14ac:dyDescent="0.2">
      <c r="A13" s="40" t="s">
        <v>49</v>
      </c>
      <c r="B13" s="168" t="s">
        <v>115</v>
      </c>
      <c r="C13" s="168"/>
      <c r="D13" s="168"/>
      <c r="E13" s="168"/>
      <c r="F13" s="168"/>
      <c r="G13" s="168"/>
      <c r="H13" s="168"/>
      <c r="I13" s="168"/>
    </row>
    <row r="14" spans="1:9" ht="12.75" customHeight="1" x14ac:dyDescent="0.2">
      <c r="A14" s="10" t="s">
        <v>101</v>
      </c>
      <c r="B14" s="168" t="s">
        <v>116</v>
      </c>
      <c r="C14" s="168"/>
      <c r="D14" s="168"/>
      <c r="E14" s="168"/>
      <c r="F14" s="168"/>
      <c r="G14" s="168"/>
      <c r="H14" s="168"/>
      <c r="I14" s="168"/>
    </row>
    <row r="15" spans="1:9" ht="15" customHeight="1" x14ac:dyDescent="0.2">
      <c r="A15" s="10"/>
      <c r="B15" s="168"/>
      <c r="C15" s="168"/>
      <c r="D15" s="168"/>
      <c r="E15" s="168"/>
      <c r="F15" s="168"/>
      <c r="G15" s="168"/>
      <c r="H15" s="168"/>
      <c r="I15" s="168"/>
    </row>
    <row r="16" spans="1:9" x14ac:dyDescent="0.2">
      <c r="B16" s="168"/>
      <c r="C16" s="168"/>
      <c r="D16" s="168"/>
      <c r="E16" s="168"/>
      <c r="F16" s="168"/>
      <c r="G16" s="168"/>
      <c r="H16" s="168"/>
      <c r="I16" s="168"/>
    </row>
  </sheetData>
  <mergeCells count="3">
    <mergeCell ref="A2:I2"/>
    <mergeCell ref="B13:I13"/>
    <mergeCell ref="B14:I16"/>
  </mergeCells>
  <pageMargins left="0.7" right="0.7" top="0.75" bottom="0.75" header="0.3" footer="0.3"/>
  <pageSetup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A392-285C-44D8-B4C3-77F4CC299AFC}">
  <dimension ref="A1:I21"/>
  <sheetViews>
    <sheetView workbookViewId="0"/>
  </sheetViews>
  <sheetFormatPr defaultColWidth="6.5703125" defaultRowHeight="12.75" x14ac:dyDescent="0.2"/>
  <cols>
    <col min="1" max="1" width="4.7109375" style="2" customWidth="1"/>
    <col min="2" max="2" width="1.42578125" style="2" customWidth="1"/>
    <col min="3" max="3" width="19.5703125" style="2" customWidth="1"/>
    <col min="4" max="4" width="1.7109375" style="2" customWidth="1"/>
    <col min="5" max="5" width="35.7109375" style="2" customWidth="1"/>
    <col min="6" max="6" width="1.7109375" style="2" customWidth="1"/>
    <col min="7" max="7" width="8.5703125" style="2" customWidth="1"/>
    <col min="8" max="8" width="1.7109375" style="2" customWidth="1"/>
    <col min="9" max="9" width="10.7109375" style="2" customWidth="1"/>
    <col min="10" max="16384" width="6.5703125" style="2"/>
  </cols>
  <sheetData>
    <row r="1" spans="1:9" x14ac:dyDescent="0.2">
      <c r="A1" s="3" t="s">
        <v>23</v>
      </c>
      <c r="B1" s="3"/>
      <c r="C1" s="3"/>
      <c r="D1" s="3"/>
      <c r="E1" s="3"/>
      <c r="F1" s="3"/>
      <c r="G1" s="3"/>
      <c r="H1" s="3"/>
      <c r="I1" s="3"/>
    </row>
    <row r="2" spans="1:9" x14ac:dyDescent="0.2">
      <c r="A2" s="165" t="s">
        <v>117</v>
      </c>
      <c r="B2" s="165"/>
      <c r="C2" s="165"/>
      <c r="D2" s="165"/>
      <c r="E2" s="165"/>
      <c r="F2" s="165"/>
      <c r="G2" s="165"/>
      <c r="H2" s="165"/>
      <c r="I2" s="165"/>
    </row>
    <row r="3" spans="1:9" x14ac:dyDescent="0.2">
      <c r="A3" s="165" t="s">
        <v>118</v>
      </c>
      <c r="B3" s="165"/>
      <c r="C3" s="165"/>
      <c r="D3" s="165"/>
      <c r="E3" s="165"/>
      <c r="F3" s="165"/>
      <c r="G3" s="165"/>
      <c r="H3" s="165"/>
      <c r="I3" s="165"/>
    </row>
    <row r="4" spans="1:9" x14ac:dyDescent="0.2">
      <c r="A4" s="21"/>
      <c r="B4" s="21"/>
      <c r="C4" s="21"/>
      <c r="D4" s="21"/>
      <c r="E4" s="21"/>
      <c r="F4" s="21"/>
      <c r="G4" s="21"/>
      <c r="H4" s="21"/>
      <c r="I4" s="21"/>
    </row>
    <row r="5" spans="1:9" x14ac:dyDescent="0.2">
      <c r="A5" s="22" t="s">
        <v>119</v>
      </c>
    </row>
    <row r="6" spans="1:9" ht="14.25" x14ac:dyDescent="0.2">
      <c r="A6" s="5" t="s">
        <v>120</v>
      </c>
      <c r="B6" s="6"/>
      <c r="C6" s="7" t="s">
        <v>121</v>
      </c>
      <c r="D6" s="6"/>
      <c r="E6" s="7" t="s">
        <v>105</v>
      </c>
      <c r="F6" s="6"/>
      <c r="G6" s="47" t="s">
        <v>106</v>
      </c>
      <c r="H6" s="45"/>
      <c r="I6" s="47" t="s">
        <v>107</v>
      </c>
    </row>
    <row r="7" spans="1:9" x14ac:dyDescent="0.2">
      <c r="A7" s="11"/>
      <c r="B7" s="6"/>
      <c r="C7" s="12"/>
      <c r="D7" s="6"/>
      <c r="E7" s="12"/>
      <c r="F7" s="6"/>
      <c r="G7" s="11" t="s">
        <v>7</v>
      </c>
      <c r="H7" s="6"/>
      <c r="I7" s="11" t="s">
        <v>8</v>
      </c>
    </row>
    <row r="8" spans="1:9" x14ac:dyDescent="0.2">
      <c r="A8" s="11"/>
      <c r="B8" s="6"/>
      <c r="C8" s="12"/>
      <c r="D8" s="6"/>
      <c r="E8" s="48" t="s">
        <v>122</v>
      </c>
      <c r="F8" s="6"/>
      <c r="G8" s="11"/>
      <c r="H8" s="6"/>
      <c r="I8" s="11"/>
    </row>
    <row r="9" spans="1:9" x14ac:dyDescent="0.2">
      <c r="A9" s="11">
        <v>1</v>
      </c>
      <c r="B9" s="6"/>
      <c r="C9" s="12" t="s">
        <v>29</v>
      </c>
      <c r="D9" s="6"/>
      <c r="E9" s="12" t="s">
        <v>123</v>
      </c>
      <c r="F9" s="6"/>
      <c r="G9" s="11">
        <v>5.3090000000000002</v>
      </c>
      <c r="H9" s="6"/>
      <c r="I9" s="11">
        <v>207.49299999999999</v>
      </c>
    </row>
    <row r="10" spans="1:9" x14ac:dyDescent="0.2">
      <c r="A10" s="11"/>
      <c r="B10" s="6"/>
      <c r="C10" s="12"/>
      <c r="D10" s="6"/>
      <c r="E10" s="12"/>
      <c r="F10" s="6"/>
      <c r="G10" s="11"/>
      <c r="H10" s="6"/>
      <c r="I10" s="11"/>
    </row>
    <row r="11" spans="1:9" x14ac:dyDescent="0.2">
      <c r="A11" s="11"/>
      <c r="B11" s="6"/>
      <c r="C11" s="12"/>
      <c r="D11" s="6"/>
      <c r="E11" s="48" t="s">
        <v>124</v>
      </c>
      <c r="F11" s="6"/>
      <c r="G11" s="11"/>
      <c r="H11" s="6"/>
      <c r="I11" s="11"/>
    </row>
    <row r="12" spans="1:9" x14ac:dyDescent="0.2">
      <c r="A12" s="22">
        <v>2</v>
      </c>
      <c r="C12" s="6" t="s">
        <v>108</v>
      </c>
      <c r="E12" s="6" t="s">
        <v>109</v>
      </c>
      <c r="G12" s="8">
        <v>5.9119999999999999</v>
      </c>
      <c r="H12" s="8"/>
      <c r="I12" s="8">
        <v>231.041</v>
      </c>
    </row>
    <row r="13" spans="1:9" x14ac:dyDescent="0.2">
      <c r="A13" s="22">
        <v>3</v>
      </c>
      <c r="C13" s="6" t="s">
        <v>110</v>
      </c>
      <c r="E13" s="6" t="s">
        <v>111</v>
      </c>
      <c r="G13" s="8">
        <v>5.2690000000000001</v>
      </c>
      <c r="H13" s="8"/>
      <c r="I13" s="8">
        <v>206.13399999999999</v>
      </c>
    </row>
    <row r="14" spans="1:9" x14ac:dyDescent="0.2">
      <c r="A14" s="22">
        <v>4</v>
      </c>
      <c r="C14" s="6" t="s">
        <v>112</v>
      </c>
      <c r="E14" s="6" t="s">
        <v>111</v>
      </c>
      <c r="G14" s="8">
        <v>5.2690000000000001</v>
      </c>
      <c r="H14" s="8"/>
      <c r="I14" s="8">
        <v>206.13399999999999</v>
      </c>
    </row>
    <row r="15" spans="1:9" x14ac:dyDescent="0.2">
      <c r="A15" s="22">
        <v>5</v>
      </c>
      <c r="C15" s="6" t="s">
        <v>113</v>
      </c>
      <c r="E15" s="6" t="s">
        <v>114</v>
      </c>
      <c r="G15" s="8">
        <v>4.6180000000000003</v>
      </c>
      <c r="H15" s="8"/>
      <c r="I15" s="8">
        <v>180.65899999999999</v>
      </c>
    </row>
    <row r="16" spans="1:9" x14ac:dyDescent="0.2">
      <c r="C16" s="6"/>
    </row>
    <row r="17" spans="1:9" x14ac:dyDescent="0.2">
      <c r="A17" s="14" t="s">
        <v>99</v>
      </c>
    </row>
    <row r="18" spans="1:9" ht="40.5" customHeight="1" x14ac:dyDescent="0.2">
      <c r="A18" s="43" t="s">
        <v>49</v>
      </c>
      <c r="B18" s="169" t="s">
        <v>125</v>
      </c>
      <c r="C18" s="169"/>
      <c r="D18" s="169"/>
      <c r="E18" s="169"/>
      <c r="F18" s="169"/>
      <c r="G18" s="169"/>
      <c r="H18" s="169"/>
      <c r="I18" s="169"/>
    </row>
    <row r="19" spans="1:9" ht="44.25" customHeight="1" x14ac:dyDescent="0.2">
      <c r="A19" s="49" t="s">
        <v>101</v>
      </c>
      <c r="B19" s="169" t="s">
        <v>126</v>
      </c>
      <c r="C19" s="169"/>
      <c r="D19" s="169"/>
      <c r="E19" s="169"/>
      <c r="F19" s="169"/>
      <c r="G19" s="169"/>
      <c r="H19" s="169"/>
      <c r="I19" s="169"/>
    </row>
    <row r="20" spans="1:9" x14ac:dyDescent="0.2">
      <c r="A20" s="50"/>
      <c r="C20" s="6"/>
      <c r="D20" s="6"/>
      <c r="E20" s="6"/>
      <c r="F20" s="6"/>
      <c r="G20" s="6"/>
      <c r="H20" s="6"/>
      <c r="I20" s="6"/>
    </row>
    <row r="21" spans="1:9" ht="15.75" customHeight="1" x14ac:dyDescent="0.2">
      <c r="A21" s="50"/>
      <c r="C21" s="6"/>
      <c r="D21" s="6"/>
      <c r="E21" s="6"/>
      <c r="F21" s="6"/>
      <c r="G21" s="6"/>
      <c r="H21" s="6"/>
      <c r="I21" s="6"/>
    </row>
  </sheetData>
  <mergeCells count="4">
    <mergeCell ref="B19:I19"/>
    <mergeCell ref="A3:I3"/>
    <mergeCell ref="A2:I2"/>
    <mergeCell ref="B18:I18"/>
  </mergeCells>
  <phoneticPr fontId="11" type="noConversion"/>
  <pageMargins left="0.7" right="0.7" top="0.75" bottom="0.75" header="0.3" footer="0.3"/>
  <pageSetup orientation="portrait" r:id="rId1"/>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C87D7-F0DF-4332-ACD2-C030E20F03FD}">
  <dimension ref="A1:K38"/>
  <sheetViews>
    <sheetView workbookViewId="0">
      <selection activeCell="E13" sqref="E13"/>
    </sheetView>
  </sheetViews>
  <sheetFormatPr defaultColWidth="9.140625" defaultRowHeight="12.75" x14ac:dyDescent="0.2"/>
  <cols>
    <col min="1" max="1" width="4.7109375" style="2" customWidth="1"/>
    <col min="2" max="2" width="1.7109375" style="2" customWidth="1"/>
    <col min="3" max="3" width="15.7109375" style="2" bestFit="1" customWidth="1"/>
    <col min="4" max="4" width="1.7109375" style="2" customWidth="1"/>
    <col min="5" max="5" width="12.140625" style="2" bestFit="1" customWidth="1"/>
    <col min="6" max="6" width="14.85546875" style="2" bestFit="1" customWidth="1"/>
    <col min="7" max="7" width="1.7109375" style="2" customWidth="1"/>
    <col min="8" max="8" width="8.42578125" style="2" bestFit="1" customWidth="1"/>
    <col min="9" max="16384" width="9.140625" style="2"/>
  </cols>
  <sheetData>
    <row r="1" spans="1:11" ht="12.75" customHeight="1" x14ac:dyDescent="0.2">
      <c r="A1" s="172" t="s">
        <v>0</v>
      </c>
      <c r="B1" s="172"/>
      <c r="C1" s="172"/>
      <c r="D1" s="172"/>
      <c r="E1" s="172"/>
      <c r="F1" s="172"/>
      <c r="G1" s="172"/>
      <c r="H1" s="172"/>
      <c r="I1" s="172"/>
      <c r="J1" s="172"/>
      <c r="K1" s="172"/>
    </row>
    <row r="2" spans="1:11" ht="12.75" customHeight="1" x14ac:dyDescent="0.2">
      <c r="A2" s="172" t="s">
        <v>127</v>
      </c>
      <c r="B2" s="172"/>
      <c r="C2" s="172"/>
      <c r="D2" s="172"/>
      <c r="E2" s="172"/>
      <c r="F2" s="172"/>
      <c r="G2" s="172"/>
      <c r="H2" s="172"/>
      <c r="I2" s="172"/>
      <c r="J2" s="172"/>
      <c r="K2" s="172"/>
    </row>
    <row r="3" spans="1:11" x14ac:dyDescent="0.2">
      <c r="A3" s="51"/>
      <c r="B3" s="78"/>
      <c r="C3" s="31"/>
      <c r="D3" s="31"/>
      <c r="E3" s="31"/>
      <c r="F3" s="78"/>
      <c r="G3" s="78"/>
      <c r="H3" s="78"/>
      <c r="I3" s="31"/>
      <c r="J3" s="31"/>
      <c r="K3" s="78"/>
    </row>
    <row r="4" spans="1:11" ht="15.75" customHeight="1" x14ac:dyDescent="0.2">
      <c r="A4" s="51"/>
      <c r="B4" s="78"/>
      <c r="C4" s="31"/>
      <c r="D4" s="78"/>
      <c r="E4" s="171" t="s">
        <v>122</v>
      </c>
      <c r="F4" s="171"/>
      <c r="G4" s="51"/>
      <c r="H4" s="170" t="s">
        <v>128</v>
      </c>
      <c r="I4" s="170"/>
      <c r="J4" s="170"/>
      <c r="K4" s="170"/>
    </row>
    <row r="5" spans="1:11" ht="28.5" x14ac:dyDescent="0.2">
      <c r="A5" s="79" t="s">
        <v>2</v>
      </c>
      <c r="B5" s="78"/>
      <c r="C5" s="117" t="s">
        <v>129</v>
      </c>
      <c r="D5" s="78"/>
      <c r="E5" s="117" t="s">
        <v>130</v>
      </c>
      <c r="F5" s="117" t="s">
        <v>131</v>
      </c>
      <c r="G5" s="78"/>
      <c r="H5" s="80" t="s">
        <v>132</v>
      </c>
      <c r="I5" s="80" t="s">
        <v>133</v>
      </c>
      <c r="J5" s="80" t="s">
        <v>134</v>
      </c>
      <c r="K5" s="80" t="s">
        <v>135</v>
      </c>
    </row>
    <row r="6" spans="1:11" ht="12.75" customHeight="1" x14ac:dyDescent="0.2">
      <c r="A6" s="51"/>
      <c r="B6" s="78"/>
      <c r="C6" s="31"/>
      <c r="D6" s="78"/>
      <c r="E6" s="30" t="s">
        <v>7</v>
      </c>
      <c r="F6" s="30" t="s">
        <v>8</v>
      </c>
      <c r="G6" s="51"/>
      <c r="H6" s="51" t="s">
        <v>9</v>
      </c>
      <c r="I6" s="51" t="s">
        <v>10</v>
      </c>
      <c r="J6" s="51" t="s">
        <v>11</v>
      </c>
      <c r="K6" s="51" t="s">
        <v>12</v>
      </c>
    </row>
    <row r="7" spans="1:11" x14ac:dyDescent="0.2">
      <c r="A7" s="51"/>
      <c r="B7" s="78"/>
      <c r="C7" s="31"/>
      <c r="D7" s="78"/>
      <c r="E7" s="31"/>
      <c r="F7" s="31"/>
      <c r="G7" s="62"/>
      <c r="H7" s="123"/>
      <c r="I7" s="123"/>
      <c r="J7" s="123"/>
      <c r="K7" s="123"/>
    </row>
    <row r="8" spans="1:11" x14ac:dyDescent="0.2">
      <c r="A8" s="51">
        <v>1</v>
      </c>
      <c r="B8" s="78"/>
      <c r="C8" s="31" t="s">
        <v>136</v>
      </c>
      <c r="D8" s="78"/>
      <c r="E8" s="30">
        <v>37.799999999999997</v>
      </c>
      <c r="F8" s="151">
        <v>34352</v>
      </c>
      <c r="G8" s="78"/>
      <c r="H8" s="123"/>
      <c r="I8" s="123"/>
      <c r="J8" s="123">
        <v>38.799999999999997</v>
      </c>
      <c r="K8" s="123">
        <v>35.799999999999997</v>
      </c>
    </row>
    <row r="9" spans="1:11" x14ac:dyDescent="0.2">
      <c r="A9" s="51">
        <v>2</v>
      </c>
      <c r="B9" s="78"/>
      <c r="C9" s="31" t="s">
        <v>137</v>
      </c>
      <c r="D9" s="78"/>
      <c r="E9" s="30">
        <v>40.799999999999997</v>
      </c>
      <c r="F9" s="151">
        <v>34352</v>
      </c>
      <c r="G9" s="78"/>
      <c r="H9" s="123">
        <v>43.1</v>
      </c>
      <c r="I9" s="123">
        <v>40.1</v>
      </c>
      <c r="J9" s="123"/>
      <c r="K9" s="123"/>
    </row>
    <row r="10" spans="1:11" x14ac:dyDescent="0.2">
      <c r="A10" s="51">
        <v>3</v>
      </c>
      <c r="B10" s="78"/>
      <c r="C10" s="31" t="s">
        <v>138</v>
      </c>
      <c r="D10" s="78"/>
      <c r="E10" s="30">
        <v>41.3</v>
      </c>
      <c r="F10" s="151">
        <v>43495</v>
      </c>
      <c r="G10" s="51"/>
      <c r="H10" s="123"/>
      <c r="I10" s="123"/>
      <c r="J10" s="123"/>
      <c r="K10" s="123"/>
    </row>
    <row r="11" spans="1:11" x14ac:dyDescent="0.2">
      <c r="A11" s="51">
        <v>4</v>
      </c>
      <c r="B11" s="78"/>
      <c r="C11" s="31" t="s">
        <v>139</v>
      </c>
      <c r="D11" s="78"/>
      <c r="E11" s="30">
        <v>41.4</v>
      </c>
      <c r="F11" s="151">
        <v>34349</v>
      </c>
      <c r="G11" s="78"/>
      <c r="H11" s="123">
        <v>45.7</v>
      </c>
      <c r="I11" s="123">
        <v>42.7</v>
      </c>
      <c r="J11" s="123">
        <v>41.4</v>
      </c>
      <c r="K11" s="123">
        <v>38.4</v>
      </c>
    </row>
    <row r="12" spans="1:11" x14ac:dyDescent="0.2">
      <c r="A12" s="51">
        <v>5</v>
      </c>
      <c r="B12" s="78"/>
      <c r="C12" s="31" t="s">
        <v>140</v>
      </c>
      <c r="D12" s="78"/>
      <c r="E12" s="30">
        <v>41.5</v>
      </c>
      <c r="F12" s="151">
        <v>29597</v>
      </c>
      <c r="G12" s="51"/>
      <c r="H12" s="123"/>
      <c r="I12" s="123"/>
      <c r="J12" s="123"/>
      <c r="K12" s="123"/>
    </row>
    <row r="13" spans="1:11" x14ac:dyDescent="0.2">
      <c r="A13" s="51">
        <v>6</v>
      </c>
      <c r="B13" s="78"/>
      <c r="C13" s="31" t="s">
        <v>141</v>
      </c>
      <c r="D13" s="78"/>
      <c r="E13" s="30">
        <v>44.2</v>
      </c>
      <c r="F13" s="151">
        <v>29960</v>
      </c>
      <c r="G13" s="78"/>
      <c r="H13" s="123">
        <v>48.2</v>
      </c>
      <c r="I13" s="123">
        <v>45.2</v>
      </c>
      <c r="J13" s="123"/>
      <c r="K13" s="123"/>
    </row>
    <row r="14" spans="1:11" x14ac:dyDescent="0.2">
      <c r="A14" s="51">
        <v>7</v>
      </c>
      <c r="B14" s="78"/>
      <c r="C14" s="31" t="s">
        <v>142</v>
      </c>
      <c r="D14" s="78"/>
      <c r="E14" s="30">
        <v>44.3</v>
      </c>
      <c r="F14" s="151">
        <v>29589</v>
      </c>
      <c r="G14" s="78"/>
      <c r="H14" s="123">
        <v>47.1</v>
      </c>
      <c r="I14" s="123">
        <v>44.1</v>
      </c>
      <c r="J14" s="123"/>
      <c r="K14" s="123"/>
    </row>
    <row r="15" spans="1:11" x14ac:dyDescent="0.2">
      <c r="A15" s="51">
        <v>8</v>
      </c>
      <c r="B15" s="78"/>
      <c r="C15" s="31" t="s">
        <v>143</v>
      </c>
      <c r="D15" s="78"/>
      <c r="E15" s="30">
        <v>45.1</v>
      </c>
      <c r="F15" s="151">
        <v>34349</v>
      </c>
      <c r="G15" s="78"/>
      <c r="H15" s="123"/>
      <c r="I15" s="123"/>
      <c r="J15" s="123">
        <v>46</v>
      </c>
      <c r="K15" s="123">
        <v>43</v>
      </c>
    </row>
    <row r="16" spans="1:11" x14ac:dyDescent="0.2">
      <c r="A16" s="51">
        <v>9</v>
      </c>
      <c r="B16" s="78"/>
      <c r="C16" s="31" t="s">
        <v>144</v>
      </c>
      <c r="D16" s="78"/>
      <c r="E16" s="30">
        <v>46.1</v>
      </c>
      <c r="F16" s="151">
        <v>38340</v>
      </c>
      <c r="G16" s="118"/>
      <c r="H16" s="150"/>
      <c r="I16" s="123"/>
      <c r="J16" s="123">
        <v>44</v>
      </c>
      <c r="K16" s="123">
        <v>41</v>
      </c>
    </row>
    <row r="17" spans="1:11" x14ac:dyDescent="0.2">
      <c r="A17" s="51">
        <v>10</v>
      </c>
      <c r="B17" s="78"/>
      <c r="C17" s="31" t="s">
        <v>145</v>
      </c>
      <c r="D17" s="78"/>
      <c r="E17" s="30">
        <v>47.5</v>
      </c>
      <c r="F17" s="151">
        <v>34349</v>
      </c>
      <c r="G17" s="78"/>
      <c r="H17" s="123"/>
      <c r="I17" s="123"/>
      <c r="J17" s="123">
        <v>48.2</v>
      </c>
      <c r="K17" s="123">
        <v>45.2</v>
      </c>
    </row>
    <row r="18" spans="1:11" x14ac:dyDescent="0.2">
      <c r="A18" s="51">
        <v>11</v>
      </c>
      <c r="B18" s="78"/>
      <c r="C18" s="31" t="s">
        <v>146</v>
      </c>
      <c r="D18" s="78"/>
      <c r="E18" s="30">
        <v>48.5</v>
      </c>
      <c r="F18" s="151">
        <v>34349</v>
      </c>
      <c r="G18" s="78"/>
      <c r="H18" s="123">
        <v>49</v>
      </c>
      <c r="I18" s="123">
        <v>46</v>
      </c>
      <c r="J18" s="123"/>
      <c r="K18" s="123"/>
    </row>
    <row r="19" spans="1:11" ht="12.75" customHeight="1" x14ac:dyDescent="0.2">
      <c r="A19" s="51">
        <v>12</v>
      </c>
      <c r="B19" s="78"/>
      <c r="C19" s="31" t="s">
        <v>147</v>
      </c>
      <c r="D19" s="78"/>
      <c r="E19" s="30"/>
      <c r="F19" s="30"/>
      <c r="G19" s="51"/>
      <c r="H19" s="123">
        <v>49.2</v>
      </c>
      <c r="I19" s="123">
        <v>46.2</v>
      </c>
      <c r="J19" s="123"/>
      <c r="K19" s="123"/>
    </row>
    <row r="20" spans="1:11" x14ac:dyDescent="0.2">
      <c r="A20" s="51">
        <v>13</v>
      </c>
      <c r="B20" s="78"/>
      <c r="C20" s="31" t="s">
        <v>148</v>
      </c>
      <c r="D20" s="78"/>
      <c r="E20" s="30">
        <v>48.7</v>
      </c>
      <c r="F20" s="151">
        <v>29589</v>
      </c>
      <c r="G20" s="78"/>
      <c r="H20" s="123">
        <v>52.5</v>
      </c>
      <c r="I20" s="123">
        <v>49.5</v>
      </c>
      <c r="J20" s="123"/>
      <c r="K20" s="123"/>
    </row>
    <row r="21" spans="1:11" x14ac:dyDescent="0.2">
      <c r="A21" s="51">
        <v>14</v>
      </c>
      <c r="B21" s="78"/>
      <c r="C21" s="31" t="s">
        <v>149</v>
      </c>
      <c r="D21" s="78"/>
      <c r="E21" s="30">
        <v>50.6</v>
      </c>
      <c r="F21" s="151">
        <v>29960</v>
      </c>
      <c r="G21" s="78"/>
      <c r="H21" s="123">
        <v>51.9</v>
      </c>
      <c r="I21" s="123">
        <v>48.9</v>
      </c>
      <c r="J21" s="123"/>
      <c r="K21" s="123"/>
    </row>
    <row r="22" spans="1:11" x14ac:dyDescent="0.2">
      <c r="A22" s="51">
        <v>15</v>
      </c>
      <c r="B22" s="78"/>
      <c r="C22" s="31" t="s">
        <v>150</v>
      </c>
      <c r="D22" s="78"/>
      <c r="E22" s="30">
        <v>51</v>
      </c>
      <c r="F22" s="151">
        <v>43495</v>
      </c>
      <c r="G22" s="78"/>
      <c r="H22" s="123">
        <v>54.7</v>
      </c>
      <c r="I22" s="123">
        <v>51.7</v>
      </c>
      <c r="J22" s="123"/>
      <c r="K22" s="123"/>
    </row>
    <row r="23" spans="1:11" x14ac:dyDescent="0.2">
      <c r="A23" s="51">
        <v>16</v>
      </c>
      <c r="B23" s="78"/>
      <c r="C23" s="31" t="s">
        <v>151</v>
      </c>
      <c r="D23" s="78"/>
      <c r="E23" s="30">
        <v>51.5</v>
      </c>
      <c r="F23" s="151">
        <v>29968</v>
      </c>
      <c r="G23" s="78"/>
      <c r="H23" s="123">
        <v>54.8</v>
      </c>
      <c r="I23" s="123">
        <v>51.8</v>
      </c>
      <c r="J23" s="123"/>
      <c r="K23" s="123"/>
    </row>
    <row r="24" spans="1:11" x14ac:dyDescent="0.2">
      <c r="A24" s="51">
        <v>17</v>
      </c>
      <c r="B24" s="78"/>
      <c r="C24" s="31" t="s">
        <v>152</v>
      </c>
      <c r="D24" s="78"/>
      <c r="E24" s="30">
        <v>51.6</v>
      </c>
      <c r="F24" s="151">
        <v>29960</v>
      </c>
      <c r="G24" s="78"/>
      <c r="H24" s="123">
        <v>51.6</v>
      </c>
      <c r="I24" s="123">
        <v>48.6</v>
      </c>
      <c r="J24" s="123"/>
      <c r="K24" s="123"/>
    </row>
    <row r="25" spans="1:11" x14ac:dyDescent="0.2">
      <c r="A25" s="51">
        <v>18</v>
      </c>
      <c r="B25" s="78"/>
      <c r="C25" s="31" t="s">
        <v>153</v>
      </c>
      <c r="D25" s="78"/>
      <c r="E25" s="30">
        <v>53.2</v>
      </c>
      <c r="F25" s="151">
        <v>29960</v>
      </c>
      <c r="G25" s="51"/>
      <c r="H25" s="123"/>
      <c r="I25" s="123"/>
      <c r="J25" s="123"/>
      <c r="K25" s="123"/>
    </row>
    <row r="26" spans="1:11" x14ac:dyDescent="0.2">
      <c r="A26" s="51">
        <v>19</v>
      </c>
      <c r="B26" s="78"/>
      <c r="C26" s="31" t="s">
        <v>154</v>
      </c>
      <c r="D26" s="78"/>
      <c r="E26" s="85">
        <v>52</v>
      </c>
      <c r="F26" s="151">
        <v>29967</v>
      </c>
      <c r="G26" s="78"/>
      <c r="H26" s="123">
        <v>55.7</v>
      </c>
      <c r="I26" s="123">
        <v>52.7</v>
      </c>
      <c r="J26" s="123"/>
      <c r="K26" s="123"/>
    </row>
    <row r="27" spans="1:11" x14ac:dyDescent="0.2">
      <c r="A27" s="51">
        <v>20</v>
      </c>
      <c r="B27" s="78"/>
      <c r="C27" s="31" t="s">
        <v>155</v>
      </c>
      <c r="D27" s="78"/>
      <c r="E27" s="30">
        <v>52.9</v>
      </c>
      <c r="F27" s="151">
        <v>29967</v>
      </c>
      <c r="G27" s="78"/>
      <c r="H27" s="123">
        <v>55.6</v>
      </c>
      <c r="I27" s="123">
        <v>52.6</v>
      </c>
      <c r="J27" s="123"/>
      <c r="K27" s="123"/>
    </row>
    <row r="28" spans="1:11" x14ac:dyDescent="0.2">
      <c r="A28" s="51">
        <v>21</v>
      </c>
      <c r="B28" s="78"/>
      <c r="C28" s="31" t="s">
        <v>156</v>
      </c>
      <c r="D28" s="78"/>
      <c r="E28" s="30">
        <v>53.4</v>
      </c>
      <c r="F28" s="151">
        <v>43492</v>
      </c>
      <c r="G28" s="51"/>
      <c r="H28" s="123"/>
      <c r="I28" s="123"/>
      <c r="J28" s="123"/>
      <c r="K28" s="123"/>
    </row>
    <row r="29" spans="1:11" ht="12.75" customHeight="1" x14ac:dyDescent="0.2">
      <c r="A29" s="51">
        <v>22</v>
      </c>
      <c r="B29" s="78"/>
      <c r="C29" s="31" t="s">
        <v>157</v>
      </c>
      <c r="D29" s="78"/>
      <c r="E29" s="31"/>
      <c r="F29" s="31"/>
      <c r="G29" s="51"/>
      <c r="H29" s="123">
        <v>55.9</v>
      </c>
      <c r="I29" s="123">
        <v>52.9</v>
      </c>
      <c r="J29" s="123"/>
      <c r="K29" s="123"/>
    </row>
    <row r="30" spans="1:11" x14ac:dyDescent="0.2">
      <c r="A30" s="51"/>
      <c r="B30" s="78"/>
      <c r="C30" s="31"/>
      <c r="D30" s="31"/>
      <c r="E30" s="78"/>
      <c r="F30" s="31"/>
      <c r="G30" s="78"/>
      <c r="H30" s="78"/>
      <c r="I30" s="78"/>
      <c r="J30" s="78"/>
      <c r="K30" s="78"/>
    </row>
    <row r="31" spans="1:11" ht="12.75" customHeight="1" x14ac:dyDescent="0.2">
      <c r="A31" s="92" t="s">
        <v>99</v>
      </c>
      <c r="B31" s="92"/>
      <c r="C31" s="92"/>
      <c r="D31" s="92"/>
      <c r="E31" s="92"/>
      <c r="F31" s="92"/>
      <c r="G31" s="78"/>
      <c r="H31" s="78"/>
      <c r="I31" s="78"/>
      <c r="J31" s="31"/>
      <c r="K31" s="78"/>
    </row>
    <row r="32" spans="1:11" ht="12.75" customHeight="1" x14ac:dyDescent="0.2">
      <c r="A32" s="43" t="s">
        <v>49</v>
      </c>
      <c r="B32" s="31" t="s">
        <v>158</v>
      </c>
      <c r="C32" s="78"/>
      <c r="D32" s="78"/>
      <c r="E32" s="78"/>
      <c r="F32" s="78"/>
      <c r="G32" s="78"/>
      <c r="H32" s="78"/>
      <c r="I32" s="78"/>
      <c r="J32" s="78"/>
      <c r="K32" s="78"/>
    </row>
    <row r="33" spans="1:11" ht="12.75" customHeight="1" x14ac:dyDescent="0.2">
      <c r="A33" s="49" t="s">
        <v>101</v>
      </c>
      <c r="B33" s="31" t="s">
        <v>159</v>
      </c>
      <c r="C33" s="78"/>
      <c r="D33" s="78"/>
      <c r="E33" s="78"/>
      <c r="F33" s="78"/>
      <c r="G33" s="78"/>
      <c r="H33" s="78"/>
      <c r="I33" s="78"/>
      <c r="J33" s="78"/>
      <c r="K33" s="78"/>
    </row>
    <row r="34" spans="1:11" ht="12.75" customHeight="1" x14ac:dyDescent="0.2">
      <c r="A34" s="49" t="s">
        <v>160</v>
      </c>
      <c r="B34" s="31" t="s">
        <v>161</v>
      </c>
      <c r="C34" s="78"/>
      <c r="D34" s="78"/>
      <c r="E34" s="78"/>
      <c r="F34" s="78"/>
      <c r="G34" s="78"/>
      <c r="H34" s="78"/>
      <c r="I34" s="78"/>
      <c r="J34" s="78"/>
      <c r="K34" s="78"/>
    </row>
    <row r="35" spans="1:11" ht="12.75" customHeight="1" x14ac:dyDescent="0.2">
      <c r="A35" s="49" t="s">
        <v>162</v>
      </c>
      <c r="B35" s="31" t="s">
        <v>163</v>
      </c>
      <c r="C35" s="78"/>
      <c r="D35" s="78"/>
      <c r="E35" s="78"/>
      <c r="F35" s="78"/>
      <c r="G35" s="78"/>
      <c r="H35" s="78"/>
      <c r="I35" s="78"/>
      <c r="J35" s="78"/>
      <c r="K35" s="78"/>
    </row>
    <row r="36" spans="1:11" ht="15" x14ac:dyDescent="0.25">
      <c r="A36"/>
      <c r="B36"/>
      <c r="C36"/>
      <c r="D36"/>
      <c r="E36"/>
      <c r="F36"/>
      <c r="G36"/>
      <c r="H36"/>
      <c r="I36"/>
      <c r="J36"/>
      <c r="K36"/>
    </row>
    <row r="37" spans="1:11" ht="15" x14ac:dyDescent="0.25">
      <c r="A37"/>
      <c r="B37"/>
      <c r="C37"/>
      <c r="D37"/>
      <c r="E37"/>
      <c r="F37"/>
      <c r="G37"/>
      <c r="H37"/>
      <c r="I37"/>
      <c r="J37"/>
      <c r="K37"/>
    </row>
    <row r="38" spans="1:11" ht="15" x14ac:dyDescent="0.25">
      <c r="A38" s="109"/>
      <c r="B38"/>
      <c r="C38"/>
      <c r="D38"/>
      <c r="E38"/>
      <c r="F38"/>
      <c r="G38"/>
      <c r="H38"/>
      <c r="I38"/>
      <c r="J38"/>
      <c r="K38"/>
    </row>
  </sheetData>
  <mergeCells count="4">
    <mergeCell ref="H4:K4"/>
    <mergeCell ref="E4:F4"/>
    <mergeCell ref="A1:K1"/>
    <mergeCell ref="A2:K2"/>
  </mergeCells>
  <pageMargins left="0.7" right="0.7" top="0.75" bottom="0.75" header="0.3" footer="0.3"/>
  <pageSetup orientation="portrait" horizontalDpi="4294967293" verticalDpi="0"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1</vt:i4>
      </vt:variant>
    </vt:vector>
  </HeadingPairs>
  <TitlesOfParts>
    <vt:vector size="49" baseType="lpstr">
      <vt:lpstr>4.1.1 - Table 1</vt:lpstr>
      <vt:lpstr>4.1.1 - Table 2</vt:lpstr>
      <vt:lpstr>4.2.1 - Table 1</vt:lpstr>
      <vt:lpstr>4.2.1 - Table 2</vt:lpstr>
      <vt:lpstr>4.2.1 - Table 3</vt:lpstr>
      <vt:lpstr>4.2.1 - Table 4</vt:lpstr>
      <vt:lpstr>4.2.2 - Table 1</vt:lpstr>
      <vt:lpstr>4.2.2 - Table 2</vt:lpstr>
      <vt:lpstr>4.2.3 - Table 1</vt:lpstr>
      <vt:lpstr>4.2.3 - Table 2</vt:lpstr>
      <vt:lpstr>4.2.3 - Table 3</vt:lpstr>
      <vt:lpstr>4.2.4 - Table 1</vt:lpstr>
      <vt:lpstr>4.2.4 - Table 2</vt:lpstr>
      <vt:lpstr>4.2.4 - Table 3</vt:lpstr>
      <vt:lpstr>4.2.5 - Table 1</vt:lpstr>
      <vt:lpstr>4.2.5 - Table 2</vt:lpstr>
      <vt:lpstr>4.3.1 - Table 1</vt:lpstr>
      <vt:lpstr>4.3.1 - Table 2</vt:lpstr>
      <vt:lpstr>4.3.1 - Table 3</vt:lpstr>
      <vt:lpstr>4.3.1 - Table 4</vt:lpstr>
      <vt:lpstr>4.3.1 - Table 5</vt:lpstr>
      <vt:lpstr>4.3.1 - Table 6</vt:lpstr>
      <vt:lpstr>4.3.1 - Table 7</vt:lpstr>
      <vt:lpstr>4.4.1 - Table 1</vt:lpstr>
      <vt:lpstr>4.4.1 - Table 2</vt:lpstr>
      <vt:lpstr>4.4.2 - Table 1</vt:lpstr>
      <vt:lpstr>4.4.2 - Table 2</vt:lpstr>
      <vt:lpstr>4.4.2 - Table 3</vt:lpstr>
      <vt:lpstr>4.4.2 - Table 4</vt:lpstr>
      <vt:lpstr>4.4.2 - Table 5</vt:lpstr>
      <vt:lpstr>4.4.2 - Table 6</vt:lpstr>
      <vt:lpstr>4.4.2 - Table 7</vt:lpstr>
      <vt:lpstr>4.4.2 - Table 8</vt:lpstr>
      <vt:lpstr>4.4.2 - Table 9</vt:lpstr>
      <vt:lpstr>4.4.2 - Table 10</vt:lpstr>
      <vt:lpstr>4.4.2 - Table 11</vt:lpstr>
      <vt:lpstr>4.4.2 - Table 12</vt:lpstr>
      <vt:lpstr>4.4.3- Table 1</vt:lpstr>
      <vt:lpstr>4.4.3 - Table 2</vt:lpstr>
      <vt:lpstr>4.4.3 - Table 3</vt:lpstr>
      <vt:lpstr>4.4.3 - Table 4</vt:lpstr>
      <vt:lpstr>4.5.1 - Table 1</vt:lpstr>
      <vt:lpstr>4.6.1 - Table 1</vt:lpstr>
      <vt:lpstr>4.6.1 - Table 2</vt:lpstr>
      <vt:lpstr>4.6.2 - Table 1</vt:lpstr>
      <vt:lpstr>4.6.2 - Table 2</vt:lpstr>
      <vt:lpstr>4.6.2 - Table 3</vt:lpstr>
      <vt:lpstr>4.7.1 - Table 1</vt:lpstr>
      <vt:lpstr>'4.2.1 - Table 4'!_ftn1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2022-11-01T20:46:47Z</dcterms:created>
  <dcterms:modified xsi:type="dcterms:W3CDTF">2022-11-01T21:21:01Z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694783-de61-499c-97f7-53d7c605e6e9_Enabled">
    <vt:lpwstr>true</vt:lpwstr>
  </property>
  <property fmtid="{D5CDD505-2E9C-101B-9397-08002B2CF9AE}" pid="3" name="MSIP_Label_67694783-de61-499c-97f7-53d7c605e6e9_SetDate">
    <vt:lpwstr>2022-11-01T20:46:53Z</vt:lpwstr>
  </property>
  <property fmtid="{D5CDD505-2E9C-101B-9397-08002B2CF9AE}" pid="4" name="MSIP_Label_67694783-de61-499c-97f7-53d7c605e6e9_Method">
    <vt:lpwstr>Privileged</vt:lpwstr>
  </property>
  <property fmtid="{D5CDD505-2E9C-101B-9397-08002B2CF9AE}" pid="5" name="MSIP_Label_67694783-de61-499c-97f7-53d7c605e6e9_Name">
    <vt:lpwstr>67694783-de61-499c-97f7-53d7c605e6e9</vt:lpwstr>
  </property>
  <property fmtid="{D5CDD505-2E9C-101B-9397-08002B2CF9AE}" pid="6" name="MSIP_Label_67694783-de61-499c-97f7-53d7c605e6e9_SiteId">
    <vt:lpwstr>271df5c2-953a-497b-93ad-7adf7a4b3cd7</vt:lpwstr>
  </property>
  <property fmtid="{D5CDD505-2E9C-101B-9397-08002B2CF9AE}" pid="7" name="MSIP_Label_67694783-de61-499c-97f7-53d7c605e6e9_ActionId">
    <vt:lpwstr>095af8fd-285a-456b-8587-2bcfd61491ac</vt:lpwstr>
  </property>
  <property fmtid="{D5CDD505-2E9C-101B-9397-08002B2CF9AE}" pid="8" name="MSIP_Label_67694783-de61-499c-97f7-53d7c605e6e9_ContentBits">
    <vt:lpwstr>0</vt:lpwstr>
  </property>
</Properties>
</file>