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Pricing Exhibits/"/>
    </mc:Choice>
  </mc:AlternateContent>
  <xr:revisionPtr revIDLastSave="1" documentId="13_ncr:1_{7572AC03-415D-4CAF-9BF8-00D4D5167EAE}" xr6:coauthVersionLast="47" xr6:coauthVersionMax="47" xr10:uidLastSave="{C8D35D60-705D-45FF-A8AA-8A363795C985}"/>
  <bookViews>
    <workbookView xWindow="-120" yWindow="-120" windowWidth="29040" windowHeight="15840" xr2:uid="{00000000-000D-0000-FFFF-FFFF00000000}"/>
  </bookViews>
  <sheets>
    <sheet name="2023" sheetId="7" r:id="rId1"/>
  </sheets>
  <definedNames>
    <definedName name="_xlnm.Print_Area" localSheetId="0">'2023'!$A$1:$O$45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7" l="1"/>
  <c r="J30" i="7" l="1"/>
  <c r="J28" i="7"/>
  <c r="J32" i="7"/>
  <c r="J31" i="7"/>
  <c r="J29" i="7"/>
  <c r="J27" i="7"/>
  <c r="D26" i="7"/>
  <c r="J26" i="7" s="1"/>
  <c r="J25" i="7" l="1"/>
  <c r="O25" i="7" s="1"/>
  <c r="M34" i="7" l="1"/>
  <c r="N10" i="7"/>
  <c r="L34" i="7" l="1"/>
  <c r="J9" i="7"/>
  <c r="J10" i="7"/>
  <c r="O10" i="7" s="1"/>
  <c r="N20" i="7" l="1"/>
  <c r="N21" i="7"/>
  <c r="N22" i="7"/>
  <c r="N23" i="7"/>
  <c r="N24" i="7"/>
  <c r="N19" i="7"/>
  <c r="J19" i="7" l="1"/>
  <c r="O19" i="7" s="1"/>
  <c r="J23" i="7"/>
  <c r="O23" i="7" s="1"/>
  <c r="J20" i="7"/>
  <c r="O20" i="7" s="1"/>
  <c r="J22" i="7"/>
  <c r="O22" i="7" s="1"/>
  <c r="N18" i="7"/>
  <c r="N17" i="7"/>
  <c r="N16" i="7"/>
  <c r="N15" i="7"/>
  <c r="N14" i="7"/>
  <c r="N13" i="7"/>
  <c r="N12" i="7"/>
  <c r="N11" i="7"/>
  <c r="N9" i="7"/>
  <c r="N8" i="7"/>
  <c r="O9" i="7" l="1"/>
  <c r="J13" i="7"/>
  <c r="O13" i="7" s="1"/>
  <c r="J17" i="7"/>
  <c r="O17" i="7" s="1"/>
  <c r="N34" i="7"/>
  <c r="N7" i="7"/>
  <c r="J11" i="7"/>
  <c r="O11" i="7" s="1"/>
  <c r="J16" i="7"/>
  <c r="O16" i="7" s="1"/>
  <c r="J8" i="7"/>
  <c r="O8" i="7" s="1"/>
  <c r="J7" i="7"/>
  <c r="J15" i="7"/>
  <c r="O15" i="7" s="1"/>
  <c r="O7" i="7" l="1"/>
  <c r="J14" i="7" l="1"/>
  <c r="O14" i="7" s="1"/>
  <c r="J18" i="7"/>
  <c r="O18" i="7" s="1"/>
  <c r="J24" i="7"/>
  <c r="O24" i="7" s="1"/>
  <c r="J12" i="7"/>
  <c r="O12" i="7" l="1"/>
  <c r="J21" i="7"/>
  <c r="O21" i="7" s="1"/>
  <c r="J34" i="7" l="1"/>
  <c r="O34" i="7" s="1"/>
</calcChain>
</file>

<file path=xl/sharedStrings.xml><?xml version="1.0" encoding="utf-8"?>
<sst xmlns="http://schemas.openxmlformats.org/spreadsheetml/2006/main" count="108" uniqueCount="69">
  <si>
    <t>2023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</si>
  <si>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</si>
  <si>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</si>
  <si>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</si>
  <si>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</si>
  <si>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</si>
  <si>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</si>
  <si>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</si>
  <si>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Credit***</t>
  </si>
  <si>
    <t>Total</t>
  </si>
  <si>
    <t>Difference</t>
  </si>
  <si>
    <t>kWh*</t>
  </si>
  <si>
    <t>kW</t>
  </si>
  <si>
    <t>Monthly Service Charge</t>
  </si>
  <si>
    <t>Volumetric**</t>
  </si>
  <si>
    <t>kWh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</si>
  <si>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</si>
  <si>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</si>
  <si>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</si>
  <si>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</si>
  <si>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</si>
  <si>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</si>
  <si>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</si>
  <si>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</si>
  <si>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</si>
  <si>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</si>
  <si>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</si>
  <si>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</si>
  <si>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</si>
  <si>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</si>
  <si>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</si>
  <si>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</si>
  <si>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</si>
  <si>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</si>
  <si>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</si>
  <si>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</si>
  <si>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</si>
  <si>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</si>
  <si>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</si>
  <si>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</si>
  <si>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</si>
  <si>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</si>
  <si>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</si>
  <si>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</si>
  <si>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</si>
  <si>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</si>
  <si>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</si>
  <si>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</si>
  <si>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</si>
  <si>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</si>
  <si>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</si>
  <si>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</si>
  <si>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</si>
  <si>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</si>
  <si>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</si>
  <si>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</si>
  <si>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</si>
  <si>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</si>
  <si>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Line*</t>
  </si>
  <si>
    <t>Kilometers</t>
  </si>
  <si>
    <t>HVDS-high</t>
  </si>
  <si>
    <t>HVDS-low</t>
  </si>
  <si>
    <t>LVDS-low</t>
  </si>
  <si>
    <t>* kWh for R2 class includes the consumption associated with seasonal customers moving to R2</t>
  </si>
  <si>
    <t>** Volumetric rate for GSd class includes Hopper Foundry Rate Adder, along with CSTA Rate Adder</t>
  </si>
  <si>
    <t>*** Tranformer Allowance for GSd class includes $683,295 for CSTA credit and $91,668 for Hopper Foundry credit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</si>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</sst>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11" xfId="0" applyFill="1" applyBorder="1" applyAlignment="1">
      <alignment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165" fontId="1" fillId="3" borderId="11" xfId="2" applyNumberFormat="1" applyFill="1" applyBorder="1"/>
    <xf numFmtId="166" fontId="1" fillId="2" borderId="11" xfId="2" applyNumberFormat="1" applyFill="1" applyBorder="1"/>
    <xf numFmtId="166" fontId="1" fillId="3" borderId="11" xfId="2" applyNumberFormat="1" applyFill="1" applyBorder="1"/>
    <xf numFmtId="166" fontId="1" fillId="2" borderId="12" xfId="2" applyNumberFormat="1" applyFill="1" applyBorder="1"/>
    <xf numFmtId="167" fontId="0" fillId="2" borderId="11" xfId="0" applyNumberFormat="1" applyFill="1" applyBorder="1"/>
    <xf numFmtId="0" fontId="0" fillId="2" borderId="13" xfId="0" applyFill="1" applyBorder="1"/>
    <xf numFmtId="0" fontId="2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1" xfId="0" applyNumberFormat="1" applyFill="1" applyBorder="1"/>
    <xf numFmtId="44" fontId="1" fillId="3" borderId="11" xfId="2" applyFill="1" applyBorder="1"/>
    <xf numFmtId="0" fontId="6" fillId="2" borderId="0" xfId="0" applyFont="1" applyFill="1"/>
    <xf numFmtId="166" fontId="0" fillId="2" borderId="0" xfId="0" applyNumberFormat="1" applyFill="1"/>
    <xf numFmtId="164" fontId="1" fillId="3" borderId="12" xfId="1" applyNumberFormat="1" applyFill="1" applyBorder="1"/>
    <xf numFmtId="0" fontId="7" fillId="3" borderId="11" xfId="0" applyFont="1" applyFill="1" applyBorder="1" applyAlignment="1">
      <alignment horizontal="right" wrapText="1"/>
    </xf>
    <xf numFmtId="0" fontId="0" fillId="2" borderId="14" xfId="0" applyFill="1" applyBorder="1"/>
    <xf numFmtId="0" fontId="2" fillId="2" borderId="7" xfId="0" applyFont="1" applyFill="1" applyBorder="1"/>
    <xf numFmtId="0" fontId="4" fillId="3" borderId="11" xfId="0" applyFont="1" applyFill="1" applyBorder="1"/>
    <xf numFmtId="44" fontId="4" fillId="3" borderId="11" xfId="5" applyFont="1" applyFill="1" applyBorder="1"/>
    <xf numFmtId="165" fontId="4" fillId="3" borderId="11" xfId="5" applyNumberFormat="1" applyFont="1" applyFill="1" applyBorder="1"/>
    <xf numFmtId="37" fontId="4" fillId="3" borderId="11" xfId="4" applyNumberFormat="1" applyFont="1" applyFill="1" applyBorder="1" applyAlignment="1">
      <alignment horizontal="right"/>
    </xf>
    <xf numFmtId="0" fontId="0" fillId="3" borderId="0" xfId="0" applyFill="1"/>
    <xf numFmtId="164" fontId="4" fillId="3" borderId="11" xfId="4" applyNumberFormat="1" applyFont="1" applyFill="1" applyBorder="1"/>
    <xf numFmtId="0" fontId="2" fillId="2" borderId="0" xfId="0" applyFont="1" applyFill="1"/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" xfId="1" builtinId="3"/>
    <cellStyle name="Comma 35" xfId="4" xr:uid="{654F2120-FD10-415D-8975-59F169860F82}"/>
    <cellStyle name="Currency" xfId="2" builtinId="4"/>
    <cellStyle name="Currency 20" xfId="5" xr:uid="{DD429084-D0C0-463D-A2B8-CCA794D2326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Normal="100" zoomScalePageLayoutView="50" workbookViewId="0">
      <selection activeCell="O34" sqref="O34"/>
    </sheetView>
  </sheetViews>
  <sheetFormatPr defaultColWidth="9.140625" defaultRowHeight="15" x14ac:dyDescent="0.25"/>
  <cols>
    <col min="1" max="1" width="41.7109375" style="1" customWidth="1"/>
    <col min="2" max="2" width="8.85546875" style="1" bestFit="1" customWidth="1"/>
    <col min="3" max="3" width="12.7109375" style="1" customWidth="1"/>
    <col min="4" max="4" width="11.85546875" style="1" customWidth="1"/>
    <col min="5" max="5" width="15" style="1" customWidth="1"/>
    <col min="6" max="6" width="12.7109375" style="1" customWidth="1"/>
    <col min="7" max="7" width="11.85546875" style="1" customWidth="1"/>
    <col min="8" max="9" width="10.7109375" style="1" customWidth="1"/>
    <col min="10" max="10" width="17.7109375" style="1" customWidth="1"/>
    <col min="11" max="11" width="0.85546875" style="1" customWidth="1"/>
    <col min="12" max="12" width="15" style="1" customWidth="1"/>
    <col min="13" max="13" width="13.5703125" style="1" customWidth="1"/>
    <col min="14" max="14" width="15.28515625" style="1" customWidth="1"/>
    <col min="15" max="15" width="11.5703125" style="1" customWidth="1"/>
    <col min="16" max="16" width="6.5703125" style="2" hidden="1" customWidth="1"/>
    <col min="17" max="16384" width="9.140625" style="1"/>
  </cols>
  <sheetData>
    <row r="1" spans="1:16" ht="18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5.75" thickBot="1" x14ac:dyDescent="0.3"/>
    <row r="3" spans="1:16" ht="13.5" customHeight="1" thickBot="1" x14ac:dyDescent="0.3">
      <c r="A3" s="3" t="s">
        <v>1</v>
      </c>
      <c r="B3" s="3"/>
      <c r="C3" s="49" t="s">
        <v>2</v>
      </c>
      <c r="D3" s="51" t="s">
        <v>3</v>
      </c>
      <c r="E3" s="53" t="s">
        <v>4</v>
      </c>
      <c r="F3" s="54"/>
      <c r="G3" s="53" t="s">
        <v>5</v>
      </c>
      <c r="H3" s="55"/>
      <c r="I3" s="54"/>
      <c r="J3" s="49" t="s">
        <v>6</v>
      </c>
      <c r="K3" s="4"/>
      <c r="L3" s="49" t="s">
        <v>7</v>
      </c>
      <c r="M3" s="49" t="s">
        <v>8</v>
      </c>
      <c r="N3" s="49" t="s">
        <v>9</v>
      </c>
      <c r="O3" s="56" t="s">
        <v>10</v>
      </c>
    </row>
    <row r="4" spans="1:16" ht="39" thickBot="1" x14ac:dyDescent="0.3">
      <c r="A4" s="5"/>
      <c r="B4" s="5"/>
      <c r="C4" s="50"/>
      <c r="D4" s="52"/>
      <c r="E4" s="6" t="s">
        <v>11</v>
      </c>
      <c r="F4" s="7" t="s">
        <v>12</v>
      </c>
      <c r="G4" s="8" t="s">
        <v>13</v>
      </c>
      <c r="H4" s="45" t="s">
        <v>14</v>
      </c>
      <c r="I4" s="46"/>
      <c r="J4" s="50"/>
      <c r="K4" s="9"/>
      <c r="L4" s="50"/>
      <c r="M4" s="50"/>
      <c r="N4" s="50"/>
      <c r="O4" s="57"/>
    </row>
    <row r="5" spans="1:16" x14ac:dyDescent="0.25">
      <c r="A5" s="10"/>
      <c r="B5" s="36"/>
      <c r="C5" s="13"/>
      <c r="D5" s="10"/>
      <c r="E5" s="10"/>
      <c r="F5" s="11"/>
      <c r="G5" s="10"/>
      <c r="H5" s="12" t="s">
        <v>15</v>
      </c>
      <c r="I5" s="12" t="s">
        <v>12</v>
      </c>
      <c r="J5" s="13"/>
      <c r="K5" s="10"/>
      <c r="L5" s="13"/>
      <c r="M5" s="13"/>
      <c r="N5" s="13"/>
      <c r="O5" s="11"/>
    </row>
    <row r="6" spans="1:16" x14ac:dyDescent="0.25">
      <c r="A6" s="10"/>
      <c r="B6" s="36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14" t="s">
        <v>16</v>
      </c>
      <c r="B7" s="2" t="s">
        <v>17</v>
      </c>
      <c r="C7" s="15" t="s">
        <v>18</v>
      </c>
      <c r="D7" s="16">
        <v>246136.44217882439</v>
      </c>
      <c r="E7" s="16">
        <v>2033733468.9159703</v>
      </c>
      <c r="F7" s="16"/>
      <c r="G7" s="31">
        <v>38.1</v>
      </c>
      <c r="H7" s="17"/>
      <c r="I7" s="17"/>
      <c r="J7" s="18">
        <f>G7*D7*12+H7*E7+I7*F7</f>
        <v>112533581.36415853</v>
      </c>
      <c r="K7" s="10"/>
      <c r="L7" s="19">
        <v>112532924.68688828</v>
      </c>
      <c r="M7" s="19"/>
      <c r="N7" s="18">
        <f t="shared" ref="N7:N18" si="0">SUM(L7:M7)</f>
        <v>112532924.68688828</v>
      </c>
      <c r="O7" s="20">
        <f t="shared" ref="O7:O18" si="1">N7-J7</f>
        <v>-656.6772702485323</v>
      </c>
      <c r="P7" s="2" t="s">
        <v>17</v>
      </c>
    </row>
    <row r="8" spans="1:16" x14ac:dyDescent="0.25">
      <c r="A8" s="14" t="s">
        <v>19</v>
      </c>
      <c r="B8" s="2" t="s">
        <v>20</v>
      </c>
      <c r="C8" s="15" t="s">
        <v>18</v>
      </c>
      <c r="D8" s="16">
        <v>543964.86710812268</v>
      </c>
      <c r="E8" s="16">
        <v>5105535408.2495127</v>
      </c>
      <c r="F8" s="16"/>
      <c r="G8" s="31">
        <v>60.72</v>
      </c>
      <c r="H8" s="17">
        <v>5.5999999999999999E-3</v>
      </c>
      <c r="I8" s="17"/>
      <c r="J8" s="18">
        <f t="shared" ref="J8:J18" si="2">G8*D8*12+H8*E8+I8*F8</f>
        <v>424945559.05585974</v>
      </c>
      <c r="K8" s="10"/>
      <c r="L8" s="19">
        <v>424711677.96769708</v>
      </c>
      <c r="M8" s="19"/>
      <c r="N8" s="18">
        <f t="shared" si="0"/>
        <v>424711677.96769708</v>
      </c>
      <c r="O8" s="20">
        <f t="shared" si="1"/>
        <v>-233881.0881626606</v>
      </c>
      <c r="P8" s="2" t="s">
        <v>20</v>
      </c>
    </row>
    <row r="9" spans="1:16" x14ac:dyDescent="0.25">
      <c r="A9" s="14" t="s">
        <v>21</v>
      </c>
      <c r="B9" s="2" t="s">
        <v>22</v>
      </c>
      <c r="C9" s="15" t="s">
        <v>18</v>
      </c>
      <c r="D9" s="16">
        <v>337178.63911978918</v>
      </c>
      <c r="E9" s="16">
        <v>4849321428.9099951</v>
      </c>
      <c r="F9" s="16"/>
      <c r="G9" s="31">
        <v>123.74</v>
      </c>
      <c r="H9" s="17">
        <v>1.9800000000000002E-2</v>
      </c>
      <c r="I9" s="17"/>
      <c r="J9" s="18">
        <f>G9*D9*12+H9*E9+I9*F9</f>
        <v>596686381.94861042</v>
      </c>
      <c r="K9" s="10"/>
      <c r="L9" s="19">
        <v>596895122.03658772</v>
      </c>
      <c r="M9" s="19"/>
      <c r="N9" s="18">
        <f t="shared" si="0"/>
        <v>596895122.03658772</v>
      </c>
      <c r="O9" s="20">
        <f t="shared" si="1"/>
        <v>208740.08797729015</v>
      </c>
      <c r="P9" s="2" t="s">
        <v>22</v>
      </c>
    </row>
    <row r="10" spans="1:16" x14ac:dyDescent="0.25">
      <c r="A10" s="14" t="s">
        <v>23</v>
      </c>
      <c r="B10" s="2" t="s">
        <v>24</v>
      </c>
      <c r="C10" s="15" t="s">
        <v>18</v>
      </c>
      <c r="D10" s="16">
        <v>78677.149131994534</v>
      </c>
      <c r="E10" s="16"/>
      <c r="F10" s="16"/>
      <c r="G10" s="31">
        <v>65.790000000000006</v>
      </c>
      <c r="H10" s="17"/>
      <c r="I10" s="17"/>
      <c r="J10" s="18">
        <f>G10*D10*12+H10*E10+I10*F10</f>
        <v>62114035.696727052</v>
      </c>
      <c r="K10" s="10"/>
      <c r="L10" s="19">
        <v>62117640.512447633</v>
      </c>
      <c r="M10" s="19"/>
      <c r="N10" s="18">
        <f t="shared" si="0"/>
        <v>62117640.512447633</v>
      </c>
      <c r="O10" s="20">
        <f t="shared" si="1"/>
        <v>3604.8157205805182</v>
      </c>
      <c r="P10" s="2" t="s">
        <v>24</v>
      </c>
    </row>
    <row r="11" spans="1:16" ht="30" x14ac:dyDescent="0.25">
      <c r="A11" s="14" t="s">
        <v>25</v>
      </c>
      <c r="B11" s="2" t="s">
        <v>26</v>
      </c>
      <c r="C11" s="15" t="s">
        <v>18</v>
      </c>
      <c r="D11" s="16">
        <v>88794.916531946306</v>
      </c>
      <c r="E11" s="16">
        <v>2003512822.9139991</v>
      </c>
      <c r="F11" s="16"/>
      <c r="G11" s="31">
        <v>32.78</v>
      </c>
      <c r="H11" s="17">
        <v>6.88E-2</v>
      </c>
      <c r="I11" s="17"/>
      <c r="J11" s="18">
        <f t="shared" si="2"/>
        <v>172770050.58348954</v>
      </c>
      <c r="K11" s="10"/>
      <c r="L11" s="19">
        <v>172831523.77472159</v>
      </c>
      <c r="M11" s="19"/>
      <c r="N11" s="18">
        <f t="shared" si="0"/>
        <v>172831523.77472159</v>
      </c>
      <c r="O11" s="20">
        <f t="shared" si="1"/>
        <v>61473.191232055426</v>
      </c>
      <c r="P11" s="2" t="s">
        <v>26</v>
      </c>
    </row>
    <row r="12" spans="1:16" ht="30" x14ac:dyDescent="0.25">
      <c r="A12" s="14" t="s">
        <v>27</v>
      </c>
      <c r="B12" s="2" t="s">
        <v>28</v>
      </c>
      <c r="C12" s="15" t="s">
        <v>18</v>
      </c>
      <c r="D12" s="16">
        <v>5342.5982814367044</v>
      </c>
      <c r="E12" s="16">
        <v>2192128954.7301517</v>
      </c>
      <c r="F12" s="16">
        <v>7026112.9003000315</v>
      </c>
      <c r="G12" s="31">
        <v>105.55</v>
      </c>
      <c r="H12" s="17"/>
      <c r="I12" s="17">
        <v>19.519600000000004</v>
      </c>
      <c r="J12" s="18">
        <f t="shared" si="2"/>
        <v>143913848.35196424</v>
      </c>
      <c r="K12" s="10"/>
      <c r="L12" s="19">
        <v>143138933.49583185</v>
      </c>
      <c r="M12" s="19">
        <v>774963.25914138393</v>
      </c>
      <c r="N12" s="18">
        <f t="shared" si="0"/>
        <v>143913896.75497323</v>
      </c>
      <c r="O12" s="20">
        <f t="shared" si="1"/>
        <v>48.403008997440338</v>
      </c>
      <c r="P12" s="2" t="s">
        <v>28</v>
      </c>
    </row>
    <row r="13" spans="1:16" ht="30" x14ac:dyDescent="0.25">
      <c r="A13" s="14" t="s">
        <v>29</v>
      </c>
      <c r="B13" s="2" t="s">
        <v>30</v>
      </c>
      <c r="C13" s="15" t="s">
        <v>18</v>
      </c>
      <c r="D13" s="16">
        <v>18432.018802277362</v>
      </c>
      <c r="E13" s="16">
        <v>549648760.6394136</v>
      </c>
      <c r="F13" s="16"/>
      <c r="G13" s="31">
        <v>25.51</v>
      </c>
      <c r="H13" s="17">
        <v>3.3000000000000002E-2</v>
      </c>
      <c r="I13" s="17"/>
      <c r="J13" s="18">
        <f t="shared" si="2"/>
        <v>23780818.696853794</v>
      </c>
      <c r="K13" s="10"/>
      <c r="L13" s="19">
        <v>23800630.44403692</v>
      </c>
      <c r="M13" s="19"/>
      <c r="N13" s="18">
        <f t="shared" si="0"/>
        <v>23800630.44403692</v>
      </c>
      <c r="O13" s="20">
        <f t="shared" si="1"/>
        <v>19811.747183125466</v>
      </c>
      <c r="P13" s="2" t="s">
        <v>30</v>
      </c>
    </row>
    <row r="14" spans="1:16" ht="30" x14ac:dyDescent="0.25">
      <c r="A14" s="14" t="s">
        <v>31</v>
      </c>
      <c r="B14" s="2" t="s">
        <v>32</v>
      </c>
      <c r="C14" s="15" t="s">
        <v>18</v>
      </c>
      <c r="D14" s="16">
        <v>1742.9663843396359</v>
      </c>
      <c r="E14" s="16">
        <v>887325792.4654665</v>
      </c>
      <c r="F14" s="16">
        <v>2314131.8193251635</v>
      </c>
      <c r="G14" s="31">
        <v>96.47</v>
      </c>
      <c r="H14" s="17"/>
      <c r="I14" s="17">
        <v>11.328799999999999</v>
      </c>
      <c r="J14" s="18">
        <f t="shared" si="2"/>
        <v>28234064.159937844</v>
      </c>
      <c r="K14" s="10"/>
      <c r="L14" s="19">
        <v>27930395.38109915</v>
      </c>
      <c r="M14" s="19">
        <v>303830.07328864443</v>
      </c>
      <c r="N14" s="18">
        <f t="shared" si="0"/>
        <v>28234225.454387795</v>
      </c>
      <c r="O14" s="20">
        <f t="shared" si="1"/>
        <v>161.2944499514997</v>
      </c>
      <c r="P14" s="2" t="s">
        <v>32</v>
      </c>
    </row>
    <row r="15" spans="1:16" x14ac:dyDescent="0.25">
      <c r="A15" s="14" t="s">
        <v>33</v>
      </c>
      <c r="B15" s="2" t="s">
        <v>34</v>
      </c>
      <c r="C15" s="15" t="s">
        <v>18</v>
      </c>
      <c r="D15" s="16">
        <v>5493.909688122113</v>
      </c>
      <c r="E15" s="16">
        <v>83722743.351621494</v>
      </c>
      <c r="F15" s="16"/>
      <c r="G15" s="31">
        <v>3.15</v>
      </c>
      <c r="H15" s="17">
        <v>0.113</v>
      </c>
      <c r="I15" s="17"/>
      <c r="J15" s="18">
        <f t="shared" si="2"/>
        <v>9668339.7849442456</v>
      </c>
      <c r="K15" s="10"/>
      <c r="L15" s="19">
        <v>9664843.7499201633</v>
      </c>
      <c r="M15" s="19"/>
      <c r="N15" s="18">
        <f t="shared" si="0"/>
        <v>9664843.7499201633</v>
      </c>
      <c r="O15" s="20">
        <f t="shared" si="1"/>
        <v>-3496.0350240822881</v>
      </c>
      <c r="P15" s="2" t="s">
        <v>34</v>
      </c>
    </row>
    <row r="16" spans="1:16" x14ac:dyDescent="0.25">
      <c r="A16" s="14" t="s">
        <v>35</v>
      </c>
      <c r="B16" s="2" t="s">
        <v>36</v>
      </c>
      <c r="C16" s="15" t="s">
        <v>18</v>
      </c>
      <c r="D16" s="16">
        <v>19409.438554209246</v>
      </c>
      <c r="E16" s="16">
        <v>11433715.842363209</v>
      </c>
      <c r="F16" s="16"/>
      <c r="G16" s="31">
        <v>3.15</v>
      </c>
      <c r="H16" s="17">
        <v>0.17269999999999999</v>
      </c>
      <c r="I16" s="17"/>
      <c r="J16" s="18">
        <f t="shared" si="2"/>
        <v>2708279.5033252356</v>
      </c>
      <c r="K16" s="10"/>
      <c r="L16" s="19">
        <v>2707667.5013418677</v>
      </c>
      <c r="M16" s="19"/>
      <c r="N16" s="18">
        <f t="shared" si="0"/>
        <v>2707667.5013418677</v>
      </c>
      <c r="O16" s="20">
        <f t="shared" si="1"/>
        <v>-612.00198336783797</v>
      </c>
      <c r="P16" s="2" t="s">
        <v>36</v>
      </c>
    </row>
    <row r="17" spans="1:16" x14ac:dyDescent="0.25">
      <c r="A17" s="14" t="s">
        <v>37</v>
      </c>
      <c r="B17" s="2" t="s">
        <v>38</v>
      </c>
      <c r="C17" s="15" t="s">
        <v>18</v>
      </c>
      <c r="D17" s="16">
        <v>5752.4176283894267</v>
      </c>
      <c r="E17" s="16">
        <v>32776636.622653969</v>
      </c>
      <c r="F17" s="16"/>
      <c r="G17" s="31">
        <v>38.29</v>
      </c>
      <c r="H17" s="17">
        <v>2.4E-2</v>
      </c>
      <c r="I17" s="17"/>
      <c r="J17" s="18">
        <f t="shared" si="2"/>
        <v>3429760.1308360691</v>
      </c>
      <c r="K17" s="10"/>
      <c r="L17" s="19">
        <v>3428938.9126877501</v>
      </c>
      <c r="M17" s="19"/>
      <c r="N17" s="18">
        <f t="shared" si="0"/>
        <v>3428938.9126877501</v>
      </c>
      <c r="O17" s="20">
        <f t="shared" si="1"/>
        <v>-821.21814831905067</v>
      </c>
      <c r="P17" s="2" t="s">
        <v>38</v>
      </c>
    </row>
    <row r="18" spans="1:16" x14ac:dyDescent="0.25">
      <c r="A18" s="14" t="s">
        <v>39</v>
      </c>
      <c r="B18" s="2" t="s">
        <v>40</v>
      </c>
      <c r="C18" s="15" t="s">
        <v>18</v>
      </c>
      <c r="D18" s="16">
        <v>1489.3264647525425</v>
      </c>
      <c r="E18" s="16">
        <v>30423512.299789555</v>
      </c>
      <c r="F18" s="16">
        <v>211376.10137424571</v>
      </c>
      <c r="G18" s="31">
        <v>199.26</v>
      </c>
      <c r="H18" s="17"/>
      <c r="I18" s="17">
        <v>11.478000000000002</v>
      </c>
      <c r="J18" s="18">
        <f t="shared" si="2"/>
        <v>5987333.1879726918</v>
      </c>
      <c r="K18" s="10"/>
      <c r="L18" s="19">
        <v>5883890.6176724359</v>
      </c>
      <c r="M18" s="19">
        <v>103509.86567546832</v>
      </c>
      <c r="N18" s="18">
        <f t="shared" si="0"/>
        <v>5987400.4833479039</v>
      </c>
      <c r="O18" s="20">
        <f t="shared" si="1"/>
        <v>67.295375212095678</v>
      </c>
      <c r="P18" s="2" t="s">
        <v>40</v>
      </c>
    </row>
    <row r="19" spans="1:16" x14ac:dyDescent="0.25">
      <c r="A19" s="14" t="s">
        <v>41</v>
      </c>
      <c r="B19" s="2" t="s">
        <v>42</v>
      </c>
      <c r="C19" s="15" t="s">
        <v>18</v>
      </c>
      <c r="D19" s="16">
        <v>15476.196394747212</v>
      </c>
      <c r="E19" s="16">
        <v>118127033.16183574</v>
      </c>
      <c r="F19" s="16"/>
      <c r="G19" s="31">
        <v>31.46</v>
      </c>
      <c r="H19" s="17"/>
      <c r="I19" s="17"/>
      <c r="J19" s="18">
        <f t="shared" ref="J19" si="3">G19*D19*12+H19*E19+I19*F19</f>
        <v>5842573.6629449669</v>
      </c>
      <c r="K19" s="10"/>
      <c r="L19" s="19">
        <v>5842778.7269496117</v>
      </c>
      <c r="M19" s="19"/>
      <c r="N19" s="18">
        <f t="shared" ref="N19" si="4">SUM(L19:M19)</f>
        <v>5842778.7269496117</v>
      </c>
      <c r="O19" s="20">
        <f t="shared" ref="O19" si="5">N19-J19</f>
        <v>205.06400464475155</v>
      </c>
      <c r="P19" s="2" t="s">
        <v>42</v>
      </c>
    </row>
    <row r="20" spans="1:16" ht="30" x14ac:dyDescent="0.25">
      <c r="A20" s="14" t="s">
        <v>43</v>
      </c>
      <c r="B20" s="2" t="s">
        <v>44</v>
      </c>
      <c r="C20" s="15" t="s">
        <v>18</v>
      </c>
      <c r="D20" s="16">
        <v>1380.1006483381207</v>
      </c>
      <c r="E20" s="16">
        <v>40925459.81664031</v>
      </c>
      <c r="F20" s="16"/>
      <c r="G20" s="31">
        <v>26.36</v>
      </c>
      <c r="H20" s="17">
        <v>1.52E-2</v>
      </c>
      <c r="I20" s="17"/>
      <c r="J20" s="18">
        <f t="shared" ref="J20:J32" si="6">G20*D20*12+H20*E20+I20*F20</f>
        <v>1058620.4262952469</v>
      </c>
      <c r="K20" s="10"/>
      <c r="L20" s="19">
        <v>1060005.3319455998</v>
      </c>
      <c r="M20" s="19"/>
      <c r="N20" s="18">
        <f t="shared" ref="N20:N24" si="7">SUM(L20:M20)</f>
        <v>1060005.3319455998</v>
      </c>
      <c r="O20" s="20">
        <f t="shared" ref="O20:O24" si="8">N20-J20</f>
        <v>1384.9056503528263</v>
      </c>
      <c r="P20" s="2" t="s">
        <v>44</v>
      </c>
    </row>
    <row r="21" spans="1:16" ht="30" x14ac:dyDescent="0.25">
      <c r="A21" s="14" t="s">
        <v>45</v>
      </c>
      <c r="B21" s="2" t="s">
        <v>46</v>
      </c>
      <c r="C21" s="15" t="s">
        <v>18</v>
      </c>
      <c r="D21" s="16">
        <v>207.29999999999998</v>
      </c>
      <c r="E21" s="16">
        <v>118498174.52721083</v>
      </c>
      <c r="F21" s="16">
        <v>334038.70333743596</v>
      </c>
      <c r="G21" s="31">
        <v>146.47</v>
      </c>
      <c r="H21" s="17"/>
      <c r="I21" s="17">
        <v>2.8482000000000003</v>
      </c>
      <c r="J21" s="18">
        <f t="shared" si="6"/>
        <v>1315767.8068456852</v>
      </c>
      <c r="K21" s="10"/>
      <c r="L21" s="19">
        <v>1210300.9832677639</v>
      </c>
      <c r="M21" s="19">
        <v>105445.41195598542</v>
      </c>
      <c r="N21" s="18">
        <f t="shared" si="7"/>
        <v>1315746.3952237493</v>
      </c>
      <c r="O21" s="20">
        <f t="shared" si="8"/>
        <v>-21.411621935898438</v>
      </c>
      <c r="P21" s="2" t="s">
        <v>46</v>
      </c>
    </row>
    <row r="22" spans="1:16" x14ac:dyDescent="0.25">
      <c r="A22" s="14" t="s">
        <v>47</v>
      </c>
      <c r="B22" s="2" t="s">
        <v>48</v>
      </c>
      <c r="C22" s="15" t="s">
        <v>18</v>
      </c>
      <c r="D22" s="16">
        <v>38990.93040685702</v>
      </c>
      <c r="E22" s="16">
        <v>336111906.71828598</v>
      </c>
      <c r="F22" s="16"/>
      <c r="G22" s="31">
        <v>38.200000000000003</v>
      </c>
      <c r="H22" s="17"/>
      <c r="I22" s="17"/>
      <c r="J22" s="18">
        <f t="shared" si="6"/>
        <v>17873442.49850326</v>
      </c>
      <c r="K22" s="10"/>
      <c r="L22" s="19">
        <v>17873399.683374517</v>
      </c>
      <c r="M22" s="19"/>
      <c r="N22" s="18">
        <f t="shared" si="7"/>
        <v>17873399.683374517</v>
      </c>
      <c r="O22" s="20">
        <f t="shared" si="8"/>
        <v>-42.815128743648529</v>
      </c>
      <c r="P22" s="2" t="s">
        <v>48</v>
      </c>
    </row>
    <row r="23" spans="1:16" ht="30" x14ac:dyDescent="0.25">
      <c r="A23" s="14" t="s">
        <v>49</v>
      </c>
      <c r="B23" s="2" t="s">
        <v>50</v>
      </c>
      <c r="C23" s="15" t="s">
        <v>18</v>
      </c>
      <c r="D23" s="16">
        <v>4222.8559568816245</v>
      </c>
      <c r="E23" s="16">
        <v>117355730.68971543</v>
      </c>
      <c r="F23" s="16"/>
      <c r="G23" s="31">
        <v>39.96</v>
      </c>
      <c r="H23" s="17">
        <v>1.83E-2</v>
      </c>
      <c r="I23" s="17"/>
      <c r="J23" s="18">
        <f t="shared" si="6"/>
        <v>4172553.7600656687</v>
      </c>
      <c r="K23" s="10"/>
      <c r="L23" s="19">
        <v>4178012.3674523961</v>
      </c>
      <c r="M23" s="19"/>
      <c r="N23" s="18">
        <f t="shared" si="7"/>
        <v>4178012.3674523961</v>
      </c>
      <c r="O23" s="20">
        <f t="shared" si="8"/>
        <v>5458.6073867273517</v>
      </c>
      <c r="P23" s="2" t="s">
        <v>50</v>
      </c>
    </row>
    <row r="24" spans="1:16" ht="30" x14ac:dyDescent="0.25">
      <c r="A24" s="14" t="s">
        <v>51</v>
      </c>
      <c r="B24" s="2" t="s">
        <v>52</v>
      </c>
      <c r="C24" s="15" t="s">
        <v>18</v>
      </c>
      <c r="D24" s="16">
        <v>303.16261456646674</v>
      </c>
      <c r="E24" s="16">
        <v>231447530.85332552</v>
      </c>
      <c r="F24" s="16">
        <v>646691.32773462601</v>
      </c>
      <c r="G24" s="31">
        <v>170.26</v>
      </c>
      <c r="H24" s="17"/>
      <c r="I24" s="17">
        <v>4.6405999999999992</v>
      </c>
      <c r="J24" s="18">
        <f t="shared" si="6"/>
        <v>3620433.3765583448</v>
      </c>
      <c r="K24" s="10"/>
      <c r="L24" s="19">
        <v>3456186.3333829371</v>
      </c>
      <c r="M24" s="19">
        <v>164242.26403294023</v>
      </c>
      <c r="N24" s="18">
        <f t="shared" si="7"/>
        <v>3620428.5974158775</v>
      </c>
      <c r="O24" s="20">
        <f t="shared" si="8"/>
        <v>-4.7791424673050642</v>
      </c>
      <c r="P24" s="2" t="s">
        <v>52</v>
      </c>
    </row>
    <row r="25" spans="1:16" x14ac:dyDescent="0.25">
      <c r="A25" s="14" t="s">
        <v>53</v>
      </c>
      <c r="B25" s="2" t="s">
        <v>54</v>
      </c>
      <c r="C25" s="15"/>
      <c r="D25" s="16">
        <v>910</v>
      </c>
      <c r="E25" s="16">
        <v>15114849649.90592</v>
      </c>
      <c r="F25" s="16">
        <v>30897107.448308725</v>
      </c>
      <c r="G25" s="31"/>
      <c r="H25" s="17"/>
      <c r="I25" s="17"/>
      <c r="J25" s="18">
        <f>SUM(J26:J32)</f>
        <v>64393061.164150931</v>
      </c>
      <c r="K25" s="10"/>
      <c r="L25" s="19">
        <v>64391610.554114275</v>
      </c>
      <c r="M25" s="19"/>
      <c r="N25" s="18">
        <f t="shared" ref="N25" si="9">SUM(L25:M25)</f>
        <v>64391610.554114275</v>
      </c>
      <c r="O25" s="20">
        <f t="shared" ref="O25" si="10">N25-J25</f>
        <v>-1450.6100366562605</v>
      </c>
      <c r="P25" s="2" t="s">
        <v>54</v>
      </c>
    </row>
    <row r="26" spans="1:16" x14ac:dyDescent="0.25">
      <c r="A26" s="35" t="s">
        <v>55</v>
      </c>
      <c r="C26" s="38" t="s">
        <v>18</v>
      </c>
      <c r="D26" s="16">
        <f>D25</f>
        <v>910</v>
      </c>
      <c r="E26" s="16"/>
      <c r="F26" s="34"/>
      <c r="G26" s="39">
        <v>824.28</v>
      </c>
      <c r="H26" s="17"/>
      <c r="I26" s="17"/>
      <c r="J26" s="18">
        <f t="shared" si="6"/>
        <v>9001137.5999999996</v>
      </c>
      <c r="K26" s="10"/>
      <c r="L26" s="19"/>
      <c r="M26" s="19"/>
      <c r="N26" s="18"/>
      <c r="O26" s="20"/>
    </row>
    <row r="27" spans="1:16" x14ac:dyDescent="0.25">
      <c r="A27" s="35" t="s">
        <v>56</v>
      </c>
      <c r="C27" s="38"/>
      <c r="D27" s="41">
        <v>608</v>
      </c>
      <c r="E27" s="16"/>
      <c r="F27" s="34"/>
      <c r="G27" s="39">
        <v>417.59</v>
      </c>
      <c r="H27" s="17"/>
      <c r="I27" s="17"/>
      <c r="J27" s="18">
        <f t="shared" si="6"/>
        <v>3046736.6399999997</v>
      </c>
      <c r="K27" s="10"/>
      <c r="L27" s="19"/>
      <c r="M27" s="19"/>
      <c r="N27" s="18"/>
      <c r="O27" s="20"/>
    </row>
    <row r="28" spans="1:16" x14ac:dyDescent="0.25">
      <c r="A28" s="35" t="s">
        <v>57</v>
      </c>
      <c r="C28" s="38"/>
      <c r="D28" s="16"/>
      <c r="E28" s="43"/>
      <c r="F28" s="43">
        <v>30349957.549697414</v>
      </c>
      <c r="G28" s="31"/>
      <c r="H28" s="42"/>
      <c r="I28" s="40">
        <v>1.5442</v>
      </c>
      <c r="J28" s="18">
        <f>G28*D28*12+H28*E28+I28*F28</f>
        <v>46866404.448242746</v>
      </c>
      <c r="K28" s="10"/>
      <c r="L28" s="19"/>
      <c r="M28" s="19"/>
      <c r="N28" s="18"/>
      <c r="O28" s="20"/>
    </row>
    <row r="29" spans="1:16" x14ac:dyDescent="0.25">
      <c r="A29" s="35" t="s">
        <v>58</v>
      </c>
      <c r="C29" s="38" t="s">
        <v>59</v>
      </c>
      <c r="D29" s="16"/>
      <c r="E29" s="43"/>
      <c r="F29" s="43">
        <v>723.25199999999995</v>
      </c>
      <c r="G29" s="31"/>
      <c r="H29" s="42"/>
      <c r="I29" s="40">
        <v>621.87440000000004</v>
      </c>
      <c r="J29" s="18">
        <f t="shared" si="6"/>
        <v>449771.90354879998</v>
      </c>
      <c r="K29" s="10"/>
      <c r="L29" s="19"/>
      <c r="M29" s="19"/>
      <c r="N29" s="18"/>
      <c r="O29" s="20"/>
    </row>
    <row r="30" spans="1:16" x14ac:dyDescent="0.25">
      <c r="A30" s="35" t="s">
        <v>60</v>
      </c>
      <c r="B30" s="2"/>
      <c r="C30" s="15"/>
      <c r="D30" s="16"/>
      <c r="E30" s="43"/>
      <c r="F30" s="43">
        <v>1131677.961337456</v>
      </c>
      <c r="G30" s="31"/>
      <c r="H30" s="42"/>
      <c r="I30" s="40">
        <v>2.9906999999999999</v>
      </c>
      <c r="J30" s="18">
        <f t="shared" si="6"/>
        <v>3384509.2789719296</v>
      </c>
      <c r="K30" s="10"/>
      <c r="L30" s="19"/>
      <c r="M30" s="19"/>
      <c r="N30" s="18"/>
      <c r="O30" s="20"/>
    </row>
    <row r="31" spans="1:16" x14ac:dyDescent="0.25">
      <c r="A31" s="35" t="s">
        <v>61</v>
      </c>
      <c r="B31" s="2"/>
      <c r="C31" s="15"/>
      <c r="D31" s="16"/>
      <c r="E31" s="43"/>
      <c r="F31" s="43">
        <v>66160.298529940788</v>
      </c>
      <c r="G31" s="31"/>
      <c r="H31" s="42"/>
      <c r="I31" s="40">
        <v>4.9203000000000001</v>
      </c>
      <c r="J31" s="18">
        <f t="shared" si="6"/>
        <v>325528.51685686765</v>
      </c>
      <c r="K31" s="10"/>
      <c r="L31" s="19"/>
      <c r="M31" s="19"/>
      <c r="N31" s="18"/>
      <c r="O31" s="20"/>
    </row>
    <row r="32" spans="1:16" ht="15.75" thickBot="1" x14ac:dyDescent="0.3">
      <c r="A32" s="35" t="s">
        <v>62</v>
      </c>
      <c r="B32" s="2"/>
      <c r="C32" s="15"/>
      <c r="D32" s="16"/>
      <c r="E32" s="43"/>
      <c r="F32" s="43">
        <v>683547.2515187544</v>
      </c>
      <c r="G32" s="31"/>
      <c r="H32" s="42"/>
      <c r="I32" s="40">
        <v>1.9296</v>
      </c>
      <c r="J32" s="18">
        <f t="shared" si="6"/>
        <v>1318972.7765305885</v>
      </c>
      <c r="K32" s="10"/>
      <c r="L32" s="19"/>
      <c r="M32" s="19"/>
      <c r="N32" s="18"/>
      <c r="O32" s="20"/>
    </row>
    <row r="33" spans="1:15" ht="15.75" thickTop="1" x14ac:dyDescent="0.25">
      <c r="A33" s="10"/>
      <c r="B33" s="36"/>
      <c r="C33" s="10"/>
      <c r="D33" s="10"/>
      <c r="E33" s="10"/>
      <c r="F33" s="11"/>
      <c r="G33" s="10"/>
      <c r="H33" s="10"/>
      <c r="I33" s="30"/>
      <c r="J33" s="21"/>
      <c r="K33" s="10"/>
      <c r="L33" s="22"/>
      <c r="M33" s="22"/>
      <c r="N33" s="10"/>
      <c r="O33" s="11"/>
    </row>
    <row r="34" spans="1:15" ht="15.75" thickBot="1" x14ac:dyDescent="0.3">
      <c r="A34" s="23" t="s">
        <v>9</v>
      </c>
      <c r="B34" s="37"/>
      <c r="C34" s="24"/>
      <c r="D34" s="24"/>
      <c r="E34" s="24"/>
      <c r="F34" s="25"/>
      <c r="G34" s="24"/>
      <c r="H34" s="24"/>
      <c r="I34" s="24"/>
      <c r="J34" s="26">
        <f>SUM(J7:J25)</f>
        <v>1685048505.1600435</v>
      </c>
      <c r="K34" s="24"/>
      <c r="L34" s="26">
        <f>SUM(L7:L25)</f>
        <v>1683656483.0614195</v>
      </c>
      <c r="M34" s="26">
        <f>SUM(M7:M25)</f>
        <v>1451990.8740944222</v>
      </c>
      <c r="N34" s="26">
        <f>L34+M34</f>
        <v>1685108473.935514</v>
      </c>
      <c r="O34" s="27">
        <f>N34-J34</f>
        <v>59968.775470495224</v>
      </c>
    </row>
    <row r="35" spans="1:15" x14ac:dyDescent="0.25">
      <c r="A35" s="32" t="s">
        <v>63</v>
      </c>
      <c r="B35" s="44"/>
      <c r="J35" s="33"/>
      <c r="L35" s="33"/>
      <c r="M35" s="33"/>
      <c r="N35" s="33"/>
      <c r="O35" s="33"/>
    </row>
    <row r="36" spans="1:15" x14ac:dyDescent="0.25">
      <c r="A36" s="32" t="s">
        <v>64</v>
      </c>
      <c r="B36" s="32"/>
    </row>
    <row r="37" spans="1:15" x14ac:dyDescent="0.25">
      <c r="A37" s="32" t="s">
        <v>65</v>
      </c>
      <c r="B37" s="32"/>
    </row>
    <row r="38" spans="1:15" x14ac:dyDescent="0.25">
      <c r="C38" s="29"/>
      <c r="D38" s="29"/>
      <c r="E38" s="29"/>
      <c r="F38" s="29"/>
      <c r="G38" s="29"/>
      <c r="H38" s="29"/>
      <c r="I38" s="29"/>
      <c r="J38" s="29"/>
    </row>
    <row r="39" spans="1:15" x14ac:dyDescent="0.25">
      <c r="A39" s="28" t="s">
        <v>66</v>
      </c>
      <c r="B39" s="28"/>
      <c r="C39" s="29"/>
      <c r="D39" s="29"/>
      <c r="E39" s="29"/>
      <c r="F39" s="29"/>
      <c r="G39" s="29"/>
      <c r="H39" s="29"/>
      <c r="I39" s="29"/>
      <c r="J39" s="29"/>
    </row>
    <row r="40" spans="1:15" ht="15" customHeight="1" x14ac:dyDescent="0.25">
      <c r="A40" s="47" t="s">
        <v>67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5" x14ac:dyDescent="0.25">
      <c r="A42" s="47" t="s">
        <v>68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5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disablePrompts="1" count="1">
    <dataValidation type="list" allowBlank="1" showInputMessage="1" showErrorMessage="1" sqref="C7:C32" xr:uid="{00000000-0002-0000-0000-000000000000}">
      <formula1>"Customers, Connections"</formula1>
    </dataValidation>
  </dataValidations>
  <printOptions horizontalCentered="1"/>
  <pageMargins left="0.45" right="0.45" top="1.25" bottom="0.5" header="0.5" footer="0.3"/>
  <pageSetup scale="61" orientation="landscape" r:id="rId1"/>
  <ignoredErrors>
    <ignoredError sqref="I33 J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B3E6F-3119-4A99-9E94-04EC36157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DC0D5-6016-46A1-91F2-7B449892976F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00b55595-d4eb-41d0-b489-5e4082844449"/>
    <ds:schemaRef ds:uri="http://schemas.openxmlformats.org/package/2006/metadata/core-properties"/>
    <ds:schemaRef ds:uri="http://www.w3.org/XML/1998/namespace"/>
    <ds:schemaRef ds:uri="b55d006e-4328-435c-8eaf-eb0f0d39f0e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231D74-B172-4987-A9A9-BB68A47E45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LEE Julie(Qiu Ling)</cp:lastModifiedBy>
  <cp:revision/>
  <cp:lastPrinted>2022-11-15T06:32:36Z</cp:lastPrinted>
  <dcterms:created xsi:type="dcterms:W3CDTF">2017-02-23T17:24:58Z</dcterms:created>
  <dcterms:modified xsi:type="dcterms:W3CDTF">2022-11-15T06:32:47Z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