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defaultThemeVersion="166925"/>
  <mc:AlternateContent xmlns:mc="http://schemas.openxmlformats.org/markup-compatibility/2006">
    <mc:Choice Requires="x15">
      <x15ac:absPath xmlns:x15ac="http://schemas.microsoft.com/office/spreadsheetml/2010/11/ac" url="\\2001TB9P\Shared\FINANCIAL SERVICES\Business Plan_COS\2022 COS for 2023\IRs\"/>
    </mc:Choice>
  </mc:AlternateContent>
  <xr:revisionPtr revIDLastSave="0" documentId="13_ncr:1_{D248FEC4-9F53-482A-B0C5-6E090101270D}" xr6:coauthVersionLast="47" xr6:coauthVersionMax="47" xr10:uidLastSave="{00000000-0000-0000-0000-000000000000}"/>
  <bookViews>
    <workbookView xWindow="28680" yWindow="-120" windowWidth="29040" windowHeight="17640" xr2:uid="{8A61B79F-1CDE-4ED0-9854-9A42BF9F497C}"/>
  </bookViews>
  <sheets>
    <sheet name="H-02-01-07_RRRP Summary" sheetId="2" r:id="rId1"/>
    <sheet name="H-02-01-07_2018 RRRP" sheetId="6" r:id="rId2"/>
    <sheet name="H-02-01-07_2019 RRRP" sheetId="5" r:id="rId3"/>
    <sheet name="H-02-01-07_2020 RRRP" sheetId="4" r:id="rId4"/>
    <sheet name="H-02-01-07_2021 RRRP" sheetId="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'[1]Query 3'!$A$1:$G$478</definedName>
    <definedName name="______SUM1">#N/A</definedName>
    <definedName name="______SUM2">#REF!</definedName>
    <definedName name="______SUM3">[2]OPEB!$A$1:$G$45</definedName>
    <definedName name="_____dec08">#REF!</definedName>
    <definedName name="_____grp255">#REF!</definedName>
    <definedName name="_____jan09">#REF!</definedName>
    <definedName name="_____N4">'[3]Revenue Forecast_Chg'!#REF!</definedName>
    <definedName name="_____N6">'[3]Revenue Forecast_Old'!#REF!</definedName>
    <definedName name="_____nov08">#REF!</definedName>
    <definedName name="_____SUM1">#N/A</definedName>
    <definedName name="_____SUM2">#REF!</definedName>
    <definedName name="_____SUM3">[4]OPEB!$A$1:$G$45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'[5]Revenue Forecast_Chg'!#REF!</definedName>
    <definedName name="____N6">'[5]Revenue Forecast_Old'!#REF!</definedName>
    <definedName name="____nov08">#REF!</definedName>
    <definedName name="____oct6">#REF!</definedName>
    <definedName name="____SUM1">#N/A</definedName>
    <definedName name="____SUM2">#REF!</definedName>
    <definedName name="____SUM3">[6]OPEB!$A$1:$G$45</definedName>
    <definedName name="____tb2">#REF!</definedName>
    <definedName name="___dec08">#REF!</definedName>
    <definedName name="___feb8">#REF!</definedName>
    <definedName name="___grp255">#REF!</definedName>
    <definedName name="___jan09">#REF!</definedName>
    <definedName name="___may1">#REF!</definedName>
    <definedName name="___N4">'[5]Revenue Forecast_Chg'!#REF!</definedName>
    <definedName name="___N6">'[5]Revenue Forecast_Old'!#REF!</definedName>
    <definedName name="___nov08">#REF!</definedName>
    <definedName name="___oct6">#REF!</definedName>
    <definedName name="___SUM1">#N/A</definedName>
    <definedName name="___SUM2">#REF!</definedName>
    <definedName name="___SUM3">[6]OPEB!$A$1:$G$45</definedName>
    <definedName name="___tb2">#REF!</definedName>
    <definedName name="__dec08">#REF!</definedName>
    <definedName name="__feb8">#REF!</definedName>
    <definedName name="__grp255">#REF!</definedName>
    <definedName name="__jan09">#REF!</definedName>
    <definedName name="__may1">#REF!</definedName>
    <definedName name="__N4">'[5]Revenue Forecast_Chg'!#REF!</definedName>
    <definedName name="__N6">'[5]Revenue Forecast_Old'!#REF!</definedName>
    <definedName name="__nov08">#REF!</definedName>
    <definedName name="__oct6">#REF!</definedName>
    <definedName name="__SUM1">#N/A</definedName>
    <definedName name="__SUM2">#REF!</definedName>
    <definedName name="__SUM3">[6]OPEB!$A$1:$G$45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'[7]Revenue Forecast_Chg'!#REF!</definedName>
    <definedName name="_N6">'[7]Revenue Forecast_Old'!#REF!</definedName>
    <definedName name="_nov08">#REF!</definedName>
    <definedName name="_oct6">#REF!</definedName>
    <definedName name="_Regression_Int">1</definedName>
    <definedName name="_Sort" hidden="1">#REF!</definedName>
    <definedName name="_SUM1">#N/A</definedName>
    <definedName name="_SUM2">#REF!</definedName>
    <definedName name="_SUM3">[2]OPEB!$A$1:$G$45</definedName>
    <definedName name="_tb2">#REF!</definedName>
    <definedName name="_tr1">#REF!</definedName>
    <definedName name="_tr3">#REF!</definedName>
    <definedName name="_tr4">#REF!</definedName>
    <definedName name="A"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AB">#REF!</definedName>
    <definedName name="ACBAL">'[8]GL BAL JAN 31, 2007 sum'!#REF!</definedName>
    <definedName name="Acc_Dep_CA">'[9]MAY 2006 FA GRP CONTNUITY SCHED'!$D$24:$K$38</definedName>
    <definedName name="Acc_Dep_MJR_Minor_NORMAL_Special_RET_CA">#REF!</definedName>
    <definedName name="Account">'[10]Query 1'!$A$1:$B$213</definedName>
    <definedName name="Account2">'[11]Query 1'!$A$1:$B$201</definedName>
    <definedName name="AccountCM">'[10]Query 8'!$A$2:$B$198</definedName>
    <definedName name="AccountCM2">'[11]Query 8'!$A$2:$B$184</definedName>
    <definedName name="AccountD">'[12]Query 1'!$A$1:$B$195</definedName>
    <definedName name="AccountDescription">#REF!</definedName>
    <definedName name="AccountDM">'[13]Query 8'!$A$2:$B$197</definedName>
    <definedName name="accrange">#REF!</definedName>
    <definedName name="acct_name">#REF!</definedName>
    <definedName name="accum_depr">'[14]for vlookup'!$A$23:$D$42</definedName>
    <definedName name="ActDirect">'[15]Total Directs and LDCs'!$A$8:$W$13</definedName>
    <definedName name="ActDirectApr">'[16]Total Directs and LDCs'!$A$8:$X$9</definedName>
    <definedName name="ActDirectAug">'[17]Total Directs and LDCs'!$A$8:$X$9</definedName>
    <definedName name="ActDirectDec">'[18]Total Directs and LDCs'!$A$8:$X$9</definedName>
    <definedName name="ActDirectFeb">'[19]Total Directs and LDCs'!$A$8:$X$9</definedName>
    <definedName name="ActDirectJan">'[20]Total Directs and LDCs'!$A$8:$X$9</definedName>
    <definedName name="ActDirectJuly">'[21]Total Directs and LDCs'!$A$8:$X$9</definedName>
    <definedName name="ActDirectJune">'[22]Total Directs and LDCs'!$A$8:$X$9</definedName>
    <definedName name="ActDirectMar">'[23]Total Directs and LDCs'!$A$8:$X$9</definedName>
    <definedName name="ActDirectMay">'[24]Total Directs and LDCs'!$A$8:$X$9</definedName>
    <definedName name="ActDirectNov">'[25]Total Directs and LDCs'!$A$8:$X$9</definedName>
    <definedName name="ActDirectOct">'[26]Total Directs and LDCs'!$A$8:$X$9</definedName>
    <definedName name="ActDirectSept">'[27]Total Directs and LDCs'!$A$8:$X$9</definedName>
    <definedName name="ActELDC">'[15]Total Directs and LDCs'!$A$16:$W$21</definedName>
    <definedName name="ActELDCApr">'[16]Total Directs and LDCs'!$A$13:$X$14</definedName>
    <definedName name="ActELDCAug">'[17]Total Directs and LDCs'!$A$13:$X$14</definedName>
    <definedName name="ActELDCDec">'[18]Total Directs and LDCs'!$A$13:$X$14</definedName>
    <definedName name="ActELDCFeb">'[19]Total Directs and LDCs'!$A$13:$X$14</definedName>
    <definedName name="ActELDCJan">'[20]Total Directs and LDCs'!$A$13:$X$14</definedName>
    <definedName name="ActELDCJuly">'[21]Total Directs and LDCs'!$A$13:$X$14</definedName>
    <definedName name="ActELDCJune">'[22]Total Directs and LDCs'!$A$13:$X$14</definedName>
    <definedName name="ActELDCMar">'[23]Total Directs and LDCs'!$A$13:$X$14</definedName>
    <definedName name="ActELDCMay">'[24]Total Directs and LDCs'!$A$13:$X$14</definedName>
    <definedName name="ActELDCNov">'[25]Total Directs and LDCs'!$A$13:$X$14</definedName>
    <definedName name="ActELDCOct">'[26]Total Directs and LDCs'!$A$13:$X$14</definedName>
    <definedName name="ActELDCSept">'[27]Total Directs and LDCs'!$A$13:$X$14</definedName>
    <definedName name="ActOMEU">'[28]Total from CSS (Retail and MEU)'!$A$111:$U$123</definedName>
    <definedName name="ActOMEUApr">'[29]Total from CSS (Retail and MEU)'!$A$98:$X$110</definedName>
    <definedName name="ActOMEUAug">'[30]Total from CSS (Retail and MEU)'!$A$98:$X$110</definedName>
    <definedName name="ActOMEUDec">'[31]Total from CSS (Retail and MEU)'!$A$98:$X$110</definedName>
    <definedName name="ActOMEUFeb">'[32]Total from CSS (Retail and MEU)'!$A$98:$X$110</definedName>
    <definedName name="ActOMEUJan">'[33]Total from CSS (Retail and MEU)'!$A$98:$X$110</definedName>
    <definedName name="ActOMEUJuly">'[34]Total from CSS (Retail and MEU)'!$A$98:$X$110</definedName>
    <definedName name="ActOMEUJune">'[35]Total from CSS (Retail and MEU)'!$A$98:$X$110</definedName>
    <definedName name="ActOMEUMar">'[36]Total from CSS (Retail and MEU)'!$A$98:$X$110</definedName>
    <definedName name="ActOMEUMay">'[37]Total from CSS (Retail and MEU)'!$A$98:$X$110</definedName>
    <definedName name="ActOMEUNov">'[38]Total from CSS (Retail and MEU)'!$A$98:$X$110</definedName>
    <definedName name="ActOMEUOct">'[39]Total from CSS (Retail and MEU)'!$A$98:$X$110</definedName>
    <definedName name="ActOMEUSept">'[40]Total from CSS (Retail and MEU)'!$A$98:$X$110</definedName>
    <definedName name="ActRetail">'[28]Total from CSS (Retail and MEU)'!$A$8:$U$95</definedName>
    <definedName name="ActRetailApr">'[29]Total from CSS (Retail and MEU)'!$A$9:$X$80</definedName>
    <definedName name="ActRetailAug">'[30]Total from CSS (Retail and MEU)'!$A$9:$X$80</definedName>
    <definedName name="ActRetailDec">'[31]Total from CSS (Retail and MEU)'!$A$9:$X$80</definedName>
    <definedName name="ActRetailFeb">'[32]Total from CSS (Retail and MEU)'!$A$9:$X$80</definedName>
    <definedName name="ActRetailJan">'[33]Total from CSS (Retail and MEU)'!$A$9:$W$79</definedName>
    <definedName name="ActRetailJuly">'[34]Total from CSS (Retail and MEU)'!$A$9:$X$80</definedName>
    <definedName name="ActRetailJune">'[35]Total from CSS (Retail and MEU)'!$A$9:$X$80</definedName>
    <definedName name="ActRetailMar">'[36]Total from CSS (Retail and MEU)'!$A$9:$X$80</definedName>
    <definedName name="ActRetailMay">'[37]Total from CSS (Retail and MEU)'!$A$9:$X$80</definedName>
    <definedName name="ActRetailNov">'[38]Total from CSS (Retail and MEU)'!$A$9:$X$80</definedName>
    <definedName name="ActRetailOct">'[39]Total from CSS (Retail and MEU)'!$A$9:$X$80</definedName>
    <definedName name="ActRetailSept">'[40]Total from CSS (Retail and MEU)'!$A$9:$X$80</definedName>
    <definedName name="ActRetJan">'[33]Total from CSS (Retail and MEU)'!$A$9:$W$79</definedName>
    <definedName name="ActTXLDC">'[15]Total Directs and LDCs'!$A$15:$W$15</definedName>
    <definedName name="ActTXLDCApr">'[16]Total Directs and LDCs'!$A$12:$X$12</definedName>
    <definedName name="ActTXLDCAug">'[17]Total Directs and LDCs'!$A$12:$X$12</definedName>
    <definedName name="ActTXLDCDec">'[18]Total Directs and LDCs'!$A$12:$X$12</definedName>
    <definedName name="ActTXLDCFeb">'[19]Total Directs and LDCs'!$A$12:$X$12</definedName>
    <definedName name="ActTXLDCJan">'[20]Total Directs and LDCs'!$A$12:$X$12</definedName>
    <definedName name="ActTXLDCJuly">'[21]Total Directs and LDCs'!$A$12:$X$12</definedName>
    <definedName name="ActTXLDCJune">'[22]Total Directs and LDCs'!$A$12:$X$12</definedName>
    <definedName name="ActTXLDCMar">'[23]Total Directs and LDCs'!$A$12:$X$12</definedName>
    <definedName name="ActTXLDCMay">'[24]Total Directs and LDCs'!$A$12:$X$12</definedName>
    <definedName name="ActTXLDCNov">'[25]Total Directs and LDCs'!$A$12:$X$12</definedName>
    <definedName name="ActTXLDCOct">'[26]Total Directs and LDCs'!$A$12:$X$12</definedName>
    <definedName name="ActTXLDCSept">'[27]Total Directs and LDCs'!$A$12:$X$12</definedName>
    <definedName name="ActTXMEU">'[28]Total from CSS (Retail and MEU)'!$A$98:$T$109</definedName>
    <definedName name="ActTXMEUApr">'[29]Total from CSS (Retail and MEU)'!$A$85:$W$96</definedName>
    <definedName name="ActTXMEUAug">'[30]Total from CSS (Retail and MEU)'!$A$85:$W$96</definedName>
    <definedName name="ActTXMEUDec">'[31]Total from CSS (Retail and MEU)'!$A$85:$W$96</definedName>
    <definedName name="ActTXMEUFeb">'[32]Total from CSS (Retail and MEU)'!$A$85:$W$96</definedName>
    <definedName name="ActTXMEUJan">'[33]Total from CSS (Retail and MEU)'!$A$85:$W$96</definedName>
    <definedName name="ActTXMEUJuly">'[34]Total from CSS (Retail and MEU)'!$A$85:$W$96</definedName>
    <definedName name="ActTXMEUJune">'[35]Total from CSS (Retail and MEU)'!$A$85:$W$96</definedName>
    <definedName name="ActTXMEUMar">'[36]Total from CSS (Retail and MEU)'!$A$85:$W$96</definedName>
    <definedName name="ActTXMEUMay">'[37]Total from CSS (Retail and MEU)'!$A$85:$W$96</definedName>
    <definedName name="ActTXMEUNov">'[38]Total from CSS (Retail and MEU)'!$A$85:$W$96</definedName>
    <definedName name="ActTXMEUOct">'[39]Total from CSS (Retail and MEU)'!$A$85:$W$96</definedName>
    <definedName name="ActTXMEUSept">'[40]Total from CSS (Retail and MEU)'!$A$85:$W$96</definedName>
    <definedName name="Actual">'[41]Actual details'!$A$5:$O$97</definedName>
    <definedName name="adfadsfe">[42]INCOME!#REF!</definedName>
    <definedName name="adfasdfsdfsd">#REF!</definedName>
    <definedName name="aer">'[43]Query 3'!$A$1:$G$478</definedName>
    <definedName name="afds">#REF!</definedName>
    <definedName name="Age">'[44]Emp List'!$AI$2:$AI$59996</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'[45]CCCM-Drivers'!$A$4:$A$84</definedName>
    <definedName name="am">#REF!</definedName>
    <definedName name="AM_ACDEPN_CONT_SCHED">'[46]SUPPORT 1B - PIVOT PSAM CONT  '!$B$71:$O$129</definedName>
    <definedName name="am_cost_cont_sched">'[46]SUPPORT 1B - PIVOT PSAM CONT  '!$B$3:$O$69</definedName>
    <definedName name="am_cost_cont_sched_TXDX">#REF!</definedName>
    <definedName name="Amounts">#REF!</definedName>
    <definedName name="an">'[47]Annual Budget'!$A$1:$B$189</definedName>
    <definedName name="ANALYSIS_TYPES">#REF!</definedName>
    <definedName name="Annual_Budegt2">#REF!</definedName>
    <definedName name="Annual_Budget">#REF!</definedName>
    <definedName name="Annualbudget">'[47]Annual Budget'!$A$1:$B$189</definedName>
    <definedName name="APN">#REF!</definedName>
    <definedName name="ApprovedYr">'[48]Z1.ModelVariables'!$C$12</definedName>
    <definedName name="as">'[49]NVISION statement'!$I$1285</definedName>
    <definedName name="ASD">#REF!</definedName>
    <definedName name="asdfadfsdfsdfassdfdsf">#REF!</definedName>
    <definedName name="aso">#REF!</definedName>
    <definedName name="ASOFDATE">#REF!</definedName>
    <definedName name="at">#REF!</definedName>
    <definedName name="ATS_Table">#REF!</definedName>
    <definedName name="aug05data">#REF!</definedName>
    <definedName name="AvgSeverance">#REF!</definedName>
    <definedName name="B"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baseyr">'[50]2. Index'!$M$3</definedName>
    <definedName name="BI_LDCLIST">'[51]3. Rate Class Selection'!$B$19:$B$21</definedName>
    <definedName name="bmhgjgjg">#REF!</definedName>
    <definedName name="BPO_s">[52]BPO_s!$A$1:$B$15</definedName>
    <definedName name="BRAMPTON_GLBAL_LOOKUP">'[46]SUPPORT 6 - GL ACCOUNT BALANCES'!#REF!</definedName>
    <definedName name="BridgeYear">'[53]LDC Info'!$E$26</definedName>
    <definedName name="BU">#REF!</definedName>
    <definedName name="bu200dept">#REF!</definedName>
    <definedName name="BU300_GL_ACCOUNTS">'[46]TXDX Support 1- Continuity'!#REF!</definedName>
    <definedName name="BU300_GL_CATEGORY">'[46]TXDX Support 1- Continuity'!#REF!</definedName>
    <definedName name="Budget">[54]Budget!$E$1:$R$112</definedName>
    <definedName name="Budget_Inflation">'[55]02-07-02'!$S$10</definedName>
    <definedName name="BUSINESS_UNIT">'[56]SUPPORT 6 - GL ACCOUNT BALANCES'!#REF!,'[56]SUPPORT 6 - GL ACCOUNT BALANCES'!#REF!</definedName>
    <definedName name="BUV">#REF!</definedName>
    <definedName name="buvv">#REF!</definedName>
    <definedName name="bvnvnv">[42]INCOME!#REF!</definedName>
    <definedName name="CAD">#REF!</definedName>
    <definedName name="cant">'[57]Groups in List Jan 09'!$H$229:$H$288</definedName>
    <definedName name="CapAdv2">'[11]Query 7'!$A$2:$F$200</definedName>
    <definedName name="capex_inserv_print">#REF!</definedName>
    <definedName name="capex_lookup">'[56] SUPPORT 3 - CIP CONT  DETAIL '!$E$18:$O$26</definedName>
    <definedName name="CapitalADVREM">'[10]Query 7'!$A$2:$F$200</definedName>
    <definedName name="cate">#REF!</definedName>
    <definedName name="Categ">'[58]account names '!$G$1:$I$12</definedName>
    <definedName name="Category">'[59]A. Level 1 Reconciliation'!#REF!</definedName>
    <definedName name="CGEY_Inflation">[60]Summary!$V$6</definedName>
    <definedName name="check">#REF!</definedName>
    <definedName name="checks_bal_fa_grp">#REF!</definedName>
    <definedName name="CIP">'[14]for vlookup'!$A$43:$D$62</definedName>
    <definedName name="CIP_CA">'[9]MAY 2006 FA GRP CONTNUITY SCHED'!$D$47:$M$60</definedName>
    <definedName name="CIP_CONTROL_CLSFY">'[46]CIP SUPPORT - C1e_FDM FOR CIP  '!$A$54:$I$69</definedName>
    <definedName name="CIP_LTD_GLBAL">'[46]CIP SUPPORT - C1e_FDM FOR CIP  '!#REF!</definedName>
    <definedName name="CIP_OTHER_LOOKUP">#REF!</definedName>
    <definedName name="CIP_SUSP_CLSFY">'[46]CIP SUPPORT - C1e_FDM FOR CIP  '!$A$74:$N$89</definedName>
    <definedName name="CL">[61]PL1!$K$1</definedName>
    <definedName name="Cmonths">#REF!</definedName>
    <definedName name="CN">[62]Sheet1!$C$1</definedName>
    <definedName name="cntl_mgr">#REF!</definedName>
    <definedName name="co">#REF!</definedName>
    <definedName name="coa">#REF!</definedName>
    <definedName name="coajuly30">#REF!</definedName>
    <definedName name="code_lookup">#REF!</definedName>
    <definedName name="COLA_1">'[63]Global Variables'!$B$9</definedName>
    <definedName name="COLA_2">'[63]Global Variables'!$C$9</definedName>
    <definedName name="COLA_5.1">'[64]Pension Schedule 2007'!#REF!</definedName>
    <definedName name="COLA_Actual">'[55]12-31-04'!$H$113:$R$113</definedName>
    <definedName name="COLA2.1">[65]COLA!$B$2</definedName>
    <definedName name="colActv">'[66]CCCM-Time'!$D$1:$D$65536</definedName>
    <definedName name="colActv0">'[67]General HOI-T&amp;D Study'!#REF!</definedName>
    <definedName name="colActvYr1">'[45]CCCM-Yr1'!$F$1:$F$65536</definedName>
    <definedName name="colD1">'[67]General HOI-T&amp;D Study'!#REF!</definedName>
    <definedName name="colDept">'[66]CCCM-Time'!$A$1:$A$65536</definedName>
    <definedName name="colDriver">'[67]General HOI-T&amp;D Study'!#REF!</definedName>
    <definedName name="colPctSvc">'[67]General HOI-T&amp;D Study'!#REF!</definedName>
    <definedName name="colSvc">'[66]CCCM-Time'!$B$1:$B$65536</definedName>
    <definedName name="colType">'[66]CCCM-Time'!$C$1:$C$65536</definedName>
    <definedName name="com">#REF!</definedName>
    <definedName name="Consolidated">'[68]14. CY Actual Summary Results'!#REF!</definedName>
    <definedName name="cont_sched_fa_grp">#REF!</definedName>
    <definedName name="contactf">#REF!</definedName>
    <definedName name="ContingencyIn">#REF!</definedName>
    <definedName name="CONTINUITY">#REF!</definedName>
    <definedName name="CustomerAdministration">[69]lists!$Z$1:$Z$36</definedName>
    <definedName name="cxl_lookup">#REF!</definedName>
    <definedName name="CXL_XCC_LOOKUP">'[56] SUPPORT 3 - CIP CONT  DETAIL '!$B$40:$S$48</definedName>
    <definedName name="dasdfeeferfer">[42]INCOME!$D$15:$H$1371,[42]INCOME!$J$15:$M$118,[42]INCOME!$J$1371:$M$1371,[42]INCOME!$P$15:$T$1371,[42]INCOME!$V$15:$Y$1371</definedName>
    <definedName name="DATA1">'[70]acct changes Remotes'!#REF!</definedName>
    <definedName name="DATA2">#REF!</definedName>
    <definedName name="data3">[71]data2!$B$1:$C$1420</definedName>
    <definedName name="DATA4">#REF!</definedName>
    <definedName name="DATA5">#REF!</definedName>
    <definedName name="DATA6">#REF!</definedName>
    <definedName name="_xlnm.Database">#REF!</definedName>
    <definedName name="DataChoice">'[72]Data Table'!#REF!</definedName>
    <definedName name="date">#REF!</definedName>
    <definedName name="DATEINC">[62]Sheet1!$C$2</definedName>
    <definedName name="de">0.00154386574286036</definedName>
    <definedName name="del">'[57]Groups in List Jan 09'!$A$288:$E$318</definedName>
    <definedName name="DeptID">#REF!</definedName>
    <definedName name="Desc">#REF!</definedName>
    <definedName name="Descr">#REF!</definedName>
    <definedName name="dfe">37350.4474895833</definedName>
    <definedName name="dferererer">#REF!</definedName>
    <definedName name="DirectLoad">'[73]Dx_Tariff&amp;COP'!#REF!</definedName>
    <definedName name="DirectRate">#REF!</definedName>
    <definedName name="Disc_Rate">'[55]02-07-02'!$S$13</definedName>
    <definedName name="DME_BeforeCloseCompleted" hidden="1">"False"</definedName>
    <definedName name="do">#REF!</definedName>
    <definedName name="doll">#REF!</definedName>
    <definedName name="DollarFormat">#REF!</definedName>
    <definedName name="DollarFormat_Area">#REF!</definedName>
    <definedName name="download">'[74]Download by month'!$A$3:$R$141</definedName>
    <definedName name="dsa">"V920"</definedName>
    <definedName name="DXDepr99">#REF!</definedName>
    <definedName name="EBNUMBER">'[53]LDC Info'!$E$16</definedName>
    <definedName name="ELDCLoad">'[73]Dx_Tariff&amp;COP'!#REF!</definedName>
    <definedName name="ELDCRate">#REF!</definedName>
    <definedName name="EmpClass">'[44]Emp List'!$AF$2:$AF$59996</definedName>
    <definedName name="Escalation_Status">'[55]02-07-02'!$W$10</definedName>
    <definedName name="ETS_Taxable">'[55]12-31-04'!$V$7</definedName>
    <definedName name="etswork0405">#REF!</definedName>
    <definedName name="etswork0408">#REF!</definedName>
    <definedName name="etswork0408b">#REF!</definedName>
    <definedName name="etswork0408c">[75]etswork0408c!$A$1:$AC$226</definedName>
    <definedName name="etsworkAll">#REF!</definedName>
    <definedName name="exclude">#REF!</definedName>
    <definedName name="FA_AccDep_Reconciliations_CA">#REF!</definedName>
    <definedName name="FA_CA">'[9]MAY 2006 FA GRP CONTNUITY SCHED'!$D$5:$Q$15</definedName>
    <definedName name="FA_GL_lookup">#REF!</definedName>
    <definedName name="FA_MJR_Minor_NORMAL_Special_RET_CA">#REF!</definedName>
    <definedName name="FA_PSOFT_AM_ACCDEPN">#REF!</definedName>
    <definedName name="FA2a_lookup">'[56] SUPPORT 2 -FA CONT GROUP SCHD '!$C$42:$K$56</definedName>
    <definedName name="FA2c_lookup">'[56] SUPPORT 2 -FA CONT GROUP SCHD '!$C$23:$J$35</definedName>
    <definedName name="FA2c1_GLBAL_LOOKUP">'[46]SUPPORT 6 - GL ACCOUNT BALANCES'!#REF!</definedName>
    <definedName name="FA2d_accdep_lookup">'[56] SUPPORT 2 -FA CONT GROUP SCHD '!$C$64:$H$75</definedName>
    <definedName name="FA2d_COST_lookup">'[56] SUPPORT 2 -FA CONT GROUP SCHD '!$C$4:$M$15</definedName>
    <definedName name="FA2d_lookup">#REF!</definedName>
    <definedName name="FA2e_lookup">#REF!</definedName>
    <definedName name="FDMbudget">'[74]budget - FDM'!$A$19:$M$34</definedName>
    <definedName name="feb_lookup">#REF!</definedName>
    <definedName name="FebActRetail">'[32]Total from CSS (Retail and MEU)'!$A$9:$X$80</definedName>
    <definedName name="febtb">#REF!</definedName>
    <definedName name="figures">#REF!</definedName>
    <definedName name="first">#REF!</definedName>
    <definedName name="First_Page">#REF!</definedName>
    <definedName name="fixed_assets">'[14]for vlookup'!$A$3:$D$22</definedName>
    <definedName name="Fixed_Charges">[69]lists!$I$1:$I$212</definedName>
    <definedName name="Footer">#REF!</definedName>
    <definedName name="Forecast">[76]Sheet1!$A$1:$A$3</definedName>
    <definedName name="Format">#REF!</definedName>
    <definedName name="Formulas">'[68]14. CY Actual Summary Results'!#REF!</definedName>
    <definedName name="Fringe_Rate">[77]Global_Variables!$G$52</definedName>
    <definedName name="fs">#REF!</definedName>
    <definedName name="FVRate0">'[78]Input - Proj Info'!$K$113</definedName>
    <definedName name="FVRate1">'[78]Input - Proj Info'!$K$114</definedName>
    <definedName name="FVRate2">'[78]Input - Proj Info'!$K$115</definedName>
    <definedName name="FVRate3">'[78]Input - Proj Info'!$K$116</definedName>
    <definedName name="FVRate4">'[78]Input - Proj Info'!$K$117</definedName>
    <definedName name="FY4nv">#REF!</definedName>
    <definedName name="GL">'[54]GL Input'!$A$9:$N$91</definedName>
    <definedName name="GL_ACCDEPN_LOOKUP">'[79]SUPPORT 6A - LEDGER BAL CONTROL'!$J$1:$O$55</definedName>
    <definedName name="gl_acdepn_susp">'[46]SUPPORT 6B - LEDGER BAL SUSP'!$S$1:$AF$56</definedName>
    <definedName name="GL_BAL_ALLBU_LOOKUP">'[46]SUPPORT 6 - GL ACCOUNT BALANCES'!$M$8:$Z$500</definedName>
    <definedName name="GL_Bal_summary">#REF!</definedName>
    <definedName name="GL_COLUMN_NBR">'[46]SUPPORT 6 - GL ACCOUNT BALANCES'!#REF!</definedName>
    <definedName name="GL_cost_susp">'[46]SUPPORT 6B - LEDGER BAL SUSP'!$B$1:$P$91</definedName>
    <definedName name="GL_Prior_Year">'[80]2004GL Input'!$A$7:$N$81</definedName>
    <definedName name="gl_txdx_amort_bal">#REF!</definedName>
    <definedName name="GL_TXDX_BAL">#REF!</definedName>
    <definedName name="glbal_accdep">#REF!</definedName>
    <definedName name="glbal_cip">#REF!</definedName>
    <definedName name="glbal_fixedassets">#REF!</definedName>
    <definedName name="Group">[81]Accumulator!$B$2:$C$16</definedName>
    <definedName name="grp">#REF!</definedName>
    <definedName name="H1_consol">'[82]6 Other_Continuity'!#REF!</definedName>
    <definedName name="H1_dx">'[82]6 Other_Continuity'!#REF!</definedName>
    <definedName name="H1_networks">'[82]6 Other_Continuity'!#REF!</definedName>
    <definedName name="H1_other">'[82]6 Other_Continuity'!#REF!</definedName>
    <definedName name="H1_tx">'[82]6 Other_Continuity'!#REF!</definedName>
    <definedName name="HEADER1">[62]Sheet1!$A$4</definedName>
    <definedName name="histdate">[83]Financials!$E$76</definedName>
    <definedName name="HOI_HONI_">#REF!</definedName>
    <definedName name="HOI_HONI_Prior_Year">#REF!</definedName>
    <definedName name="HTM" hidden="1">{"'2003 05 15'!$W$11:$AI$18","'2003 05 15'!$A$1:$V$30"}</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ydro_One_Brampton_Inc.">'[68]14. CY Actual Summary Results'!#REF!</definedName>
    <definedName name="Hydro_One_Remote_Communities_Inc.">'[68]14. CY Actual Summary Results'!#REF!</definedName>
    <definedName name="Hydro_One_Telecom_Inc.">'[68]14. CY Actual Summary Results'!#REF!</definedName>
    <definedName name="IN_SERVICE_ADDS">#REF!</definedName>
    <definedName name="Incr2000">#REF!</definedName>
    <definedName name="InergiTitle">[84]INInrCSO!$B$2</definedName>
    <definedName name="Inflation">#REF!</definedName>
    <definedName name="INSERV_LOOKUP">'[56]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'[73]Dx_Tariff&amp;COP'!#REF!</definedName>
    <definedName name="LDC_LIST">[85]lists!$AM$1:$AM$80</definedName>
    <definedName name="LDCkWh">'[73]Dx_Tariff&amp;COP'!#REF!</definedName>
    <definedName name="LDCkWh2">'[73]Dx_Tariff&amp;COP'!#REF!</definedName>
    <definedName name="LDCkWh3">'[73]Dx_Tariff&amp;COP'!#REF!</definedName>
    <definedName name="LDCLIST">#REF!</definedName>
    <definedName name="LDCLoads">'[73]Dx_Tariff&amp;COP'!#REF!</definedName>
    <definedName name="LDCRates">#REF!</definedName>
    <definedName name="LDCRates2">#REF!</definedName>
    <definedName name="LEDGER">#REF!</definedName>
    <definedName name="LIMIT">#REF!</definedName>
    <definedName name="LoadForecast">'[73]Dx_Tariff&amp;COP'!#REF!</definedName>
    <definedName name="Loads">'[73]Dx_Tariff&amp;COP'!#REF!</definedName>
    <definedName name="LOB">'[44]Emp List'!$AG$2:$AG$59996</definedName>
    <definedName name="lookup">#REF!</definedName>
    <definedName name="lookup_1110190">#REF!</definedName>
    <definedName name="lookup_bu">#REF!</definedName>
    <definedName name="lookup_class">#REF!</definedName>
    <definedName name="LossFactors">[69]lists!$L$2:$L$15</definedName>
    <definedName name="ly">#REF!</definedName>
    <definedName name="LYN">#REF!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'[54]Manual Input'!$A$7:$N$24</definedName>
    <definedName name="Manual_Prior_Year">'[80]2004Manual Input'!$A$8:$N$34</definedName>
    <definedName name="march">#REF!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'[73]Dx_Tariff&amp;COP'!#REF!</definedName>
    <definedName name="MEUR">#REF!</definedName>
    <definedName name="MEURates">#REF!</definedName>
    <definedName name="MEURTXLoad">'[73]Dx_Tariff&amp;COP'!#REF!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[54]Month!$B$1</definedName>
    <definedName name="Month_Prior">[62]Dx!#REF!</definedName>
    <definedName name="MONTHS">#REF!</definedName>
    <definedName name="mrr">#REF!</definedName>
    <definedName name="name">#REF!</definedName>
    <definedName name="NELDC_kWhs">#REF!</definedName>
    <definedName name="new">#REF!</definedName>
    <definedName name="nmbmbm">"V2002-03-29"</definedName>
    <definedName name="nnbbmb">[42]INCOME!$I$15:$I$1371,[42]INCOME!$N$15:$N$1371,[42]INCOME!$U$15:$U$1371,[42]INCOME!$Z$15:$Z$1371</definedName>
    <definedName name="NNELDCkWhs">'[73]Dx_Tariff&amp;COP'!#REF!</definedName>
    <definedName name="NonPayment">[69]lists!$AA$1:$AA$71</definedName>
    <definedName name="NT">'[86]Global Variables'!$B$9</definedName>
    <definedName name="nv">"V2000-12-29"</definedName>
    <definedName name="nvs">"VY"</definedName>
    <definedName name="NvsAnswerCol">"[Drill1]JRNLLAYOUT!$A$4:$A$79"</definedName>
    <definedName name="NvsASD">"V2006-10-27"</definedName>
    <definedName name="NvsAutoDrillOk">"VN"</definedName>
    <definedName name="NvsDateToNumber">"Y"</definedName>
    <definedName name="nvse">0.00393599536619149</definedName>
    <definedName name="NvsElapsedTime">0.000416666662204079</definedName>
    <definedName name="nvsen">36900.4069362268</definedName>
    <definedName name="NvsEndTime">39016.4085416667</definedName>
    <definedName name="NvsInstLang">"VENG"</definedName>
    <definedName name="NvsInstSpec">"%,LS_ACCT_ACT,SBAL,FCURRENCY_CD,V ,VCAD,FBUSINESS_UNIT,V620,FACCOUNT,V213050,FBUSINESS_UNIT,TOHSC_CONSOLIDATED1,NOHSC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"'[900-HO Trail Balance Statement-2006-10-27.xls]Trial_Balance'!$P$480"</definedName>
    <definedName name="nvsr">"V300"</definedName>
    <definedName name="nvsre">"VY"</definedName>
    <definedName name="NvsReqBU">"V900"</definedName>
    <definedName name="NvsReqBUOnly">"VN"</definedName>
    <definedName name="nvstr">"V2000-12-29"</definedName>
    <definedName name="NvsTransLed">"VY"</definedName>
    <definedName name="NvsTreeASD">"V2006-10-27"</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HSC_GC_S_BOARD_OF_DIRECTORS">#REF!</definedName>
    <definedName name="OK" hidden="1">{"'2003 05 15'!$W$11:$AI$18","'2003 05 15'!$A$1:$V$30"}</definedName>
    <definedName name="old">#REF!</definedName>
    <definedName name="Old_Print_Area_A">#REF!</definedName>
    <definedName name="OLOL">'[86]Global Variables'!$B$23</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'[68]14. CY Actual Summary Results'!#REF!</definedName>
    <definedName name="othNYbud">#REF!</definedName>
    <definedName name="othPYACT">#REF!</definedName>
    <definedName name="OTHSTART">#REF!</definedName>
    <definedName name="overhead">'[78]Input - Proj Info'!$I$148</definedName>
    <definedName name="Page_Count">#REF!</definedName>
    <definedName name="PAGE1">#REF!</definedName>
    <definedName name="parta">#REF!</definedName>
    <definedName name="partb">#REF!</definedName>
    <definedName name="PC">'[54]PC Input'!$A$9:$N$38</definedName>
    <definedName name="PC_Prior_Year">'[80]2004PC Input'!$A$8:$N$116</definedName>
    <definedName name="per">[87]INCOME!$I$15:$I$50,[87]INCOME!$N$15:$N$50,[87]INCOME!$X$15:$X$50,[87]INCOME!$AC$15:$AC$50</definedName>
    <definedName name="Percent_Area">[88]INCOME!$I$15:$I$50,[88]INCOME!$N$15:$N$50,[88]INCOME!$X$15:$X$50,[88]INCOME!$AC$15:$AC$50</definedName>
    <definedName name="piv">#REF!</definedName>
    <definedName name="pivo">#REF!</definedName>
    <definedName name="pivot">#REF!</definedName>
    <definedName name="pivot_110190">#REF!</definedName>
    <definedName name="pivot_174090">#REF!</definedName>
    <definedName name="popoiuo">"V900"</definedName>
    <definedName name="pp">#REF!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 localSheetId="1">'H-02-01-07_2018 RRRP'!$A$1:$K$44</definedName>
    <definedName name="_xlnm.Print_Area" localSheetId="2">'H-02-01-07_2019 RRRP'!$A$1:$K$43</definedName>
    <definedName name="_xlnm.Print_Area" localSheetId="3">'H-02-01-07_2020 RRRP'!$A$1:$K$41</definedName>
    <definedName name="_xlnm.Print_Area" localSheetId="4">'H-02-01-07_2021 RRRP'!$A$1:$K$41</definedName>
    <definedName name="_xlnm.Print_Area" localSheetId="0">'H-02-01-07_RRRP Summary'!$B$2:$P$44</definedName>
    <definedName name="_xlnm.Print_Area">#REF!</definedName>
    <definedName name="Print_Area_MI">#REF!</definedName>
    <definedName name="Print_Area2">#REF!</definedName>
    <definedName name="PRINT_BDCOMMSEC">#REF!</definedName>
    <definedName name="PRINT_DIRECTORATE">#REF!</definedName>
    <definedName name="print_end">#REF!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2">#REF!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'[10]Query 3'!$A$1:$G$478</definedName>
    <definedName name="projectinfo0409">#REF!</definedName>
    <definedName name="projectinfo0502">[75]projectinfo0502!$A$2:$AD$40</definedName>
    <definedName name="projectinfo0502a">[89]projectinfo0502a!$A$1:$AD$38</definedName>
    <definedName name="PrSu2">'[90]Query 3'!$A$1:$G$479</definedName>
    <definedName name="q1bpe">'[91]q1 2002'!$A$15:$F$21</definedName>
    <definedName name="R_GL_AD_N">'[92]SUPPORT 1B - PIVOT PSAM ACDEPN'!$B$199:$H$220</definedName>
    <definedName name="R_GL_AD_R">'[92]SUPPORT 1B - PIVOT PSAM ACDEPN'!$B$228:$I$238</definedName>
    <definedName name="R_GL_AD_S">'[92]SUPPORT 1B - PIVOT PSAM ACDEPN'!$B$246:$H$265</definedName>
    <definedName name="R_GL_COST_ACCT_TYPE">'[92]SUPPORT 1B - PIVOT PSAM COST'!$B$169:$V$450</definedName>
    <definedName name="Range_name__gl_accdepn_lookup_txdx">"1.'SUPPORT 6A - LEDGER BAL CONTROL'!$I$1:$P$55"</definedName>
    <definedName name="Range_name__Subledger_bal_by_bu___a9_to_f33">#REF!</definedName>
    <definedName name="Rate_Class">[69]lists!$A$1:$A$104</definedName>
    <definedName name="ratedescription">[93]hidden1!$D$1:$D$122</definedName>
    <definedName name="RateLookup">#REF!</definedName>
    <definedName name="ratesemploy">#REF!</definedName>
    <definedName name="RatesScenarios">[94]Fcst!#REF!</definedName>
    <definedName name="rb">#REF!</definedName>
    <definedName name="RBN">#REF!</definedName>
    <definedName name="RBU">#REF!</definedName>
    <definedName name="rbuu">#REF!</definedName>
    <definedName name="re">#REF!</definedName>
    <definedName name="RebaseYear">'[95]LDC Info'!$E$28</definedName>
    <definedName name="Recalculation_Flag">#REF!</definedName>
    <definedName name="RecdTbl">'[96]TS Received Table'!$A$6:$Z$494</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#REF!</definedName>
    <definedName name="RES_SUB_CAT">#REF!</definedName>
    <definedName name="RES_TYPE">#REF!</definedName>
    <definedName name="reso">#REF!</definedName>
    <definedName name="resource">#REF!</definedName>
    <definedName name="ResultsData">'[96]TS Results Summ 2a'!$A$6:$O$494</definedName>
    <definedName name="RetailRates">#REF!</definedName>
    <definedName name="REVERSAL_VAL">'[97]valid values'!$AB$2:$AB$3</definedName>
    <definedName name="ri">[87]INCOME!#REF!</definedName>
    <definedName name="RID">[88]INCOME!#REF!</definedName>
    <definedName name="RMDepr">#REF!</definedName>
    <definedName name="rollup_code">#REF!</definedName>
    <definedName name="RTT">#REF!</definedName>
    <definedName name="rttt">#REF!</definedName>
    <definedName name="rundate">#REF!</definedName>
    <definedName name="s">'[98]Global Variables'!$B$9</definedName>
    <definedName name="Salary">'[44]Emp List'!$Z$2:$Z$59996</definedName>
    <definedName name="SALBENF">#REF!</definedName>
    <definedName name="salreg">#REF!</definedName>
    <definedName name="SALREGF">#REF!</definedName>
    <definedName name="salv">#REF!</definedName>
    <definedName name="Salvage_Option">#REF!</definedName>
    <definedName name="Salvage_Switch">'[99]Net Salvage'!#REF!</definedName>
    <definedName name="Salvage_Table">#REF!</definedName>
    <definedName name="salvagsw">'[99]Net Salvage'!#REF!</definedName>
    <definedName name="salvat">#REF!</definedName>
    <definedName name="Savings_Factor">'[55]02-07-02'!$S$14</definedName>
    <definedName name="SCN">#REF!</definedName>
    <definedName name="scnn">#REF!</definedName>
    <definedName name="Scope_Inflation">'[55]02-07-02'!$S$11</definedName>
    <definedName name="servco_switch">#REF!</definedName>
    <definedName name="Service">'[44]Emp List'!$AJ$2:$AJ$59996</definedName>
    <definedName name="SFD">#REF!</definedName>
    <definedName name="sfdd">#REF!</definedName>
    <definedName name="SFV">#REF!</definedName>
    <definedName name="sfvv">#REF!</definedName>
    <definedName name="SLD">#REF!</definedName>
    <definedName name="source">#REF!</definedName>
    <definedName name="st">#REF!</definedName>
    <definedName name="staff">[42]INCOME!#REF!</definedName>
    <definedName name="START_YR">'[78]Input - Proj Info'!$M$27</definedName>
    <definedName name="STAT_CODE">#REF!</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'[100]account names '!#REF!</definedName>
    <definedName name="susp">'[100]account names '!#REF!</definedName>
    <definedName name="susp_name">'[100]account names '!#REF!</definedName>
    <definedName name="TAX">'[86]Global Variables'!$B$8</definedName>
    <definedName name="Tax_Provision">#REF!</definedName>
    <definedName name="taxrate06">'[101]Tony Paul'!#REF!</definedName>
    <definedName name="taxrate08">'[101]Tony Paul'!#REF!</definedName>
    <definedName name="taxrate09">'[101]Tony Paul'!#REF!</definedName>
    <definedName name="taxrate10">'[101]Tony Paul'!#REF!</definedName>
    <definedName name="TB">[102]Trial_Balance!$A$7:$CZ$530</definedName>
    <definedName name="tb_data">'[103]Trial_Balance-Dec 05'!$B$420:$AE$941</definedName>
    <definedName name="tb_data_dec_04">'[104]Trial_Balance-Dec 04'!$B$410:$CI$914</definedName>
    <definedName name="tb_data_dec_05">'[104]Trial_Balance-Dec 05'!$B$420:$AE$941</definedName>
    <definedName name="tb_data_mar_06">'[104]Trial_Balance_Mar 06'!$B$383:$CI$899</definedName>
    <definedName name="tb_data_sep_05">'[103]Trial_Balance-Sep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'[53]LDC Info'!$E$24</definedName>
    <definedName name="TestYr">'[48]A1.Admin'!$C$13</definedName>
    <definedName name="Title">[105]Index!$B$4</definedName>
    <definedName name="Title1">#REF!</definedName>
    <definedName name="Title2">#REF!</definedName>
    <definedName name="Title3">#REF!</definedName>
    <definedName name="TOTAL">'[56]SUPPORT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'[47]Trend Factors'!$B$2:$N$148</definedName>
    <definedName name="tren">#REF!</definedName>
    <definedName name="TREND">#REF!</definedName>
    <definedName name="Trend_Factors">'[10]Trend Factors'!$B$2:$O$232</definedName>
    <definedName name="Trend2">'[90]Trend Factors'!$B$2:$O$200</definedName>
    <definedName name="Trends">'[106]Trend Data'!$P$1:$AA$93</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'[46]TXDX Support 1- Continuity'!$A$213+'[46]TXDX Support 1- Continuity'!$A$213:$Q$239:'[46]TXDX Support 1- Continuity'!$P$121</definedName>
    <definedName name="txdx_cip_cont_sched_LTD2006">'[46]CIP SUPPORT - C1e_FDM FOR CIP  '!#REF!</definedName>
    <definedName name="TXDX_CIP_CONT_SCHED_YTD">'[46]CIP SUPPORT - C1e_FDM FOR CIP  '!#REF!</definedName>
    <definedName name="TXDX_CONT_LOOKUP">#REF!</definedName>
    <definedName name="txdx_cost_cont">#REF!</definedName>
    <definedName name="txdx_cost_cont300">#REF!</definedName>
    <definedName name="TXLDCLoad">'[73]Dx_Tariff&amp;COP'!#REF!</definedName>
    <definedName name="TXLDCRate">#REF!</definedName>
    <definedName name="unassigned">[102]Unassigned!$D$3:$P$213</definedName>
    <definedName name="Union">'[44]Emp List'!$AE$2:$AE$59996</definedName>
    <definedName name="Units">[69]lists!$N$2:$N$5</definedName>
    <definedName name="Update_Date">'[107]47. 2003 Comp&amp;Benefits Summary'!$AB$1</definedName>
    <definedName name="usoa">'[108]USoA Map fBrmptn Eff Jan20,09'!$A$3:$D$552</definedName>
    <definedName name="usofa">'[109]usofa mapping for brampton'!$A$2:$C$1688</definedName>
    <definedName name="Utility">[83]Financials!$A$1</definedName>
    <definedName name="utitliy1">[110]Financials!$A$1</definedName>
    <definedName name="WAGBENF">#REF!</definedName>
    <definedName name="wagdob">#REF!</definedName>
    <definedName name="wagdobf">#REF!</definedName>
    <definedName name="wageinfl06">[111]Summary!#REF!</definedName>
    <definedName name="wageinfl08">[101]Summary!#REF!</definedName>
    <definedName name="wageinfl09">[101]Summary!#REF!</definedName>
    <definedName name="wageinfl10">[101]Summary!#REF!</definedName>
    <definedName name="wageinfla09">[101]Summary!#REF!</definedName>
    <definedName name="wageinfla10">[101]Summary!#REF!</definedName>
    <definedName name="wagreg">#REF!</definedName>
    <definedName name="wagregf">#REF!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xcvbc">#REF!</definedName>
    <definedName name="YesorNo">[112]Input!$I$3</definedName>
    <definedName name="zero">#REF!</definedName>
    <definedName name="zxzxz">#REF!</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 l="1"/>
  <c r="J25" i="2"/>
  <c r="K25" i="2"/>
  <c r="L25" i="2"/>
  <c r="M25" i="2" l="1"/>
  <c r="D25" i="2"/>
  <c r="E25" i="2" s="1"/>
  <c r="F25" i="2" s="1"/>
  <c r="C25" i="2"/>
  <c r="I35" i="6" l="1"/>
  <c r="I34" i="5"/>
  <c r="J34" i="6"/>
  <c r="J33" i="6"/>
  <c r="J32" i="6"/>
  <c r="I31" i="5"/>
  <c r="J31" i="6"/>
  <c r="I30" i="5"/>
  <c r="J27" i="6"/>
  <c r="J26" i="6"/>
  <c r="J25" i="6"/>
  <c r="J24" i="6"/>
  <c r="J23" i="6"/>
  <c r="J19" i="6"/>
  <c r="I18" i="5"/>
  <c r="G20" i="6"/>
  <c r="H20" i="6" s="1"/>
  <c r="I15" i="6"/>
  <c r="I12" i="5"/>
  <c r="G12" i="6"/>
  <c r="I32" i="5"/>
  <c r="I31" i="4" s="1"/>
  <c r="I31" i="3" s="1"/>
  <c r="I29" i="5"/>
  <c r="I28" i="4" s="1"/>
  <c r="I28" i="3" s="1"/>
  <c r="I28" i="5"/>
  <c r="I27" i="4" s="1"/>
  <c r="I27" i="3" s="1"/>
  <c r="I27" i="5"/>
  <c r="I26" i="4" s="1"/>
  <c r="J26" i="3" s="1"/>
  <c r="I26" i="5"/>
  <c r="I25" i="4" s="1"/>
  <c r="I25" i="3" s="1"/>
  <c r="I25" i="5"/>
  <c r="J25" i="5" s="1"/>
  <c r="I24" i="5"/>
  <c r="I23" i="4" s="1"/>
  <c r="I23" i="5"/>
  <c r="I19" i="5"/>
  <c r="I18" i="4" s="1"/>
  <c r="G20" i="5"/>
  <c r="H20" i="5" s="1"/>
  <c r="I14" i="5"/>
  <c r="I13" i="4" s="1"/>
  <c r="I13" i="3" s="1"/>
  <c r="I13" i="5"/>
  <c r="G13" i="5"/>
  <c r="I24" i="4"/>
  <c r="I24" i="3" s="1"/>
  <c r="G19" i="4"/>
  <c r="H19" i="4" s="1"/>
  <c r="G19" i="3"/>
  <c r="H19" i="3" s="1"/>
  <c r="M34" i="2"/>
  <c r="G34" i="2"/>
  <c r="M33" i="2"/>
  <c r="G33" i="2"/>
  <c r="M32" i="2"/>
  <c r="G32" i="2"/>
  <c r="M31" i="2"/>
  <c r="G31" i="2"/>
  <c r="M27" i="2"/>
  <c r="G27" i="2"/>
  <c r="M26" i="2"/>
  <c r="G26" i="2"/>
  <c r="L24" i="2"/>
  <c r="K24" i="2"/>
  <c r="J24" i="2"/>
  <c r="I24" i="2"/>
  <c r="C24" i="2"/>
  <c r="L23" i="2"/>
  <c r="K23" i="2"/>
  <c r="J23" i="2"/>
  <c r="I23" i="2"/>
  <c r="C23" i="2"/>
  <c r="D23" i="2" s="1"/>
  <c r="L20" i="2"/>
  <c r="K20" i="2"/>
  <c r="J20" i="2"/>
  <c r="C20" i="2"/>
  <c r="M19" i="2"/>
  <c r="F20" i="2"/>
  <c r="E20" i="2"/>
  <c r="G19" i="2"/>
  <c r="I20" i="2"/>
  <c r="G18" i="2"/>
  <c r="D20" i="2"/>
  <c r="L15" i="2"/>
  <c r="K15" i="2"/>
  <c r="C15" i="2"/>
  <c r="M14" i="2"/>
  <c r="G14" i="2"/>
  <c r="M13" i="2"/>
  <c r="J15" i="2"/>
  <c r="I15" i="2"/>
  <c r="F15" i="2"/>
  <c r="E15" i="2"/>
  <c r="D15" i="2"/>
  <c r="G13" i="2"/>
  <c r="J8" i="2"/>
  <c r="K8" i="2" s="1"/>
  <c r="L8" i="2" s="1"/>
  <c r="D8" i="2"/>
  <c r="E8" i="2" s="1"/>
  <c r="F8" i="2" s="1"/>
  <c r="J26" i="4" l="1"/>
  <c r="J25" i="4"/>
  <c r="M24" i="2"/>
  <c r="M15" i="2"/>
  <c r="O31" i="2"/>
  <c r="O14" i="2"/>
  <c r="J31" i="5"/>
  <c r="I30" i="4"/>
  <c r="I30" i="3" s="1"/>
  <c r="J30" i="3" s="1"/>
  <c r="G20" i="2"/>
  <c r="G29" i="5"/>
  <c r="J29" i="5" s="1"/>
  <c r="E23" i="2"/>
  <c r="G28" i="4"/>
  <c r="J28" i="4" s="1"/>
  <c r="J31" i="3"/>
  <c r="I20" i="5"/>
  <c r="J20" i="5" s="1"/>
  <c r="I17" i="4"/>
  <c r="J18" i="5"/>
  <c r="O26" i="2"/>
  <c r="O33" i="2"/>
  <c r="O34" i="2"/>
  <c r="G28" i="3"/>
  <c r="J28" i="3" s="1"/>
  <c r="G15" i="2"/>
  <c r="O13" i="2"/>
  <c r="J31" i="4"/>
  <c r="J18" i="4"/>
  <c r="I18" i="3"/>
  <c r="J18" i="3" s="1"/>
  <c r="J34" i="5"/>
  <c r="I33" i="4"/>
  <c r="I33" i="3" s="1"/>
  <c r="J33" i="3" s="1"/>
  <c r="O19" i="2"/>
  <c r="O27" i="2"/>
  <c r="G12" i="5"/>
  <c r="G15" i="5" s="1"/>
  <c r="I15" i="5"/>
  <c r="I12" i="4"/>
  <c r="I29" i="4"/>
  <c r="I29" i="3" s="1"/>
  <c r="O32" i="2"/>
  <c r="J24" i="3"/>
  <c r="J23" i="4"/>
  <c r="I23" i="3"/>
  <c r="J23" i="3" s="1"/>
  <c r="D24" i="2"/>
  <c r="E24" i="2" s="1"/>
  <c r="F24" i="2" s="1"/>
  <c r="J24" i="4"/>
  <c r="J23" i="5"/>
  <c r="J26" i="5"/>
  <c r="I20" i="6"/>
  <c r="J20" i="6" s="1"/>
  <c r="J25" i="3"/>
  <c r="I22" i="4"/>
  <c r="J19" i="5"/>
  <c r="J24" i="5"/>
  <c r="J32" i="5"/>
  <c r="J18" i="6"/>
  <c r="J27" i="5"/>
  <c r="I33" i="5"/>
  <c r="I35" i="5" s="1"/>
  <c r="G14" i="6"/>
  <c r="G15" i="6" s="1"/>
  <c r="M23" i="2"/>
  <c r="M18" i="2"/>
  <c r="J33" i="4" l="1"/>
  <c r="J30" i="4"/>
  <c r="O15" i="2"/>
  <c r="G24" i="2"/>
  <c r="O24" i="2" s="1"/>
  <c r="H15" i="6"/>
  <c r="L35" i="2"/>
  <c r="L37" i="2" s="1"/>
  <c r="G27" i="3"/>
  <c r="M30" i="2"/>
  <c r="M28" i="2"/>
  <c r="G28" i="6"/>
  <c r="J17" i="4"/>
  <c r="I19" i="4"/>
  <c r="J19" i="4" s="1"/>
  <c r="I17" i="3"/>
  <c r="G29" i="6"/>
  <c r="J29" i="6" s="1"/>
  <c r="M29" i="2"/>
  <c r="J33" i="5"/>
  <c r="I32" i="4"/>
  <c r="I34" i="4" s="1"/>
  <c r="F23" i="2"/>
  <c r="O18" i="2"/>
  <c r="M20" i="2"/>
  <c r="J22" i="4"/>
  <c r="I22" i="3"/>
  <c r="G12" i="4"/>
  <c r="G14" i="4" s="1"/>
  <c r="I12" i="3"/>
  <c r="I14" i="4"/>
  <c r="G27" i="4"/>
  <c r="K35" i="2"/>
  <c r="K37" i="2" s="1"/>
  <c r="J35" i="2"/>
  <c r="J37" i="2" s="1"/>
  <c r="G28" i="5"/>
  <c r="H15" i="5"/>
  <c r="G23" i="2"/>
  <c r="O23" i="2" s="1"/>
  <c r="O20" i="2" l="1"/>
  <c r="J29" i="3"/>
  <c r="J27" i="3"/>
  <c r="G34" i="3"/>
  <c r="H34" i="3" s="1"/>
  <c r="M35" i="2"/>
  <c r="M37" i="2" s="1"/>
  <c r="I14" i="3"/>
  <c r="G12" i="3"/>
  <c r="G14" i="3" s="1"/>
  <c r="I35" i="2"/>
  <c r="J22" i="3"/>
  <c r="G25" i="2"/>
  <c r="H14" i="4"/>
  <c r="J30" i="5"/>
  <c r="J28" i="5"/>
  <c r="J32" i="3"/>
  <c r="J32" i="4"/>
  <c r="C35" i="2"/>
  <c r="C39" i="2" s="1"/>
  <c r="J28" i="6"/>
  <c r="J35" i="6" s="1"/>
  <c r="J30" i="6"/>
  <c r="J29" i="4"/>
  <c r="J27" i="4"/>
  <c r="I19" i="3"/>
  <c r="J19" i="3" s="1"/>
  <c r="J17" i="3"/>
  <c r="J34" i="4" l="1"/>
  <c r="I34" i="3"/>
  <c r="O25" i="2"/>
  <c r="G34" i="4"/>
  <c r="J34" i="3"/>
  <c r="D35" i="2"/>
  <c r="G29" i="2"/>
  <c r="O29" i="2" s="1"/>
  <c r="I39" i="2"/>
  <c r="J11" i="2" s="1"/>
  <c r="J39" i="2" s="1"/>
  <c r="K11" i="2" s="1"/>
  <c r="K39" i="2" s="1"/>
  <c r="L11" i="2" s="1"/>
  <c r="L39" i="2" s="1"/>
  <c r="I37" i="2"/>
  <c r="C37" i="2"/>
  <c r="G35" i="6"/>
  <c r="J35" i="5"/>
  <c r="F35" i="2"/>
  <c r="G36" i="3"/>
  <c r="H14" i="3"/>
  <c r="G35" i="5"/>
  <c r="F37" i="2" l="1"/>
  <c r="F39" i="2"/>
  <c r="H34" i="4"/>
  <c r="G36" i="4"/>
  <c r="H35" i="5"/>
  <c r="G37" i="5"/>
  <c r="D39" i="2"/>
  <c r="D37" i="2"/>
  <c r="E35" i="2"/>
  <c r="H35" i="6"/>
  <c r="H39" i="6" s="1"/>
  <c r="H10" i="5" s="1"/>
  <c r="G37" i="6"/>
  <c r="G28" i="2"/>
  <c r="G30" i="2"/>
  <c r="O30" i="2" s="1"/>
  <c r="H39" i="5" l="1"/>
  <c r="H10" i="4" s="1"/>
  <c r="H38" i="4" s="1"/>
  <c r="H10" i="3" s="1"/>
  <c r="H38" i="3" s="1"/>
  <c r="E37" i="2"/>
  <c r="E39" i="2"/>
  <c r="O28" i="2"/>
  <c r="G35" i="2"/>
  <c r="G37" i="2" l="1"/>
  <c r="O35" i="2"/>
  <c r="O37" i="2" s="1"/>
</calcChain>
</file>

<file path=xl/sharedStrings.xml><?xml version="1.0" encoding="utf-8"?>
<sst xmlns="http://schemas.openxmlformats.org/spreadsheetml/2006/main" count="194" uniqueCount="61">
  <si>
    <t>HYDRO ONE REMOTES COMMUNITIES INC</t>
  </si>
  <si>
    <t>Rural and Remote Rate Protection Variance Account Reconciliation Summary (with breakout of Pension Costs and OPEBs)</t>
  </si>
  <si>
    <t>For the years ended 2018 to 2021</t>
  </si>
  <si>
    <t>(in $K)</t>
  </si>
  <si>
    <t>Approved</t>
  </si>
  <si>
    <t>Actuals</t>
  </si>
  <si>
    <t>Variance</t>
  </si>
  <si>
    <t>Total</t>
  </si>
  <si>
    <t>Total Approved vs Total Actuals</t>
  </si>
  <si>
    <t>RRRP Variance Account, Opening Balance</t>
  </si>
  <si>
    <t>Note 1</t>
  </si>
  <si>
    <t>Annual Rural and Remote Rate Protection</t>
  </si>
  <si>
    <t>Subsidy increase deferred</t>
  </si>
  <si>
    <t>Total RRRP received</t>
  </si>
  <si>
    <t>Revenues</t>
  </si>
  <si>
    <t>Energy</t>
  </si>
  <si>
    <t>Other - Late Payment, Service Fees, External</t>
  </si>
  <si>
    <t>Total Revenues</t>
  </si>
  <si>
    <t>Costs - OM&amp;A</t>
  </si>
  <si>
    <r>
      <t xml:space="preserve">OM&amp;A - Pension Costs </t>
    </r>
    <r>
      <rPr>
        <b/>
        <sz val="10"/>
        <rFont val="Times New Roman"/>
        <family val="1"/>
      </rPr>
      <t>(Note 2)</t>
    </r>
  </si>
  <si>
    <r>
      <t xml:space="preserve">OM&amp;A - OPEBs </t>
    </r>
    <r>
      <rPr>
        <b/>
        <sz val="10"/>
        <rFont val="Times New Roman"/>
        <family val="1"/>
      </rPr>
      <t>(Note 2)</t>
    </r>
  </si>
  <si>
    <t>OM&amp;A - Other</t>
  </si>
  <si>
    <t>Fuel</t>
  </si>
  <si>
    <t>Cost of power</t>
  </si>
  <si>
    <t>Depreciation - Pension Costs</t>
  </si>
  <si>
    <t>Depreciation - OPEBs</t>
  </si>
  <si>
    <t>Depreciation - Other</t>
  </si>
  <si>
    <t>Amortization of environmental assets</t>
  </si>
  <si>
    <t>Interest</t>
  </si>
  <si>
    <t>Gain on asset disposition</t>
  </si>
  <si>
    <t>Income taxes</t>
  </si>
  <si>
    <t>Total Costs</t>
  </si>
  <si>
    <t>Net (Income)/Loss [change in RRRP]</t>
  </si>
  <si>
    <t>RRRP Variance Account, Ending Balance</t>
  </si>
  <si>
    <t>Note 1 - In Remotes COS Application (EB-2017-0051) for 2018-2022 Rates, the RRRPVA 2016 audited balance of $1644K was not cleared due to outstanding questions related to pension and income tax adjustments resulting from the Initial Public Offering of Hydro One Limited. This issue has been resolved, and resulted in a reduction of $682K in the RRRPVA for an opening 2017 balance of $962K (as documented in Exhibit H, Tab 2, Schedule 1, Attachment 1). With actual costs exceeding revenue by $256K in 2017, the resulting opening 2018 balance is $1,218K (as noted above).</t>
  </si>
  <si>
    <t>Note 2 - Refer to Exhibit D-04-01</t>
  </si>
  <si>
    <t>Rural and Remote Rate Protection Variance Account Reconciliation 2018 
(with breakout of Pension Costs and OPEBs)</t>
  </si>
  <si>
    <t>For the year ended December 31, 2018</t>
  </si>
  <si>
    <t>Actual Revenues and Expenses (Audited)</t>
  </si>
  <si>
    <t>Note 2</t>
  </si>
  <si>
    <t>RRRP Variance Account Recovery</t>
  </si>
  <si>
    <t>Note 3</t>
  </si>
  <si>
    <t>OM&amp;A - Pension Costs</t>
  </si>
  <si>
    <t>Note 4</t>
  </si>
  <si>
    <t>OM&amp;A - OPEBs</t>
  </si>
  <si>
    <t xml:space="preserve"> </t>
  </si>
  <si>
    <t>Note 1 - In Remotes COS Application (EB-2017-0051) for 2018-22 Rates, the RRRP variance account balance was not cleared due to outstanding questions relating to pension and income tax adjustments resulting from the Initial Public Offering of Hydro One Limited. This issue has been resolved and the opening 2018 balance is $1,218k based on the carryover of the 2017 ending balance outlined in Exhibit H, Tab 2, Schedule 1, Attachment 1.</t>
  </si>
  <si>
    <t xml:space="preserve">Note 2 - Starting in 2018, Remotes was to receive RRRP funding of $35,223k as per the EB-2017-0051 rate order. However, the subsidy increase of $2,964k was deferred by the OEB until the following year, thus Remotes only received funding of $32,259k in 2018. </t>
  </si>
  <si>
    <t>Note 3 -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2018 were $32,259k (as the subsidy increase of $2,964k was deferred and received in 2019). An additional $3,323k was recognized as revenue, consistent with the break-even business model.  The balance of the remote rate protection amounts received has been allocated to the RRRP variance account as illustrated in this reconciliation.</t>
  </si>
  <si>
    <t>Note 4 - Refer to Exhibit D-04-01</t>
  </si>
  <si>
    <t>Rural and Remote Rate Protection Variance Account Reconciliation 2019 
(with breakout of Pension Costs and OPEBs)</t>
  </si>
  <si>
    <t>For the year ended December 31, 2019</t>
  </si>
  <si>
    <t xml:space="preserve">Note 1 - Starting in 2018, Remotes was to receive RRRP funding of $35,223k as per the EB-2017-0051 rate order. However, the subsidy increase of $2,964k was deferred by the OEB until 2019, when it was released to Remotes resulting in a total received funding of $38,187k in 2019. </t>
  </si>
  <si>
    <t>Note 2 -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2019 were $35,223k plus the amount of $2,964k that was deferred in 2018.  An additional $1,548k was recognized as revenue, consistent with the break-even business model.  The balance of the remote rate protection amounts received has been allocated to the RRRP variance account as illustrated in this reconciliation.</t>
  </si>
  <si>
    <t>Note 3 - Refer to Exhibit D-04-01</t>
  </si>
  <si>
    <t>Rural and Remote Rate Protection Variance Account Reconciliation 2020 
(with breakout of Pension Costs and OPEBs)</t>
  </si>
  <si>
    <t>For the year ended December 31, 2020</t>
  </si>
  <si>
    <t>Note 1 -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2020 were $35,223k.  A reduction of revenue of $491k was recognized, consistent with the break-even business model.  The balance of the remote rate protection amounts received has been allocated to the RRRP revenue variance account as illustrated in this reconciliation.</t>
  </si>
  <si>
    <t>Rural and Remote Rate Protection Variance Account Reconciliation 2021 
(with breakout of Pension Costs and OPEBs)</t>
  </si>
  <si>
    <t>For the year ended December 31, 2021</t>
  </si>
  <si>
    <t>Note 1 -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2021 were $35,223k.  An additional $4,134k was recognized as revenue, consistent with the break-even business model.  The balance of the remote rate protection amounts received has been allocated to the RRRP variance account as illustrated in this reconciliation.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</si>
</sst>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d\-mmm\-yyyy;@"/>
  </numFmts>
  <fonts count="7">
    <font>
      <sz val="11"/>
      <color theme="1"/>
      <name val="Calibri"/>
      <family val="2"/>
      <scheme val="minor"/>
    </font>
    <font>
      <sz val="11"/>
      <color theme="1"/>
      <name val="Calibri"/>
      <family val="2"/>
      <scheme val="minor"/>
    </font>
    <font>
      <b/>
      <sz val="10"/>
      <name val="Times New Roman"/>
      <family val="1"/>
    </font>
    <font>
      <sz val="10"/>
      <name val="Times New Roman"/>
      <family val="1"/>
    </font>
    <font>
      <b/>
      <u/>
      <sz val="10"/>
      <name val="Times New Roman"/>
      <family val="1"/>
    </font>
    <font>
      <sz val="10"/>
      <name val="Calibri"/>
      <family val="2"/>
      <scheme val="minor"/>
    </font>
    <font>
      <b/>
      <sz val="10"/>
      <color rgb="FFFF0000"/>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3"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vertical="center"/>
    </xf>
    <xf numFmtId="0" fontId="3" fillId="0" borderId="0" xfId="0" applyFont="1"/>
    <xf numFmtId="0" fontId="2" fillId="0" borderId="1" xfId="0" applyFont="1" applyBorder="1" applyAlignment="1">
      <alignment horizontal="center" vertical="center" wrapText="1"/>
    </xf>
    <xf numFmtId="0" fontId="2" fillId="0" borderId="0" xfId="0" applyFont="1"/>
    <xf numFmtId="37" fontId="3" fillId="0" borderId="0" xfId="0" applyNumberFormat="1" applyFont="1"/>
    <xf numFmtId="0" fontId="4" fillId="0" borderId="0" xfId="0" applyFont="1"/>
    <xf numFmtId="37" fontId="2" fillId="0" borderId="2" xfId="0" applyNumberFormat="1" applyFont="1" applyBorder="1"/>
    <xf numFmtId="164" fontId="3" fillId="0" borderId="0" xfId="1" applyNumberFormat="1" applyFont="1"/>
    <xf numFmtId="37" fontId="2" fillId="0" borderId="3" xfId="0" applyNumberFormat="1" applyFont="1" applyBorder="1"/>
    <xf numFmtId="164" fontId="3" fillId="0" borderId="0" xfId="1" applyNumberFormat="1" applyFont="1" applyFill="1"/>
    <xf numFmtId="37" fontId="2" fillId="0" borderId="0" xfId="0" applyNumberFormat="1" applyFont="1"/>
    <xf numFmtId="0" fontId="2" fillId="0" borderId="0" xfId="0" applyFont="1" applyAlignment="1">
      <alignment horizontal="center" wrapText="1"/>
    </xf>
    <xf numFmtId="165" fontId="2" fillId="0" borderId="0" xfId="0" applyNumberFormat="1" applyFont="1"/>
    <xf numFmtId="3" fontId="2" fillId="0" borderId="4" xfId="0" applyNumberFormat="1" applyFont="1" applyBorder="1"/>
    <xf numFmtId="0" fontId="3" fillId="0" borderId="0" xfId="0" applyFont="1" applyAlignment="1">
      <alignment wrapText="1"/>
    </xf>
    <xf numFmtId="0" fontId="5" fillId="0" borderId="0" xfId="0" applyFont="1"/>
    <xf numFmtId="37" fontId="2" fillId="0" borderId="4" xfId="0" applyNumberFormat="1" applyFont="1" applyBorder="1"/>
    <xf numFmtId="37" fontId="5" fillId="0" borderId="0" xfId="0" applyNumberFormat="1" applyFont="1"/>
    <xf numFmtId="43" fontId="5" fillId="0" borderId="0" xfId="0" applyNumberFormat="1" applyFont="1"/>
    <xf numFmtId="0" fontId="6" fillId="0" borderId="0" xfId="0" applyFont="1"/>
    <xf numFmtId="0" fontId="2" fillId="0" borderId="0" xfId="0" applyFont="1" applyAlignment="1">
      <alignment horizontal="right"/>
    </xf>
    <xf numFmtId="0" fontId="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2" fillId="0" borderId="0" xfId="0" applyFont="1" applyAlignment="1">
      <alignment horizontal="center" wrapText="1"/>
    </xf>
    <xf numFmtId="0" fontId="2"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theme" Target="theme/theme1.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24" Type="http://schemas.openxmlformats.org/officeDocument/2006/relationships/customXml" Target="../customXml/item3.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styles" Target="styles.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sharedStrings" Target="sharedStrings.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FINANCIAL%20SERVICES\Actuals\2019%20Actuals\12%20December\Remotes%20PDR%20Actuals%20-%20December%202019%20V3%20Jan%20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01TB9P\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001TB9P\203914$\DOCUME~1\TPAUL~1.HOB\LOCALS~1\Temp\notes6030C8\TEMP\2003%20Dx%20Tariff%2002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001TB9P\203914$\DOCUME~1\TPAUL~1.HOB\LOCALS~1\Temp\notes6030C8\TEMP\Old%20011022\BIG%20DX%20010629a%20010719a%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7/DEC%202007%20CAPITAL%20CONTINUITY/CIP_In%20Serv_Cap%20Exp%20vs%20Budget_Jun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001TB9P\FINANCIAL%20SERVICES\Actuals\2017%20Actuals\02%20February\Remotes%20PDR%20Actuals%20-%20February%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179832/AppData/Local/Microsoft/Windows/Temporary%20Internet%20Files/Content.Outlook/K0ZOBHIP/Remotes%20PDR%20Actuals%20-%20April%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1TB9P\FINANCIAL%20SERVICES\Actuals\2016%20Actuals\04%20April\ECM%20PROJECT%20-%202014\FINANCIAL%20SERVICES\Actuals\2015%20Actuals\12%20December\Remotes%20PDR%20Actuals%20-%20December%202015%20at%20Jan%2019%20(Updated%20Ta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2001TB9P\FINANCIAL%20SERVICES\Actuals\2016%20Actuals\04%20April\ECM%20PROJECT%20-%202014\FINANCIAL%20SERVICES\Actuals\2015%20Actuals\06%20June\Remotes%20PDR%20Actuals%20-%20June%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4/NOVEMBER%202004%20CAPITAL%20CONTINUITY/Dec2003_CapExp_Support%20Docs_R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001TB9P\TEMP\Directs%20and%20LDCs%20Actuals%20-%20J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2001TB9P\TEMP\Retail%20and%20MEU%20Actuals%20-%20Ja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06/CF&amp;S%20%20Monthly%20Reports/04-April/CFS%20Management%20Reports/CFS_Corp%20Level%20Adj%20model%20Apr%20prelim%20@%20May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0701MILPFV\491001$\Documents%20and%20Settings\macruca\My%20Documents\Clients\Inergi\2002%20Finance\Actuals\Mar2002%20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001TB9P\FINANCIAL%20SERVICES\Actuals\2017%20Actuals\12%20December\Remotes%20PDR%20Actuals%20-%20December%202017.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0701MILPFV\491001$\Documents%20and%20Settings\macruca\Local%20Settings\Temporary%20Internet%20Files\OLK22\Employee%20Detail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5%20Cost%20Allocation%20Model%20Upgrading%20Project/CCAM%202007-11%20060512%202007-2011%20(Printing%20-%20Rudde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7/JUN%202007%20CAPITAL%20CONTINUITY/JAN2007_CONTINUITY%20SCHEDUL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001TB9P\Business\700%20Finance%20&amp;%20Accounting\2002%20Actuals\Dec%202002\Remotes%20PDR%20Actuals%20-%20DECEMBER%2020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2001TB9P\DOCUME~1\179832\LOCALS~1\Temp\Temporary%20Directory%202%20for%20Copy%20of%20Rate%20Model%20June%2012th%20Carrie%20V3.zip\Copy%20of%20Rate%20Model%20June%2012th%20Carrie%20V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TEMP\Variance%20Template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2001TB9P\Users\155190\AppData\Local\Microsoft\Windows\Temporary%20Internet%20Files\Content.Outlook\D1Z9LDOP\2013-19%20HydroOne%20Benefits%20Forecast%20-%20July%2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001TB9P\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hydroone.sharepoint.com/TEMP/Vendor%20Acceptance%20Summary%20-%20July%203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2001TB9P\FINANCIAL%20SERVICES\Business%20Plan_COS\2017%20COS\References\Filing%20Requirements\2017_Filing_Requirements_Chapter2_Appendices.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Documents%20and%20Settings/514185/Local%20Settings/Temporary%20Internet%20Files/OLKB/2006Support/Horizontal%20BP%20Supporting%20Files/WPSR%20Input%20-%20CFS_r1_Dec2004%20Final%20-%20Revised@Jan%201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hydroone.sharepoint.com/TEMP/Draft%20Evidence%20File%201-14-05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6/MAY%202006%20CAPITAL%20CONTINUITY/MAY2006_CONTINUITY%20SCHEDULES_rev%20not%20pu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hydroone.sharepoint.com/TEMP/Apr2003_CapExp_V1_Revise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nancials/Business%20Plan%20and%20Budget/Budget%202009/Business%20Plan/4%20Inergi/7Inergi%20BP%20Tables%202009-2013%20R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My%20Documents/Decision%20Support/Inergi%20Transition/Budget%20Info/Budget%20Send%20out%208-27-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0702MILPFV\501116$\my%20documents\Inergi\purchase%20orders\2006%20PO%20Template_bpo%20set-u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404236/Local%20Settings/Temporary%20Internet%20Files/OLK56/2007%20Base%20PO_final_121820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hydroone.sharepoint.com/TEMP/MSA%20for%20H1%20-%202006%20PO%20Setup%20Purpos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nts%20and%20Settings/514185/Local%20Settings/Temporary%20Internet%20Files/OLKB/CCCM%202007-11%200605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05%20Cost%20Allocation%20Model%20Upgrading%20Project/Lei%20-%20CCAM%20Study%20Documents%202007-01-3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7/JUN%202007%20CAPITAL%20CONTINUITY/900-MSCA2005-2007-06-29%20after%20tax%20revised%20Jun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NANCIAL%20SERVICES/Business%20Plan_COS/2017%20COS%20FINAL/References/Guelph_Filing_Requirements_Chapter2_Appendices_2015042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nts%20and%20Settings/187114/Local%20Settings/Temporary%20Internet%20Files/OLK26/SEPTEMBER2009_Capex%20Report%20-%20REVISE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2001TB9P\Business\TEMP\Account%20Analysis%20Owners-with%20aug%2005%20bal.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nancials/Budget/Projects%20Financial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2001TB9P\TEMP\DJC%20Retail%20Revenue%20020319d%20New%20LF%20020321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LBSS/LBSS/Facilities/October/2003%20Facility%20Cost%20Statement%20October.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us%20Reports%20&amp;%20Conceptual%20Work%20Plan/Status%20Reports%20-%20May%202002/Account%20Execs/Account%20Execs/APR%20MOR%20v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Vortex-ho1\imit_pco\Financials\Financial%20Reports\2007\2007mo04\Project%20Financial%20Data%20Apr%2007%20no%20links\Report%20Tables%20Apr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TEMP\CST%2002027v22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7/JUN%202007%20CAPITAL%20CONTINUITY/JUN2007_CONTINUITY%20SCHEDULE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ocuments%20and%20Settings/514185/Local%20Settings/Temporary%20Internet%20Files/OLKB/2006Support/Horizontal%20BP%20Supporting%20Files/WPSR%20-%20Dec%202005%20FINAL%20@%20Jan%2011-06%20v2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Documents%20and%20Settings/179829/Local%20Settings/Temporary%20Internet%20Files/OLK187/2006%2003%20Time%20Survey%20Asset%20Mgt%20&amp;%20Et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9/08%20-%20AUGUST%202009%20CAPITAL%20CONTINUITY/FA-022_Capex%20Report%20-%20Aug200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ocuments%20and%20Settings/184174/Local%20Settings/Temporary%20Internet%20Files/OLK6/3%20-%2006%20CCCM%20Input%20Inergi%202007-02-1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Inergi%20Base%20Billing/2004/Jan%202004%20Base/January%202004%20Base%20V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2001TB9P\Business\fs700\user\nVision\iscextss.xnv"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tatus%20Reports%20&amp;%20Conceptual%20Work%20Plan/Status%20Reports%20-%20May%202002/Account%20Execs/APR%20MOR%20v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Business/700%20Finance%20&amp;%20Accounting/Actuals/2010%20Actuals/March/Remotes%20PDR%20Actuals%20-%20March%20201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7/JULY%202007%20CAPITAL%20CONTINUITY/JULY2007_CONTINUITY%20SCHEDULES_b.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2001TB9P\Home\Market%20Operations\Department%20Applications\Reports\Rates\Electricity%20Rates%20-%20Billing%20Determinants%20Database\2012%20IRM%20DEVELOPMENT\2012%20IRM%20MODEL%20(2ND%20AND%203RD).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2001TB9P\Users\Christine\Desktop\References\Filing%20Requirements\2017_Filing_Requirements_Chapter2_Appendices.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2001TB9P\My%20Documents\FILES\Journals\GL%20JOURNAL%20-%20TEMPLATE-Simplified-Rev'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Inergi%20Base%20Billing/2006/May%202006%20Base/May%202006%20Basev3_ETS%20rebilled%20for%20Mkt%20Ready.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2001TB9P\Budgets\2007%20Budget\2007%20Income%20and%20Expense%20Budget%20trend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2001TB9P\Business\Account%20Analysis\2005\Q4%202005\Account%20Analysis%20Owners-Q4%20200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2001TB9P\Business\Documents%20and%20Settings\609434\Local%20Settings\Temporary%20Internet%20Files\OLKF2\Account%20Analysis%20Owners-Q1%20200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s%20and%20Settings/210364/Local%20Settings/Temporary%20Internet%20Files/OLK9/CCCM%202006%20Final%2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2001TB9P\Business\700%20Finance%20&amp;%20Accounting\Actuals\2013%20Actuals\02%20February\zzzz%20FUEL%20KWH%20AND%20REVENUE%20INFO%20-%20February%202013.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2001TB9P\Month%20End\2009\1%20Jan%2009\Jnls%20TB%20Flash\Brampton%20Financial%20Statements%20Jan%200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2001TB9P\Accounting%20Files\Peoples%20Soft%20Accts\Matrix%20to%20PeopleSof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0701MILPFV\491001$\Documents%20and%20Settings\ssachdevlocal\My%20Documents\Hydro%20One\Life%20of%20Deal%20Forecast\Business%20Support\Model\Project%20Initiative%20ChangeOrder%20Template%20-%20Symc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nd Factors"/>
      <sheetName val="Key Factors"/>
      <sheetName val="NEW TB"/>
      <sheetName val="Query 1"/>
      <sheetName val="Query 2"/>
      <sheetName val="Query 2A"/>
      <sheetName val="Query 2B"/>
      <sheetName val="Query 2C"/>
      <sheetName val="Query 2D"/>
      <sheetName val="Query 2E"/>
      <sheetName val="Query 3"/>
      <sheetName val="Q3 Adj"/>
      <sheetName val="Query 4"/>
      <sheetName val="Query 6"/>
      <sheetName val="Query 7"/>
      <sheetName val="Query 8"/>
      <sheetName val="Query 9 (new)"/>
      <sheetName val="Query 10 (new)"/>
      <sheetName val="DASHBOARD"/>
      <sheetName val="ANALYSIS"/>
      <sheetName val="Net Income CM &amp; YTD"/>
      <sheetName val="Depreciation Analysis "/>
      <sheetName val="2018 Audit Adj"/>
      <sheetName val="Project Spending Summaries"/>
      <sheetName val="Net Income Summary Acct"/>
      <sheetName val="O&amp;MA Projects"/>
      <sheetName val="Capital Summary"/>
      <sheetName val="Capital Projects"/>
      <sheetName val="Capital Projects - ADV Accrl"/>
      <sheetName val="LAR Projects"/>
      <sheetName val="LAR-Detailed Budget"/>
      <sheetName val="External-Internal Summary"/>
      <sheetName val="Over-Under Analysis"/>
      <sheetName val="Over-Under Accounts"/>
      <sheetName val="OMA Account Summary"/>
      <sheetName val="Other Revenue"/>
      <sheetName val="Interest &amp; Financing"/>
      <sheetName val="CF&amp;S"/>
      <sheetName val="CF&amp;S Fee Schedule"/>
      <sheetName val="CH 2014-2019 Inc Stmt CM"/>
      <sheetName val="CH 2014-2019 Labour Hour Stats"/>
      <sheetName val="CH Labour Hour Trending"/>
      <sheetName val="CH 2015-2019 Overtime Stats"/>
      <sheetName val="2014-2019 Overhauls"/>
      <sheetName val="2014-2019 Distribution Stats"/>
      <sheetName val="Distribution Hour Trending"/>
      <sheetName val="2014-2019 Off-Grid Revenue"/>
      <sheetName val="2014-2019 Grid Revenue"/>
      <sheetName val="2014-2019 KWH Gen &amp; Purch Stats"/>
      <sheetName val="2016-2019 DSP Stats"/>
      <sheetName val="2013-2019 DSP Targets"/>
      <sheetName val="CH 2014-2019 OMA &amp; M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nd Factors"/>
      <sheetName val="Key Factors"/>
      <sheetName val="NEW TB"/>
      <sheetName val="Query 1"/>
      <sheetName val="Query 3"/>
      <sheetName val="Q3 Adj"/>
      <sheetName val="Query 4"/>
      <sheetName val="Query 6S"/>
      <sheetName val="Query 7"/>
      <sheetName val="Query 8"/>
      <sheetName val="ME Report - Key Results"/>
      <sheetName val="DASHBOARD"/>
      <sheetName val="Net Income CM &amp; YTD"/>
      <sheetName val="Depreciation Analysis "/>
      <sheetName val="Project Spending Summaries"/>
      <sheetName val="Net Income Summary Acct"/>
      <sheetName val="OMA PDR Graph"/>
      <sheetName val="O&amp;MA Projects"/>
      <sheetName val="Capital Summary"/>
      <sheetName val="CAP PDR Graph"/>
      <sheetName val="Capital Projects"/>
      <sheetName val="Capital Projects - ADV Accrl"/>
      <sheetName val="LAR Projects"/>
      <sheetName val="LAR-Detailed Budget"/>
      <sheetName val="External Project Summary"/>
      <sheetName val="OMA Account Summary"/>
      <sheetName val="Other Revenue"/>
      <sheetName val="CF&amp;S"/>
      <sheetName val="CF&amp;S Fee Schedule"/>
      <sheetName val="2014-2017 Inc Stmt CM"/>
      <sheetName val="2014-2017 Labour Hour Stats"/>
      <sheetName val="Labour Hour Trending"/>
      <sheetName val="2015-2017 Overtime Stats"/>
      <sheetName val="2014-2017 Overhauls"/>
      <sheetName val="2014-2017 Customer Stats"/>
      <sheetName val="2014-2017 Billing Stats"/>
      <sheetName val="Customer # Trends rev"/>
      <sheetName val="2014 - 2017 Distribution Stats"/>
      <sheetName val="Distribution Hour Trending"/>
      <sheetName val="2014-2017 Energy-Fuel Stats"/>
      <sheetName val="2014-2017 OMA &amp; MFA"/>
      <sheetName val="2014-2017 Capital Proj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S - Corp - Oher"/>
      <sheetName val="Old version"/>
      <sheetName val="Actual details"/>
      <sheetName val="CLA Budget"/>
      <sheetName val="Budget"/>
      <sheetName val="2004 Gregorian Schedul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DOCUMENTATION"/>
    </sheetNames>
    <sheetDataSet>
      <sheetData sheetId="0" refreshError="1"/>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nd Factors"/>
      <sheetName val="Key Factors"/>
      <sheetName val="NEW TB"/>
      <sheetName val="Query 1"/>
      <sheetName val="Query 3"/>
      <sheetName val="Q3 Adj"/>
      <sheetName val="Query 4"/>
      <sheetName val="Query 6S"/>
      <sheetName val="Query 7"/>
      <sheetName val="Query 8"/>
      <sheetName val="Query 9 (new)"/>
      <sheetName val="ME Report - Key Results"/>
      <sheetName val="DASHBOARD"/>
      <sheetName val="ANALYSIS"/>
      <sheetName val="Net Income CM &amp; YTD"/>
      <sheetName val="Depreciation Analysis "/>
      <sheetName val="Project Spending Summaries"/>
      <sheetName val="Net Income Summary Acct"/>
      <sheetName val="O&amp;MA Projects"/>
      <sheetName val="Capital Summary"/>
      <sheetName val="Capital Projects"/>
      <sheetName val="Capital Projects - ADV Accrl"/>
      <sheetName val="LAR Projects"/>
      <sheetName val="LAR-Detailed Budget"/>
      <sheetName val="External Project Summary"/>
      <sheetName val="OMA Account Summary"/>
      <sheetName val="Other Revenue"/>
      <sheetName val="CF&amp;S"/>
      <sheetName val="CF&amp;S Fee Schedule"/>
      <sheetName val="2014-2017 Inc Stmt CM"/>
      <sheetName val="2014-2017 Labour Hour Stats"/>
      <sheetName val="Labour Hour Trending"/>
      <sheetName val="2015-2017 Overtime Stats"/>
      <sheetName val="2014-2017 Overhauls"/>
      <sheetName val="2014-2017 Customer Stats"/>
      <sheetName val="2014-2017 Billing Stats"/>
      <sheetName val="Customer # Trends rev"/>
      <sheetName val="2014-2017 Distribution Stats"/>
      <sheetName val="Distribution Hour Trending"/>
      <sheetName val="2014-2017 Energy-Fuel Stats"/>
      <sheetName val="DSP Targets"/>
      <sheetName val="2014-2017 OMA &amp; MF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 Demographics"/>
      <sheetName val="Emp List"/>
      <sheetName val="Contractor List"/>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sheetData sheetId="3"/>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Level Actual to Budget"/>
      <sheetName val="High Lev Curr Fc'st to Previous"/>
      <sheetName val="JUNE Sustainment Forecast"/>
      <sheetName val="MAY Sustainment Forecast"/>
      <sheetName val="JUNE Project Forecast "/>
      <sheetName val="MAY Project Forecast"/>
      <sheetName val="HR YTD Budget"/>
      <sheetName val="June HR June actual"/>
      <sheetName val="NVISION statement"/>
      <sheetName val="DOCUMENTATION"/>
    </sheetNames>
    <sheetDataSet>
      <sheetData sheetId="0"/>
      <sheetData sheetId="1"/>
      <sheetData sheetId="2"/>
      <sheetData sheetId="3"/>
      <sheetData sheetId="4"/>
      <sheetData sheetId="5"/>
      <sheetData sheetId="6"/>
      <sheetData sheetId="7"/>
      <sheetData sheetId="8" refreshError="1"/>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PO_s"/>
      <sheetName val="1326"/>
      <sheetName val="2037"/>
      <sheetName val="2046"/>
      <sheetName val="2047 price"/>
      <sheetName val="2047"/>
      <sheetName val="2052 price"/>
      <sheetName val="2052"/>
      <sheetName val="2055 price"/>
      <sheetName val="2056 price"/>
      <sheetName val="2056"/>
      <sheetName val="2066"/>
      <sheetName val="2085a price"/>
      <sheetName val="2085a"/>
      <sheetName val="2085b price"/>
      <sheetName val="2085b"/>
      <sheetName val="2097"/>
      <sheetName val="Sheet1"/>
      <sheetName val="Sheet2"/>
      <sheetName val="Sheet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5-01"/>
      <sheetName val="02-07-02"/>
      <sheetName val="12-31-04"/>
    </sheetNames>
    <sheetDataSet>
      <sheetData sheetId="0"/>
      <sheetData sheetId="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9-2013 Inergi-BIT"/>
      <sheetName val="2009-13 APD"/>
      <sheetName val="A. Level 1 Reconciliation"/>
      <sheetName val="Estimate Project Spend"/>
      <sheetName val="2008 BIT Business Plan"/>
      <sheetName val="2008-2012 BIT Submission"/>
      <sheetName val="BP 2008-2012 Approved "/>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oard Table"/>
      <sheetName val="Summary"/>
      <sheetName val="5-Line-Summ"/>
      <sheetName val="Budget Impacts"/>
      <sheetName val="TxDx All"/>
      <sheetName val="TxDx All Calendar"/>
      <sheetName val="SOW Reports"/>
      <sheetName val="SMS"/>
      <sheetName val="ETS"/>
      <sheetName val="CSO"/>
      <sheetName val="Settlements"/>
      <sheetName val="Finance"/>
      <sheetName val="HR"/>
      <sheetName val="Admin"/>
      <sheetName val="Schedule C"/>
      <sheetName val="Pension Calc"/>
      <sheetName val="Pension Calc Adj"/>
      <sheetName val="CAPvsBP"/>
      <sheetName val="Surplus by LOB"/>
      <sheetName val="Retained by LOB"/>
      <sheetName val="Sheet1"/>
      <sheetName val="Ques"/>
      <sheetName val="Sheet2"/>
      <sheetName val="Chart1"/>
      <sheetName val="Chart2"/>
      <sheetName val="Chart3"/>
      <sheetName val="Cha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 val="Channel - Competitors"/>
      <sheetName val="Heads and BU Mapping"/>
      <sheetName val="PNL for COA Values"/>
      <sheetName val="Project Info"/>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s"/>
      <sheetName val="Tables"/>
      <sheetName val="CSO"/>
      <sheetName val="SMS"/>
      <sheetName val="HR"/>
      <sheetName val="ETS"/>
      <sheetName val="Fin"/>
      <sheetName val="Change Orders"/>
      <sheetName val="BPO Summary"/>
      <sheetName val="CSO PO "/>
      <sheetName val="SMS PO"/>
      <sheetName val="HR PO"/>
      <sheetName val="ETS PO "/>
      <sheetName val="Finance PO"/>
      <sheetName val="Settlements PO"/>
      <sheetName val="Pension Sch 2006"/>
      <sheetName val="Pension Credit Sch 2006"/>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e PO"/>
      <sheetName val="ETS PO "/>
      <sheetName val="SMS PO"/>
      <sheetName val="HR PO"/>
      <sheetName val="Settlements PO"/>
      <sheetName val="CSO PO "/>
      <sheetName val="Contract"/>
      <sheetName val="Pension Schedule 2007"/>
      <sheetName val="Pension Credit Schedule 2007"/>
      <sheetName val="Global Variables CY5"/>
      <sheetName val="Monthly Invoice CY5"/>
      <sheetName val="ETS Budget Breakdown (OLD &amp; NA)"/>
      <sheetName val="Tables"/>
      <sheetName val="Historical Adjustment Table CY5"/>
      <sheetName val="Historical Adjustment Table CY6"/>
      <sheetName val="Finance invoice CY5"/>
      <sheetName val="ETS Invoice CY5"/>
      <sheetName val="SMS Invoice CY5"/>
      <sheetName val="HR Invoice CY5"/>
      <sheetName val="Monthly Baseline ARC  RRC"/>
      <sheetName val="Annual Baseline ARC RRC-10Yr"/>
      <sheetName val="Settlements Invoice CY5"/>
      <sheetName val="CSO Invoice CY5"/>
      <sheetName val="Pension Tru-Up 2007"/>
      <sheetName val="Managed Contract Credit"/>
      <sheetName val="Pension tru-up Pymts Schedule"/>
      <sheetName val="open change orders"/>
      <sheetName val="Global Variables CY 6"/>
      <sheetName val="Monthly Invoice CY6"/>
      <sheetName val="Finance invoice CY6"/>
      <sheetName val="ETS Invoice CY6"/>
      <sheetName val="SMS Invoice CY6"/>
      <sheetName val="HR Invoice CY6"/>
      <sheetName val="Settlements Invoice CY6"/>
      <sheetName val="CSO Invoice CY6"/>
      <sheetName val="Cost plus schedule"/>
      <sheetName val="Equipment refresh &amp; passthroug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A"/>
      <sheetName val="Tables"/>
      <sheetName val="Summary"/>
      <sheetName val="Pension tru-up Pymts Schedule"/>
      <sheetName val="CSO"/>
      <sheetName val="SMS"/>
      <sheetName val="HR"/>
      <sheetName val="ETS"/>
      <sheetName val="Fin"/>
    </sheetNames>
    <sheetDataSet>
      <sheetData sheetId="0"/>
      <sheetData sheetId="1"/>
      <sheetData sheetId="2"/>
      <sheetData sheetId="3"/>
      <sheetData sheetId="4"/>
      <sheetData sheetId="5"/>
      <sheetData sheetId="6"/>
      <sheetData sheetId="7"/>
      <sheetData sheetId="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urs"/>
      <sheetName val="Tab List"/>
      <sheetName val="Error List"/>
      <sheetName val="Drivers"/>
      <sheetName val="CCCM-Drivers"/>
      <sheetName val="Drivers Relations"/>
      <sheetName val="Acitivities List"/>
      <sheetName val="Activities and Drivers Realtion"/>
      <sheetName val="Inconsistent Activity Descrip"/>
      <sheetName val="General HOI-T&amp;D Study"/>
      <sheetName val="Table Study - Report-Yr1"/>
      <sheetName val="Table Study - CCCM-Yr1"/>
      <sheetName val="Table Study - CCCM-Time"/>
      <sheetName val="Table Study - CCCM-AllocShares"/>
      <sheetName val="Table Study - CCCM-TotalShares"/>
      <sheetName val="Table Study - Exhibit B"/>
      <sheetName val="Table Study - Exhibit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sheetData sheetId="2"/>
      <sheetData sheetId="3"/>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ergiReport"/>
      <sheetName val="Transfer - DO NOT MODIFY"/>
      <sheetName val="2004 Report"/>
      <sheetName val="Data Table"/>
      <sheetName val="Lookup Table-Projects"/>
      <sheetName val="Contractors"/>
      <sheetName val="Checklist"/>
      <sheetName val="SR Lookup"/>
    </sheetNames>
    <sheetDataSet>
      <sheetData sheetId="0"/>
      <sheetData sheetId="1"/>
      <sheetData sheetId="2"/>
      <sheetData sheetId="3"/>
      <sheetData sheetId="4"/>
      <sheetData sheetId="5"/>
      <sheetData sheetId="6"/>
      <sheetData sheetId="7"/>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sheetData sheetId="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O Report Table 1"/>
      <sheetName val="CFS OMA TABLE"/>
      <sheetName val="CFS CAPITAL TABLE"/>
      <sheetName val="CFS VERTICAL TABLE"/>
      <sheetName val="Sheet1"/>
    </sheetNames>
    <sheetDataSet>
      <sheetData sheetId="0"/>
      <sheetData sheetId="1"/>
      <sheetData sheetId="2"/>
      <sheetData sheetId="3"/>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_Variables"/>
      <sheetName val="Valuation @ 14%"/>
      <sheetName val="BS_&amp;_CF_Stmts"/>
      <sheetName val="Income Statement"/>
      <sheetName val="Revenue_Forecast"/>
      <sheetName val="Client_Retained"/>
      <sheetName val="Expense Summary"/>
      <sheetName val="HC_Total"/>
      <sheetName val="HC_CSO_Inbound"/>
      <sheetName val="HC_CSO_Billing"/>
      <sheetName val="HC_CSO_Retail_Settle"/>
      <sheetName val="HC_CSO_Collections"/>
      <sheetName val="HC_CSO_Data_Svcs"/>
      <sheetName val="HC_inf_telecomm"/>
      <sheetName val="HC_inf_BusOff&amp;QAlab"/>
      <sheetName val="HC_inf_entplan"/>
      <sheetName val="HC_inf_AV"/>
      <sheetName val="HC_CSO_Apps_Spt"/>
      <sheetName val="HC_CSO_e-Commerce"/>
      <sheetName val="HC_CSO_TBD"/>
      <sheetName val="HC_CSO_TBD2"/>
      <sheetName val="HC_Director"/>
      <sheetName val="HC_CGEY"/>
      <sheetName val="Rate_Card"/>
      <sheetName val="CGEY_Rate_Card"/>
      <sheetName val="$DL_CGEY_Rsrcs"/>
      <sheetName val="$DL_Mgmt"/>
      <sheetName val="$DL_Ops"/>
      <sheetName val="$DL_apps"/>
      <sheetName val="$Supplemental Pay"/>
      <sheetName val="HC_Related_Exp"/>
      <sheetName val="Misc_exp"/>
      <sheetName val="CapEx_&amp;_Depr_Hard_Assts"/>
      <sheetName val="Cap_Ex_&amp;_Amort_Soft_Assts"/>
      <sheetName val="salary_table"/>
      <sheetName val="Staff_Plan"/>
      <sheetName val="Consult Project Cost"/>
      <sheetName val="version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sheetData sheetId="3"/>
      <sheetData sheetId="4"/>
      <sheetData sheetId="5"/>
      <sheetData sheetId="6"/>
      <sheetData sheetId="7"/>
      <sheetData sheetId="8" refreshError="1"/>
      <sheetData sheetId="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nrCSO"/>
      <sheetName val="INInrSettle"/>
      <sheetName val="INInrFin"/>
      <sheetName val="INInrSMS"/>
      <sheetName val="INInrHR"/>
      <sheetName val="INInrI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s"/>
      <sheetName val="Monthly Invoice"/>
      <sheetName val="ETS Budget Breakdown (OLD &amp; NA)"/>
      <sheetName val="Inergi Acctg"/>
      <sheetName val="Finance"/>
      <sheetName val="ETS"/>
      <sheetName val="SMS"/>
      <sheetName val="HR"/>
      <sheetName val="Settlements"/>
      <sheetName val="CSO"/>
      <sheetName val="Monthly Baseline ARC  RRC"/>
      <sheetName val="Annual Baseline ARC RRC-10Yr"/>
      <sheetName val="Deferral of Summary Billing"/>
      <sheetName val="Supplier initiatives"/>
      <sheetName val="Temporary CSO Rebaseline"/>
      <sheetName val="Pension schedule"/>
      <sheetName val="Pension Credit Schedule"/>
      <sheetName val="Managed Contract Credit"/>
      <sheetName val="Contractor Credit"/>
      <sheetName val="INV. Process Adj."/>
      <sheetName val="Cost plus schedule"/>
      <sheetName val="Equipment refresh &amp; passthroug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info0502a"/>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 val=" Summary YTD JUL 05"/>
      <sheetName val="Sustainment Forecast-JUL 05"/>
      <sheetName val="CSO Business Report JUL 05"/>
      <sheetName val="Forecast Comparison JUN 05"/>
      <sheetName val="CSO Rev Per SL JUL _05 v2"/>
      <sheetName val="CSO Forecast Analysis"/>
      <sheetName val="PPT v3 MAR 05"/>
      <sheetName val="VTX MGT FEE Act vs Bud"/>
      <sheetName val="CSO Trend Bud Dec 17 Final"/>
      <sheetName val="CSO Wkg Bud Dec 17 Rt Chg Final"/>
      <sheetName val="MMR Act vs Fcst"/>
      <sheetName val="MMR MAR YTD"/>
      <sheetName val="MMR Act vs Bud"/>
      <sheetName val="CSO Trended Budget Jan 20_05"/>
      <sheetName val="CSO Wkg Bud Jan 20_05 Temp2Pe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sheetData sheetId="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 val="2004GL Input"/>
      <sheetName val="2004Manual Input"/>
      <sheetName val="2004PC Input"/>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LINES"/>
      <sheetName val="valid values"/>
      <sheetName val="JOURNAL"/>
    </sheetNames>
    <sheetDataSet>
      <sheetData sheetId="0" refreshError="1"/>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s"/>
      <sheetName val="Monthly Invoice"/>
      <sheetName val="ETS Budget Breakdown (OLD &amp; NA)"/>
      <sheetName val="Inergi Acctg"/>
      <sheetName val="Finance"/>
      <sheetName val="ETS"/>
      <sheetName val="SMS"/>
      <sheetName val="HR"/>
      <sheetName val="Monthly Baseline ARC  RRC"/>
      <sheetName val="Annual Baseline ARC RRC-10Yr"/>
      <sheetName val="Settlements"/>
      <sheetName val="CSO"/>
      <sheetName val="Pension Tru-Up "/>
      <sheetName val="Pension Schedule 2006"/>
      <sheetName val="Pension Credit Schedule 2006"/>
      <sheetName val="Managed Contract Credit"/>
      <sheetName val="Pension tru-up Pymts Schedule"/>
      <sheetName val="Historical Adjustment Table"/>
      <sheetName val="Notes"/>
      <sheetName val="Cost plus schedule"/>
      <sheetName val="Equipment refresh &amp; passthrough"/>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sheetData sheetId="4"/>
      <sheetData sheetId="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sheetData sheetId="5"/>
      <sheetData sheetId="6"/>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    "/>
      <sheetName val="Key Measure Trends - 2013"/>
      <sheetName val="Trend Data"/>
      <sheetName val="Effect of Unbilled Revenue"/>
      <sheetName val="Revenue and Fuel vs. Trend"/>
      <sheetName val="Fuel  Monthly - Litres by Type"/>
      <sheetName val="Fuel  Monthly - litres 2013"/>
      <sheetName val="By Source"/>
      <sheetName val="Kwh Generated - 2013"/>
      <sheetName val="Fuel  Monthly - dollars 2013"/>
      <sheetName val="KWH LOAD LOSS"/>
      <sheetName val="PT Fuel Exp November"/>
      <sheetName val="Sheet2"/>
      <sheetName val="Sheet1"/>
      <sheetName val="Annual Efficiency - sold kwhs"/>
      <sheetName val="Annual Efficiency - gen. kwhs"/>
      <sheetName val="YTD REV $ &amp; KW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sheetData sheetId="1"/>
      <sheetData sheetId="2"/>
      <sheetData sheetId="3"/>
      <sheetData sheetId="4"/>
      <sheetData sheetId="5"/>
      <sheetData sheetId="6"/>
      <sheetData sheetId="7"/>
      <sheetData sheetId="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sheetData sheetId="3"/>
      <sheetData sheetId="4"/>
      <sheetData sheetId="5"/>
      <sheetData sheetId="6"/>
      <sheetData sheetId="7"/>
      <sheetData sheetId="8" refreshError="1"/>
      <sheetData sheetId="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put"/>
      <sheetName val="Summary"/>
      <sheetName val="Detail"/>
      <sheetName val="Job Grade Groupings"/>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8F7D-9636-4C55-85F8-F6FEA938215C}">
  <sheetPr>
    <tabColor theme="6"/>
  </sheetPr>
  <dimension ref="B2:S51"/>
  <sheetViews>
    <sheetView tabSelected="1" zoomScaleNormal="100" zoomScaleSheetLayoutView="100" workbookViewId="0">
      <selection activeCell="G12" sqref="G12"/>
    </sheetView>
  </sheetViews>
  <sheetFormatPr defaultColWidth="9.140625" defaultRowHeight="12.75"/>
  <cols>
    <col min="1" max="1" width="3.140625" style="4" customWidth="1"/>
    <col min="2" max="2" width="37.140625" style="4" customWidth="1"/>
    <col min="3" max="6" width="10.5703125" style="4" customWidth="1"/>
    <col min="7" max="7" width="11.85546875" style="4" customWidth="1"/>
    <col min="8" max="8" width="2.5703125" style="4" customWidth="1"/>
    <col min="9" max="13" width="11.85546875" style="4" customWidth="1"/>
    <col min="14" max="14" width="2.5703125" style="4" customWidth="1"/>
    <col min="15" max="15" width="11.85546875" style="4" customWidth="1"/>
    <col min="16" max="16" width="1.85546875" style="4" customWidth="1"/>
    <col min="17" max="16384" width="9.140625" style="4"/>
  </cols>
  <sheetData>
    <row r="2" spans="2:15">
      <c r="B2" s="26" t="s">
        <v>0</v>
      </c>
      <c r="C2" s="26"/>
      <c r="D2" s="26"/>
      <c r="E2" s="26"/>
      <c r="F2" s="26"/>
      <c r="G2" s="26"/>
      <c r="H2" s="26"/>
      <c r="I2" s="26"/>
      <c r="J2" s="26"/>
      <c r="K2" s="26"/>
      <c r="L2" s="26"/>
      <c r="M2" s="26"/>
      <c r="N2" s="26"/>
      <c r="O2" s="26"/>
    </row>
    <row r="3" spans="2:15">
      <c r="B3" s="26" t="s">
        <v>1</v>
      </c>
      <c r="C3" s="26"/>
      <c r="D3" s="26"/>
      <c r="E3" s="26"/>
      <c r="F3" s="26"/>
      <c r="G3" s="26"/>
      <c r="H3" s="26"/>
      <c r="I3" s="26"/>
      <c r="J3" s="26"/>
      <c r="K3" s="26"/>
      <c r="L3" s="26"/>
      <c r="M3" s="26"/>
      <c r="N3" s="26"/>
      <c r="O3" s="26"/>
    </row>
    <row r="4" spans="2:15">
      <c r="B4" s="27" t="s">
        <v>2</v>
      </c>
      <c r="C4" s="27"/>
      <c r="D4" s="27"/>
      <c r="E4" s="27"/>
      <c r="F4" s="27"/>
      <c r="G4" s="27"/>
      <c r="H4" s="27"/>
      <c r="I4" s="27"/>
      <c r="J4" s="27"/>
      <c r="K4" s="27"/>
      <c r="L4" s="27"/>
      <c r="M4" s="27"/>
      <c r="N4" s="27"/>
      <c r="O4" s="27"/>
    </row>
    <row r="5" spans="2:15">
      <c r="B5" s="27" t="s">
        <v>3</v>
      </c>
      <c r="C5" s="27"/>
      <c r="D5" s="27"/>
      <c r="E5" s="27"/>
      <c r="F5" s="27"/>
      <c r="G5" s="27"/>
      <c r="H5" s="27"/>
      <c r="I5" s="27"/>
      <c r="J5" s="27"/>
      <c r="K5" s="27"/>
      <c r="L5" s="27"/>
      <c r="M5" s="27"/>
      <c r="N5" s="27"/>
      <c r="O5" s="27"/>
    </row>
    <row r="6" spans="2:15">
      <c r="B6" s="1"/>
      <c r="C6" s="1"/>
      <c r="D6" s="1"/>
      <c r="E6" s="1"/>
      <c r="F6" s="1"/>
      <c r="G6" s="1"/>
      <c r="I6" s="1"/>
      <c r="J6" s="1"/>
      <c r="K6" s="1"/>
      <c r="L6" s="1"/>
      <c r="M6" s="1"/>
      <c r="N6" s="1"/>
      <c r="O6" s="1"/>
    </row>
    <row r="7" spans="2:15">
      <c r="B7" s="2"/>
      <c r="C7" s="28" t="s">
        <v>4</v>
      </c>
      <c r="D7" s="28"/>
      <c r="E7" s="28"/>
      <c r="F7" s="28"/>
      <c r="G7" s="28"/>
      <c r="I7" s="28" t="s">
        <v>5</v>
      </c>
      <c r="J7" s="28"/>
      <c r="K7" s="28"/>
      <c r="L7" s="28"/>
      <c r="M7" s="28"/>
      <c r="N7" s="1"/>
      <c r="O7" s="3" t="s">
        <v>6</v>
      </c>
    </row>
    <row r="8" spans="2:15" ht="38.25">
      <c r="C8" s="3">
        <v>2018</v>
      </c>
      <c r="D8" s="3">
        <f>C8+1</f>
        <v>2019</v>
      </c>
      <c r="E8" s="3">
        <f t="shared" ref="E8:F8" si="0">D8+1</f>
        <v>2020</v>
      </c>
      <c r="F8" s="3">
        <f t="shared" si="0"/>
        <v>2021</v>
      </c>
      <c r="G8" s="3" t="s">
        <v>7</v>
      </c>
      <c r="I8" s="3">
        <v>2018</v>
      </c>
      <c r="J8" s="3">
        <f>I8+1</f>
        <v>2019</v>
      </c>
      <c r="K8" s="3">
        <f t="shared" ref="K8:L8" si="1">J8+1</f>
        <v>2020</v>
      </c>
      <c r="L8" s="3">
        <f t="shared" si="1"/>
        <v>2021</v>
      </c>
      <c r="M8" s="3" t="s">
        <v>7</v>
      </c>
      <c r="N8" s="1"/>
      <c r="O8" s="5" t="s">
        <v>8</v>
      </c>
    </row>
    <row r="9" spans="2:15">
      <c r="N9" s="1"/>
    </row>
    <row r="10" spans="2:15">
      <c r="N10" s="1"/>
    </row>
    <row r="11" spans="2:15">
      <c r="B11" s="6" t="s">
        <v>9</v>
      </c>
      <c r="C11" s="23" t="s">
        <v>10</v>
      </c>
      <c r="D11" s="6"/>
      <c r="E11" s="6"/>
      <c r="F11" s="6"/>
      <c r="I11" s="7">
        <v>1218.4170000000013</v>
      </c>
      <c r="J11" s="7">
        <f>I39</f>
        <v>4541.4170000000013</v>
      </c>
      <c r="K11" s="7">
        <f>J39</f>
        <v>6089.4170000000013</v>
      </c>
      <c r="L11" s="7">
        <f>K39</f>
        <v>5598.4170000000013</v>
      </c>
      <c r="M11" s="7"/>
      <c r="N11" s="7"/>
      <c r="O11" s="7"/>
    </row>
    <row r="12" spans="2:15">
      <c r="B12" s="8"/>
      <c r="C12" s="8"/>
      <c r="D12" s="8"/>
      <c r="E12" s="8"/>
      <c r="F12" s="8"/>
    </row>
    <row r="13" spans="2:15">
      <c r="B13" s="4" t="s">
        <v>11</v>
      </c>
      <c r="C13" s="10">
        <v>-35223</v>
      </c>
      <c r="D13" s="10">
        <v>-35223</v>
      </c>
      <c r="E13" s="10">
        <v>-35223</v>
      </c>
      <c r="F13" s="10">
        <v>-35223</v>
      </c>
      <c r="G13" s="7">
        <f>SUM(C13:F13)</f>
        <v>-140892</v>
      </c>
      <c r="I13" s="10">
        <v>-35223</v>
      </c>
      <c r="J13" s="10">
        <v>-35223</v>
      </c>
      <c r="K13" s="10">
        <v>-35223</v>
      </c>
      <c r="L13" s="10">
        <v>-35223</v>
      </c>
      <c r="M13" s="7">
        <f>SUM(I13:L13)</f>
        <v>-140892</v>
      </c>
      <c r="N13" s="7"/>
      <c r="O13" s="7">
        <f>G13-M13</f>
        <v>0</v>
      </c>
    </row>
    <row r="14" spans="2:15">
      <c r="B14" s="4" t="s">
        <v>12</v>
      </c>
      <c r="C14" s="7">
        <v>0</v>
      </c>
      <c r="D14" s="7">
        <v>0</v>
      </c>
      <c r="E14" s="7">
        <v>0</v>
      </c>
      <c r="F14" s="7">
        <v>0</v>
      </c>
      <c r="G14" s="7">
        <f>SUM(C14:F14)</f>
        <v>0</v>
      </c>
      <c r="I14" s="10">
        <v>2964</v>
      </c>
      <c r="J14" s="10">
        <v>-2964</v>
      </c>
      <c r="K14" s="7">
        <v>0</v>
      </c>
      <c r="L14" s="7">
        <v>0</v>
      </c>
      <c r="M14" s="7">
        <f>SUM(I14:L14)</f>
        <v>0</v>
      </c>
      <c r="N14" s="1"/>
      <c r="O14" s="7">
        <f>G14-M14</f>
        <v>0</v>
      </c>
    </row>
    <row r="15" spans="2:15">
      <c r="B15" s="6" t="s">
        <v>13</v>
      </c>
      <c r="C15" s="9">
        <f>SUM(C13:C14)</f>
        <v>-35223</v>
      </c>
      <c r="D15" s="9">
        <f>SUM(D13:D14)</f>
        <v>-35223</v>
      </c>
      <c r="E15" s="9">
        <f>SUM(E13:E14)</f>
        <v>-35223</v>
      </c>
      <c r="F15" s="9">
        <f>SUM(F13:F14)</f>
        <v>-35223</v>
      </c>
      <c r="G15" s="9">
        <f>SUM(G13:G14)</f>
        <v>-140892</v>
      </c>
      <c r="I15" s="9">
        <f>SUM(I13:I14)</f>
        <v>-32259</v>
      </c>
      <c r="J15" s="9">
        <f>SUM(J13:J14)</f>
        <v>-38187</v>
      </c>
      <c r="K15" s="9">
        <f>SUM(K13:K14)</f>
        <v>-35223</v>
      </c>
      <c r="L15" s="9">
        <f>SUM(L13:L14)</f>
        <v>-35223</v>
      </c>
      <c r="M15" s="9">
        <f>SUM(M13:M14)</f>
        <v>-140892</v>
      </c>
      <c r="N15" s="1"/>
      <c r="O15" s="9">
        <f>SUM(O13:O14)</f>
        <v>0</v>
      </c>
    </row>
    <row r="16" spans="2:15">
      <c r="G16" s="7"/>
      <c r="I16" s="7"/>
      <c r="J16" s="7"/>
      <c r="K16" s="7"/>
      <c r="L16" s="7"/>
      <c r="M16" s="7"/>
      <c r="N16" s="7"/>
      <c r="O16" s="7"/>
    </row>
    <row r="17" spans="2:19">
      <c r="B17" s="6" t="s">
        <v>14</v>
      </c>
      <c r="C17" s="6"/>
      <c r="D17" s="6"/>
      <c r="E17" s="6"/>
      <c r="F17" s="6"/>
    </row>
    <row r="18" spans="2:19">
      <c r="B18" s="4" t="s">
        <v>15</v>
      </c>
      <c r="C18" s="10">
        <v>-17612</v>
      </c>
      <c r="D18" s="10">
        <v>-17612</v>
      </c>
      <c r="E18" s="10">
        <v>-17612</v>
      </c>
      <c r="F18" s="10">
        <v>-17612</v>
      </c>
      <c r="G18" s="7">
        <f t="shared" ref="G18:G19" si="2">SUM(C18:F18)</f>
        <v>-70448</v>
      </c>
      <c r="I18" s="7">
        <v>-18104</v>
      </c>
      <c r="J18" s="7">
        <v>-20876</v>
      </c>
      <c r="K18" s="7">
        <v>-22348</v>
      </c>
      <c r="L18" s="7">
        <v>-22585</v>
      </c>
      <c r="M18" s="7">
        <f t="shared" ref="M18:M19" si="3">SUM(I18:L18)</f>
        <v>-83913</v>
      </c>
      <c r="N18" s="7"/>
      <c r="O18" s="7">
        <f>M18-G18</f>
        <v>-13465</v>
      </c>
    </row>
    <row r="19" spans="2:19">
      <c r="B19" s="4" t="s">
        <v>16</v>
      </c>
      <c r="C19" s="10">
        <v>-999</v>
      </c>
      <c r="D19" s="10">
        <v>-999</v>
      </c>
      <c r="E19" s="10">
        <v>-999</v>
      </c>
      <c r="F19" s="10">
        <v>-999</v>
      </c>
      <c r="G19" s="7">
        <f t="shared" si="2"/>
        <v>-3996</v>
      </c>
      <c r="I19" s="7">
        <v>-1394</v>
      </c>
      <c r="J19" s="7">
        <v>-1240</v>
      </c>
      <c r="K19" s="7">
        <v>-840</v>
      </c>
      <c r="L19" s="7">
        <v>-1330</v>
      </c>
      <c r="M19" s="7">
        <f t="shared" si="3"/>
        <v>-4804</v>
      </c>
      <c r="N19" s="1"/>
      <c r="O19" s="7">
        <f>M19-G19</f>
        <v>-808</v>
      </c>
    </row>
    <row r="20" spans="2:19">
      <c r="B20" s="6" t="s">
        <v>17</v>
      </c>
      <c r="C20" s="9">
        <f t="shared" ref="C20:F20" si="4">SUM(C18:C19)</f>
        <v>-18611</v>
      </c>
      <c r="D20" s="9">
        <f t="shared" si="4"/>
        <v>-18611</v>
      </c>
      <c r="E20" s="9">
        <f t="shared" si="4"/>
        <v>-18611</v>
      </c>
      <c r="F20" s="9">
        <f t="shared" si="4"/>
        <v>-18611</v>
      </c>
      <c r="G20" s="9">
        <f>SUM(G18:G19)</f>
        <v>-74444</v>
      </c>
      <c r="I20" s="9">
        <f t="shared" ref="I20:O20" si="5">SUM(I18:I19)</f>
        <v>-19498</v>
      </c>
      <c r="J20" s="9">
        <f t="shared" si="5"/>
        <v>-22116</v>
      </c>
      <c r="K20" s="9">
        <f t="shared" si="5"/>
        <v>-23188</v>
      </c>
      <c r="L20" s="9">
        <f t="shared" si="5"/>
        <v>-23915</v>
      </c>
      <c r="M20" s="9">
        <f t="shared" si="5"/>
        <v>-88717</v>
      </c>
      <c r="N20" s="1"/>
      <c r="O20" s="9">
        <f t="shared" si="5"/>
        <v>-14273</v>
      </c>
    </row>
    <row r="21" spans="2:19">
      <c r="G21" s="7"/>
      <c r="I21" s="7"/>
      <c r="J21" s="7"/>
      <c r="K21" s="7"/>
      <c r="L21" s="7"/>
      <c r="M21" s="7"/>
      <c r="N21" s="7"/>
      <c r="O21" s="7"/>
    </row>
    <row r="22" spans="2:19">
      <c r="B22" s="6" t="s">
        <v>18</v>
      </c>
      <c r="C22" s="6"/>
      <c r="D22" s="6"/>
      <c r="E22" s="6"/>
      <c r="F22" s="6"/>
      <c r="G22" s="7"/>
      <c r="I22" s="7"/>
      <c r="J22" s="7"/>
      <c r="K22" s="7"/>
      <c r="L22" s="7"/>
      <c r="M22" s="7"/>
      <c r="N22" s="7"/>
      <c r="O22" s="7"/>
    </row>
    <row r="23" spans="2:19">
      <c r="B23" s="4" t="s">
        <v>19</v>
      </c>
      <c r="C23" s="12">
        <f>'H-02-01-07_2018 RRRP'!I23</f>
        <v>491</v>
      </c>
      <c r="D23" s="12">
        <f>C23</f>
        <v>491</v>
      </c>
      <c r="E23" s="12">
        <f t="shared" ref="E23:F24" si="6">D23</f>
        <v>491</v>
      </c>
      <c r="F23" s="12">
        <f t="shared" si="6"/>
        <v>491</v>
      </c>
      <c r="G23" s="7">
        <f t="shared" ref="G23:G34" si="7">SUM(C23:F23)</f>
        <v>1964</v>
      </c>
      <c r="I23" s="10">
        <f>'H-02-01-07_2018 RRRP'!G23</f>
        <v>553</v>
      </c>
      <c r="J23" s="10">
        <f>'H-02-01-07_2019 RRRP'!G23</f>
        <v>447</v>
      </c>
      <c r="K23" s="10">
        <f>'H-02-01-07_2020 RRRP'!G22</f>
        <v>495</v>
      </c>
      <c r="L23" s="10">
        <f>'H-02-01-07_2021 RRRP'!G22</f>
        <v>474</v>
      </c>
      <c r="M23" s="7">
        <f t="shared" ref="M23:M34" si="8">SUM(I23:L23)</f>
        <v>1969</v>
      </c>
      <c r="N23" s="7"/>
      <c r="O23" s="7">
        <f>M23-G23</f>
        <v>5</v>
      </c>
      <c r="Q23" s="7"/>
    </row>
    <row r="24" spans="2:19">
      <c r="B24" s="4" t="s">
        <v>20</v>
      </c>
      <c r="C24" s="12">
        <f>'H-02-01-07_2018 RRRP'!I24</f>
        <v>909</v>
      </c>
      <c r="D24" s="12">
        <f>C24</f>
        <v>909</v>
      </c>
      <c r="E24" s="12">
        <f t="shared" si="6"/>
        <v>909</v>
      </c>
      <c r="F24" s="12">
        <f t="shared" si="6"/>
        <v>909</v>
      </c>
      <c r="G24" s="7">
        <f t="shared" si="7"/>
        <v>3636</v>
      </c>
      <c r="I24" s="10">
        <f>'H-02-01-07_2018 RRRP'!G24</f>
        <v>813</v>
      </c>
      <c r="J24" s="10">
        <f>'H-02-01-07_2019 RRRP'!G24</f>
        <v>945</v>
      </c>
      <c r="K24" s="10">
        <f>'H-02-01-07_2020 RRRP'!G23</f>
        <v>1308</v>
      </c>
      <c r="L24" s="10">
        <f>'H-02-01-07_2021 RRRP'!G23</f>
        <v>997</v>
      </c>
      <c r="M24" s="7">
        <f t="shared" si="8"/>
        <v>4063</v>
      </c>
      <c r="N24" s="7"/>
      <c r="O24" s="7">
        <f t="shared" ref="O24:O34" si="9">M24-G24</f>
        <v>427</v>
      </c>
    </row>
    <row r="25" spans="2:19">
      <c r="B25" s="4" t="s">
        <v>21</v>
      </c>
      <c r="C25" s="12">
        <f>'H-02-01-07_2018 RRRP'!I25</f>
        <v>19943</v>
      </c>
      <c r="D25" s="12">
        <f>C25</f>
        <v>19943</v>
      </c>
      <c r="E25" s="12">
        <f t="shared" ref="E25" si="10">D25</f>
        <v>19943</v>
      </c>
      <c r="F25" s="12">
        <f t="shared" ref="F25" si="11">E25</f>
        <v>19943</v>
      </c>
      <c r="G25" s="7">
        <f t="shared" si="7"/>
        <v>79772</v>
      </c>
      <c r="I25" s="10">
        <f>'H-02-01-07_2018 RRRP'!G25</f>
        <v>18242</v>
      </c>
      <c r="J25" s="10">
        <f>'H-02-01-07_2019 RRRP'!G25</f>
        <v>19696</v>
      </c>
      <c r="K25" s="10">
        <f>'H-02-01-07_2020 RRRP'!G24</f>
        <v>19383</v>
      </c>
      <c r="L25" s="10">
        <f>'H-02-01-07_2021 RRRP'!G24</f>
        <v>19135</v>
      </c>
      <c r="M25" s="7">
        <f t="shared" ref="M25" si="12">SUM(I25:L25)</f>
        <v>76456</v>
      </c>
      <c r="N25" s="7"/>
      <c r="O25" s="7">
        <f t="shared" si="9"/>
        <v>-3316</v>
      </c>
      <c r="Q25" s="7"/>
    </row>
    <row r="26" spans="2:19">
      <c r="B26" s="4" t="s">
        <v>22</v>
      </c>
      <c r="C26" s="10">
        <v>25900</v>
      </c>
      <c r="D26" s="10">
        <v>25900</v>
      </c>
      <c r="E26" s="10">
        <v>25900</v>
      </c>
      <c r="F26" s="10">
        <v>25900</v>
      </c>
      <c r="G26" s="7">
        <f t="shared" si="7"/>
        <v>103600</v>
      </c>
      <c r="I26" s="10">
        <v>29406</v>
      </c>
      <c r="J26" s="10">
        <v>30251</v>
      </c>
      <c r="K26" s="10">
        <v>29166</v>
      </c>
      <c r="L26" s="10">
        <v>34481</v>
      </c>
      <c r="M26" s="7">
        <f t="shared" si="8"/>
        <v>123304</v>
      </c>
      <c r="N26" s="7"/>
      <c r="O26" s="7">
        <f t="shared" si="9"/>
        <v>19704</v>
      </c>
    </row>
    <row r="27" spans="2:19">
      <c r="B27" s="4" t="s">
        <v>23</v>
      </c>
      <c r="C27" s="7">
        <v>0</v>
      </c>
      <c r="D27" s="7">
        <v>0</v>
      </c>
      <c r="E27" s="7">
        <v>0</v>
      </c>
      <c r="F27" s="7">
        <v>0</v>
      </c>
      <c r="G27" s="7">
        <f t="shared" si="7"/>
        <v>0</v>
      </c>
      <c r="I27" s="10">
        <v>14</v>
      </c>
      <c r="J27" s="10">
        <v>1463</v>
      </c>
      <c r="K27" s="10">
        <v>1779</v>
      </c>
      <c r="L27" s="10">
        <v>1584</v>
      </c>
      <c r="M27" s="7">
        <f t="shared" si="8"/>
        <v>4840</v>
      </c>
      <c r="N27" s="7"/>
      <c r="O27" s="7">
        <f t="shared" si="9"/>
        <v>4840</v>
      </c>
    </row>
    <row r="28" spans="2:19">
      <c r="B28" s="4" t="s">
        <v>24</v>
      </c>
      <c r="C28" s="10">
        <v>42</v>
      </c>
      <c r="D28" s="10">
        <v>42</v>
      </c>
      <c r="E28" s="10">
        <v>42</v>
      </c>
      <c r="F28" s="10">
        <v>42</v>
      </c>
      <c r="G28" s="7">
        <f t="shared" si="7"/>
        <v>168</v>
      </c>
      <c r="I28" s="10">
        <v>18</v>
      </c>
      <c r="J28" s="10">
        <v>21</v>
      </c>
      <c r="K28" s="10">
        <v>17</v>
      </c>
      <c r="L28" s="10">
        <v>20</v>
      </c>
      <c r="M28" s="7">
        <f t="shared" si="8"/>
        <v>76</v>
      </c>
      <c r="N28" s="7"/>
      <c r="O28" s="7">
        <f t="shared" si="9"/>
        <v>-92</v>
      </c>
      <c r="Q28" s="7"/>
      <c r="S28" s="7"/>
    </row>
    <row r="29" spans="2:19">
      <c r="B29" s="4" t="s">
        <v>25</v>
      </c>
      <c r="C29" s="10">
        <v>31</v>
      </c>
      <c r="D29" s="10">
        <v>31</v>
      </c>
      <c r="E29" s="10">
        <v>31</v>
      </c>
      <c r="F29" s="10">
        <v>31</v>
      </c>
      <c r="G29" s="7">
        <f t="shared" si="7"/>
        <v>124</v>
      </c>
      <c r="I29" s="10">
        <v>26</v>
      </c>
      <c r="J29" s="10">
        <v>45</v>
      </c>
      <c r="K29" s="10">
        <v>22</v>
      </c>
      <c r="L29" s="10">
        <v>26</v>
      </c>
      <c r="M29" s="7">
        <f t="shared" si="8"/>
        <v>119</v>
      </c>
      <c r="N29" s="7"/>
      <c r="O29" s="7">
        <f t="shared" si="9"/>
        <v>-5</v>
      </c>
      <c r="Q29" s="7"/>
      <c r="S29" s="7"/>
    </row>
    <row r="30" spans="2:19">
      <c r="B30" s="4" t="s">
        <v>26</v>
      </c>
      <c r="C30" s="10">
        <v>3503</v>
      </c>
      <c r="D30" s="10">
        <v>3503</v>
      </c>
      <c r="E30" s="10">
        <v>3503</v>
      </c>
      <c r="F30" s="10">
        <v>3503</v>
      </c>
      <c r="G30" s="7">
        <f t="shared" si="7"/>
        <v>14012</v>
      </c>
      <c r="I30" s="10">
        <v>3275</v>
      </c>
      <c r="J30" s="10">
        <v>3312</v>
      </c>
      <c r="K30" s="10">
        <v>3070</v>
      </c>
      <c r="L30" s="10">
        <v>3355</v>
      </c>
      <c r="M30" s="7">
        <f t="shared" si="8"/>
        <v>13012</v>
      </c>
      <c r="N30" s="7"/>
      <c r="O30" s="7">
        <f t="shared" si="9"/>
        <v>-1000</v>
      </c>
      <c r="Q30" s="7"/>
      <c r="S30" s="7"/>
    </row>
    <row r="31" spans="2:19">
      <c r="B31" s="4" t="s">
        <v>27</v>
      </c>
      <c r="C31" s="10">
        <v>1032</v>
      </c>
      <c r="D31" s="10">
        <v>1032</v>
      </c>
      <c r="E31" s="10">
        <v>1032</v>
      </c>
      <c r="F31" s="10">
        <v>1032</v>
      </c>
      <c r="G31" s="7">
        <f t="shared" si="7"/>
        <v>4128</v>
      </c>
      <c r="I31" s="10">
        <v>942</v>
      </c>
      <c r="J31" s="10">
        <v>3851</v>
      </c>
      <c r="K31" s="10">
        <v>870</v>
      </c>
      <c r="L31" s="10">
        <v>1435</v>
      </c>
      <c r="M31" s="7">
        <f t="shared" si="8"/>
        <v>7098</v>
      </c>
      <c r="N31" s="7"/>
      <c r="O31" s="7">
        <f t="shared" si="9"/>
        <v>2970</v>
      </c>
    </row>
    <row r="32" spans="2:19">
      <c r="B32" s="4" t="s">
        <v>28</v>
      </c>
      <c r="C32" s="10">
        <v>2052</v>
      </c>
      <c r="D32" s="10">
        <v>2052</v>
      </c>
      <c r="E32" s="10">
        <v>2052</v>
      </c>
      <c r="F32" s="10">
        <v>2052</v>
      </c>
      <c r="G32" s="7">
        <f t="shared" si="7"/>
        <v>8208</v>
      </c>
      <c r="I32" s="10">
        <v>1793</v>
      </c>
      <c r="J32" s="10">
        <v>1822</v>
      </c>
      <c r="K32" s="10">
        <v>1813</v>
      </c>
      <c r="L32" s="10">
        <v>1765</v>
      </c>
      <c r="M32" s="7">
        <f t="shared" si="8"/>
        <v>7193</v>
      </c>
      <c r="N32" s="7"/>
      <c r="O32" s="7">
        <f t="shared" si="9"/>
        <v>-1015</v>
      </c>
    </row>
    <row r="33" spans="2:15">
      <c r="B33" s="4" t="s">
        <v>29</v>
      </c>
      <c r="C33" s="7">
        <v>0</v>
      </c>
      <c r="D33" s="7">
        <v>0</v>
      </c>
      <c r="E33" s="7">
        <v>0</v>
      </c>
      <c r="F33" s="7">
        <v>0</v>
      </c>
      <c r="G33" s="7">
        <f t="shared" si="7"/>
        <v>0</v>
      </c>
      <c r="I33" s="7">
        <v>0</v>
      </c>
      <c r="J33" s="7">
        <v>0</v>
      </c>
      <c r="K33" s="7">
        <v>0</v>
      </c>
      <c r="L33" s="7">
        <v>0</v>
      </c>
      <c r="M33" s="7">
        <f t="shared" si="8"/>
        <v>0</v>
      </c>
      <c r="N33" s="7"/>
      <c r="O33" s="7">
        <f t="shared" si="9"/>
        <v>0</v>
      </c>
    </row>
    <row r="34" spans="2:15">
      <c r="B34" s="4" t="s">
        <v>30</v>
      </c>
      <c r="C34" s="10">
        <v>-69</v>
      </c>
      <c r="D34" s="10">
        <v>-69</v>
      </c>
      <c r="E34" s="10">
        <v>-69</v>
      </c>
      <c r="F34" s="10">
        <v>-69</v>
      </c>
      <c r="G34" s="7">
        <f t="shared" si="7"/>
        <v>-276</v>
      </c>
      <c r="I34" s="10">
        <v>-2</v>
      </c>
      <c r="J34" s="10">
        <v>-2</v>
      </c>
      <c r="K34" s="10">
        <v>-3</v>
      </c>
      <c r="L34" s="7">
        <v>0</v>
      </c>
      <c r="M34" s="7">
        <f t="shared" si="8"/>
        <v>-7</v>
      </c>
      <c r="N34" s="1"/>
      <c r="O34" s="7">
        <f t="shared" si="9"/>
        <v>269</v>
      </c>
    </row>
    <row r="35" spans="2:15">
      <c r="B35" s="6" t="s">
        <v>31</v>
      </c>
      <c r="C35" s="9">
        <f>SUM(C23:C34)</f>
        <v>53834</v>
      </c>
      <c r="D35" s="9">
        <f>SUM(D23:D34)</f>
        <v>53834</v>
      </c>
      <c r="E35" s="9">
        <f>SUM(E23:E34)</f>
        <v>53834</v>
      </c>
      <c r="F35" s="9">
        <f>SUM(F23:F34)</f>
        <v>53834</v>
      </c>
      <c r="G35" s="9">
        <f>SUM(G23:G34)</f>
        <v>215336</v>
      </c>
      <c r="I35" s="9">
        <f t="shared" ref="I35:O35" si="13">SUM(I23:I34)</f>
        <v>55080</v>
      </c>
      <c r="J35" s="9">
        <f t="shared" si="13"/>
        <v>61851</v>
      </c>
      <c r="K35" s="9">
        <f t="shared" si="13"/>
        <v>57920</v>
      </c>
      <c r="L35" s="9">
        <f t="shared" si="13"/>
        <v>63272</v>
      </c>
      <c r="M35" s="9">
        <f t="shared" si="13"/>
        <v>238123</v>
      </c>
      <c r="N35" s="1"/>
      <c r="O35" s="9">
        <f t="shared" si="13"/>
        <v>22787</v>
      </c>
    </row>
    <row r="36" spans="2:15">
      <c r="C36" s="7"/>
      <c r="D36" s="7"/>
      <c r="E36" s="7"/>
      <c r="F36" s="7"/>
      <c r="G36" s="7"/>
      <c r="I36" s="7"/>
      <c r="J36" s="7"/>
      <c r="K36" s="7"/>
      <c r="L36" s="7"/>
      <c r="M36" s="7"/>
      <c r="N36" s="1"/>
      <c r="O36" s="7"/>
    </row>
    <row r="37" spans="2:15">
      <c r="B37" s="6" t="s">
        <v>32</v>
      </c>
      <c r="C37" s="7">
        <f>C15+C20+C35</f>
        <v>0</v>
      </c>
      <c r="D37" s="7">
        <f>D15+D20+D35</f>
        <v>0</v>
      </c>
      <c r="E37" s="7">
        <f>E15+E20+E35</f>
        <v>0</v>
      </c>
      <c r="F37" s="7">
        <f>F15+F20+F35</f>
        <v>0</v>
      </c>
      <c r="G37" s="7">
        <f>G15+G20+G35</f>
        <v>0</v>
      </c>
      <c r="I37" s="7">
        <f t="shared" ref="I37:O37" si="14">I15+I20+I35</f>
        <v>3323</v>
      </c>
      <c r="J37" s="7">
        <f t="shared" si="14"/>
        <v>1548</v>
      </c>
      <c r="K37" s="7">
        <f t="shared" si="14"/>
        <v>-491</v>
      </c>
      <c r="L37" s="7">
        <f t="shared" si="14"/>
        <v>4134</v>
      </c>
      <c r="M37" s="7">
        <f t="shared" si="14"/>
        <v>8514</v>
      </c>
      <c r="N37" s="7"/>
      <c r="O37" s="7">
        <f t="shared" si="14"/>
        <v>8514</v>
      </c>
    </row>
    <row r="38" spans="2:15">
      <c r="C38" s="7"/>
      <c r="D38" s="7"/>
      <c r="E38" s="7"/>
      <c r="F38" s="7"/>
      <c r="G38" s="7"/>
      <c r="I38" s="7"/>
      <c r="J38" s="7"/>
      <c r="K38" s="7"/>
      <c r="L38" s="7"/>
      <c r="M38" s="7"/>
      <c r="N38" s="7"/>
      <c r="O38" s="7"/>
    </row>
    <row r="39" spans="2:15" ht="13.5" thickBot="1">
      <c r="B39" s="6" t="s">
        <v>33</v>
      </c>
      <c r="C39" s="11">
        <f>C15+C20+C35</f>
        <v>0</v>
      </c>
      <c r="D39" s="11">
        <f>D11+D15+D20+D35</f>
        <v>0</v>
      </c>
      <c r="E39" s="11">
        <f>E11+E15+E20+E35</f>
        <v>0</v>
      </c>
      <c r="F39" s="11">
        <f>F11+F15+F20+F35</f>
        <v>0</v>
      </c>
      <c r="I39" s="11">
        <f>I11+I15+I20+I35</f>
        <v>4541.4170000000013</v>
      </c>
      <c r="J39" s="11">
        <f>J11+J15+J20+J35</f>
        <v>6089.4170000000013</v>
      </c>
      <c r="K39" s="11">
        <f>K11+K15+K20+K35</f>
        <v>5598.4170000000013</v>
      </c>
      <c r="L39" s="11">
        <f>L11+L15+L20+L35</f>
        <v>9732.4170000000013</v>
      </c>
      <c r="M39" s="13"/>
      <c r="N39" s="13"/>
      <c r="O39" s="13"/>
    </row>
    <row r="42" spans="2:15" ht="47.1" customHeight="1">
      <c r="B42" s="24" t="s">
        <v>34</v>
      </c>
      <c r="C42" s="25"/>
      <c r="D42" s="25"/>
      <c r="E42" s="25"/>
      <c r="F42" s="25"/>
      <c r="G42" s="25"/>
      <c r="H42" s="25"/>
      <c r="I42" s="25"/>
      <c r="J42" s="25"/>
      <c r="K42" s="25"/>
      <c r="L42" s="25"/>
      <c r="M42" s="25"/>
      <c r="N42" s="25"/>
      <c r="O42" s="25"/>
    </row>
    <row r="43" spans="2:15">
      <c r="B43" s="4" t="s">
        <v>35</v>
      </c>
    </row>
    <row r="44" spans="2:15">
      <c r="B44" s="6"/>
      <c r="C44" s="6"/>
      <c r="D44" s="6"/>
      <c r="E44" s="6"/>
      <c r="F44" s="6"/>
    </row>
    <row r="45" spans="2:15">
      <c r="B45" s="6"/>
      <c r="C45" s="6"/>
      <c r="D45" s="6"/>
      <c r="E45" s="6"/>
      <c r="F45" s="6"/>
    </row>
    <row r="46" spans="2:15">
      <c r="B46" s="6"/>
      <c r="C46" s="6"/>
      <c r="D46" s="6"/>
      <c r="E46" s="6"/>
      <c r="F46" s="6"/>
      <c r="I46" s="13"/>
    </row>
    <row r="47" spans="2:15">
      <c r="I47" s="7"/>
    </row>
    <row r="48" spans="2:15">
      <c r="I48" s="7"/>
    </row>
    <row r="49" spans="2:11">
      <c r="I49" s="7"/>
    </row>
    <row r="50" spans="2:11">
      <c r="I50" s="7"/>
      <c r="K50" s="7"/>
    </row>
    <row r="51" spans="2:11">
      <c r="B51" s="6"/>
      <c r="C51" s="6"/>
      <c r="D51" s="6"/>
      <c r="E51" s="6"/>
      <c r="F51" s="6"/>
    </row>
  </sheetData>
  <mergeCells count="7">
    <mergeCell ref="B42:O42"/>
    <mergeCell ref="B2:O2"/>
    <mergeCell ref="B3:O3"/>
    <mergeCell ref="B4:O4"/>
    <mergeCell ref="B5:O5"/>
    <mergeCell ref="C7:G7"/>
    <mergeCell ref="I7:M7"/>
  </mergeCells>
  <printOptions horizontalCentered="1"/>
  <pageMargins left="0.7" right="0.7" top="0.75" bottom="0"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9BE4-CDE9-4293-8BCB-CF816FC37DC9}">
  <sheetPr>
    <tabColor theme="6"/>
  </sheetPr>
  <dimension ref="B2:L44"/>
  <sheetViews>
    <sheetView zoomScaleNormal="100" zoomScaleSheetLayoutView="100" workbookViewId="0">
      <selection activeCell="L39" sqref="L39"/>
    </sheetView>
  </sheetViews>
  <sheetFormatPr defaultColWidth="9.140625" defaultRowHeight="12.75"/>
  <cols>
    <col min="1" max="1" width="3.140625" style="18" customWidth="1"/>
    <col min="2" max="5" width="9.140625" style="18"/>
    <col min="6" max="6" width="12.85546875" style="18" customWidth="1"/>
    <col min="7" max="7" width="11.85546875" style="18" customWidth="1"/>
    <col min="8" max="8" width="10.85546875" style="18" customWidth="1"/>
    <col min="9" max="10" width="11.85546875" style="18" customWidth="1"/>
    <col min="11" max="11" width="3.140625" style="18" customWidth="1"/>
    <col min="12" max="12" width="27.140625" style="18" bestFit="1" customWidth="1"/>
    <col min="13" max="16384" width="9.140625" style="18"/>
  </cols>
  <sheetData>
    <row r="2" spans="2:10">
      <c r="B2" s="26" t="s">
        <v>0</v>
      </c>
      <c r="C2" s="26"/>
      <c r="D2" s="26"/>
      <c r="E2" s="26"/>
      <c r="F2" s="26"/>
      <c r="G2" s="26"/>
      <c r="H2" s="26"/>
      <c r="I2" s="26"/>
      <c r="J2" s="26"/>
    </row>
    <row r="3" spans="2:10" ht="29.45" customHeight="1">
      <c r="B3" s="31" t="s">
        <v>36</v>
      </c>
      <c r="C3" s="31"/>
      <c r="D3" s="31"/>
      <c r="E3" s="31"/>
      <c r="F3" s="31"/>
      <c r="G3" s="31"/>
      <c r="H3" s="31"/>
      <c r="I3" s="31"/>
      <c r="J3" s="31"/>
    </row>
    <row r="4" spans="2:10">
      <c r="B4" s="27" t="s">
        <v>37</v>
      </c>
      <c r="C4" s="27"/>
      <c r="D4" s="27"/>
      <c r="E4" s="27"/>
      <c r="F4" s="27"/>
      <c r="G4" s="27"/>
      <c r="H4" s="27"/>
      <c r="I4" s="27"/>
      <c r="J4" s="27"/>
    </row>
    <row r="5" spans="2:10">
      <c r="B5" s="27" t="s">
        <v>3</v>
      </c>
      <c r="C5" s="27"/>
      <c r="D5" s="27"/>
      <c r="E5" s="27"/>
      <c r="F5" s="27"/>
      <c r="G5" s="27"/>
      <c r="H5" s="27"/>
      <c r="I5" s="27"/>
      <c r="J5" s="27"/>
    </row>
    <row r="6" spans="2:10">
      <c r="B6" s="2"/>
      <c r="C6" s="2"/>
      <c r="D6" s="2"/>
      <c r="E6" s="4"/>
      <c r="F6" s="4"/>
      <c r="G6" s="4"/>
      <c r="H6" s="4"/>
    </row>
    <row r="7" spans="2:10" ht="24.75" customHeight="1">
      <c r="B7" s="4"/>
      <c r="C7" s="4"/>
      <c r="D7" s="4"/>
      <c r="E7" s="4"/>
      <c r="F7" s="4"/>
      <c r="G7" s="32" t="s">
        <v>38</v>
      </c>
      <c r="H7" s="32"/>
      <c r="I7" s="3" t="s">
        <v>4</v>
      </c>
      <c r="J7" s="3" t="s">
        <v>6</v>
      </c>
    </row>
    <row r="8" spans="2:10">
      <c r="B8" s="4"/>
      <c r="C8" s="4"/>
      <c r="D8" s="4"/>
      <c r="E8" s="4"/>
      <c r="F8" s="4"/>
      <c r="G8" s="14"/>
      <c r="H8" s="4"/>
    </row>
    <row r="9" spans="2:10">
      <c r="B9" s="4"/>
      <c r="C9" s="4"/>
      <c r="D9" s="4"/>
      <c r="E9" s="4"/>
      <c r="F9" s="4"/>
      <c r="G9" s="4"/>
      <c r="H9" s="4"/>
    </row>
    <row r="10" spans="2:10" ht="13.5" thickBot="1">
      <c r="B10" s="6" t="s">
        <v>9</v>
      </c>
      <c r="C10" s="4"/>
      <c r="D10" s="4"/>
      <c r="E10" s="4"/>
      <c r="F10" s="15">
        <v>43101</v>
      </c>
      <c r="G10" s="16"/>
      <c r="H10" s="19">
        <v>1218.4170000000013</v>
      </c>
      <c r="I10" s="6" t="s">
        <v>10</v>
      </c>
      <c r="J10" s="7"/>
    </row>
    <row r="11" spans="2:10">
      <c r="B11" s="8"/>
      <c r="C11" s="4"/>
      <c r="D11" s="4"/>
      <c r="E11" s="4"/>
      <c r="F11" s="4"/>
      <c r="G11" s="4"/>
      <c r="H11" s="4"/>
    </row>
    <row r="12" spans="2:10">
      <c r="B12" s="4" t="s">
        <v>11</v>
      </c>
      <c r="C12" s="4"/>
      <c r="D12" s="4"/>
      <c r="E12" s="4"/>
      <c r="F12" s="4"/>
      <c r="G12" s="7">
        <f>I12</f>
        <v>-35223</v>
      </c>
      <c r="H12" s="7"/>
      <c r="I12" s="7">
        <v>-35223</v>
      </c>
      <c r="J12" s="7"/>
    </row>
    <row r="13" spans="2:10">
      <c r="B13" s="4" t="s">
        <v>12</v>
      </c>
      <c r="C13" s="4"/>
      <c r="D13" s="4"/>
      <c r="E13" s="4"/>
      <c r="F13" s="6" t="s">
        <v>39</v>
      </c>
      <c r="G13" s="7">
        <v>2964</v>
      </c>
      <c r="H13" s="7"/>
      <c r="I13" s="7">
        <v>0</v>
      </c>
      <c r="J13" s="7"/>
    </row>
    <row r="14" spans="2:10">
      <c r="B14" s="4" t="s">
        <v>40</v>
      </c>
      <c r="C14" s="4"/>
      <c r="D14" s="4"/>
      <c r="E14" s="4"/>
      <c r="F14" s="4"/>
      <c r="G14" s="7">
        <f>-H10*0</f>
        <v>0</v>
      </c>
      <c r="H14" s="7"/>
      <c r="I14" s="7">
        <v>0</v>
      </c>
      <c r="J14" s="7"/>
    </row>
    <row r="15" spans="2:10">
      <c r="B15" s="6" t="s">
        <v>13</v>
      </c>
      <c r="C15" s="4"/>
      <c r="D15" s="4"/>
      <c r="E15" s="4"/>
      <c r="F15" s="4"/>
      <c r="G15" s="9">
        <f>SUM(G12:G14)</f>
        <v>-32259</v>
      </c>
      <c r="H15" s="9">
        <f>G15</f>
        <v>-32259</v>
      </c>
      <c r="I15" s="9">
        <f>SUM(I12:I14)</f>
        <v>-35223</v>
      </c>
      <c r="J15" s="7"/>
    </row>
    <row r="16" spans="2:10">
      <c r="B16" s="4"/>
      <c r="C16" s="4"/>
      <c r="D16" s="4"/>
      <c r="E16" s="4"/>
      <c r="F16" s="4"/>
      <c r="G16" s="7"/>
      <c r="H16" s="7"/>
      <c r="I16" s="7"/>
      <c r="J16" s="7"/>
    </row>
    <row r="17" spans="2:10">
      <c r="B17" s="6" t="s">
        <v>14</v>
      </c>
      <c r="C17" s="4"/>
      <c r="D17" s="4"/>
      <c r="E17" s="4"/>
      <c r="F17" s="4"/>
      <c r="G17" s="7"/>
      <c r="H17" s="7"/>
    </row>
    <row r="18" spans="2:10">
      <c r="B18" s="4" t="s">
        <v>15</v>
      </c>
      <c r="C18" s="4"/>
      <c r="D18" s="4"/>
      <c r="E18" s="4"/>
      <c r="F18" s="4"/>
      <c r="G18" s="7">
        <v>-18104</v>
      </c>
      <c r="H18" s="7"/>
      <c r="I18" s="7">
        <v>-17612</v>
      </c>
      <c r="J18" s="7">
        <f>I18-G18</f>
        <v>492</v>
      </c>
    </row>
    <row r="19" spans="2:10">
      <c r="B19" s="4" t="s">
        <v>16</v>
      </c>
      <c r="C19" s="4"/>
      <c r="D19" s="4"/>
      <c r="E19" s="4"/>
      <c r="F19" s="4"/>
      <c r="G19" s="7">
        <v>-1394</v>
      </c>
      <c r="H19" s="7"/>
      <c r="I19" s="7">
        <v>-999</v>
      </c>
      <c r="J19" s="7">
        <f>I19-G19</f>
        <v>395</v>
      </c>
    </row>
    <row r="20" spans="2:10">
      <c r="B20" s="6" t="s">
        <v>17</v>
      </c>
      <c r="C20" s="4"/>
      <c r="D20" s="4"/>
      <c r="E20" s="4"/>
      <c r="F20" s="6" t="s">
        <v>41</v>
      </c>
      <c r="G20" s="9">
        <f>SUM(G18:G19)</f>
        <v>-19498</v>
      </c>
      <c r="H20" s="9">
        <f>G20</f>
        <v>-19498</v>
      </c>
      <c r="I20" s="9">
        <f>SUM(I18:I19)</f>
        <v>-18611</v>
      </c>
      <c r="J20" s="9">
        <f>I20-G20</f>
        <v>887</v>
      </c>
    </row>
    <row r="21" spans="2:10">
      <c r="B21" s="4"/>
      <c r="C21" s="4"/>
      <c r="D21" s="4"/>
      <c r="E21" s="4"/>
      <c r="F21" s="4"/>
      <c r="G21" s="7"/>
      <c r="H21" s="7"/>
      <c r="I21" s="7"/>
      <c r="J21" s="7"/>
    </row>
    <row r="22" spans="2:10">
      <c r="B22" s="6" t="s">
        <v>18</v>
      </c>
      <c r="C22" s="4"/>
      <c r="D22" s="4"/>
      <c r="E22" s="4"/>
      <c r="F22" s="4"/>
      <c r="G22" s="7"/>
      <c r="I22" s="7"/>
      <c r="J22" s="7"/>
    </row>
    <row r="23" spans="2:10">
      <c r="B23" s="4" t="s">
        <v>42</v>
      </c>
      <c r="C23" s="4"/>
      <c r="D23" s="4"/>
      <c r="E23" s="4"/>
      <c r="F23" s="6" t="s">
        <v>43</v>
      </c>
      <c r="G23" s="10">
        <v>553</v>
      </c>
      <c r="H23" s="7"/>
      <c r="I23" s="12">
        <v>491</v>
      </c>
      <c r="J23" s="7">
        <f t="shared" ref="J23:J34" si="0">G23-I23</f>
        <v>62</v>
      </c>
    </row>
    <row r="24" spans="2:10">
      <c r="B24" s="4" t="s">
        <v>44</v>
      </c>
      <c r="C24" s="4"/>
      <c r="D24" s="4"/>
      <c r="E24" s="4"/>
      <c r="F24" s="6" t="s">
        <v>43</v>
      </c>
      <c r="G24" s="10">
        <v>813</v>
      </c>
      <c r="H24" s="7"/>
      <c r="I24" s="12">
        <v>909</v>
      </c>
      <c r="J24" s="7">
        <f t="shared" si="0"/>
        <v>-96</v>
      </c>
    </row>
    <row r="25" spans="2:10">
      <c r="B25" s="4" t="s">
        <v>21</v>
      </c>
      <c r="C25" s="4"/>
      <c r="D25" s="4"/>
      <c r="E25" s="4"/>
      <c r="F25" s="4"/>
      <c r="G25" s="7">
        <v>18242</v>
      </c>
      <c r="H25" s="7"/>
      <c r="I25" s="7">
        <v>19943</v>
      </c>
      <c r="J25" s="7">
        <f t="shared" si="0"/>
        <v>-1701</v>
      </c>
    </row>
    <row r="26" spans="2:10">
      <c r="B26" s="4" t="s">
        <v>22</v>
      </c>
      <c r="C26" s="4"/>
      <c r="D26" s="4"/>
      <c r="E26" s="4"/>
      <c r="F26" s="4"/>
      <c r="G26" s="7">
        <v>29406</v>
      </c>
      <c r="H26" s="7"/>
      <c r="I26" s="7">
        <v>25900</v>
      </c>
      <c r="J26" s="7">
        <f t="shared" si="0"/>
        <v>3506</v>
      </c>
    </row>
    <row r="27" spans="2:10">
      <c r="B27" s="4" t="s">
        <v>23</v>
      </c>
      <c r="C27" s="4"/>
      <c r="D27" s="4"/>
      <c r="E27" s="4"/>
      <c r="F27" s="4"/>
      <c r="G27" s="7">
        <v>14</v>
      </c>
      <c r="H27" s="7"/>
      <c r="I27" s="7">
        <v>0</v>
      </c>
      <c r="J27" s="7">
        <f t="shared" si="0"/>
        <v>14</v>
      </c>
    </row>
    <row r="28" spans="2:10">
      <c r="B28" s="4" t="s">
        <v>24</v>
      </c>
      <c r="C28" s="4"/>
      <c r="D28" s="4"/>
      <c r="E28" s="4"/>
      <c r="F28" s="4"/>
      <c r="G28" s="7">
        <f>'H-02-01-07_RRRP Summary'!I28</f>
        <v>18</v>
      </c>
      <c r="H28" s="7"/>
      <c r="I28" s="7">
        <v>42</v>
      </c>
      <c r="J28" s="7">
        <f t="shared" si="0"/>
        <v>-24</v>
      </c>
    </row>
    <row r="29" spans="2:10">
      <c r="B29" s="4" t="s">
        <v>25</v>
      </c>
      <c r="C29" s="4"/>
      <c r="D29" s="4"/>
      <c r="E29" s="4"/>
      <c r="F29" s="4"/>
      <c r="G29" s="7">
        <f>'H-02-01-07_RRRP Summary'!I29</f>
        <v>26</v>
      </c>
      <c r="H29" s="7"/>
      <c r="I29" s="7">
        <v>31</v>
      </c>
      <c r="J29" s="7">
        <f t="shared" si="0"/>
        <v>-5</v>
      </c>
    </row>
    <row r="30" spans="2:10">
      <c r="B30" s="4" t="s">
        <v>26</v>
      </c>
      <c r="C30" s="4"/>
      <c r="D30" s="4"/>
      <c r="E30" s="4"/>
      <c r="F30" s="4"/>
      <c r="G30" s="7">
        <v>3275</v>
      </c>
      <c r="H30" s="7"/>
      <c r="I30" s="7">
        <v>3503</v>
      </c>
      <c r="J30" s="7">
        <f t="shared" si="0"/>
        <v>-228</v>
      </c>
    </row>
    <row r="31" spans="2:10">
      <c r="B31" s="4" t="s">
        <v>27</v>
      </c>
      <c r="C31" s="4"/>
      <c r="D31" s="4"/>
      <c r="E31" s="4"/>
      <c r="F31" s="4"/>
      <c r="G31" s="7">
        <v>942</v>
      </c>
      <c r="H31" s="7"/>
      <c r="I31" s="7">
        <v>1032</v>
      </c>
      <c r="J31" s="7">
        <f t="shared" si="0"/>
        <v>-90</v>
      </c>
    </row>
    <row r="32" spans="2:10">
      <c r="B32" s="4" t="s">
        <v>28</v>
      </c>
      <c r="C32" s="4"/>
      <c r="D32" s="4"/>
      <c r="E32" s="4"/>
      <c r="F32" s="4" t="s">
        <v>45</v>
      </c>
      <c r="G32" s="7">
        <v>1793</v>
      </c>
      <c r="H32" s="7"/>
      <c r="I32" s="7">
        <v>2052</v>
      </c>
      <c r="J32" s="7">
        <f t="shared" si="0"/>
        <v>-259</v>
      </c>
    </row>
    <row r="33" spans="2:12">
      <c r="B33" s="4" t="s">
        <v>29</v>
      </c>
      <c r="C33" s="4"/>
      <c r="D33" s="4"/>
      <c r="E33" s="4"/>
      <c r="F33" s="4"/>
      <c r="G33" s="7">
        <v>0</v>
      </c>
      <c r="H33" s="7"/>
      <c r="I33" s="7">
        <v>0</v>
      </c>
      <c r="J33" s="7">
        <f t="shared" si="0"/>
        <v>0</v>
      </c>
    </row>
    <row r="34" spans="2:12">
      <c r="B34" s="4" t="s">
        <v>30</v>
      </c>
      <c r="C34" s="4"/>
      <c r="D34" s="4"/>
      <c r="E34" s="4"/>
      <c r="F34" s="4"/>
      <c r="G34" s="7">
        <v>-2</v>
      </c>
      <c r="H34" s="7"/>
      <c r="I34" s="7">
        <v>-69</v>
      </c>
      <c r="J34" s="7">
        <f t="shared" si="0"/>
        <v>67</v>
      </c>
    </row>
    <row r="35" spans="2:12">
      <c r="B35" s="6" t="s">
        <v>31</v>
      </c>
      <c r="C35" s="4"/>
      <c r="D35" s="4"/>
      <c r="E35" s="4"/>
      <c r="F35" s="4"/>
      <c r="G35" s="9">
        <f>SUM(G23:G34)</f>
        <v>55080</v>
      </c>
      <c r="H35" s="9">
        <f>G35</f>
        <v>55080</v>
      </c>
      <c r="I35" s="9">
        <f>SUM(I23:I34)</f>
        <v>53834</v>
      </c>
      <c r="J35" s="9">
        <f>SUM(J23:J34)</f>
        <v>1246</v>
      </c>
    </row>
    <row r="36" spans="2:12">
      <c r="B36" s="4"/>
      <c r="C36" s="4"/>
      <c r="D36" s="4"/>
      <c r="E36" s="4"/>
      <c r="F36" s="4"/>
      <c r="G36" s="7"/>
      <c r="H36" s="7"/>
      <c r="I36" s="7"/>
      <c r="J36" s="7"/>
    </row>
    <row r="37" spans="2:12">
      <c r="B37" s="6" t="s">
        <v>32</v>
      </c>
      <c r="C37" s="4"/>
      <c r="D37" s="4"/>
      <c r="E37" s="4"/>
      <c r="F37" s="4"/>
      <c r="G37" s="7">
        <f>G15+G20+G35</f>
        <v>3323</v>
      </c>
      <c r="H37" s="7"/>
      <c r="I37" s="7"/>
      <c r="J37" s="7"/>
    </row>
    <row r="38" spans="2:12">
      <c r="B38" s="4"/>
      <c r="C38" s="4"/>
      <c r="D38" s="4"/>
      <c r="E38" s="4"/>
      <c r="F38" s="4"/>
      <c r="G38" s="7"/>
      <c r="H38" s="7"/>
      <c r="I38" s="7"/>
      <c r="J38" s="7"/>
    </row>
    <row r="39" spans="2:12" ht="13.5" thickBot="1">
      <c r="B39" s="6" t="s">
        <v>33</v>
      </c>
      <c r="C39" s="6"/>
      <c r="D39" s="6"/>
      <c r="E39" s="6"/>
      <c r="F39" s="15">
        <v>43465</v>
      </c>
      <c r="G39" s="11"/>
      <c r="H39" s="11">
        <f>H10+H15+H20+H35</f>
        <v>4541.4170000000013</v>
      </c>
      <c r="J39" s="7"/>
    </row>
    <row r="40" spans="2:12">
      <c r="B40" s="4"/>
      <c r="C40" s="4"/>
      <c r="D40" s="4"/>
      <c r="E40" s="4"/>
      <c r="F40" s="4"/>
      <c r="H40" s="4"/>
    </row>
    <row r="41" spans="2:12" ht="59.25" customHeight="1">
      <c r="B41" s="30" t="s">
        <v>46</v>
      </c>
      <c r="C41" s="30"/>
      <c r="D41" s="30"/>
      <c r="E41" s="30"/>
      <c r="F41" s="30"/>
      <c r="G41" s="30"/>
      <c r="H41" s="30"/>
      <c r="I41" s="30"/>
      <c r="J41" s="30"/>
    </row>
    <row r="42" spans="2:12" ht="42" customHeight="1">
      <c r="B42" s="30" t="s">
        <v>47</v>
      </c>
      <c r="C42" s="30"/>
      <c r="D42" s="30"/>
      <c r="E42" s="30"/>
      <c r="F42" s="30"/>
      <c r="G42" s="30"/>
      <c r="H42" s="30"/>
      <c r="I42" s="30"/>
      <c r="J42" s="30"/>
    </row>
    <row r="43" spans="2:12" ht="85.35" customHeight="1">
      <c r="B43" s="29" t="s">
        <v>48</v>
      </c>
      <c r="C43" s="29"/>
      <c r="D43" s="29"/>
      <c r="E43" s="29"/>
      <c r="F43" s="29"/>
      <c r="G43" s="29"/>
      <c r="H43" s="29"/>
      <c r="I43" s="29"/>
      <c r="J43" s="29"/>
    </row>
    <row r="44" spans="2:12">
      <c r="B44" s="4" t="s">
        <v>49</v>
      </c>
      <c r="L44" s="22"/>
    </row>
  </sheetData>
  <mergeCells count="8">
    <mergeCell ref="B43:J43"/>
    <mergeCell ref="B42:J42"/>
    <mergeCell ref="B2:J2"/>
    <mergeCell ref="B3:J3"/>
    <mergeCell ref="B4:J4"/>
    <mergeCell ref="B5:J5"/>
    <mergeCell ref="G7:H7"/>
    <mergeCell ref="B41:J41"/>
  </mergeCells>
  <printOptions horizontalCentered="1"/>
  <pageMargins left="0.7" right="0.7" top="0.75" bottom="0.75" header="0.3" footer="0.3"/>
  <pageSetup scale="87" orientation="portrait" r:id="rId1"/>
  <ignoredErrors>
    <ignoredError sqref="H15:H3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CC7E2-D5D1-4D66-A315-95CFC3BD600D}">
  <sheetPr>
    <tabColor theme="6"/>
  </sheetPr>
  <dimension ref="B2:N43"/>
  <sheetViews>
    <sheetView zoomScaleNormal="100" zoomScaleSheetLayoutView="90" workbookViewId="0">
      <selection activeCell="N39" sqref="N39"/>
    </sheetView>
  </sheetViews>
  <sheetFormatPr defaultColWidth="9.140625" defaultRowHeight="12.75"/>
  <cols>
    <col min="1" max="1" width="3.140625" style="18" customWidth="1"/>
    <col min="2" max="5" width="9.140625" style="18"/>
    <col min="6" max="6" width="12.85546875" style="18" customWidth="1"/>
    <col min="7" max="7" width="11.85546875" style="18" customWidth="1"/>
    <col min="8" max="8" width="10.42578125" style="18" customWidth="1"/>
    <col min="9" max="10" width="11.85546875" style="18" customWidth="1"/>
    <col min="11" max="11" width="2.5703125" style="18" customWidth="1"/>
    <col min="12" max="16384" width="9.140625" style="18"/>
  </cols>
  <sheetData>
    <row r="2" spans="2:12">
      <c r="B2" s="26" t="s">
        <v>0</v>
      </c>
      <c r="C2" s="26"/>
      <c r="D2" s="26"/>
      <c r="E2" s="26"/>
      <c r="F2" s="26"/>
      <c r="G2" s="26"/>
      <c r="H2" s="26"/>
      <c r="I2" s="26"/>
      <c r="J2" s="26"/>
    </row>
    <row r="3" spans="2:12" ht="27" customHeight="1">
      <c r="B3" s="31" t="s">
        <v>50</v>
      </c>
      <c r="C3" s="31"/>
      <c r="D3" s="31"/>
      <c r="E3" s="31"/>
      <c r="F3" s="31"/>
      <c r="G3" s="31"/>
      <c r="H3" s="31"/>
      <c r="I3" s="31"/>
      <c r="J3" s="31"/>
    </row>
    <row r="4" spans="2:12">
      <c r="B4" s="27" t="s">
        <v>51</v>
      </c>
      <c r="C4" s="27"/>
      <c r="D4" s="27"/>
      <c r="E4" s="27"/>
      <c r="F4" s="27"/>
      <c r="G4" s="27"/>
      <c r="H4" s="27"/>
      <c r="I4" s="27"/>
      <c r="J4" s="27"/>
    </row>
    <row r="5" spans="2:12">
      <c r="B5" s="27" t="s">
        <v>3</v>
      </c>
      <c r="C5" s="27"/>
      <c r="D5" s="27"/>
      <c r="E5" s="27"/>
      <c r="F5" s="27"/>
      <c r="G5" s="27"/>
      <c r="H5" s="27"/>
      <c r="I5" s="27"/>
      <c r="J5" s="27"/>
    </row>
    <row r="6" spans="2:12">
      <c r="B6" s="2"/>
      <c r="C6" s="2"/>
      <c r="D6" s="2"/>
      <c r="E6" s="4"/>
      <c r="F6" s="4"/>
      <c r="G6" s="4"/>
      <c r="H6" s="4"/>
    </row>
    <row r="7" spans="2:12" ht="24.75" customHeight="1">
      <c r="B7" s="4"/>
      <c r="C7" s="4"/>
      <c r="D7" s="4"/>
      <c r="E7" s="4"/>
      <c r="F7" s="4"/>
      <c r="G7" s="32" t="s">
        <v>38</v>
      </c>
      <c r="H7" s="32"/>
      <c r="I7" s="3" t="s">
        <v>4</v>
      </c>
      <c r="J7" s="3" t="s">
        <v>6</v>
      </c>
    </row>
    <row r="8" spans="2:12">
      <c r="B8" s="4"/>
      <c r="C8" s="4"/>
      <c r="D8" s="4"/>
      <c r="E8" s="4"/>
      <c r="F8" s="4"/>
      <c r="G8" s="14"/>
      <c r="H8" s="4"/>
    </row>
    <row r="9" spans="2:12">
      <c r="B9" s="4"/>
      <c r="C9" s="4"/>
      <c r="D9" s="4"/>
      <c r="E9" s="4"/>
      <c r="F9" s="4"/>
      <c r="G9" s="4"/>
      <c r="H9" s="4"/>
    </row>
    <row r="10" spans="2:12" ht="13.5" thickBot="1">
      <c r="B10" s="6" t="s">
        <v>9</v>
      </c>
      <c r="C10" s="4"/>
      <c r="D10" s="4"/>
      <c r="E10" s="4"/>
      <c r="F10" s="15">
        <v>43466</v>
      </c>
      <c r="G10" s="16"/>
      <c r="H10" s="19">
        <f>'H-02-01-07_2018 RRRP'!H39</f>
        <v>4541.4170000000013</v>
      </c>
    </row>
    <row r="11" spans="2:12">
      <c r="B11" s="8"/>
      <c r="C11" s="4"/>
      <c r="D11" s="4"/>
      <c r="E11" s="4"/>
      <c r="F11" s="4"/>
      <c r="G11" s="4"/>
      <c r="H11" s="4"/>
    </row>
    <row r="12" spans="2:12">
      <c r="B12" s="4" t="s">
        <v>11</v>
      </c>
      <c r="C12" s="4"/>
      <c r="D12" s="4"/>
      <c r="E12" s="4"/>
      <c r="F12" s="4"/>
      <c r="G12" s="7">
        <f>I12</f>
        <v>-35223</v>
      </c>
      <c r="H12" s="7"/>
      <c r="I12" s="7">
        <f>'H-02-01-07_2018 RRRP'!I12</f>
        <v>-35223</v>
      </c>
      <c r="J12" s="7"/>
    </row>
    <row r="13" spans="2:12">
      <c r="B13" s="4" t="s">
        <v>12</v>
      </c>
      <c r="C13" s="4"/>
      <c r="D13" s="4"/>
      <c r="E13" s="4"/>
      <c r="F13" s="6" t="s">
        <v>10</v>
      </c>
      <c r="G13" s="7">
        <f>-'H-02-01-07_2018 RRRP'!G13</f>
        <v>-2964</v>
      </c>
      <c r="H13" s="7"/>
      <c r="I13" s="7">
        <f>'H-02-01-07_2018 RRRP'!I13</f>
        <v>0</v>
      </c>
      <c r="J13" s="7"/>
      <c r="L13" s="4"/>
    </row>
    <row r="14" spans="2:12">
      <c r="B14" s="4" t="s">
        <v>40</v>
      </c>
      <c r="C14" s="4"/>
      <c r="D14" s="4"/>
      <c r="E14" s="4"/>
      <c r="F14" s="4"/>
      <c r="G14" s="7">
        <v>0</v>
      </c>
      <c r="H14" s="7"/>
      <c r="I14" s="7">
        <f>'H-02-01-07_2018 RRRP'!I14</f>
        <v>0</v>
      </c>
      <c r="J14" s="7"/>
    </row>
    <row r="15" spans="2:12">
      <c r="B15" s="6" t="s">
        <v>13</v>
      </c>
      <c r="C15" s="4"/>
      <c r="D15" s="4"/>
      <c r="E15" s="4"/>
      <c r="F15" s="4"/>
      <c r="G15" s="9">
        <f>SUM(G12:G14)</f>
        <v>-38187</v>
      </c>
      <c r="H15" s="9">
        <f>G15</f>
        <v>-38187</v>
      </c>
      <c r="I15" s="9">
        <f>SUM(I12:I14)</f>
        <v>-35223</v>
      </c>
      <c r="J15" s="7"/>
    </row>
    <row r="16" spans="2:12">
      <c r="B16" s="4"/>
      <c r="C16" s="4"/>
      <c r="D16" s="4"/>
      <c r="E16" s="4"/>
      <c r="F16" s="4"/>
      <c r="G16" s="7"/>
      <c r="H16" s="7"/>
      <c r="I16" s="7"/>
      <c r="J16" s="7"/>
    </row>
    <row r="17" spans="2:14">
      <c r="B17" s="6" t="s">
        <v>14</v>
      </c>
      <c r="C17" s="4"/>
      <c r="D17" s="4"/>
      <c r="E17" s="4"/>
      <c r="F17" s="4"/>
      <c r="G17" s="7"/>
      <c r="H17" s="7"/>
    </row>
    <row r="18" spans="2:14">
      <c r="B18" s="4" t="s">
        <v>15</v>
      </c>
      <c r="C18" s="4"/>
      <c r="D18" s="4"/>
      <c r="E18" s="4"/>
      <c r="F18" s="4"/>
      <c r="G18" s="7">
        <v>-20876</v>
      </c>
      <c r="H18" s="7"/>
      <c r="I18" s="7">
        <f>'H-02-01-07_2018 RRRP'!I18</f>
        <v>-17612</v>
      </c>
      <c r="J18" s="7">
        <f>I18-G18</f>
        <v>3264</v>
      </c>
    </row>
    <row r="19" spans="2:14">
      <c r="B19" s="4" t="s">
        <v>16</v>
      </c>
      <c r="C19" s="4"/>
      <c r="D19" s="4"/>
      <c r="E19" s="4"/>
      <c r="F19" s="4"/>
      <c r="G19" s="7">
        <v>-1240</v>
      </c>
      <c r="H19" s="7"/>
      <c r="I19" s="7">
        <f>'H-02-01-07_2018 RRRP'!I19</f>
        <v>-999</v>
      </c>
      <c r="J19" s="7">
        <f>I19-G19</f>
        <v>241</v>
      </c>
    </row>
    <row r="20" spans="2:14">
      <c r="B20" s="6" t="s">
        <v>17</v>
      </c>
      <c r="C20" s="4"/>
      <c r="D20" s="4"/>
      <c r="E20" s="4"/>
      <c r="F20" s="6" t="s">
        <v>39</v>
      </c>
      <c r="G20" s="9">
        <f>SUM(G18:G19)</f>
        <v>-22116</v>
      </c>
      <c r="H20" s="9">
        <f>G20</f>
        <v>-22116</v>
      </c>
      <c r="I20" s="9">
        <f>SUM(I18:I19)</f>
        <v>-18611</v>
      </c>
      <c r="J20" s="9">
        <f>I20-G20</f>
        <v>3505</v>
      </c>
    </row>
    <row r="21" spans="2:14">
      <c r="B21" s="4"/>
      <c r="C21" s="4"/>
      <c r="D21" s="4"/>
      <c r="E21" s="4"/>
      <c r="F21" s="4"/>
      <c r="G21" s="7"/>
      <c r="H21" s="7"/>
      <c r="I21" s="7"/>
      <c r="J21" s="7"/>
    </row>
    <row r="22" spans="2:14">
      <c r="B22" s="6" t="s">
        <v>18</v>
      </c>
      <c r="C22" s="4"/>
      <c r="D22" s="4"/>
      <c r="E22" s="4"/>
      <c r="F22" s="4"/>
      <c r="G22" s="7"/>
      <c r="I22" s="7"/>
      <c r="J22" s="7"/>
    </row>
    <row r="23" spans="2:14">
      <c r="B23" s="4" t="s">
        <v>42</v>
      </c>
      <c r="C23" s="4"/>
      <c r="D23" s="4"/>
      <c r="E23" s="4"/>
      <c r="F23" s="6" t="s">
        <v>41</v>
      </c>
      <c r="G23" s="10">
        <v>447</v>
      </c>
      <c r="H23" s="7"/>
      <c r="I23" s="12">
        <f>'H-02-01-07_2018 RRRP'!I23</f>
        <v>491</v>
      </c>
      <c r="J23" s="7">
        <f t="shared" ref="J23:J34" si="0">I23-G23</f>
        <v>44</v>
      </c>
    </row>
    <row r="24" spans="2:14">
      <c r="B24" s="4" t="s">
        <v>44</v>
      </c>
      <c r="C24" s="4"/>
      <c r="D24" s="4"/>
      <c r="E24" s="4"/>
      <c r="F24" s="6" t="s">
        <v>41</v>
      </c>
      <c r="G24" s="10">
        <v>945</v>
      </c>
      <c r="H24" s="7"/>
      <c r="I24" s="10">
        <f>'H-02-01-07_2018 RRRP'!I24</f>
        <v>909</v>
      </c>
      <c r="J24" s="7">
        <f t="shared" si="0"/>
        <v>-36</v>
      </c>
    </row>
    <row r="25" spans="2:14">
      <c r="B25" s="4" t="s">
        <v>21</v>
      </c>
      <c r="C25" s="4"/>
      <c r="D25" s="4"/>
      <c r="E25" s="4"/>
      <c r="F25" s="4"/>
      <c r="G25" s="7">
        <v>19696</v>
      </c>
      <c r="H25" s="7"/>
      <c r="I25" s="7">
        <f>'H-02-01-07_2018 RRRP'!I25</f>
        <v>19943</v>
      </c>
      <c r="J25" s="7">
        <f t="shared" si="0"/>
        <v>247</v>
      </c>
    </row>
    <row r="26" spans="2:14">
      <c r="B26" s="4" t="s">
        <v>22</v>
      </c>
      <c r="C26" s="4"/>
      <c r="D26" s="4"/>
      <c r="E26" s="4"/>
      <c r="F26" s="4"/>
      <c r="G26" s="7">
        <v>30251</v>
      </c>
      <c r="H26" s="7"/>
      <c r="I26" s="7">
        <f>'H-02-01-07_2018 RRRP'!I26</f>
        <v>25900</v>
      </c>
      <c r="J26" s="7">
        <f t="shared" si="0"/>
        <v>-4351</v>
      </c>
    </row>
    <row r="27" spans="2:14">
      <c r="B27" s="4" t="s">
        <v>23</v>
      </c>
      <c r="C27" s="4"/>
      <c r="D27" s="4"/>
      <c r="E27" s="4"/>
      <c r="F27" s="4"/>
      <c r="G27" s="7">
        <v>1463</v>
      </c>
      <c r="H27" s="7"/>
      <c r="I27" s="7">
        <f>'H-02-01-07_2018 RRRP'!I27</f>
        <v>0</v>
      </c>
      <c r="J27" s="7">
        <f t="shared" si="0"/>
        <v>-1463</v>
      </c>
    </row>
    <row r="28" spans="2:14">
      <c r="B28" s="4" t="s">
        <v>24</v>
      </c>
      <c r="C28" s="4"/>
      <c r="D28" s="4"/>
      <c r="E28" s="4"/>
      <c r="F28" s="4"/>
      <c r="G28" s="7">
        <f>'H-02-01-07_RRRP Summary'!J28</f>
        <v>21</v>
      </c>
      <c r="H28" s="7"/>
      <c r="I28" s="7">
        <f>'H-02-01-07_2018 RRRP'!I28</f>
        <v>42</v>
      </c>
      <c r="J28" s="7">
        <f t="shared" si="0"/>
        <v>21</v>
      </c>
      <c r="L28" s="20"/>
      <c r="N28" s="20"/>
    </row>
    <row r="29" spans="2:14">
      <c r="B29" s="4" t="s">
        <v>25</v>
      </c>
      <c r="C29" s="4"/>
      <c r="D29" s="4"/>
      <c r="E29" s="4"/>
      <c r="F29" s="4"/>
      <c r="G29" s="7">
        <f>'H-02-01-07_RRRP Summary'!J29</f>
        <v>45</v>
      </c>
      <c r="H29" s="7"/>
      <c r="I29" s="7">
        <f>'H-02-01-07_2018 RRRP'!I29</f>
        <v>31</v>
      </c>
      <c r="J29" s="7">
        <f t="shared" si="0"/>
        <v>-14</v>
      </c>
      <c r="L29" s="20"/>
      <c r="N29" s="20"/>
    </row>
    <row r="30" spans="2:14">
      <c r="B30" s="4" t="s">
        <v>26</v>
      </c>
      <c r="C30" s="4"/>
      <c r="D30" s="4"/>
      <c r="E30" s="4"/>
      <c r="F30" s="4"/>
      <c r="G30" s="7">
        <v>3312</v>
      </c>
      <c r="H30" s="7"/>
      <c r="I30" s="7">
        <f>'H-02-01-07_2018 RRRP'!I30</f>
        <v>3503</v>
      </c>
      <c r="J30" s="7">
        <f t="shared" si="0"/>
        <v>191</v>
      </c>
      <c r="L30" s="20"/>
      <c r="N30" s="20"/>
    </row>
    <row r="31" spans="2:14">
      <c r="B31" s="4" t="s">
        <v>27</v>
      </c>
      <c r="C31" s="4"/>
      <c r="D31" s="4"/>
      <c r="E31" s="4"/>
      <c r="F31" s="4"/>
      <c r="G31" s="7">
        <v>3851</v>
      </c>
      <c r="H31" s="7"/>
      <c r="I31" s="7">
        <f>'H-02-01-07_2018 RRRP'!I31</f>
        <v>1032</v>
      </c>
      <c r="J31" s="7">
        <f t="shared" si="0"/>
        <v>-2819</v>
      </c>
    </row>
    <row r="32" spans="2:14">
      <c r="B32" s="4" t="s">
        <v>28</v>
      </c>
      <c r="C32" s="4"/>
      <c r="D32" s="4"/>
      <c r="E32" s="4"/>
      <c r="F32" s="4" t="s">
        <v>45</v>
      </c>
      <c r="G32" s="7">
        <v>1822</v>
      </c>
      <c r="H32" s="7"/>
      <c r="I32" s="7">
        <f>'H-02-01-07_2018 RRRP'!I32</f>
        <v>2052</v>
      </c>
      <c r="J32" s="7">
        <f t="shared" si="0"/>
        <v>230</v>
      </c>
    </row>
    <row r="33" spans="2:13">
      <c r="B33" s="4" t="s">
        <v>29</v>
      </c>
      <c r="C33" s="4"/>
      <c r="D33" s="4"/>
      <c r="E33" s="4"/>
      <c r="F33" s="4"/>
      <c r="G33" s="7">
        <v>0</v>
      </c>
      <c r="H33" s="7"/>
      <c r="I33" s="7">
        <f>'H-02-01-07_2018 RRRP'!I33</f>
        <v>0</v>
      </c>
      <c r="J33" s="7">
        <f t="shared" si="0"/>
        <v>0</v>
      </c>
    </row>
    <row r="34" spans="2:13">
      <c r="B34" s="4" t="s">
        <v>30</v>
      </c>
      <c r="C34" s="4"/>
      <c r="D34" s="4"/>
      <c r="E34" s="4"/>
      <c r="F34" s="4"/>
      <c r="G34" s="7">
        <v>-2</v>
      </c>
      <c r="H34" s="7"/>
      <c r="I34" s="7">
        <f>'H-02-01-07_2018 RRRP'!I34</f>
        <v>-69</v>
      </c>
      <c r="J34" s="7">
        <f t="shared" si="0"/>
        <v>-67</v>
      </c>
    </row>
    <row r="35" spans="2:13">
      <c r="B35" s="6" t="s">
        <v>31</v>
      </c>
      <c r="C35" s="4"/>
      <c r="D35" s="4"/>
      <c r="E35" s="4"/>
      <c r="F35" s="4"/>
      <c r="G35" s="9">
        <f>SUM(G23:G34)</f>
        <v>61851</v>
      </c>
      <c r="H35" s="9">
        <f>G35</f>
        <v>61851</v>
      </c>
      <c r="I35" s="9">
        <f>SUM(I23:I34)</f>
        <v>53834</v>
      </c>
      <c r="J35" s="9">
        <f>SUM(J23:J34)</f>
        <v>-8017</v>
      </c>
    </row>
    <row r="36" spans="2:13">
      <c r="B36" s="4"/>
      <c r="C36" s="4"/>
      <c r="D36" s="4"/>
      <c r="E36" s="4"/>
      <c r="F36" s="4"/>
      <c r="G36" s="7"/>
      <c r="H36" s="7"/>
      <c r="I36" s="7"/>
      <c r="J36" s="7"/>
    </row>
    <row r="37" spans="2:13">
      <c r="B37" s="6" t="s">
        <v>32</v>
      </c>
      <c r="C37" s="4"/>
      <c r="D37" s="4"/>
      <c r="E37" s="4"/>
      <c r="F37" s="4"/>
      <c r="G37" s="7">
        <f>G15+G20+G35</f>
        <v>1548</v>
      </c>
      <c r="H37" s="7"/>
      <c r="I37" s="7"/>
      <c r="J37" s="7"/>
      <c r="M37" s="20"/>
    </row>
    <row r="38" spans="2:13">
      <c r="B38" s="4"/>
      <c r="C38" s="4"/>
      <c r="D38" s="4"/>
      <c r="E38" s="4"/>
      <c r="F38" s="4"/>
      <c r="G38" s="7"/>
      <c r="H38" s="7"/>
      <c r="J38" s="7"/>
    </row>
    <row r="39" spans="2:13" ht="13.5" thickBot="1">
      <c r="B39" s="6" t="s">
        <v>33</v>
      </c>
      <c r="C39" s="6"/>
      <c r="D39" s="6"/>
      <c r="E39" s="6"/>
      <c r="F39" s="15">
        <v>43830</v>
      </c>
      <c r="G39" s="11"/>
      <c r="H39" s="11">
        <f>H10+H15+H20+H35</f>
        <v>6089.4170000000013</v>
      </c>
      <c r="J39" s="7"/>
      <c r="L39" s="21"/>
      <c r="M39" s="21"/>
    </row>
    <row r="40" spans="2:13">
      <c r="B40" s="4"/>
      <c r="C40" s="4"/>
      <c r="D40" s="4"/>
      <c r="E40" s="4"/>
      <c r="F40" s="4"/>
      <c r="G40" s="20"/>
      <c r="H40" s="4"/>
    </row>
    <row r="41" spans="2:13" ht="44.45" customHeight="1">
      <c r="B41" s="30" t="s">
        <v>52</v>
      </c>
      <c r="C41" s="30"/>
      <c r="D41" s="30"/>
      <c r="E41" s="30"/>
      <c r="F41" s="30"/>
      <c r="G41" s="30"/>
      <c r="H41" s="30"/>
      <c r="I41" s="30"/>
      <c r="J41" s="30"/>
    </row>
    <row r="42" spans="2:13" ht="82.35" customHeight="1">
      <c r="B42" s="30" t="s">
        <v>53</v>
      </c>
      <c r="C42" s="30"/>
      <c r="D42" s="30"/>
      <c r="E42" s="30"/>
      <c r="F42" s="30"/>
      <c r="G42" s="30"/>
      <c r="H42" s="30"/>
      <c r="I42" s="30"/>
      <c r="J42" s="30"/>
    </row>
    <row r="43" spans="2:13">
      <c r="B43" s="4" t="s">
        <v>54</v>
      </c>
      <c r="C43" s="4"/>
      <c r="D43" s="4"/>
      <c r="E43" s="4"/>
      <c r="F43" s="4"/>
      <c r="G43" s="4"/>
      <c r="H43" s="4"/>
      <c r="I43" s="4"/>
      <c r="J43" s="4"/>
    </row>
  </sheetData>
  <mergeCells count="7">
    <mergeCell ref="B41:J41"/>
    <mergeCell ref="B42:J42"/>
    <mergeCell ref="B2:J2"/>
    <mergeCell ref="B3:J3"/>
    <mergeCell ref="B4:J4"/>
    <mergeCell ref="B5:J5"/>
    <mergeCell ref="G7:H7"/>
  </mergeCells>
  <printOptions horizontalCentered="1"/>
  <pageMargins left="0.7" right="0.7" top="0.75" bottom="0.75" header="0.3" footer="0.3"/>
  <pageSetup scale="85" orientation="portrait" r:id="rId1"/>
  <ignoredErrors>
    <ignoredError sqref="H15:H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4F5A-B961-4B2C-BD4A-49BAD380EDA2}">
  <sheetPr>
    <tabColor theme="6"/>
  </sheetPr>
  <dimension ref="B2:N42"/>
  <sheetViews>
    <sheetView zoomScaleNormal="100" zoomScaleSheetLayoutView="90" workbookViewId="0">
      <selection activeCell="N25" sqref="N25"/>
    </sheetView>
  </sheetViews>
  <sheetFormatPr defaultColWidth="9.140625" defaultRowHeight="12.75"/>
  <cols>
    <col min="1" max="1" width="3.140625" style="18" customWidth="1"/>
    <col min="2" max="4" width="9.140625" style="18"/>
    <col min="5" max="5" width="9.5703125" style="18" customWidth="1"/>
    <col min="6" max="6" width="13.140625" style="18" customWidth="1"/>
    <col min="7" max="10" width="11.85546875" style="18" customWidth="1"/>
    <col min="11" max="11" width="2.5703125" style="18" customWidth="1"/>
    <col min="12" max="16384" width="9.140625" style="18"/>
  </cols>
  <sheetData>
    <row r="2" spans="2:10">
      <c r="B2" s="26" t="s">
        <v>0</v>
      </c>
      <c r="C2" s="26"/>
      <c r="D2" s="26"/>
      <c r="E2" s="26"/>
      <c r="F2" s="26"/>
      <c r="G2" s="26"/>
      <c r="H2" s="26"/>
      <c r="I2" s="26"/>
      <c r="J2" s="26"/>
    </row>
    <row r="3" spans="2:10" ht="28.7" customHeight="1">
      <c r="B3" s="31" t="s">
        <v>55</v>
      </c>
      <c r="C3" s="31"/>
      <c r="D3" s="31"/>
      <c r="E3" s="31"/>
      <c r="F3" s="31"/>
      <c r="G3" s="31"/>
      <c r="H3" s="31"/>
      <c r="I3" s="31"/>
      <c r="J3" s="31"/>
    </row>
    <row r="4" spans="2:10">
      <c r="B4" s="27" t="s">
        <v>56</v>
      </c>
      <c r="C4" s="27"/>
      <c r="D4" s="27"/>
      <c r="E4" s="27"/>
      <c r="F4" s="27"/>
      <c r="G4" s="27"/>
      <c r="H4" s="27"/>
      <c r="I4" s="27"/>
      <c r="J4" s="27"/>
    </row>
    <row r="5" spans="2:10">
      <c r="B5" s="27" t="s">
        <v>3</v>
      </c>
      <c r="C5" s="27"/>
      <c r="D5" s="27"/>
      <c r="E5" s="27"/>
      <c r="F5" s="27"/>
      <c r="G5" s="27"/>
      <c r="H5" s="27"/>
      <c r="I5" s="27"/>
      <c r="J5" s="27"/>
    </row>
    <row r="6" spans="2:10">
      <c r="B6" s="2"/>
      <c r="C6" s="2"/>
      <c r="D6" s="2"/>
      <c r="E6" s="4"/>
      <c r="F6" s="4"/>
      <c r="G6" s="4"/>
      <c r="H6" s="4"/>
    </row>
    <row r="7" spans="2:10" ht="24.75" customHeight="1">
      <c r="B7" s="4"/>
      <c r="C7" s="4"/>
      <c r="D7" s="4"/>
      <c r="E7" s="4"/>
      <c r="F7" s="4"/>
      <c r="G7" s="32" t="s">
        <v>38</v>
      </c>
      <c r="H7" s="32"/>
      <c r="I7" s="3" t="s">
        <v>4</v>
      </c>
      <c r="J7" s="3" t="s">
        <v>6</v>
      </c>
    </row>
    <row r="8" spans="2:10">
      <c r="B8" s="4"/>
      <c r="C8" s="4"/>
      <c r="D8" s="4"/>
      <c r="E8" s="4"/>
      <c r="F8" s="4"/>
      <c r="G8" s="14"/>
      <c r="H8" s="4"/>
    </row>
    <row r="9" spans="2:10">
      <c r="B9" s="4"/>
      <c r="C9" s="4"/>
      <c r="D9" s="4"/>
      <c r="E9" s="4"/>
      <c r="F9" s="4"/>
      <c r="G9" s="4"/>
      <c r="H9" s="4"/>
    </row>
    <row r="10" spans="2:10" ht="13.5" thickBot="1">
      <c r="B10" s="6" t="s">
        <v>9</v>
      </c>
      <c r="C10" s="4"/>
      <c r="D10" s="4"/>
      <c r="E10" s="4"/>
      <c r="F10" s="15">
        <v>43831</v>
      </c>
      <c r="G10" s="16"/>
      <c r="H10" s="19">
        <f>'H-02-01-07_2019 RRRP'!H39</f>
        <v>6089.4170000000013</v>
      </c>
    </row>
    <row r="11" spans="2:10">
      <c r="B11" s="8"/>
      <c r="C11" s="4"/>
      <c r="D11" s="4"/>
      <c r="E11" s="4"/>
      <c r="F11" s="4"/>
      <c r="G11" s="4"/>
      <c r="H11" s="4"/>
    </row>
    <row r="12" spans="2:10">
      <c r="B12" s="4" t="s">
        <v>11</v>
      </c>
      <c r="C12" s="4"/>
      <c r="D12" s="4"/>
      <c r="E12" s="4"/>
      <c r="F12" s="4"/>
      <c r="G12" s="7">
        <f>I12</f>
        <v>-35223</v>
      </c>
      <c r="H12" s="7"/>
      <c r="I12" s="7">
        <f>'H-02-01-07_2019 RRRP'!I12</f>
        <v>-35223</v>
      </c>
      <c r="J12" s="7"/>
    </row>
    <row r="13" spans="2:10">
      <c r="B13" s="4" t="s">
        <v>40</v>
      </c>
      <c r="C13" s="4"/>
      <c r="D13" s="4"/>
      <c r="E13" s="4"/>
      <c r="F13" s="4"/>
      <c r="G13" s="7">
        <v>0</v>
      </c>
      <c r="H13" s="7"/>
      <c r="I13" s="7">
        <f>'H-02-01-07_2019 RRRP'!I14</f>
        <v>0</v>
      </c>
      <c r="J13" s="7"/>
    </row>
    <row r="14" spans="2:10">
      <c r="B14" s="6" t="s">
        <v>13</v>
      </c>
      <c r="C14" s="4"/>
      <c r="D14" s="4"/>
      <c r="E14" s="4"/>
      <c r="F14" s="4"/>
      <c r="G14" s="9">
        <f>SUM(G12:G13)</f>
        <v>-35223</v>
      </c>
      <c r="H14" s="9">
        <f>G14</f>
        <v>-35223</v>
      </c>
      <c r="I14" s="9">
        <f>SUM(I12:I13)</f>
        <v>-35223</v>
      </c>
      <c r="J14" s="7"/>
    </row>
    <row r="15" spans="2:10">
      <c r="B15" s="4"/>
      <c r="C15" s="4"/>
      <c r="D15" s="4"/>
      <c r="E15" s="4"/>
      <c r="F15" s="4"/>
      <c r="G15" s="7"/>
      <c r="H15" s="7"/>
      <c r="I15" s="7"/>
      <c r="J15" s="7"/>
    </row>
    <row r="16" spans="2:10">
      <c r="B16" s="6" t="s">
        <v>14</v>
      </c>
      <c r="C16" s="4"/>
      <c r="D16" s="4"/>
      <c r="E16" s="4"/>
      <c r="F16" s="4"/>
      <c r="G16" s="7"/>
      <c r="H16" s="7"/>
    </row>
    <row r="17" spans="2:14">
      <c r="B17" s="4" t="s">
        <v>15</v>
      </c>
      <c r="C17" s="4"/>
      <c r="D17" s="4"/>
      <c r="E17" s="4"/>
      <c r="F17" s="4"/>
      <c r="G17" s="7">
        <v>-22348</v>
      </c>
      <c r="H17" s="7"/>
      <c r="I17" s="7">
        <f>'H-02-01-07_2019 RRRP'!I18</f>
        <v>-17612</v>
      </c>
      <c r="J17" s="7">
        <f>I17-G17</f>
        <v>4736</v>
      </c>
      <c r="N17" s="20"/>
    </row>
    <row r="18" spans="2:14">
      <c r="B18" s="4" t="s">
        <v>16</v>
      </c>
      <c r="C18" s="4"/>
      <c r="D18" s="4"/>
      <c r="E18" s="4"/>
      <c r="F18" s="4"/>
      <c r="G18" s="7">
        <v>-840</v>
      </c>
      <c r="H18" s="7"/>
      <c r="I18" s="7">
        <f>'H-02-01-07_2019 RRRP'!I19</f>
        <v>-999</v>
      </c>
      <c r="J18" s="7">
        <f>I18-G18</f>
        <v>-159</v>
      </c>
      <c r="N18" s="20"/>
    </row>
    <row r="19" spans="2:14">
      <c r="B19" s="6" t="s">
        <v>17</v>
      </c>
      <c r="C19" s="4"/>
      <c r="D19" s="4"/>
      <c r="E19" s="4"/>
      <c r="F19" s="6" t="s">
        <v>10</v>
      </c>
      <c r="G19" s="9">
        <f>SUM(G17:G18)</f>
        <v>-23188</v>
      </c>
      <c r="H19" s="9">
        <f>G19</f>
        <v>-23188</v>
      </c>
      <c r="I19" s="9">
        <f>SUM(I17:I18)</f>
        <v>-18611</v>
      </c>
      <c r="J19" s="9">
        <f>I19-G19</f>
        <v>4577</v>
      </c>
      <c r="N19" s="20"/>
    </row>
    <row r="20" spans="2:14">
      <c r="B20" s="4"/>
      <c r="C20" s="4"/>
      <c r="D20" s="4"/>
      <c r="E20" s="4"/>
      <c r="F20" s="4"/>
      <c r="G20" s="7"/>
      <c r="H20" s="7"/>
      <c r="I20" s="7"/>
      <c r="J20" s="7"/>
    </row>
    <row r="21" spans="2:14">
      <c r="B21" s="6" t="s">
        <v>18</v>
      </c>
      <c r="C21" s="4"/>
      <c r="D21" s="4"/>
      <c r="E21" s="4"/>
      <c r="F21" s="4"/>
      <c r="G21" s="7"/>
      <c r="I21" s="7"/>
      <c r="J21" s="7"/>
    </row>
    <row r="22" spans="2:14">
      <c r="B22" s="4" t="s">
        <v>42</v>
      </c>
      <c r="C22" s="4"/>
      <c r="D22" s="4"/>
      <c r="E22" s="4"/>
      <c r="F22" s="6" t="s">
        <v>39</v>
      </c>
      <c r="G22" s="10">
        <v>495</v>
      </c>
      <c r="H22" s="7"/>
      <c r="I22" s="12">
        <f>'H-02-01-07_2019 RRRP'!I23</f>
        <v>491</v>
      </c>
      <c r="J22" s="7">
        <f t="shared" ref="J22:J33" si="0">G22-I22</f>
        <v>4</v>
      </c>
    </row>
    <row r="23" spans="2:14">
      <c r="B23" s="4" t="s">
        <v>44</v>
      </c>
      <c r="C23" s="4"/>
      <c r="D23" s="4"/>
      <c r="E23" s="4"/>
      <c r="F23" s="6" t="s">
        <v>39</v>
      </c>
      <c r="G23" s="10">
        <v>1308</v>
      </c>
      <c r="H23" s="7"/>
      <c r="I23" s="10">
        <f>'H-02-01-07_2019 RRRP'!I24</f>
        <v>909</v>
      </c>
      <c r="J23" s="7">
        <f t="shared" si="0"/>
        <v>399</v>
      </c>
    </row>
    <row r="24" spans="2:14">
      <c r="B24" s="4" t="s">
        <v>21</v>
      </c>
      <c r="C24" s="4"/>
      <c r="D24" s="4"/>
      <c r="E24" s="4"/>
      <c r="F24" s="4"/>
      <c r="G24" s="7">
        <v>19383</v>
      </c>
      <c r="H24" s="7"/>
      <c r="I24" s="10">
        <f>'H-02-01-07_2019 RRRP'!I25</f>
        <v>19943</v>
      </c>
      <c r="J24" s="7">
        <f t="shared" si="0"/>
        <v>-560</v>
      </c>
    </row>
    <row r="25" spans="2:14">
      <c r="B25" s="4" t="s">
        <v>22</v>
      </c>
      <c r="C25" s="4"/>
      <c r="D25" s="4"/>
      <c r="E25" s="4"/>
      <c r="F25" s="4"/>
      <c r="G25" s="7">
        <v>29166</v>
      </c>
      <c r="H25" s="7"/>
      <c r="I25" s="10">
        <f>'H-02-01-07_2019 RRRP'!I26</f>
        <v>25900</v>
      </c>
      <c r="J25" s="7">
        <f t="shared" si="0"/>
        <v>3266</v>
      </c>
    </row>
    <row r="26" spans="2:14">
      <c r="B26" s="4" t="s">
        <v>23</v>
      </c>
      <c r="C26" s="4"/>
      <c r="D26" s="4"/>
      <c r="E26" s="4"/>
      <c r="F26" s="4"/>
      <c r="G26" s="7">
        <v>1779</v>
      </c>
      <c r="H26" s="7"/>
      <c r="I26" s="10">
        <f>'H-02-01-07_2019 RRRP'!I27</f>
        <v>0</v>
      </c>
      <c r="J26" s="7">
        <f t="shared" si="0"/>
        <v>1779</v>
      </c>
    </row>
    <row r="27" spans="2:14">
      <c r="B27" s="4" t="s">
        <v>24</v>
      </c>
      <c r="C27" s="4"/>
      <c r="D27" s="4"/>
      <c r="E27" s="4"/>
      <c r="F27" s="4"/>
      <c r="G27" s="7">
        <f>'H-02-01-07_RRRP Summary'!K28</f>
        <v>17</v>
      </c>
      <c r="H27" s="7"/>
      <c r="I27" s="10">
        <f>'H-02-01-07_2019 RRRP'!I28</f>
        <v>42</v>
      </c>
      <c r="J27" s="7">
        <f t="shared" si="0"/>
        <v>-25</v>
      </c>
      <c r="L27" s="20"/>
      <c r="N27" s="20"/>
    </row>
    <row r="28" spans="2:14">
      <c r="B28" s="4" t="s">
        <v>25</v>
      </c>
      <c r="C28" s="4"/>
      <c r="D28" s="4"/>
      <c r="E28" s="4"/>
      <c r="F28" s="4"/>
      <c r="G28" s="7">
        <f>'H-02-01-07_RRRP Summary'!K29</f>
        <v>22</v>
      </c>
      <c r="H28" s="7"/>
      <c r="I28" s="10">
        <f>'H-02-01-07_2019 RRRP'!I29</f>
        <v>31</v>
      </c>
      <c r="J28" s="7">
        <f t="shared" si="0"/>
        <v>-9</v>
      </c>
      <c r="L28" s="20"/>
      <c r="N28" s="20"/>
    </row>
    <row r="29" spans="2:14">
      <c r="B29" s="4" t="s">
        <v>26</v>
      </c>
      <c r="C29" s="4"/>
      <c r="D29" s="4"/>
      <c r="E29" s="4"/>
      <c r="F29" s="4"/>
      <c r="G29" s="7">
        <v>3070</v>
      </c>
      <c r="H29" s="7"/>
      <c r="I29" s="10">
        <f>'H-02-01-07_2019 RRRP'!I30</f>
        <v>3503</v>
      </c>
      <c r="J29" s="7">
        <f t="shared" si="0"/>
        <v>-433</v>
      </c>
      <c r="L29" s="20"/>
      <c r="N29" s="20"/>
    </row>
    <row r="30" spans="2:14">
      <c r="B30" s="4" t="s">
        <v>27</v>
      </c>
      <c r="C30" s="4"/>
      <c r="D30" s="4"/>
      <c r="E30" s="4"/>
      <c r="F30" s="4"/>
      <c r="G30" s="7">
        <v>870</v>
      </c>
      <c r="H30" s="7"/>
      <c r="I30" s="10">
        <f>'H-02-01-07_2019 RRRP'!I31</f>
        <v>1032</v>
      </c>
      <c r="J30" s="7">
        <f t="shared" si="0"/>
        <v>-162</v>
      </c>
    </row>
    <row r="31" spans="2:14">
      <c r="B31" s="4" t="s">
        <v>28</v>
      </c>
      <c r="C31" s="4"/>
      <c r="D31" s="4"/>
      <c r="E31" s="4"/>
      <c r="F31" s="4" t="s">
        <v>45</v>
      </c>
      <c r="G31" s="7">
        <v>1813</v>
      </c>
      <c r="H31" s="7"/>
      <c r="I31" s="10">
        <f>'H-02-01-07_2019 RRRP'!I32</f>
        <v>2052</v>
      </c>
      <c r="J31" s="7">
        <f t="shared" si="0"/>
        <v>-239</v>
      </c>
    </row>
    <row r="32" spans="2:14">
      <c r="B32" s="4" t="s">
        <v>29</v>
      </c>
      <c r="C32" s="4"/>
      <c r="D32" s="4"/>
      <c r="E32" s="4"/>
      <c r="F32" s="4" t="s">
        <v>45</v>
      </c>
      <c r="G32" s="7">
        <v>0</v>
      </c>
      <c r="H32" s="7"/>
      <c r="I32" s="10">
        <f>'H-02-01-07_2019 RRRP'!I33</f>
        <v>0</v>
      </c>
      <c r="J32" s="7">
        <f t="shared" si="0"/>
        <v>0</v>
      </c>
    </row>
    <row r="33" spans="2:13">
      <c r="B33" s="4" t="s">
        <v>30</v>
      </c>
      <c r="C33" s="4"/>
      <c r="D33" s="4"/>
      <c r="E33" s="4"/>
      <c r="F33" s="4"/>
      <c r="G33" s="7">
        <v>-3</v>
      </c>
      <c r="H33" s="7"/>
      <c r="I33" s="10">
        <f>'H-02-01-07_2019 RRRP'!I34</f>
        <v>-69</v>
      </c>
      <c r="J33" s="7">
        <f t="shared" si="0"/>
        <v>66</v>
      </c>
    </row>
    <row r="34" spans="2:13">
      <c r="B34" s="6" t="s">
        <v>31</v>
      </c>
      <c r="C34" s="4"/>
      <c r="D34" s="4"/>
      <c r="E34" s="4"/>
      <c r="F34" s="4"/>
      <c r="G34" s="9">
        <f>SUM(G22:G33)</f>
        <v>57920</v>
      </c>
      <c r="H34" s="9">
        <f>G34</f>
        <v>57920</v>
      </c>
      <c r="I34" s="9">
        <f>SUM(I22:I33)</f>
        <v>53834</v>
      </c>
      <c r="J34" s="9">
        <f>SUM(J22:J33)</f>
        <v>4086</v>
      </c>
    </row>
    <row r="35" spans="2:13">
      <c r="B35" s="4"/>
      <c r="C35" s="4"/>
      <c r="D35" s="4"/>
      <c r="E35" s="4"/>
      <c r="F35" s="4"/>
      <c r="G35" s="7"/>
      <c r="H35" s="7"/>
      <c r="I35" s="7"/>
      <c r="J35" s="7"/>
    </row>
    <row r="36" spans="2:13">
      <c r="B36" s="6" t="s">
        <v>32</v>
      </c>
      <c r="C36" s="4"/>
      <c r="D36" s="4"/>
      <c r="E36" s="4"/>
      <c r="F36" s="4"/>
      <c r="G36" s="7">
        <f>G14+G19+G34</f>
        <v>-491</v>
      </c>
      <c r="H36" s="7"/>
      <c r="I36" s="7"/>
      <c r="J36" s="7"/>
    </row>
    <row r="37" spans="2:13">
      <c r="B37" s="4"/>
      <c r="C37" s="4"/>
      <c r="D37" s="4"/>
      <c r="E37" s="4"/>
      <c r="F37" s="4"/>
      <c r="G37" s="7"/>
      <c r="H37" s="7"/>
      <c r="J37" s="7"/>
    </row>
    <row r="38" spans="2:13" ht="13.5" thickBot="1">
      <c r="B38" s="6" t="s">
        <v>33</v>
      </c>
      <c r="C38" s="6"/>
      <c r="D38" s="6"/>
      <c r="E38" s="6"/>
      <c r="F38" s="15">
        <v>44196</v>
      </c>
      <c r="G38" s="11"/>
      <c r="H38" s="11">
        <f>H10+H14+H19+H34</f>
        <v>5598.4170000000013</v>
      </c>
      <c r="J38" s="7"/>
      <c r="L38" s="20"/>
      <c r="M38" s="20"/>
    </row>
    <row r="39" spans="2:13">
      <c r="B39" s="4"/>
      <c r="C39" s="4"/>
      <c r="D39" s="4"/>
      <c r="E39" s="4"/>
      <c r="F39" s="4"/>
      <c r="G39" s="20"/>
      <c r="H39" s="4"/>
    </row>
    <row r="40" spans="2:13" ht="84.6" customHeight="1">
      <c r="B40" s="30" t="s">
        <v>57</v>
      </c>
      <c r="C40" s="30"/>
      <c r="D40" s="30"/>
      <c r="E40" s="30"/>
      <c r="F40" s="30"/>
      <c r="G40" s="30"/>
      <c r="H40" s="30"/>
      <c r="I40" s="30"/>
      <c r="J40" s="30"/>
    </row>
    <row r="41" spans="2:13">
      <c r="B41" s="4" t="s">
        <v>35</v>
      </c>
      <c r="C41" s="17"/>
      <c r="D41" s="17"/>
      <c r="E41" s="17"/>
      <c r="F41" s="17"/>
      <c r="G41" s="17"/>
      <c r="H41" s="17"/>
      <c r="I41" s="17"/>
      <c r="J41" s="17"/>
      <c r="K41" s="22"/>
    </row>
    <row r="42" spans="2:13" ht="17.25" customHeight="1">
      <c r="B42" s="17"/>
      <c r="C42" s="17"/>
      <c r="D42" s="17"/>
      <c r="E42" s="17"/>
      <c r="F42" s="17"/>
      <c r="G42" s="17"/>
      <c r="H42" s="17"/>
      <c r="I42" s="17"/>
      <c r="J42" s="17"/>
    </row>
  </sheetData>
  <mergeCells count="6">
    <mergeCell ref="B40:J40"/>
    <mergeCell ref="B2:J2"/>
    <mergeCell ref="B3:J3"/>
    <mergeCell ref="B4:J4"/>
    <mergeCell ref="B5:J5"/>
    <mergeCell ref="G7:H7"/>
  </mergeCells>
  <printOptions horizontalCentered="1"/>
  <pageMargins left="0.7" right="0.7" top="0.75" bottom="0.75" header="0.3" footer="0.3"/>
  <pageSetup scale="85" orientation="portrait" r:id="rId1"/>
  <ignoredErrors>
    <ignoredError sqref="H14:H3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760B-A0B2-445A-9932-A5058DC6A7F3}">
  <sheetPr>
    <tabColor theme="6"/>
  </sheetPr>
  <dimension ref="B2:N41"/>
  <sheetViews>
    <sheetView zoomScaleNormal="100" zoomScaleSheetLayoutView="120" workbookViewId="0">
      <selection activeCell="O27" sqref="O27"/>
    </sheetView>
  </sheetViews>
  <sheetFormatPr defaultColWidth="9.140625" defaultRowHeight="12.75"/>
  <cols>
    <col min="1" max="1" width="3.140625" style="18" customWidth="1"/>
    <col min="2" max="4" width="9.140625" style="18"/>
    <col min="5" max="5" width="10" style="18" customWidth="1"/>
    <col min="6" max="6" width="13.140625" style="18" customWidth="1"/>
    <col min="7" max="10" width="11.85546875" style="18" customWidth="1"/>
    <col min="11" max="11" width="2.85546875" style="18" customWidth="1"/>
    <col min="12" max="16384" width="9.140625" style="18"/>
  </cols>
  <sheetData>
    <row r="2" spans="2:10">
      <c r="B2" s="26" t="s">
        <v>0</v>
      </c>
      <c r="C2" s="26"/>
      <c r="D2" s="26"/>
      <c r="E2" s="26"/>
      <c r="F2" s="26"/>
      <c r="G2" s="26"/>
      <c r="H2" s="26"/>
      <c r="I2" s="26"/>
      <c r="J2" s="26"/>
    </row>
    <row r="3" spans="2:10" ht="27" customHeight="1">
      <c r="B3" s="31" t="s">
        <v>58</v>
      </c>
      <c r="C3" s="31"/>
      <c r="D3" s="31"/>
      <c r="E3" s="31"/>
      <c r="F3" s="31"/>
      <c r="G3" s="31"/>
      <c r="H3" s="31"/>
      <c r="I3" s="31"/>
      <c r="J3" s="31"/>
    </row>
    <row r="4" spans="2:10">
      <c r="B4" s="27" t="s">
        <v>59</v>
      </c>
      <c r="C4" s="27"/>
      <c r="D4" s="27"/>
      <c r="E4" s="27"/>
      <c r="F4" s="27"/>
      <c r="G4" s="27"/>
      <c r="H4" s="27"/>
      <c r="I4" s="27"/>
      <c r="J4" s="27"/>
    </row>
    <row r="5" spans="2:10">
      <c r="B5" s="27" t="s">
        <v>3</v>
      </c>
      <c r="C5" s="27"/>
      <c r="D5" s="27"/>
      <c r="E5" s="27"/>
      <c r="F5" s="27"/>
      <c r="G5" s="27"/>
      <c r="H5" s="27"/>
      <c r="I5" s="27"/>
      <c r="J5" s="27"/>
    </row>
    <row r="6" spans="2:10">
      <c r="B6" s="2"/>
      <c r="C6" s="2"/>
      <c r="D6" s="2"/>
      <c r="E6" s="4"/>
      <c r="F6" s="4"/>
      <c r="G6" s="4"/>
      <c r="H6" s="4"/>
    </row>
    <row r="7" spans="2:10" ht="24.75" customHeight="1">
      <c r="B7" s="4"/>
      <c r="C7" s="4"/>
      <c r="D7" s="4"/>
      <c r="E7" s="4"/>
      <c r="F7" s="4"/>
      <c r="G7" s="32" t="s">
        <v>38</v>
      </c>
      <c r="H7" s="32"/>
      <c r="I7" s="3" t="s">
        <v>4</v>
      </c>
      <c r="J7" s="3" t="s">
        <v>6</v>
      </c>
    </row>
    <row r="8" spans="2:10">
      <c r="B8" s="4"/>
      <c r="C8" s="4"/>
      <c r="D8" s="4"/>
      <c r="E8" s="4"/>
      <c r="F8" s="4"/>
      <c r="G8" s="14"/>
      <c r="H8" s="4"/>
    </row>
    <row r="9" spans="2:10">
      <c r="B9" s="4"/>
      <c r="C9" s="4"/>
      <c r="D9" s="4"/>
      <c r="E9" s="4"/>
      <c r="F9" s="4"/>
      <c r="G9" s="4"/>
      <c r="H9" s="4"/>
    </row>
    <row r="10" spans="2:10" ht="13.5" thickBot="1">
      <c r="B10" s="6" t="s">
        <v>9</v>
      </c>
      <c r="C10" s="4"/>
      <c r="D10" s="4"/>
      <c r="E10" s="4"/>
      <c r="F10" s="15">
        <v>44197</v>
      </c>
      <c r="G10" s="16"/>
      <c r="H10" s="19">
        <f>'H-02-01-07_2020 RRRP'!H38</f>
        <v>5598.4170000000013</v>
      </c>
    </row>
    <row r="11" spans="2:10">
      <c r="B11" s="8"/>
      <c r="C11" s="4"/>
      <c r="D11" s="4"/>
      <c r="E11" s="4"/>
      <c r="F11" s="4"/>
      <c r="G11" s="4"/>
      <c r="H11" s="4"/>
    </row>
    <row r="12" spans="2:10">
      <c r="B12" s="4" t="s">
        <v>11</v>
      </c>
      <c r="C12" s="4"/>
      <c r="D12" s="4"/>
      <c r="E12" s="4"/>
      <c r="F12" s="4"/>
      <c r="G12" s="7">
        <f>I12</f>
        <v>-35223</v>
      </c>
      <c r="H12" s="7"/>
      <c r="I12" s="7">
        <f>'H-02-01-07_2020 RRRP'!I12</f>
        <v>-35223</v>
      </c>
      <c r="J12" s="7"/>
    </row>
    <row r="13" spans="2:10">
      <c r="B13" s="4" t="s">
        <v>40</v>
      </c>
      <c r="C13" s="4"/>
      <c r="D13" s="4"/>
      <c r="E13" s="4"/>
      <c r="F13" s="4"/>
      <c r="G13" s="7">
        <v>0</v>
      </c>
      <c r="H13" s="7"/>
      <c r="I13" s="7">
        <f>'H-02-01-07_2020 RRRP'!I13</f>
        <v>0</v>
      </c>
      <c r="J13" s="7"/>
    </row>
    <row r="14" spans="2:10">
      <c r="B14" s="6" t="s">
        <v>13</v>
      </c>
      <c r="C14" s="4"/>
      <c r="D14" s="4"/>
      <c r="E14" s="4"/>
      <c r="F14" s="4"/>
      <c r="G14" s="9">
        <f>SUM(G12:G13)</f>
        <v>-35223</v>
      </c>
      <c r="H14" s="9">
        <f>G14</f>
        <v>-35223</v>
      </c>
      <c r="I14" s="9">
        <f>SUM(I12:I13)</f>
        <v>-35223</v>
      </c>
      <c r="J14" s="7"/>
    </row>
    <row r="15" spans="2:10">
      <c r="B15" s="4"/>
      <c r="C15" s="4"/>
      <c r="D15" s="4"/>
      <c r="E15" s="4"/>
      <c r="F15" s="4"/>
      <c r="G15" s="7"/>
      <c r="H15" s="7"/>
      <c r="I15" s="7"/>
      <c r="J15" s="7"/>
    </row>
    <row r="16" spans="2:10">
      <c r="B16" s="6" t="s">
        <v>14</v>
      </c>
      <c r="C16" s="4"/>
      <c r="D16" s="4"/>
      <c r="E16" s="4"/>
      <c r="F16" s="4"/>
      <c r="G16" s="7"/>
      <c r="H16" s="7"/>
    </row>
    <row r="17" spans="2:14">
      <c r="B17" s="4" t="s">
        <v>15</v>
      </c>
      <c r="C17" s="4"/>
      <c r="D17" s="4"/>
      <c r="E17" s="4"/>
      <c r="F17" s="4"/>
      <c r="G17" s="7">
        <v>-22585</v>
      </c>
      <c r="H17" s="7"/>
      <c r="I17" s="7">
        <f>'H-02-01-07_2020 RRRP'!I17</f>
        <v>-17612</v>
      </c>
      <c r="J17" s="7">
        <f>I17-G17</f>
        <v>4973</v>
      </c>
    </row>
    <row r="18" spans="2:14">
      <c r="B18" s="4" t="s">
        <v>16</v>
      </c>
      <c r="C18" s="4"/>
      <c r="D18" s="4"/>
      <c r="E18" s="4"/>
      <c r="F18" s="4"/>
      <c r="G18" s="7">
        <v>-1330</v>
      </c>
      <c r="H18" s="7"/>
      <c r="I18" s="7">
        <f>'H-02-01-07_2020 RRRP'!I18</f>
        <v>-999</v>
      </c>
      <c r="J18" s="7">
        <f>I18-G18</f>
        <v>331</v>
      </c>
    </row>
    <row r="19" spans="2:14">
      <c r="B19" s="6" t="s">
        <v>17</v>
      </c>
      <c r="C19" s="4"/>
      <c r="D19" s="4"/>
      <c r="E19" s="4"/>
      <c r="F19" s="6" t="s">
        <v>10</v>
      </c>
      <c r="G19" s="9">
        <f>SUM(G17:G18)</f>
        <v>-23915</v>
      </c>
      <c r="H19" s="9">
        <f>G19</f>
        <v>-23915</v>
      </c>
      <c r="I19" s="9">
        <f>SUM(I17:I18)</f>
        <v>-18611</v>
      </c>
      <c r="J19" s="9">
        <f>I19-G19</f>
        <v>5304</v>
      </c>
    </row>
    <row r="20" spans="2:14">
      <c r="B20" s="4"/>
      <c r="C20" s="4"/>
      <c r="D20" s="4"/>
      <c r="E20" s="4"/>
      <c r="F20" s="4"/>
      <c r="G20" s="7"/>
      <c r="H20" s="7"/>
      <c r="I20" s="7"/>
      <c r="J20" s="7"/>
    </row>
    <row r="21" spans="2:14">
      <c r="B21" s="6" t="s">
        <v>18</v>
      </c>
      <c r="C21" s="4"/>
      <c r="D21" s="4"/>
      <c r="E21" s="4"/>
      <c r="F21" s="4"/>
      <c r="G21" s="7"/>
      <c r="I21" s="7"/>
      <c r="J21" s="7"/>
    </row>
    <row r="22" spans="2:14">
      <c r="B22" s="4" t="s">
        <v>42</v>
      </c>
      <c r="C22" s="4"/>
      <c r="D22" s="4"/>
      <c r="E22" s="4"/>
      <c r="F22" s="6" t="s">
        <v>39</v>
      </c>
      <c r="G22" s="10">
        <v>474</v>
      </c>
      <c r="H22" s="7"/>
      <c r="I22" s="12">
        <f>'H-02-01-07_2020 RRRP'!I22</f>
        <v>491</v>
      </c>
      <c r="J22" s="7">
        <f t="shared" ref="J22:J33" si="0">G22-I22</f>
        <v>-17</v>
      </c>
    </row>
    <row r="23" spans="2:14">
      <c r="B23" s="4" t="s">
        <v>44</v>
      </c>
      <c r="C23" s="4"/>
      <c r="D23" s="4"/>
      <c r="E23" s="4"/>
      <c r="F23" s="6" t="s">
        <v>39</v>
      </c>
      <c r="G23" s="10">
        <v>997</v>
      </c>
      <c r="H23" s="7"/>
      <c r="I23" s="10">
        <f>'H-02-01-07_2020 RRRP'!I23</f>
        <v>909</v>
      </c>
      <c r="J23" s="7">
        <f t="shared" si="0"/>
        <v>88</v>
      </c>
    </row>
    <row r="24" spans="2:14">
      <c r="B24" s="4" t="s">
        <v>21</v>
      </c>
      <c r="C24" s="4"/>
      <c r="D24" s="4"/>
      <c r="E24" s="4"/>
      <c r="F24" s="4"/>
      <c r="G24" s="10">
        <v>19135</v>
      </c>
      <c r="H24" s="7"/>
      <c r="I24" s="10">
        <f>'H-02-01-07_2020 RRRP'!I24</f>
        <v>19943</v>
      </c>
      <c r="J24" s="7">
        <f t="shared" si="0"/>
        <v>-808</v>
      </c>
    </row>
    <row r="25" spans="2:14">
      <c r="B25" s="4" t="s">
        <v>22</v>
      </c>
      <c r="C25" s="4"/>
      <c r="D25" s="4"/>
      <c r="E25" s="4"/>
      <c r="F25" s="4"/>
      <c r="G25" s="7">
        <v>34481</v>
      </c>
      <c r="H25" s="7"/>
      <c r="I25" s="10">
        <f>'H-02-01-07_2020 RRRP'!I25</f>
        <v>25900</v>
      </c>
      <c r="J25" s="7">
        <f t="shared" si="0"/>
        <v>8581</v>
      </c>
    </row>
    <row r="26" spans="2:14">
      <c r="B26" s="4" t="s">
        <v>23</v>
      </c>
      <c r="C26" s="4"/>
      <c r="D26" s="4"/>
      <c r="E26" s="4"/>
      <c r="F26" s="4"/>
      <c r="G26" s="7">
        <v>1584</v>
      </c>
      <c r="H26" s="7"/>
      <c r="I26" s="7">
        <v>0</v>
      </c>
      <c r="J26" s="7">
        <f t="shared" si="0"/>
        <v>1584</v>
      </c>
    </row>
    <row r="27" spans="2:14">
      <c r="B27" s="4" t="s">
        <v>24</v>
      </c>
      <c r="C27" s="4"/>
      <c r="D27" s="4"/>
      <c r="E27" s="4"/>
      <c r="F27" s="4"/>
      <c r="G27" s="7">
        <f>'H-02-01-07_RRRP Summary'!L28</f>
        <v>20</v>
      </c>
      <c r="H27" s="7"/>
      <c r="I27" s="10">
        <f>'H-02-01-07_2020 RRRP'!I27</f>
        <v>42</v>
      </c>
      <c r="J27" s="7">
        <f t="shared" si="0"/>
        <v>-22</v>
      </c>
      <c r="L27" s="20"/>
      <c r="N27" s="20"/>
    </row>
    <row r="28" spans="2:14">
      <c r="B28" s="4" t="s">
        <v>25</v>
      </c>
      <c r="C28" s="4"/>
      <c r="D28" s="4"/>
      <c r="E28" s="4"/>
      <c r="F28" s="4"/>
      <c r="G28" s="7">
        <f>'H-02-01-07_RRRP Summary'!L29</f>
        <v>26</v>
      </c>
      <c r="H28" s="7"/>
      <c r="I28" s="10">
        <f>'H-02-01-07_2020 RRRP'!I28</f>
        <v>31</v>
      </c>
      <c r="J28" s="7">
        <f t="shared" si="0"/>
        <v>-5</v>
      </c>
      <c r="L28" s="20"/>
      <c r="N28" s="20"/>
    </row>
    <row r="29" spans="2:14">
      <c r="B29" s="4" t="s">
        <v>26</v>
      </c>
      <c r="C29" s="4"/>
      <c r="D29" s="4"/>
      <c r="E29" s="4"/>
      <c r="F29" s="4"/>
      <c r="G29" s="7">
        <v>3355</v>
      </c>
      <c r="H29" s="7"/>
      <c r="I29" s="10">
        <f>'H-02-01-07_2020 RRRP'!I29</f>
        <v>3503</v>
      </c>
      <c r="J29" s="7">
        <f t="shared" si="0"/>
        <v>-148</v>
      </c>
      <c r="L29" s="20"/>
      <c r="N29" s="20"/>
    </row>
    <row r="30" spans="2:14">
      <c r="B30" s="4" t="s">
        <v>27</v>
      </c>
      <c r="C30" s="4"/>
      <c r="D30" s="4"/>
      <c r="E30" s="4"/>
      <c r="F30" s="4"/>
      <c r="G30" s="7">
        <v>1435</v>
      </c>
      <c r="H30" s="7"/>
      <c r="I30" s="10">
        <f>'H-02-01-07_2020 RRRP'!I30</f>
        <v>1032</v>
      </c>
      <c r="J30" s="7">
        <f t="shared" si="0"/>
        <v>403</v>
      </c>
    </row>
    <row r="31" spans="2:14">
      <c r="B31" s="4" t="s">
        <v>28</v>
      </c>
      <c r="C31" s="4"/>
      <c r="D31" s="4"/>
      <c r="E31" s="4"/>
      <c r="F31" s="4" t="s">
        <v>45</v>
      </c>
      <c r="G31" s="7">
        <v>1765</v>
      </c>
      <c r="H31" s="7"/>
      <c r="I31" s="10">
        <f>'H-02-01-07_2020 RRRP'!I31</f>
        <v>2052</v>
      </c>
      <c r="J31" s="7">
        <f t="shared" si="0"/>
        <v>-287</v>
      </c>
    </row>
    <row r="32" spans="2:14">
      <c r="B32" s="4" t="s">
        <v>29</v>
      </c>
      <c r="C32" s="4"/>
      <c r="D32" s="4"/>
      <c r="E32" s="4"/>
      <c r="F32" s="4"/>
      <c r="G32" s="7">
        <v>0</v>
      </c>
      <c r="H32" s="7"/>
      <c r="I32" s="7">
        <v>0</v>
      </c>
      <c r="J32" s="7">
        <f t="shared" si="0"/>
        <v>0</v>
      </c>
    </row>
    <row r="33" spans="2:12">
      <c r="B33" s="4" t="s">
        <v>30</v>
      </c>
      <c r="C33" s="4"/>
      <c r="D33" s="4"/>
      <c r="E33" s="4"/>
      <c r="F33" s="4"/>
      <c r="G33" s="7">
        <v>0</v>
      </c>
      <c r="H33" s="7"/>
      <c r="I33" s="10">
        <f>'H-02-01-07_2020 RRRP'!I33</f>
        <v>-69</v>
      </c>
      <c r="J33" s="7">
        <f t="shared" si="0"/>
        <v>69</v>
      </c>
    </row>
    <row r="34" spans="2:12">
      <c r="B34" s="6" t="s">
        <v>31</v>
      </c>
      <c r="C34" s="4"/>
      <c r="D34" s="4"/>
      <c r="E34" s="4"/>
      <c r="F34" s="4"/>
      <c r="G34" s="9">
        <f>SUM(G22:G33)</f>
        <v>63272</v>
      </c>
      <c r="H34" s="9">
        <f>G34</f>
        <v>63272</v>
      </c>
      <c r="I34" s="9">
        <f>SUM(I22:I33)</f>
        <v>53834</v>
      </c>
      <c r="J34" s="9">
        <f>SUM(J22:J33)</f>
        <v>9438</v>
      </c>
    </row>
    <row r="35" spans="2:12">
      <c r="B35" s="4"/>
      <c r="C35" s="4"/>
      <c r="D35" s="4"/>
      <c r="E35" s="4"/>
      <c r="F35" s="4"/>
      <c r="G35" s="7"/>
      <c r="H35" s="7"/>
      <c r="I35" s="7"/>
      <c r="J35" s="7"/>
    </row>
    <row r="36" spans="2:12">
      <c r="B36" s="6" t="s">
        <v>32</v>
      </c>
      <c r="C36" s="4"/>
      <c r="D36" s="4"/>
      <c r="E36" s="4"/>
      <c r="F36" s="4"/>
      <c r="G36" s="7">
        <f>G14+G19+G34</f>
        <v>4134</v>
      </c>
      <c r="H36" s="7"/>
      <c r="I36" s="7"/>
      <c r="J36" s="7"/>
    </row>
    <row r="37" spans="2:12">
      <c r="B37" s="4"/>
      <c r="C37" s="4"/>
      <c r="D37" s="4"/>
      <c r="E37" s="4"/>
      <c r="F37" s="4"/>
      <c r="G37" s="7"/>
      <c r="H37" s="7"/>
      <c r="J37" s="7"/>
    </row>
    <row r="38" spans="2:12" ht="13.5" thickBot="1">
      <c r="B38" s="6" t="s">
        <v>33</v>
      </c>
      <c r="C38" s="6"/>
      <c r="D38" s="6"/>
      <c r="E38" s="6"/>
      <c r="F38" s="15">
        <v>44561</v>
      </c>
      <c r="G38" s="11"/>
      <c r="H38" s="11">
        <f>H10+H14+H19+H34</f>
        <v>9732.4170000000013</v>
      </c>
      <c r="J38" s="7"/>
    </row>
    <row r="39" spans="2:12">
      <c r="B39" s="4"/>
      <c r="C39" s="4"/>
      <c r="D39" s="4"/>
      <c r="E39" s="4"/>
      <c r="F39" s="4"/>
      <c r="H39" s="4"/>
    </row>
    <row r="40" spans="2:12" ht="84" customHeight="1">
      <c r="B40" s="30" t="s">
        <v>60</v>
      </c>
      <c r="C40" s="30"/>
      <c r="D40" s="30"/>
      <c r="E40" s="30"/>
      <c r="F40" s="30"/>
      <c r="G40" s="30"/>
      <c r="H40" s="30"/>
      <c r="I40" s="30"/>
      <c r="J40" s="30"/>
    </row>
    <row r="41" spans="2:12">
      <c r="B41" s="4" t="s">
        <v>35</v>
      </c>
      <c r="L41" s="22"/>
    </row>
  </sheetData>
  <mergeCells count="6">
    <mergeCell ref="B40:J40"/>
    <mergeCell ref="B2:J2"/>
    <mergeCell ref="B3:J3"/>
    <mergeCell ref="B4:J4"/>
    <mergeCell ref="B5:J5"/>
    <mergeCell ref="G7:H7"/>
  </mergeCells>
  <printOptions horizontalCentered="1"/>
  <pageMargins left="0.7" right="0.7" top="0.75" bottom="0.75" header="0.3" footer="0.3"/>
  <pageSetup scale="86" orientation="portrait" r:id="rId1"/>
  <ignoredErrors>
    <ignoredError sqref="H14:H3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Alex.Zbarcea@HydroOne.com</DisplayName>
        <AccountId>30</AccountId>
        <AccountType/>
      </UserInfo>
      <UserInfo>
        <DisplayName>Murxmur.Ola@HydroOne.com</DisplayName>
        <AccountId>51</AccountId>
        <AccountType/>
      </UserInfo>
    </RA>
    <RAContact xmlns="7e651a3a-8d05-4ee0-9344-b668032e30e0">BURKE Kathleen</RAContact>
    <DraftReady xmlns="7e651a3a-8d05-4ee0-9344-b668032e30e0">Ready</DraftReady>
    <DocumentType xmlns="7e651a3a-8d05-4ee0-9344-b668032e30e0">Working Document</DocumentType>
    <RAApproved xmlns="7e651a3a-8d05-4ee0-9344-b668032e30e0">true</RAApproved>
    <Author0 xmlns="7e651a3a-8d05-4ee0-9344-b668032e30e0">
      <UserInfo>
        <DisplayName>Christine.Napierala@HydroOne.com</DisplayName>
        <AccountId>24</AccountId>
        <AccountType/>
      </UserInfo>
    </Author0>
    <CaseNumber_x002f_DocketNumber xmlns="7e651a3a-8d05-4ee0-9344-b668032e30e0">EB-2022-0041</CaseNumber_x002f_DocketNumber>
    <Formatted xmlns="7e651a3a-8d05-4ee0-9344-b668032e30e0">false</Formatted>
    <Legal_x0020_Review xmlns="7e651a3a-8d05-4ee0-9344-b668032e30e0">true</Legal_x0020_Review>
    <PDF xmlns="7e651a3a-8d05-4ee0-9344-b668032e30e0">false</PDF>
    <TaxCatchAll xmlns="1f5e108a-442b-424d-88d6-fdac133e65d6" xsi:nil="true"/>
    <IssueDate xmlns="7e651a3a-8d05-4ee0-9344-b668032e30e0">2022-10-19T04:00:00+00:00</IssueDate>
    <Applicant xmlns="7e651a3a-8d05-4ee0-9344-b668032e30e0">Hydro One Remote Communities Inc. - HORC</Applicant>
    <WitnessApproved xmlns="7e651a3a-8d05-4ee0-9344-b668032e30e0">true</WitnessApproved>
    <Strategic xmlns="7e651a3a-8d05-4ee0-9344-b668032e30e0">false</Strategic>
    <Docket xmlns="7e651a3a-8d05-4ee0-9344-b668032e30e0" xsi:nil="true"/>
    <Applicant0 xmlns="7e651a3a-8d05-4ee0-9344-b668032e30e0">Hydro One Remote Communities - HORCI</Applicant0>
    <lcf76f155ced4ddcb4097134ff3c332f xmlns="7e651a3a-8d05-4ee0-9344-b668032e30e0">
      <Terms xmlns="http://schemas.microsoft.com/office/infopath/2007/PartnerControls"/>
    </lcf76f155ced4ddcb4097134ff3c332f>
    <TitleofExhibit xmlns="7e651a3a-8d05-4ee0-9344-b668032e30e0">RRRP Variance Account Reconciliation Summary 2018-2021 (with breakout of Pension Costs and OPEBs)</TitleofExhibit>
    <TypeofDocument xmlns="7e651a3a-8d05-4ee0-9344-b668032e30e0" xsi:nil="true"/>
    <Confidential xmlns="7e651a3a-8d05-4ee0-9344-b668032e30e0">false</Confidential>
    <RADirectorApproved xmlns="7e651a3a-8d05-4ee0-9344-b668032e30e0">false</RADirectorApproved>
    <Witness xmlns="7e651a3a-8d05-4ee0-9344-b668032e30e0">
      <UserInfo>
        <DisplayName/>
        <AccountId xsi:nil="true"/>
        <AccountType/>
      </UserInfo>
    </Witnes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9" ma:contentTypeDescription="Create a new document." ma:contentTypeScope="" ma:versionID="d228a31d194bf90910355b4eb548bdb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87e8e24cb24ea659f5cde02346b72871"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Applicant0" ma:index="28"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restriction>
          </xsd:simpleType>
        </xsd:union>
      </xsd:simple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rgument-in-Chief"/>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Settlement Agreement"/>
          <xsd:enumeration value="Statute"/>
          <xsd:enumeration value="Submission"/>
          <xsd:enumeration value="Transcript"/>
          <xsd:enumeration value="Undertaking"/>
          <xsd:enumeration value="Working Document"/>
          <xsd:enumeration value="Bi-annual Report"/>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22DEAB-E90A-4C6C-A380-BF0DF7376A73}"/>
</file>

<file path=customXml/itemProps2.xml><?xml version="1.0" encoding="utf-8"?>
<ds:datastoreItem xmlns:ds="http://schemas.openxmlformats.org/officeDocument/2006/customXml" ds:itemID="{F022D2EE-90F8-4CDD-96D6-257F281F5D4D}"/>
</file>

<file path=customXml/itemProps3.xml><?xml version="1.0" encoding="utf-8"?>
<ds:datastoreItem xmlns:ds="http://schemas.openxmlformats.org/officeDocument/2006/customXml" ds:itemID="{A39F5A1C-BBCC-415B-B871-64272D95884D}"/>
</file>

<file path=docProps/app.xml><?xml version="1.0" encoding="utf-8"?>
<Properties xmlns="http://schemas.openxmlformats.org/officeDocument/2006/extended-properties" xmlns:vt="http://schemas.openxmlformats.org/officeDocument/2006/docPropsVTypes">
  <Application>Microsoft Excel Online</Application>
  <Manager/>
  <Company>Hydro One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OEB Approved Pension OM&amp;A Amount</dc:title>
  <dc:subject/>
  <dc:creator>NAPIERALA Christine</dc:creator>
  <cp:keywords/>
  <dc:description/>
  <cp:lastModifiedBy>BUT Judy</cp:lastModifiedBy>
  <cp:revision/>
  <dcterms:created xsi:type="dcterms:W3CDTF">2022-09-12T18:54:32Z</dcterms:created>
  <dcterms:modified xsi:type="dcterms:W3CDTF">2022-11-25T19:28:24Z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