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xr:revisionPtr revIDLastSave="0" documentId="13_ncr:1_{13300959-D6A9-4E77-B0C6-8ED6FB9FFDE0}" xr6:coauthVersionLast="47" xr6:coauthVersionMax="47" xr10:uidLastSave="{00000000-0000-0000-0000-000000000000}"/>
  <bookViews>
    <workbookView xWindow="-120" yWindow="-120" windowWidth="29040" windowHeight="15840" xr2:uid="{00000000-000D-0000-FFFF-FFFF00000000}"/>
  </bookViews>
  <sheets>
    <sheet name="Sheet1" sheetId="2" r:id="rId1"/>
  </sheets>
  <definedNames>
    <definedName name="_xlnm.Print_Area" localSheetId="0">Sheet1!$A$1:$K$53</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7" i="2" l="1"/>
  <c r="A18" i="2" l="1"/>
  <c r="A19" i="2" s="1"/>
  <c r="A20" i="2" s="1"/>
  <c r="A21" i="2" s="1"/>
  <c r="A22" i="2" s="1"/>
  <c r="A26" i="2"/>
  <c r="A27" i="2" s="1"/>
  <c r="A30" i="2" s="1"/>
  <c r="A31" i="2" s="1"/>
  <c r="A32" i="2" s="1"/>
  <c r="A33" i="2" s="1"/>
  <c r="A34" i="2" s="1"/>
  <c r="F34" i="2" l="1"/>
  <c r="A37" i="2"/>
  <c r="A38" i="2" s="1"/>
  <c r="A39" i="2" s="1"/>
  <c r="A40" i="2" s="1"/>
  <c r="A41" i="2" s="1"/>
  <c r="A42" i="2" s="1"/>
  <c r="F43" i="2"/>
  <c r="F45" i="2" l="1"/>
  <c r="A43" i="2"/>
  <c r="A45" i="2" s="1"/>
  <c r="G32" i="2" l="1"/>
  <c r="K32" i="2" l="1"/>
  <c r="I32" i="2"/>
  <c r="G33" i="2"/>
  <c r="G40" i="2"/>
  <c r="I40" i="2" s="1"/>
  <c r="G39" i="2"/>
  <c r="I39" i="2" s="1"/>
  <c r="G38" i="2"/>
  <c r="I38" i="2" s="1"/>
  <c r="G31" i="2"/>
  <c r="G24" i="2"/>
  <c r="G25" i="2"/>
  <c r="G26" i="2"/>
  <c r="G21" i="2"/>
  <c r="G22" i="2"/>
  <c r="G19" i="2"/>
  <c r="K24" i="2" l="1"/>
  <c r="I24" i="2"/>
  <c r="K31" i="2"/>
  <c r="I31" i="2"/>
  <c r="K33" i="2"/>
  <c r="I33" i="2"/>
  <c r="K22" i="2"/>
  <c r="I22" i="2"/>
  <c r="I19" i="2"/>
  <c r="K19" i="2"/>
  <c r="K21" i="2"/>
  <c r="I21" i="2"/>
  <c r="K26" i="2"/>
  <c r="I26" i="2"/>
  <c r="K25" i="2"/>
  <c r="I25" i="2"/>
  <c r="G20" i="2"/>
  <c r="G23" i="2"/>
  <c r="G37" i="2"/>
  <c r="I37" i="2" s="1"/>
  <c r="G18" i="2"/>
  <c r="I18" i="2" s="1"/>
  <c r="G41" i="2"/>
  <c r="I41" i="2" s="1"/>
  <c r="G30" i="2"/>
  <c r="E34" i="2"/>
  <c r="G42" i="2"/>
  <c r="I42" i="2" s="1"/>
  <c r="K18" i="2" l="1"/>
  <c r="K23" i="2"/>
  <c r="I23" i="2"/>
  <c r="I30" i="2"/>
  <c r="K30" i="2"/>
  <c r="K20" i="2"/>
  <c r="I20" i="2"/>
  <c r="E27" i="2"/>
  <c r="E43" i="2"/>
  <c r="E45" i="2" l="1"/>
</calcChain>
</file>

<file path=xl/sharedStrings.xml><?xml version="1.0" encoding="utf-8"?>
<sst xmlns="http://schemas.openxmlformats.org/spreadsheetml/2006/main" count="68" uniqueCount="57">
  <si>
    <t>(a)</t>
  </si>
  <si>
    <t>(b)</t>
  </si>
  <si>
    <t>EGD Rate Zone</t>
  </si>
  <si>
    <t>Rate 1</t>
  </si>
  <si>
    <t>Rate 6</t>
  </si>
  <si>
    <t>Rate 100</t>
  </si>
  <si>
    <t>Rate 110</t>
  </si>
  <si>
    <t>Rate 115</t>
  </si>
  <si>
    <t>Rate 135</t>
  </si>
  <si>
    <t>Rate 145</t>
  </si>
  <si>
    <t>Rate 170</t>
  </si>
  <si>
    <t>Total EGD Rate Zone</t>
  </si>
  <si>
    <t>Union North Rate Zone</t>
  </si>
  <si>
    <t>Rate 20</t>
  </si>
  <si>
    <t>Rate 25</t>
  </si>
  <si>
    <t>Total Union North Rate Zone</t>
  </si>
  <si>
    <t>Union South Rate Zone</t>
  </si>
  <si>
    <t>Rate M1</t>
  </si>
  <si>
    <t>Rate M2</t>
  </si>
  <si>
    <t xml:space="preserve">Rate M4 </t>
  </si>
  <si>
    <t xml:space="preserve">Rate M5 </t>
  </si>
  <si>
    <t xml:space="preserve">Rate M7 </t>
  </si>
  <si>
    <t>Total Union South Rate Zone</t>
  </si>
  <si>
    <t>Notes:</t>
  </si>
  <si>
    <t>(1)</t>
  </si>
  <si>
    <t>(2)</t>
  </si>
  <si>
    <t>(3)</t>
  </si>
  <si>
    <t>Load Balancing</t>
  </si>
  <si>
    <t>Transportation</t>
  </si>
  <si>
    <t>Rate 200</t>
  </si>
  <si>
    <t>Charge</t>
  </si>
  <si>
    <t>Gas Supply</t>
  </si>
  <si>
    <t>Western</t>
  </si>
  <si>
    <t>Forecast</t>
  </si>
  <si>
    <t>Component</t>
  </si>
  <si>
    <t>(10³m³)</t>
  </si>
  <si>
    <t>Particulars (cents/m³)</t>
  </si>
  <si>
    <t>Current Rate Classes</t>
  </si>
  <si>
    <t>Costs (1)</t>
  </si>
  <si>
    <t>Volumes (2)</t>
  </si>
  <si>
    <t>Common Transportation Rate (3)</t>
  </si>
  <si>
    <t>(4)</t>
  </si>
  <si>
    <t>Derivation of Gas Supply Transportation Charges</t>
  </si>
  <si>
    <t>Total</t>
  </si>
  <si>
    <t>Rate M9</t>
  </si>
  <si>
    <t>Common transportation rate per Exhibit 8, Tab 2, Schedule 2, Table 3.</t>
  </si>
  <si>
    <t>Line
No.</t>
  </si>
  <si>
    <t>($000s)</t>
  </si>
  <si>
    <t>Load balancing - transportation costs for general service and bundled contract rate classes per Exhibit 7, Tab 2, Schedule 1, Attachment 8, plus transmission costs for Rate 01 and Rate 10 in the Union North rate zone.</t>
  </si>
  <si>
    <t>General service and bundled contract rate class volumes per Exhibit 8, Tab 2, Schedule 8, Attachment 2, column (a).</t>
  </si>
  <si>
    <t>Gas supply Western transportation charge is not applicable to the Union South rate zone since there are no customers with an Empress point of receipt.</t>
  </si>
  <si>
    <t>Rate 01</t>
  </si>
  <si>
    <t>Rate 10</t>
  </si>
  <si>
    <t>Note (4)</t>
  </si>
  <si>
    <t>(d) = (c) + line 1</t>
  </si>
  <si>
    <t>(e) = (c) + line 1</t>
  </si>
  <si>
    <t>(c) = (a / b x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</si>
</sst>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_(* #,##0.0000_);_(* \(#,##0.0000\);_(* &quot;-&quot;??_);_(@_)"/>
    <numFmt numFmtId="166" formatCode="#,##0.0000_);\(#,##0.0000\)"/>
  </numFmts>
  <fonts count="5" x14ac:knownFonts="1">
    <font>
      <sz val="11"/>
      <color theme="1"/>
      <name val="Calibri"/>
      <family val="2"/>
      <scheme val="minor"/>
    </font>
    <font>
      <sz val="11"/>
      <color theme="1"/>
      <name val="Calibri"/>
      <family val="2"/>
      <scheme val="minor"/>
    </font>
    <font>
      <sz val="9"/>
      <color theme="1"/>
      <name val="Arial"/>
      <family val="2"/>
    </font>
    <font>
      <u/>
      <sz val="9"/>
      <color theme="1"/>
      <name val="Arial"/>
      <family val="2"/>
    </font>
    <font>
      <sz val="9"/>
      <name val="Arial"/>
      <family val="2"/>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s>
  <cellStyleXfs count="2">
    <xf numFmtId="0" fontId="0" fillId="0" borderId="0"/>
    <xf numFmtId="43" fontId="1" fillId="0" borderId="0" applyFont="0" applyFill="0" applyBorder="0" applyAlignment="0" applyProtection="0"/>
  </cellStyleXfs>
  <cellXfs count="54">
    <xf numFmtId="0" fontId="0" fillId="0" borderId="0" xfId="0"/>
    <xf numFmtId="0" fontId="2" fillId="0" borderId="0" xfId="0" applyFont="1" applyAlignment="1">
      <alignment horizontal="center"/>
    </xf>
    <xf numFmtId="0" fontId="3" fillId="0" borderId="0" xfId="0" applyFont="1" applyAlignment="1">
      <alignment horizontal="center"/>
    </xf>
    <xf numFmtId="0" fontId="2" fillId="0" borderId="0" xfId="0" applyFont="1" applyAlignment="1">
      <alignment horizontal="center" wrapText="1"/>
    </xf>
    <xf numFmtId="0" fontId="2" fillId="0" borderId="1" xfId="0" applyFont="1" applyBorder="1" applyAlignment="1">
      <alignment wrapText="1"/>
    </xf>
    <xf numFmtId="0" fontId="2" fillId="0" borderId="0" xfId="0" applyFont="1" applyAlignment="1">
      <alignment wrapText="1"/>
    </xf>
    <xf numFmtId="0" fontId="2" fillId="0" borderId="1" xfId="0" quotePrefix="1" applyFont="1" applyBorder="1" applyAlignment="1">
      <alignment horizontal="center" wrapText="1"/>
    </xf>
    <xf numFmtId="0" fontId="2" fillId="0" borderId="0" xfId="0" quotePrefix="1" applyFont="1" applyAlignment="1">
      <alignment horizontal="center" wrapText="1"/>
    </xf>
    <xf numFmtId="0" fontId="2" fillId="0" borderId="0" xfId="0" quotePrefix="1" applyFont="1" applyAlignment="1">
      <alignment horizontal="center"/>
    </xf>
    <xf numFmtId="0" fontId="3" fillId="0" borderId="0" xfId="0" applyFont="1" applyAlignment="1">
      <alignment horizontal="left"/>
    </xf>
    <xf numFmtId="0" fontId="2" fillId="0" borderId="0" xfId="0" applyFont="1" applyAlignment="1">
      <alignment horizontal="left" vertical="center" indent="1"/>
    </xf>
    <xf numFmtId="164" fontId="2" fillId="0" borderId="0" xfId="1" applyNumberFormat="1" applyFont="1" applyAlignment="1">
      <alignment horizontal="center"/>
    </xf>
    <xf numFmtId="164" fontId="2" fillId="0" borderId="0" xfId="1" applyNumberFormat="1" applyFont="1" applyBorder="1" applyAlignment="1">
      <alignment horizontal="center"/>
    </xf>
    <xf numFmtId="0" fontId="2" fillId="0" borderId="0" xfId="0" applyFont="1" applyAlignment="1">
      <alignment horizontal="left"/>
    </xf>
    <xf numFmtId="43" fontId="2" fillId="0" borderId="0" xfId="0" applyNumberFormat="1" applyFont="1" applyAlignment="1">
      <alignment horizontal="center"/>
    </xf>
    <xf numFmtId="0" fontId="4" fillId="0" borderId="0" xfId="0" applyFont="1" applyAlignment="1">
      <alignment horizontal="left" vertical="center" indent="1"/>
    </xf>
    <xf numFmtId="0" fontId="4" fillId="0" borderId="0" xfId="0" applyFont="1" applyAlignment="1">
      <alignment vertical="center"/>
    </xf>
    <xf numFmtId="164" fontId="2" fillId="0" borderId="0" xfId="0" applyNumberFormat="1" applyFont="1" applyAlignment="1">
      <alignment horizontal="center"/>
    </xf>
    <xf numFmtId="165" fontId="2" fillId="0" borderId="0" xfId="1" applyNumberFormat="1" applyFont="1" applyAlignment="1">
      <alignment horizontal="center"/>
    </xf>
    <xf numFmtId="0" fontId="2"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horizontal="right"/>
    </xf>
    <xf numFmtId="0" fontId="2" fillId="0" borderId="0" xfId="0" applyFont="1"/>
    <xf numFmtId="0" fontId="4" fillId="0" borderId="0" xfId="0" applyFont="1" applyAlignment="1">
      <alignment horizontal="right"/>
    </xf>
    <xf numFmtId="0" fontId="2" fillId="0" borderId="1" xfId="0" applyFont="1" applyBorder="1" applyAlignment="1">
      <alignment horizontal="center" vertical="center"/>
    </xf>
    <xf numFmtId="165" fontId="2" fillId="0" borderId="0" xfId="0" applyNumberFormat="1" applyFont="1"/>
    <xf numFmtId="0" fontId="2" fillId="0" borderId="1" xfId="0" applyFont="1" applyBorder="1" applyAlignment="1">
      <alignment horizontal="center"/>
    </xf>
    <xf numFmtId="0" fontId="2" fillId="0" borderId="0" xfId="0" quotePrefix="1" applyFont="1" applyBorder="1" applyAlignment="1">
      <alignment horizontal="center" wrapText="1"/>
    </xf>
    <xf numFmtId="0" fontId="2" fillId="0" borderId="0" xfId="0" applyFont="1" applyBorder="1" applyAlignment="1">
      <alignment horizontal="center" wrapText="1"/>
    </xf>
    <xf numFmtId="0" fontId="2" fillId="0" borderId="1" xfId="0" quotePrefix="1" applyFont="1" applyBorder="1" applyAlignment="1">
      <alignment horizontal="center"/>
    </xf>
    <xf numFmtId="0" fontId="2" fillId="0" borderId="0" xfId="0" applyFont="1" applyAlignment="1"/>
    <xf numFmtId="0" fontId="2" fillId="0" borderId="0" xfId="0" applyFont="1" applyAlignment="1">
      <alignment horizontal="center"/>
    </xf>
    <xf numFmtId="0" fontId="2" fillId="0" borderId="0" xfId="0" applyFont="1" applyAlignment="1">
      <alignment horizontal="center"/>
    </xf>
    <xf numFmtId="0" fontId="2" fillId="0" borderId="0" xfId="0" applyFont="1" applyAlignment="1">
      <alignment horizontal="center"/>
    </xf>
    <xf numFmtId="0" fontId="2" fillId="0" borderId="0" xfId="0" applyFont="1" applyFill="1" applyAlignment="1">
      <alignment horizontal="left"/>
    </xf>
    <xf numFmtId="0" fontId="2" fillId="0" borderId="0" xfId="0" applyFont="1" applyAlignment="1">
      <alignment vertical="top"/>
    </xf>
    <xf numFmtId="0" fontId="4" fillId="0" borderId="0" xfId="0" applyFont="1" applyAlignment="1">
      <alignment horizontal="left" vertical="top"/>
    </xf>
    <xf numFmtId="164" fontId="2" fillId="0" borderId="0" xfId="1" applyNumberFormat="1" applyFont="1" applyAlignment="1">
      <alignment horizontal="center" vertical="top"/>
    </xf>
    <xf numFmtId="0" fontId="2" fillId="0" borderId="0" xfId="0" applyFont="1" applyAlignment="1">
      <alignment horizontal="center" vertical="top"/>
    </xf>
    <xf numFmtId="164" fontId="2" fillId="0" borderId="0" xfId="0" applyNumberFormat="1" applyFont="1" applyAlignment="1">
      <alignment horizontal="center" vertical="top"/>
    </xf>
    <xf numFmtId="0" fontId="2" fillId="0" borderId="0" xfId="0" applyFont="1" applyAlignment="1">
      <alignment horizontal="left" vertical="top"/>
    </xf>
    <xf numFmtId="164" fontId="2" fillId="0" borderId="0" xfId="1" applyNumberFormat="1" applyFont="1" applyFill="1" applyAlignment="1">
      <alignment horizontal="center" vertical="top"/>
    </xf>
    <xf numFmtId="37" fontId="2" fillId="0" borderId="0" xfId="1" applyNumberFormat="1" applyFont="1" applyAlignment="1">
      <alignment horizontal="center"/>
    </xf>
    <xf numFmtId="166" fontId="2" fillId="0" borderId="0" xfId="1" applyNumberFormat="1" applyFont="1" applyBorder="1" applyAlignment="1">
      <alignment horizontal="center"/>
    </xf>
    <xf numFmtId="166" fontId="2" fillId="0" borderId="0" xfId="0" applyNumberFormat="1" applyFont="1" applyAlignment="1">
      <alignment horizontal="center"/>
    </xf>
    <xf numFmtId="37" fontId="2" fillId="0" borderId="2" xfId="1" applyNumberFormat="1" applyFont="1" applyBorder="1" applyAlignment="1">
      <alignment horizontal="center"/>
    </xf>
    <xf numFmtId="37" fontId="2" fillId="0" borderId="3" xfId="1" applyNumberFormat="1" applyFont="1" applyBorder="1" applyAlignment="1">
      <alignment horizontal="center"/>
    </xf>
    <xf numFmtId="0" fontId="4" fillId="0" borderId="0" xfId="0" applyFont="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center" wrapText="1"/>
    </xf>
    <xf numFmtId="0" fontId="2" fillId="0" borderId="1" xfId="0" applyFont="1" applyBorder="1" applyAlignment="1">
      <alignment horizontal="center" wrapText="1"/>
    </xf>
    <xf numFmtId="0" fontId="3" fillId="0" borderId="0" xfId="0" applyFont="1" applyAlignment="1">
      <alignment horizontal="center"/>
    </xf>
    <xf numFmtId="0" fontId="2" fillId="0" borderId="1" xfId="0" applyFont="1" applyBorder="1" applyAlignment="1">
      <alignment horizontal="center"/>
    </xf>
    <xf numFmtId="0" fontId="2"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7C4FB-BFE5-4220-9DEC-77D929A546D2}">
  <sheetPr>
    <pageSetUpPr fitToPage="1"/>
  </sheetPr>
  <dimension ref="A1:X58"/>
  <sheetViews>
    <sheetView tabSelected="1" view="pageLayout" zoomScaleNormal="100" workbookViewId="0"/>
  </sheetViews>
  <sheetFormatPr defaultColWidth="9.140625" defaultRowHeight="12.75" customHeight="1" x14ac:dyDescent="0.2"/>
  <cols>
    <col min="1" max="1" width="4.7109375" style="1" customWidth="1"/>
    <col min="2" max="2" width="1.7109375" style="1" customWidth="1"/>
    <col min="3" max="3" width="24.85546875" style="1" customWidth="1"/>
    <col min="4" max="4" width="1.7109375" style="1" customWidth="1"/>
    <col min="5" max="5" width="12.7109375" style="1" customWidth="1"/>
    <col min="6" max="6" width="12" style="1" customWidth="1"/>
    <col min="7" max="7" width="12.7109375" style="1" customWidth="1"/>
    <col min="8" max="8" width="1.7109375" style="1" customWidth="1"/>
    <col min="9" max="9" width="13.140625" style="22" customWidth="1"/>
    <col min="10" max="10" width="1.7109375" style="22" customWidth="1"/>
    <col min="11" max="11" width="13.140625" style="22" customWidth="1"/>
    <col min="12" max="16384" width="9.140625" style="22"/>
  </cols>
  <sheetData>
    <row r="1" spans="1:19" ht="12.75" customHeight="1" x14ac:dyDescent="0.2">
      <c r="G1" s="22"/>
      <c r="K1" s="21"/>
    </row>
    <row r="2" spans="1:19" ht="12.75" customHeight="1" x14ac:dyDescent="0.2">
      <c r="G2" s="22"/>
      <c r="K2" s="21"/>
    </row>
    <row r="3" spans="1:19" ht="12.75" customHeight="1" x14ac:dyDescent="0.2">
      <c r="G3" s="22"/>
      <c r="K3" s="21"/>
    </row>
    <row r="4" spans="1:19" ht="12.75" customHeight="1" x14ac:dyDescent="0.2">
      <c r="G4" s="22"/>
      <c r="K4" s="21"/>
    </row>
    <row r="5" spans="1:19" ht="12.75" customHeight="1" x14ac:dyDescent="0.2">
      <c r="G5" s="22"/>
      <c r="K5" s="23"/>
    </row>
    <row r="6" spans="1:19" ht="12.75" customHeight="1" x14ac:dyDescent="0.2">
      <c r="A6" s="51" t="s">
        <v>42</v>
      </c>
      <c r="B6" s="51"/>
      <c r="C6" s="51"/>
      <c r="D6" s="51"/>
      <c r="E6" s="51"/>
      <c r="F6" s="51"/>
      <c r="G6" s="51"/>
      <c r="H6" s="51"/>
      <c r="I6" s="51"/>
      <c r="J6" s="51"/>
      <c r="K6" s="51"/>
    </row>
    <row r="7" spans="1:19" ht="12.75" customHeight="1" x14ac:dyDescent="0.2">
      <c r="A7" s="51" t="s">
        <v>37</v>
      </c>
      <c r="B7" s="51"/>
      <c r="C7" s="51"/>
      <c r="D7" s="51"/>
      <c r="E7" s="51"/>
      <c r="F7" s="51"/>
      <c r="G7" s="51"/>
      <c r="H7" s="51"/>
      <c r="I7" s="51"/>
      <c r="J7" s="51"/>
      <c r="K7" s="51"/>
    </row>
    <row r="8" spans="1:19" ht="12.75" customHeight="1" x14ac:dyDescent="0.2">
      <c r="A8" s="2"/>
      <c r="B8" s="2"/>
      <c r="C8" s="2"/>
      <c r="D8" s="2"/>
      <c r="E8" s="2"/>
      <c r="F8" s="2"/>
      <c r="G8" s="2"/>
      <c r="H8" s="2"/>
      <c r="I8" s="1"/>
      <c r="J8" s="1"/>
      <c r="K8" s="1"/>
    </row>
    <row r="9" spans="1:19" ht="12.75" customHeight="1" x14ac:dyDescent="0.2">
      <c r="A9" s="2"/>
      <c r="B9" s="2"/>
      <c r="C9" s="2"/>
      <c r="D9" s="2"/>
      <c r="E9" s="52" t="s">
        <v>27</v>
      </c>
      <c r="F9" s="52"/>
      <c r="G9" s="52"/>
      <c r="H9" s="2"/>
      <c r="I9" s="2"/>
      <c r="J9" s="2"/>
      <c r="K9" s="20" t="s">
        <v>31</v>
      </c>
    </row>
    <row r="10" spans="1:19" ht="12.75" customHeight="1" x14ac:dyDescent="0.2">
      <c r="A10" s="2"/>
      <c r="B10" s="2"/>
      <c r="C10" s="2"/>
      <c r="D10" s="53" t="s">
        <v>28</v>
      </c>
      <c r="E10" s="53"/>
      <c r="F10" s="1" t="s">
        <v>33</v>
      </c>
      <c r="G10" s="19" t="s">
        <v>27</v>
      </c>
      <c r="H10" s="2"/>
      <c r="I10" s="20" t="s">
        <v>31</v>
      </c>
      <c r="J10" s="2"/>
      <c r="K10" s="20" t="s">
        <v>32</v>
      </c>
      <c r="M10" s="2"/>
      <c r="N10" s="2"/>
      <c r="O10" s="2"/>
      <c r="P10" s="2"/>
      <c r="Q10" s="2"/>
      <c r="R10" s="2"/>
      <c r="S10" s="2"/>
    </row>
    <row r="11" spans="1:19" ht="12.75" customHeight="1" x14ac:dyDescent="0.2">
      <c r="A11" s="49" t="s">
        <v>46</v>
      </c>
      <c r="D11" s="5"/>
      <c r="E11" s="27" t="s">
        <v>38</v>
      </c>
      <c r="F11" s="28" t="s">
        <v>39</v>
      </c>
      <c r="G11" s="1" t="s">
        <v>34</v>
      </c>
      <c r="H11" s="3"/>
      <c r="I11" s="20" t="s">
        <v>28</v>
      </c>
      <c r="J11" s="1"/>
      <c r="K11" s="1" t="s">
        <v>28</v>
      </c>
      <c r="M11" s="30"/>
      <c r="N11" s="30"/>
      <c r="O11" s="30"/>
      <c r="P11" s="30"/>
      <c r="Q11" s="30"/>
      <c r="R11" s="30"/>
      <c r="S11" s="30"/>
    </row>
    <row r="12" spans="1:19" ht="12.75" customHeight="1" x14ac:dyDescent="0.2">
      <c r="A12" s="50"/>
      <c r="B12" s="3"/>
      <c r="C12" s="4" t="s">
        <v>36</v>
      </c>
      <c r="D12" s="22"/>
      <c r="E12" s="29" t="s">
        <v>47</v>
      </c>
      <c r="F12" s="26" t="s">
        <v>35</v>
      </c>
      <c r="G12" s="6" t="s">
        <v>30</v>
      </c>
      <c r="H12" s="3"/>
      <c r="I12" s="24" t="s">
        <v>30</v>
      </c>
      <c r="J12" s="1"/>
      <c r="K12" s="26" t="s">
        <v>30</v>
      </c>
      <c r="M12" s="5"/>
      <c r="N12" s="5"/>
      <c r="O12" s="5"/>
      <c r="P12" s="5"/>
      <c r="Q12" s="5"/>
      <c r="R12" s="5"/>
      <c r="S12" s="5"/>
    </row>
    <row r="13" spans="1:19" ht="12.75" customHeight="1" x14ac:dyDescent="0.2">
      <c r="A13" s="2"/>
      <c r="B13" s="2"/>
      <c r="C13" s="2"/>
      <c r="D13" s="2"/>
      <c r="E13" s="7" t="s">
        <v>0</v>
      </c>
      <c r="F13" s="7" t="s">
        <v>1</v>
      </c>
      <c r="G13" s="8" t="s">
        <v>56</v>
      </c>
      <c r="H13" s="7"/>
      <c r="I13" s="8" t="s">
        <v>54</v>
      </c>
      <c r="J13" s="33"/>
      <c r="K13" s="8" t="s">
        <v>55</v>
      </c>
    </row>
    <row r="14" spans="1:19" ht="12.75" customHeight="1" x14ac:dyDescent="0.2">
      <c r="A14" s="2"/>
      <c r="B14" s="2"/>
      <c r="C14" s="2"/>
      <c r="D14" s="2"/>
      <c r="E14" s="7"/>
      <c r="F14" s="7"/>
      <c r="G14" s="7"/>
      <c r="H14" s="7"/>
    </row>
    <row r="15" spans="1:19" ht="12.75" customHeight="1" x14ac:dyDescent="0.2">
      <c r="A15" s="1">
        <v>1</v>
      </c>
      <c r="B15" s="2"/>
      <c r="C15" s="13" t="s">
        <v>40</v>
      </c>
      <c r="D15" s="2"/>
      <c r="E15" s="7"/>
      <c r="F15" s="7"/>
      <c r="G15" s="7"/>
      <c r="H15" s="7"/>
      <c r="I15" s="44">
        <v>0.88750033275087747</v>
      </c>
      <c r="J15" s="44"/>
      <c r="K15" s="44">
        <v>2.7494672382438869</v>
      </c>
      <c r="L15" s="18"/>
      <c r="M15" s="25"/>
    </row>
    <row r="16" spans="1:19" ht="12.75" customHeight="1" x14ac:dyDescent="0.2">
      <c r="A16" s="2"/>
      <c r="B16" s="2"/>
      <c r="C16" s="2"/>
      <c r="D16" s="2"/>
      <c r="E16" s="7"/>
      <c r="F16" s="7"/>
      <c r="G16" s="7"/>
      <c r="H16" s="7"/>
      <c r="I16" s="44"/>
      <c r="J16" s="44"/>
      <c r="K16" s="44"/>
    </row>
    <row r="17" spans="1:23" ht="12.75" customHeight="1" x14ac:dyDescent="0.2">
      <c r="C17" s="9" t="s">
        <v>2</v>
      </c>
      <c r="D17" s="9"/>
      <c r="G17" s="7"/>
      <c r="H17" s="7"/>
      <c r="I17" s="44"/>
      <c r="J17" s="44"/>
      <c r="K17" s="44"/>
    </row>
    <row r="18" spans="1:23" ht="12.75" customHeight="1" x14ac:dyDescent="0.2">
      <c r="A18" s="1">
        <f>A15+1</f>
        <v>2</v>
      </c>
      <c r="C18" s="10" t="s">
        <v>3</v>
      </c>
      <c r="D18" s="10"/>
      <c r="E18" s="42">
        <v>52748.675137082624</v>
      </c>
      <c r="F18" s="42">
        <v>5001026.7405322641</v>
      </c>
      <c r="G18" s="44">
        <f t="shared" ref="G18:G26" si="0">E18/F18*100</f>
        <v>1.0547569104073322</v>
      </c>
      <c r="H18" s="43"/>
      <c r="I18" s="44">
        <f>+G18+$I$15</f>
        <v>1.9422572431582097</v>
      </c>
      <c r="J18" s="44"/>
      <c r="K18" s="44">
        <f>+G18+$K$15</f>
        <v>3.8042241486512189</v>
      </c>
      <c r="M18" s="25"/>
    </row>
    <row r="19" spans="1:23" ht="12.75" customHeight="1" x14ac:dyDescent="0.2">
      <c r="A19" s="1">
        <f>+A18+1</f>
        <v>3</v>
      </c>
      <c r="C19" s="10" t="s">
        <v>4</v>
      </c>
      <c r="D19" s="10"/>
      <c r="E19" s="42">
        <v>45844.94381313512</v>
      </c>
      <c r="F19" s="42">
        <v>4795693.3541834541</v>
      </c>
      <c r="G19" s="44">
        <f t="shared" si="0"/>
        <v>0.95596070113913645</v>
      </c>
      <c r="H19" s="12"/>
      <c r="I19" s="44">
        <f t="shared" ref="I19:I26" si="1">+G19+$I$15</f>
        <v>1.8434610338900139</v>
      </c>
      <c r="J19" s="44"/>
      <c r="K19" s="44">
        <f t="shared" ref="K19:K26" si="2">+G19+$K$15</f>
        <v>3.7054279393830232</v>
      </c>
      <c r="L19" s="11"/>
      <c r="M19" s="25"/>
      <c r="V19" s="11"/>
      <c r="W19" s="11"/>
    </row>
    <row r="20" spans="1:23" ht="12.75" customHeight="1" x14ac:dyDescent="0.2">
      <c r="A20" s="1">
        <f>+A19+1</f>
        <v>4</v>
      </c>
      <c r="C20" s="10" t="s">
        <v>5</v>
      </c>
      <c r="D20" s="10"/>
      <c r="E20" s="42">
        <v>122.92079710085655</v>
      </c>
      <c r="F20" s="42">
        <v>27429.148000000001</v>
      </c>
      <c r="G20" s="44">
        <f t="shared" si="0"/>
        <v>0.44813931916826777</v>
      </c>
      <c r="H20" s="12"/>
      <c r="I20" s="44">
        <f t="shared" si="1"/>
        <v>1.3356396519191454</v>
      </c>
      <c r="J20" s="44"/>
      <c r="K20" s="44">
        <f t="shared" si="2"/>
        <v>3.1976065574121546</v>
      </c>
    </row>
    <row r="21" spans="1:23" ht="12.75" customHeight="1" x14ac:dyDescent="0.2">
      <c r="A21" s="1">
        <f>+A20+1</f>
        <v>5</v>
      </c>
      <c r="C21" s="10" t="s">
        <v>6</v>
      </c>
      <c r="D21" s="10"/>
      <c r="E21" s="42">
        <v>3349.7255559804548</v>
      </c>
      <c r="F21" s="42">
        <v>1068281.1669999999</v>
      </c>
      <c r="G21" s="44">
        <f t="shared" si="0"/>
        <v>0.31356216504193557</v>
      </c>
      <c r="H21" s="12"/>
      <c r="I21" s="44">
        <f t="shared" si="1"/>
        <v>1.201062497792813</v>
      </c>
      <c r="J21" s="44"/>
      <c r="K21" s="44">
        <f t="shared" si="2"/>
        <v>3.0630294032858227</v>
      </c>
      <c r="O21" s="11"/>
      <c r="P21" s="11"/>
    </row>
    <row r="22" spans="1:23" ht="12.75" customHeight="1" x14ac:dyDescent="0.2">
      <c r="A22" s="1">
        <f>+A21+1</f>
        <v>6</v>
      </c>
      <c r="C22" s="10" t="s">
        <v>7</v>
      </c>
      <c r="D22" s="10"/>
      <c r="E22" s="42">
        <v>123.54167832879617</v>
      </c>
      <c r="F22" s="42">
        <v>381872.95299999998</v>
      </c>
      <c r="G22" s="44">
        <f t="shared" si="0"/>
        <v>3.2351513077386283E-2</v>
      </c>
      <c r="H22" s="12"/>
      <c r="I22" s="44">
        <f t="shared" si="1"/>
        <v>0.91985184582826374</v>
      </c>
      <c r="J22" s="44"/>
      <c r="K22" s="44">
        <f t="shared" si="2"/>
        <v>2.7818187513212731</v>
      </c>
    </row>
    <row r="23" spans="1:23" ht="12.75" customHeight="1" x14ac:dyDescent="0.2">
      <c r="A23" s="1">
        <v>7</v>
      </c>
      <c r="C23" s="10" t="s">
        <v>8</v>
      </c>
      <c r="D23" s="10"/>
      <c r="E23" s="42">
        <v>0</v>
      </c>
      <c r="F23" s="42">
        <v>52646.499000000003</v>
      </c>
      <c r="G23" s="44">
        <f t="shared" si="0"/>
        <v>0</v>
      </c>
      <c r="H23" s="12"/>
      <c r="I23" s="44">
        <f t="shared" si="1"/>
        <v>0.88750033275087747</v>
      </c>
      <c r="J23" s="44"/>
      <c r="K23" s="44">
        <f t="shared" si="2"/>
        <v>2.7494672382438869</v>
      </c>
    </row>
    <row r="24" spans="1:23" ht="12.75" customHeight="1" x14ac:dyDescent="0.2">
      <c r="A24" s="1">
        <v>8</v>
      </c>
      <c r="C24" s="10" t="s">
        <v>9</v>
      </c>
      <c r="D24" s="10"/>
      <c r="E24" s="42">
        <v>0</v>
      </c>
      <c r="F24" s="42">
        <v>15713.662</v>
      </c>
      <c r="G24" s="44">
        <f t="shared" si="0"/>
        <v>0</v>
      </c>
      <c r="H24" s="12"/>
      <c r="I24" s="44">
        <f t="shared" si="1"/>
        <v>0.88750033275087747</v>
      </c>
      <c r="J24" s="44"/>
      <c r="K24" s="44">
        <f t="shared" si="2"/>
        <v>2.7494672382438869</v>
      </c>
    </row>
    <row r="25" spans="1:23" ht="12.75" customHeight="1" x14ac:dyDescent="0.2">
      <c r="A25" s="1">
        <v>9</v>
      </c>
      <c r="C25" s="10" t="s">
        <v>10</v>
      </c>
      <c r="D25" s="10"/>
      <c r="E25" s="42">
        <v>0</v>
      </c>
      <c r="F25" s="42">
        <v>323253.728</v>
      </c>
      <c r="G25" s="44">
        <f t="shared" si="0"/>
        <v>0</v>
      </c>
      <c r="H25" s="12"/>
      <c r="I25" s="44">
        <f t="shared" si="1"/>
        <v>0.88750033275087747</v>
      </c>
      <c r="J25" s="44"/>
      <c r="K25" s="44">
        <f t="shared" si="2"/>
        <v>2.7494672382438869</v>
      </c>
    </row>
    <row r="26" spans="1:23" ht="12.75" customHeight="1" x14ac:dyDescent="0.2">
      <c r="A26" s="1">
        <f>A25+1</f>
        <v>10</v>
      </c>
      <c r="C26" s="10" t="s">
        <v>29</v>
      </c>
      <c r="D26" s="10"/>
      <c r="E26" s="42">
        <v>993.74239466783081</v>
      </c>
      <c r="F26" s="42">
        <v>188852.1</v>
      </c>
      <c r="G26" s="44">
        <f t="shared" si="0"/>
        <v>0.5262014002851072</v>
      </c>
      <c r="H26" s="12"/>
      <c r="I26" s="44">
        <f t="shared" si="1"/>
        <v>1.4137017330359847</v>
      </c>
      <c r="J26" s="44"/>
      <c r="K26" s="44">
        <f t="shared" si="2"/>
        <v>3.2756686385289941</v>
      </c>
    </row>
    <row r="27" spans="1:23" ht="12.75" customHeight="1" x14ac:dyDescent="0.2">
      <c r="A27" s="1">
        <f>A26+1</f>
        <v>11</v>
      </c>
      <c r="C27" s="13" t="s">
        <v>11</v>
      </c>
      <c r="D27" s="13"/>
      <c r="E27" s="45">
        <f>SUM(E18:E26)</f>
        <v>103183.54937629569</v>
      </c>
      <c r="F27" s="45">
        <f>SUM(F18:F26)</f>
        <v>11854769.351715717</v>
      </c>
      <c r="G27" s="44"/>
      <c r="H27" s="12"/>
      <c r="I27" s="44"/>
      <c r="J27" s="44"/>
      <c r="K27" s="44"/>
    </row>
    <row r="28" spans="1:23" ht="12.75" customHeight="1" x14ac:dyDescent="0.2">
      <c r="C28" s="9"/>
      <c r="D28" s="9"/>
      <c r="E28" s="42"/>
      <c r="F28" s="42"/>
      <c r="G28" s="44"/>
      <c r="H28" s="7"/>
      <c r="I28" s="44"/>
      <c r="J28" s="44"/>
      <c r="K28" s="44"/>
    </row>
    <row r="29" spans="1:23" ht="12.75" customHeight="1" x14ac:dyDescent="0.2">
      <c r="C29" s="9" t="s">
        <v>12</v>
      </c>
      <c r="D29" s="9"/>
      <c r="E29" s="42"/>
      <c r="F29" s="42"/>
      <c r="G29" s="44"/>
      <c r="I29" s="44"/>
      <c r="J29" s="44"/>
      <c r="K29" s="44"/>
    </row>
    <row r="30" spans="1:23" ht="12.75" customHeight="1" x14ac:dyDescent="0.2">
      <c r="A30" s="1">
        <f>A27+1</f>
        <v>12</v>
      </c>
      <c r="C30" s="15" t="s">
        <v>51</v>
      </c>
      <c r="D30" s="15"/>
      <c r="E30" s="42">
        <v>23913.805675778869</v>
      </c>
      <c r="F30" s="42">
        <v>989004.62041301129</v>
      </c>
      <c r="G30" s="44">
        <f>E30/F30*100</f>
        <v>2.4179670329338192</v>
      </c>
      <c r="H30" s="12"/>
      <c r="I30" s="44">
        <f>+G30+$I$15</f>
        <v>3.3054673656846969</v>
      </c>
      <c r="J30" s="44"/>
      <c r="K30" s="44">
        <f t="shared" ref="K30:K33" si="3">+G30+$K$15</f>
        <v>5.1674342711777062</v>
      </c>
      <c r="N30" s="11"/>
      <c r="O30" s="11"/>
    </row>
    <row r="31" spans="1:23" ht="12.75" customHeight="1" x14ac:dyDescent="0.2">
      <c r="A31" s="1">
        <f>A30+1</f>
        <v>13</v>
      </c>
      <c r="C31" s="15" t="s">
        <v>52</v>
      </c>
      <c r="D31" s="15"/>
      <c r="E31" s="42">
        <v>6958.2554502733892</v>
      </c>
      <c r="F31" s="42">
        <v>324093.1379289793</v>
      </c>
      <c r="G31" s="44">
        <f>E31/F31*100</f>
        <v>2.1469925265119922</v>
      </c>
      <c r="H31" s="12"/>
      <c r="I31" s="44">
        <f t="shared" ref="I31:I33" si="4">+G31+$I$15</f>
        <v>3.0344928592628699</v>
      </c>
      <c r="J31" s="44"/>
      <c r="K31" s="44">
        <f t="shared" si="3"/>
        <v>4.8964597647558792</v>
      </c>
      <c r="L31" s="11"/>
      <c r="M31" s="11"/>
      <c r="N31" s="11"/>
      <c r="O31" s="11"/>
    </row>
    <row r="32" spans="1:23" ht="12.75" customHeight="1" x14ac:dyDescent="0.2">
      <c r="A32" s="1">
        <f t="shared" ref="A32:A33" si="5">A31+1</f>
        <v>14</v>
      </c>
      <c r="C32" s="15" t="s">
        <v>13</v>
      </c>
      <c r="D32" s="15"/>
      <c r="E32" s="42">
        <v>378.10902992289238</v>
      </c>
      <c r="F32" s="42">
        <v>135324.88782999996</v>
      </c>
      <c r="G32" s="44">
        <f>E32/F32*100</f>
        <v>0.27940834534286602</v>
      </c>
      <c r="H32" s="12"/>
      <c r="I32" s="44">
        <f t="shared" si="4"/>
        <v>1.1669086780937434</v>
      </c>
      <c r="J32" s="44"/>
      <c r="K32" s="44">
        <f t="shared" si="3"/>
        <v>3.0288755835867529</v>
      </c>
    </row>
    <row r="33" spans="1:24" ht="12.75" customHeight="1" x14ac:dyDescent="0.2">
      <c r="A33" s="1">
        <f t="shared" si="5"/>
        <v>15</v>
      </c>
      <c r="C33" s="15" t="s">
        <v>14</v>
      </c>
      <c r="D33" s="15"/>
      <c r="E33" s="42">
        <v>0</v>
      </c>
      <c r="F33" s="42">
        <v>5702.7569299999996</v>
      </c>
      <c r="G33" s="44">
        <f>E33/F33*100</f>
        <v>0</v>
      </c>
      <c r="H33" s="12"/>
      <c r="I33" s="44">
        <f t="shared" si="4"/>
        <v>0.88750033275087747</v>
      </c>
      <c r="J33" s="44"/>
      <c r="K33" s="44">
        <f t="shared" si="3"/>
        <v>2.7494672382438869</v>
      </c>
    </row>
    <row r="34" spans="1:24" ht="12.75" customHeight="1" x14ac:dyDescent="0.2">
      <c r="A34" s="1">
        <f>A33+1</f>
        <v>16</v>
      </c>
      <c r="C34" s="16" t="s">
        <v>15</v>
      </c>
      <c r="D34" s="16"/>
      <c r="E34" s="45">
        <f>SUM(E30:E33)</f>
        <v>31250.170155975149</v>
      </c>
      <c r="F34" s="45">
        <f>SUM(F30:F33)</f>
        <v>1454125.4031019905</v>
      </c>
      <c r="G34" s="44"/>
      <c r="H34" s="17"/>
      <c r="I34" s="44"/>
      <c r="J34" s="44"/>
      <c r="K34" s="44"/>
    </row>
    <row r="35" spans="1:24" ht="12.75" customHeight="1" x14ac:dyDescent="0.2">
      <c r="C35" s="13"/>
      <c r="D35" s="13"/>
      <c r="G35" s="44"/>
      <c r="I35" s="44"/>
      <c r="J35" s="44"/>
      <c r="K35" s="44"/>
    </row>
    <row r="36" spans="1:24" ht="12.75" customHeight="1" x14ac:dyDescent="0.2">
      <c r="C36" s="9" t="s">
        <v>16</v>
      </c>
      <c r="D36" s="9"/>
      <c r="G36" s="44"/>
      <c r="I36" s="44"/>
      <c r="J36" s="44"/>
      <c r="K36" s="44"/>
    </row>
    <row r="37" spans="1:24" ht="12.75" customHeight="1" x14ac:dyDescent="0.2">
      <c r="A37" s="1">
        <f>A34+1</f>
        <v>17</v>
      </c>
      <c r="C37" s="15" t="s">
        <v>17</v>
      </c>
      <c r="D37" s="15"/>
      <c r="E37" s="42">
        <v>29928.337262280795</v>
      </c>
      <c r="F37" s="42">
        <v>3255132.1250927327</v>
      </c>
      <c r="G37" s="44">
        <f t="shared" ref="G37:G42" si="6">E37/F37*100</f>
        <v>0.91942004539764077</v>
      </c>
      <c r="H37" s="12"/>
      <c r="I37" s="44">
        <f t="shared" ref="I37:I42" si="7">+G37+$I$15</f>
        <v>1.8069203781485181</v>
      </c>
      <c r="J37" s="44"/>
      <c r="K37" s="44" t="s">
        <v>53</v>
      </c>
      <c r="X37" s="11"/>
    </row>
    <row r="38" spans="1:24" ht="12.75" customHeight="1" x14ac:dyDescent="0.2">
      <c r="A38" s="1">
        <f>A37+1</f>
        <v>18</v>
      </c>
      <c r="C38" s="15" t="s">
        <v>18</v>
      </c>
      <c r="D38" s="15"/>
      <c r="E38" s="42">
        <v>10671.581948549207</v>
      </c>
      <c r="F38" s="42">
        <v>1319376.3993087611</v>
      </c>
      <c r="G38" s="44">
        <f t="shared" si="6"/>
        <v>0.8088352917439019</v>
      </c>
      <c r="H38" s="12"/>
      <c r="I38" s="44">
        <f t="shared" si="7"/>
        <v>1.6963356244947794</v>
      </c>
      <c r="J38" s="44"/>
      <c r="K38" s="44" t="s">
        <v>53</v>
      </c>
    </row>
    <row r="39" spans="1:24" ht="12.75" customHeight="1" x14ac:dyDescent="0.2">
      <c r="A39" s="1">
        <f t="shared" ref="A39:A42" si="8">A38+1</f>
        <v>19</v>
      </c>
      <c r="C39" s="15" t="s">
        <v>19</v>
      </c>
      <c r="D39" s="15"/>
      <c r="E39" s="42">
        <v>3341.3379100306897</v>
      </c>
      <c r="F39" s="42">
        <v>593899.3899299996</v>
      </c>
      <c r="G39" s="44">
        <f t="shared" si="6"/>
        <v>0.56261009300321374</v>
      </c>
      <c r="H39" s="12"/>
      <c r="I39" s="44">
        <f t="shared" si="7"/>
        <v>1.4501104257540911</v>
      </c>
      <c r="J39" s="44"/>
      <c r="K39" s="44" t="s">
        <v>53</v>
      </c>
    </row>
    <row r="40" spans="1:24" ht="12.75" customHeight="1" x14ac:dyDescent="0.2">
      <c r="A40" s="1">
        <f t="shared" si="8"/>
        <v>20</v>
      </c>
      <c r="C40" s="15" t="s">
        <v>20</v>
      </c>
      <c r="D40" s="15"/>
      <c r="E40" s="42">
        <v>32.337784647838554</v>
      </c>
      <c r="F40" s="42">
        <v>59492.90105</v>
      </c>
      <c r="G40" s="44">
        <f t="shared" si="6"/>
        <v>5.4355703079029039E-2</v>
      </c>
      <c r="H40" s="12"/>
      <c r="I40" s="44">
        <f t="shared" si="7"/>
        <v>0.94185603582990651</v>
      </c>
      <c r="J40" s="44"/>
      <c r="K40" s="44" t="s">
        <v>53</v>
      </c>
    </row>
    <row r="41" spans="1:24" ht="12.75" customHeight="1" x14ac:dyDescent="0.2">
      <c r="A41" s="1">
        <f t="shared" si="8"/>
        <v>21</v>
      </c>
      <c r="C41" s="15" t="s">
        <v>21</v>
      </c>
      <c r="D41" s="15"/>
      <c r="E41" s="42">
        <v>5548.7881355209847</v>
      </c>
      <c r="F41" s="42">
        <v>789736.67051999993</v>
      </c>
      <c r="G41" s="44">
        <f t="shared" si="6"/>
        <v>0.7026124457241425</v>
      </c>
      <c r="H41" s="12"/>
      <c r="I41" s="44">
        <f t="shared" si="7"/>
        <v>1.59011277847502</v>
      </c>
      <c r="J41" s="44"/>
      <c r="K41" s="44" t="s">
        <v>53</v>
      </c>
    </row>
    <row r="42" spans="1:24" ht="12.75" customHeight="1" x14ac:dyDescent="0.2">
      <c r="A42" s="1">
        <f t="shared" si="8"/>
        <v>22</v>
      </c>
      <c r="C42" s="15" t="s">
        <v>44</v>
      </c>
      <c r="D42" s="15"/>
      <c r="E42" s="42">
        <v>335.66884000737207</v>
      </c>
      <c r="F42" s="42">
        <v>90073.425800000012</v>
      </c>
      <c r="G42" s="44">
        <f t="shared" si="6"/>
        <v>0.37266134492618802</v>
      </c>
      <c r="H42" s="12"/>
      <c r="I42" s="44">
        <f t="shared" si="7"/>
        <v>1.2601616776770654</v>
      </c>
      <c r="J42" s="44"/>
      <c r="K42" s="44" t="s">
        <v>53</v>
      </c>
    </row>
    <row r="43" spans="1:24" ht="12.75" customHeight="1" x14ac:dyDescent="0.2">
      <c r="A43" s="1">
        <f>+A42+1</f>
        <v>23</v>
      </c>
      <c r="C43" s="13" t="s">
        <v>22</v>
      </c>
      <c r="D43" s="13"/>
      <c r="E43" s="45">
        <f>SUM(E37:E42)</f>
        <v>49858.051881036889</v>
      </c>
      <c r="F43" s="45">
        <f>SUM(F37:F42)</f>
        <v>6107710.9117014939</v>
      </c>
      <c r="G43" s="14"/>
      <c r="H43" s="17"/>
    </row>
    <row r="44" spans="1:24" ht="12.75" customHeight="1" x14ac:dyDescent="0.2">
      <c r="G44" s="14"/>
    </row>
    <row r="45" spans="1:24" ht="12.75" customHeight="1" thickBot="1" x14ac:dyDescent="0.25">
      <c r="A45" s="1">
        <f>A43+1</f>
        <v>24</v>
      </c>
      <c r="C45" s="13" t="s">
        <v>43</v>
      </c>
      <c r="D45" s="9"/>
      <c r="E45" s="46">
        <f>+E27+E34+E43</f>
        <v>184291.77141330772</v>
      </c>
      <c r="F45" s="46">
        <f>+F27+F34+F43</f>
        <v>19416605.666519202</v>
      </c>
      <c r="G45" s="14"/>
    </row>
    <row r="46" spans="1:24" ht="12.75" customHeight="1" thickTop="1" x14ac:dyDescent="0.2">
      <c r="C46" s="10"/>
      <c r="D46" s="10"/>
      <c r="E46" s="11"/>
      <c r="H46" s="17"/>
    </row>
    <row r="47" spans="1:24" ht="12.75" customHeight="1" x14ac:dyDescent="0.2">
      <c r="A47" s="9" t="s">
        <v>23</v>
      </c>
      <c r="C47" s="10"/>
      <c r="D47" s="10"/>
      <c r="E47" s="34"/>
      <c r="H47" s="17"/>
    </row>
    <row r="48" spans="1:24" ht="12.75" customHeight="1" x14ac:dyDescent="0.2">
      <c r="A48" s="8" t="s">
        <v>24</v>
      </c>
      <c r="C48" s="48" t="s">
        <v>48</v>
      </c>
      <c r="D48" s="48"/>
      <c r="E48" s="48"/>
      <c r="F48" s="48"/>
      <c r="G48" s="48"/>
      <c r="H48" s="48"/>
      <c r="I48" s="48"/>
      <c r="J48" s="48"/>
      <c r="K48" s="48"/>
    </row>
    <row r="49" spans="1:11" ht="12.75" customHeight="1" x14ac:dyDescent="0.2">
      <c r="A49" s="8"/>
      <c r="B49" s="32"/>
      <c r="C49" s="48"/>
      <c r="D49" s="48"/>
      <c r="E49" s="48"/>
      <c r="F49" s="48"/>
      <c r="G49" s="48"/>
      <c r="H49" s="48"/>
      <c r="I49" s="48"/>
      <c r="J49" s="48"/>
      <c r="K49" s="48"/>
    </row>
    <row r="50" spans="1:11" ht="12.75" customHeight="1" x14ac:dyDescent="0.2">
      <c r="A50" s="8" t="s">
        <v>25</v>
      </c>
      <c r="C50" s="35" t="s">
        <v>49</v>
      </c>
      <c r="D50" s="36"/>
      <c r="E50" s="37"/>
      <c r="F50" s="38"/>
      <c r="G50" s="38"/>
      <c r="H50" s="39"/>
      <c r="I50" s="35"/>
      <c r="J50" s="35"/>
      <c r="K50" s="35"/>
    </row>
    <row r="51" spans="1:11" ht="12.75" customHeight="1" x14ac:dyDescent="0.2">
      <c r="A51" s="8" t="s">
        <v>26</v>
      </c>
      <c r="C51" s="40" t="s">
        <v>45</v>
      </c>
      <c r="D51" s="36"/>
      <c r="E51" s="41"/>
      <c r="F51" s="38"/>
      <c r="G51" s="38"/>
      <c r="H51" s="39"/>
      <c r="I51" s="35"/>
      <c r="J51" s="35"/>
      <c r="K51" s="35"/>
    </row>
    <row r="52" spans="1:11" ht="12.75" customHeight="1" x14ac:dyDescent="0.2">
      <c r="A52" s="8" t="s">
        <v>41</v>
      </c>
      <c r="B52" s="31"/>
      <c r="C52" s="47" t="s">
        <v>50</v>
      </c>
      <c r="D52" s="47"/>
      <c r="E52" s="47"/>
      <c r="F52" s="47"/>
      <c r="G52" s="47"/>
      <c r="H52" s="47"/>
      <c r="I52" s="47"/>
      <c r="J52" s="47"/>
      <c r="K52" s="47"/>
    </row>
    <row r="53" spans="1:11" ht="12.75" customHeight="1" x14ac:dyDescent="0.2">
      <c r="C53" s="47"/>
      <c r="D53" s="47"/>
      <c r="E53" s="47"/>
      <c r="F53" s="47"/>
      <c r="G53" s="47"/>
      <c r="H53" s="47"/>
      <c r="I53" s="47"/>
      <c r="J53" s="47"/>
      <c r="K53" s="47"/>
    </row>
    <row r="54" spans="1:11" ht="12.75" customHeight="1" x14ac:dyDescent="0.2">
      <c r="C54" s="13"/>
      <c r="D54" s="13"/>
      <c r="E54" s="12"/>
      <c r="H54" s="17"/>
    </row>
    <row r="55" spans="1:11" ht="12.75" customHeight="1" x14ac:dyDescent="0.2">
      <c r="C55" s="13"/>
      <c r="D55" s="13"/>
      <c r="E55" s="12"/>
      <c r="F55" s="12"/>
      <c r="G55" s="12"/>
      <c r="H55" s="12"/>
    </row>
    <row r="56" spans="1:11" ht="12.75" customHeight="1" x14ac:dyDescent="0.2">
      <c r="G56" s="12"/>
    </row>
    <row r="58" spans="1:11" ht="12.75" customHeight="1" x14ac:dyDescent="0.2">
      <c r="C58" s="13"/>
      <c r="D58" s="13"/>
    </row>
  </sheetData>
  <mergeCells count="7">
    <mergeCell ref="C52:K53"/>
    <mergeCell ref="C48:K49"/>
    <mergeCell ref="A11:A12"/>
    <mergeCell ref="A6:K6"/>
    <mergeCell ref="E9:G9"/>
    <mergeCell ref="D10:E10"/>
    <mergeCell ref="A7:K7"/>
  </mergeCells>
  <printOptions horizontalCentered="1"/>
  <pageMargins left="0.7" right="0.7" top="0.75" bottom="0.75" header="0.3" footer="0.3"/>
  <pageSetup scale="90" orientation="portrait" r:id="rId1"/>
  <headerFooter>
    <oddHeader>&amp;R&amp;"Arial,Regular"&amp;10Filed: 2022-11-30
EB-2022-0200
Exhibit 8
Tab 2
Schedule 2
Attachment 1
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68BE8D2D1B4442B56E8613E5D4A5D4" ma:contentTypeVersion="33" ma:contentTypeDescription="Create a new document." ma:contentTypeScope="" ma:versionID="a07cfc4aab3fd55fa0dc04ce5b7f322b">
  <xsd:schema xmlns:xsd="http://www.w3.org/2001/XMLSchema" xmlns:xs="http://www.w3.org/2001/XMLSchema" xmlns:p="http://schemas.microsoft.com/office/2006/metadata/properties" xmlns:ns2="0e4c58a4-4156-4653-af30-d293e31e5ce5" targetNamespace="http://schemas.microsoft.com/office/2006/metadata/properties" ma:root="true" ma:fieldsID="cc70ccb65a024ed475904ee91dd1a689" ns2:_="">
    <xsd:import namespace="0e4c58a4-4156-4653-af30-d293e31e5ce5"/>
    <xsd:element name="properties">
      <xsd:complexType>
        <xsd:sequence>
          <xsd:element name="documentManagement">
            <xsd:complexType>
              <xsd:all>
                <xsd:element ref="ns2:Folder" minOccurs="0"/>
                <xsd:element ref="ns2:Phase" minOccurs="0"/>
                <xsd:element ref="ns2:Binder"/>
                <xsd:element ref="ns2:Status" minOccurs="0"/>
                <xsd:element ref="ns2:Witness" minOccurs="0"/>
                <xsd:element ref="ns2:Regulatory_x0020_Leads" minOccurs="0"/>
                <xsd:element ref="ns2:Version_x0020_Comments" minOccurs="0"/>
                <xsd:element ref="ns2:Legal_x0020_Team" minOccurs="0"/>
                <xsd:element ref="ns2:Attachment" minOccurs="0"/>
                <xsd:element ref="ns2:Exhibit_x002f_Tab_x002f_Schedule" minOccurs="0"/>
                <xsd:element ref="ns2:_x0031_st_x0020_draft_x0020_priority" minOccurs="0"/>
                <xsd:element ref="ns2:Reg_x002e__x0020_Review_x0020_Due_x0020_Date" minOccurs="0"/>
                <xsd:element ref="ns2:Energy_x0020_Services_x0020_View" minOccurs="0"/>
                <xsd:element ref="ns2:Finance_x0020_view" minOccurs="0"/>
                <xsd:element ref="ns2:_x0031_st_x0020_draft_x0020_ready_x0020_for_x0020_Regulatory" minOccurs="0"/>
                <xsd:element ref="ns2:_x0031_st_x0020_Draft_x0020_Evidence_x0020_Due" minOccurs="0"/>
                <xsd:element ref="ns2:Cust_x0020_Eng" minOccurs="0"/>
                <xsd:element ref="ns2:Customer_x0020_Care_x0020_View" minOccurs="0"/>
                <xsd:element ref="ns2:_x0031_st_x0020_Draft_x0020_SL_x0020_Review_x0020_Complete" minOccurs="0"/>
                <xsd:element ref="ns2:Accountable_x0020_Area" minOccurs="0"/>
                <xsd:element ref="ns2:Executive_x0020_Review" minOccurs="0"/>
                <xsd:element ref="ns2:Final_x0020_Draft_x0020_Due" minOccurs="0"/>
                <xsd:element ref="ns2:Formatting_x0020_Reqd" minOccurs="0"/>
                <xsd:element ref="ns2:Final_x0020_Draft_x0020_Ready_x0020_for_x0020_SL_x0020_Review" minOccurs="0"/>
                <xsd:element ref="ns2:Final_x0020_Draft_x0020_Reg_x002f_1st_x0020_Level_x0020_Review_x0020_Due_x0020_Date" minOccurs="0"/>
                <xsd:element ref="ns2:Legal_x0020_Handoff_x0020_Date" minOccurs="0"/>
                <xsd:element ref="ns2:Legal_x0020_Session_x0020_Date" minOccurs="0"/>
                <xsd:element ref="ns2:xewa" minOccurs="0"/>
                <xsd:element ref="ns2:TM_x0020_Sign_x0020_Off" minOccurs="0"/>
                <xsd:element ref="ns2:Reg_x002f_Formatting_x0020_Sign_x0020_Of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4c58a4-4156-4653-af30-d293e31e5ce5" elementFormDefault="qualified">
    <xsd:import namespace="http://schemas.microsoft.com/office/2006/documentManagement/types"/>
    <xsd:import namespace="http://schemas.microsoft.com/office/infopath/2007/PartnerControls"/>
    <xsd:element name="Folder" ma:index="8" nillable="true" ma:displayName="Folder" ma:format="Dropdown" ma:internalName="Folder">
      <xsd:simpleType>
        <xsd:restriction base="dms:Choice">
          <xsd:enumeration value="Assumptions"/>
          <xsd:enumeration value="Budget Support"/>
          <xsd:enumeration value="Prefiled Evidence"/>
          <xsd:enumeration value="Shared Documents"/>
          <xsd:enumeration value="Standards/Admin"/>
          <xsd:enumeration value="Regulatory"/>
          <xsd:enumeration value="Templates"/>
          <xsd:enumeration value="Financial Information"/>
        </xsd:restriction>
      </xsd:simpleType>
    </xsd:element>
    <xsd:element name="Phase" ma:index="9" nillable="true" ma:displayName="Phase" ma:format="Dropdown" ma:internalName="Phase">
      <xsd:simpleType>
        <xsd:restriction base="dms:Choice">
          <xsd:enumeration value="Phase 1"/>
          <xsd:enumeration value="Phase 2"/>
          <xsd:enumeration value="Phase 3"/>
        </xsd:restriction>
      </xsd:simpleType>
    </xsd:element>
    <xsd:element name="Binder" ma:index="10" ma:displayName="Exhibit" ma:decimals="0" ma:default="0" ma:internalName="Binder" ma:percentage="FALSE">
      <xsd:simpleType>
        <xsd:restriction base="dms:Number">
          <xsd:maxInclusive value="10"/>
          <xsd:minInclusive value="0"/>
        </xsd:restriction>
      </xsd:simpleType>
    </xsd:element>
    <xsd:element name="Status" ma:index="11" nillable="true" ma:displayName="Status" ma:default="Shell Created" ma:description="Status of Written Evidence" ma:format="Dropdown" ma:internalName="Status">
      <xsd:simpleType>
        <xsd:restriction base="dms:Choice">
          <xsd:enumeration value="Shell Created"/>
          <xsd:enumeration value="1st Draft in Progress"/>
          <xsd:enumeration value="1st Draft Ready for Regulatory Review"/>
          <xsd:enumeration value="Back to Functional Team for Review"/>
          <xsd:enumeration value="1st Draft Reg Review Complete"/>
          <xsd:enumeration value="1st Draft Ready for Senior Leadership Review"/>
          <xsd:enumeration value="1st Draft Senior Leadership Review Complete"/>
          <xsd:enumeration value="Final Draft In Progress"/>
          <xsd:enumeration value="Final Draft Ready for Reg Review"/>
          <xsd:enumeration value="Final Comments Being Addressed"/>
          <xsd:enumeration value="Final Hand Off to Regulatory"/>
          <xsd:enumeration value="Ready for Legal Review"/>
          <xsd:enumeration value="Legal Review Complete"/>
          <xsd:enumeration value="Ready for Executive Review"/>
          <xsd:enumeration value="Executive Review Complete"/>
          <xsd:enumeration value="Ready for Final"/>
          <xsd:enumeration value="Ready to PDF"/>
          <xsd:enumeration value="Final PDF"/>
          <xsd:enumeration value="On Hold"/>
        </xsd:restriction>
      </xsd:simpleType>
    </xsd:element>
    <xsd:element name="Witness" ma:index="12" nillable="true" ma:displayName="Witness" ma:list="UserInfo" ma:SearchPeopleOnly="false" ma:SharePointGroup="8" ma:internalName="Witnes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gulatory_x0020_Leads" ma:index="13" nillable="true" ma:displayName="Regulatory Team" ma:list="UserInfo" ma:SearchPeopleOnly="false" ma:SharePointGroup="8" ma:internalName="Regulatory_x0020_Lead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Version_x0020_Comments" ma:index="14" nillable="true" ma:displayName="Version Comments" ma:internalName="Version_x0020_Comments">
      <xsd:simpleType>
        <xsd:restriction base="dms:Text">
          <xsd:maxLength value="255"/>
        </xsd:restriction>
      </xsd:simpleType>
    </xsd:element>
    <xsd:element name="Legal_x0020_Team" ma:index="15" nillable="true" ma:displayName="Legal Team" ma:list="UserInfo" ma:SharePointGroup="8" ma:internalName="Legal_x0020_Team"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ttachment" ma:index="16" nillable="true" ma:displayName="Attachment" ma:internalName="Attachment">
      <xsd:simpleType>
        <xsd:restriction base="dms:Number"/>
      </xsd:simpleType>
    </xsd:element>
    <xsd:element name="Exhibit_x002f_Tab_x002f_Schedule" ma:index="17" nillable="true" ma:displayName="Exhibit/Tab/Schedule" ma:internalName="Exhibit_x002f_Tab_x002f_Schedule">
      <xsd:simpleType>
        <xsd:restriction base="dms:Text">
          <xsd:maxLength value="255"/>
        </xsd:restriction>
      </xsd:simpleType>
    </xsd:element>
    <xsd:element name="_x0031_st_x0020_draft_x0020_priority" ma:index="18" nillable="true" ma:displayName="Reg. 1st Draft Priority" ma:default="H" ma:format="Dropdown" ma:internalName="_x0031_st_x0020_draft_x0020_priority">
      <xsd:simpleType>
        <xsd:restriction base="dms:Choice">
          <xsd:enumeration value="H"/>
          <xsd:enumeration value="M"/>
          <xsd:enumeration value="L"/>
          <xsd:enumeration value="NA"/>
        </xsd:restriction>
      </xsd:simpleType>
    </xsd:element>
    <xsd:element name="Reg_x002e__x0020_Review_x0020_Due_x0020_Date" ma:index="19" nillable="true" ma:displayName="Reg. 1st Review Due Date" ma:format="DateOnly" ma:internalName="Reg_x002e__x0020_Review_x0020_Due_x0020_Date">
      <xsd:simpleType>
        <xsd:restriction base="dms:DateTime"/>
      </xsd:simpleType>
    </xsd:element>
    <xsd:element name="Energy_x0020_Services_x0020_View" ma:index="20" nillable="true" ma:displayName="Energy Services View" ma:default="No" ma:format="Dropdown" ma:internalName="Energy_x0020_Services_x0020_View">
      <xsd:simpleType>
        <xsd:restriction base="dms:Choice">
          <xsd:enumeration value="No"/>
          <xsd:enumeration value="Yes"/>
        </xsd:restriction>
      </xsd:simpleType>
    </xsd:element>
    <xsd:element name="Finance_x0020_view" ma:index="21" nillable="true" ma:displayName="Finance view" ma:default="No" ma:format="Dropdown" ma:internalName="Finance_x0020_view">
      <xsd:simpleType>
        <xsd:restriction base="dms:Choice">
          <xsd:enumeration value="No"/>
          <xsd:enumeration value="Yes"/>
        </xsd:restriction>
      </xsd:simpleType>
    </xsd:element>
    <xsd:element name="_x0031_st_x0020_draft_x0020_ready_x0020_for_x0020_Regulatory" ma:index="22" nillable="true" ma:displayName="1st Draft Ready For Regulatory" ma:format="DateOnly" ma:internalName="_x0031_st_x0020_draft_x0020_ready_x0020_for_x0020_Regulatory">
      <xsd:simpleType>
        <xsd:restriction base="dms:DateTime"/>
      </xsd:simpleType>
    </xsd:element>
    <xsd:element name="_x0031_st_x0020_Draft_x0020_Evidence_x0020_Due" ma:index="23" nillable="true" ma:displayName="1st Draft Evidence Due" ma:format="DateOnly" ma:internalName="_x0031_st_x0020_Draft_x0020_Evidence_x0020_Due">
      <xsd:simpleType>
        <xsd:restriction base="dms:DateTime"/>
      </xsd:simpleType>
    </xsd:element>
    <xsd:element name="Cust_x0020_Eng" ma:index="24" nillable="true" ma:displayName="Cust Eng" ma:format="Dropdown" ma:internalName="Cust_x0020_Eng">
      <xsd:simpleType>
        <xsd:restriction base="dms:Choice">
          <xsd:enumeration value="Yes"/>
          <xsd:enumeration value="No"/>
        </xsd:restriction>
      </xsd:simpleType>
    </xsd:element>
    <xsd:element name="Customer_x0020_Care_x0020_View" ma:index="25" nillable="true" ma:displayName="Customer Care View" ma:default="No" ma:format="Dropdown" ma:internalName="Customer_x0020_Care_x0020_View">
      <xsd:simpleType>
        <xsd:restriction base="dms:Choice">
          <xsd:enumeration value="No"/>
          <xsd:enumeration value="Yes"/>
        </xsd:restriction>
      </xsd:simpleType>
    </xsd:element>
    <xsd:element name="_x0031_st_x0020_Draft_x0020_SL_x0020_Review_x0020_Complete" ma:index="26" nillable="true" ma:displayName="1st Draft SL Review Complete" ma:format="DateOnly" ma:internalName="_x0031_st_x0020_Draft_x0020_SL_x0020_Review_x0020_Complete">
      <xsd:simpleType>
        <xsd:restriction base="dms:DateTime"/>
      </xsd:simpleType>
    </xsd:element>
    <xsd:element name="Accountable_x0020_Area" ma:index="27" nillable="true" ma:displayName="Accountable Area" ma:default="BD&amp;R" ma:format="Dropdown" ma:internalName="Accountable_x0020_Area">
      <xsd:simpleType>
        <xsd:restriction base="dms:Choice">
          <xsd:enumeration value="BD&amp;R"/>
          <xsd:enumeration value="Customer Care"/>
          <xsd:enumeration value="Energy Services"/>
          <xsd:enumeration value="Finance"/>
          <xsd:enumeration value="HR"/>
          <xsd:enumeration value="Operations"/>
          <xsd:enumeration value="Eng &amp; STO"/>
          <xsd:enumeration value="TIS"/>
        </xsd:restriction>
      </xsd:simpleType>
    </xsd:element>
    <xsd:element name="Executive_x0020_Review" ma:index="28" nillable="true" ma:displayName="Executive Review" ma:default="0" ma:internalName="Executive_x0020_Review">
      <xsd:simpleType>
        <xsd:restriction base="dms:Boolean"/>
      </xsd:simpleType>
    </xsd:element>
    <xsd:element name="Final_x0020_Draft_x0020_Due" ma:index="29" nillable="true" ma:displayName="Final Draft Due" ma:format="DateOnly" ma:internalName="Final_x0020_Draft_x0020_Due">
      <xsd:simpleType>
        <xsd:restriction base="dms:DateTime"/>
      </xsd:simpleType>
    </xsd:element>
    <xsd:element name="Formatting_x0020_Reqd" ma:index="30" nillable="true" ma:displayName="Formatting Reqd" ma:default="0" ma:internalName="Formatting_x0020_Reqd">
      <xsd:simpleType>
        <xsd:restriction base="dms:Boolean"/>
      </xsd:simpleType>
    </xsd:element>
    <xsd:element name="Final_x0020_Draft_x0020_Ready_x0020_for_x0020_SL_x0020_Review" ma:index="31" nillable="true" ma:displayName="Final Draft Ready for SL Review" ma:default="0" ma:description="Trigger to appear in Reg Leadership and Malini view" ma:internalName="Final_x0020_Draft_x0020_Ready_x0020_for_x0020_SL_x0020_Review">
      <xsd:simpleType>
        <xsd:restriction base="dms:Boolean"/>
      </xsd:simpleType>
    </xsd:element>
    <xsd:element name="Final_x0020_Draft_x0020_Reg_x002f_1st_x0020_Level_x0020_Review_x0020_Due_x0020_Date" ma:index="32" nillable="true" ma:displayName="Reg. Final Draft Review Due" ma:format="DateOnly" ma:internalName="Final_x0020_Draft_x0020_Reg_x002f_1st_x0020_Level_x0020_Review_x0020_Due_x0020_Date">
      <xsd:simpleType>
        <xsd:restriction base="dms:DateTime"/>
      </xsd:simpleType>
    </xsd:element>
    <xsd:element name="Legal_x0020_Handoff_x0020_Date" ma:index="33" nillable="true" ma:displayName="Legal Handoff Date" ma:format="DateOnly" ma:internalName="Legal_x0020_Handoff_x0020_Date">
      <xsd:simpleType>
        <xsd:restriction base="dms:DateTime"/>
      </xsd:simpleType>
    </xsd:element>
    <xsd:element name="Legal_x0020_Session_x0020_Date" ma:index="34" nillable="true" ma:displayName="Legal Session Date" ma:format="DateOnly" ma:internalName="Legal_x0020_Session_x0020_Date">
      <xsd:simpleType>
        <xsd:restriction base="dms:DateTime"/>
      </xsd:simpleType>
    </xsd:element>
    <xsd:element name="xewa" ma:index="35" nillable="true" ma:displayName="Legal Comments Addressed" ma:format="DateOnly" ma:internalName="xewa">
      <xsd:simpleType>
        <xsd:restriction base="dms:DateTime"/>
      </xsd:simpleType>
    </xsd:element>
    <xsd:element name="TM_x0020_Sign_x0020_Off" ma:index="36" nillable="true" ma:displayName="TM Sign Off" ma:format="DateOnly" ma:internalName="TM_x0020_Sign_x0020_Off">
      <xsd:simpleType>
        <xsd:restriction base="dms:DateTime"/>
      </xsd:simpleType>
    </xsd:element>
    <xsd:element name="Reg_x002f_Formatting_x0020_Sign_x0020_Off" ma:index="37" nillable="true" ma:displayName="Reg/Formatting Sign Off" ma:format="DateOnly" ma:internalName="Reg_x002f_Formatting_x0020_Sign_x0020_Off">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14ab40f3-767a-43a9-8b62-265d64c54f3b" ContentTypeId="0x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x0031_st_x0020_draft_x0020_priority xmlns="0e4c58a4-4156-4653-af30-d293e31e5ce5">H</_x0031_st_x0020_draft_x0020_priority>
    <Final_x0020_Draft_x0020_Ready_x0020_for_x0020_SL_x0020_Review xmlns="0e4c58a4-4156-4653-af30-d293e31e5ce5">false</Final_x0020_Draft_x0020_Ready_x0020_for_x0020_SL_x0020_Review>
    <Reg_x002e__x0020_Review_x0020_Due_x0020_Date xmlns="0e4c58a4-4156-4653-af30-d293e31e5ce5" xsi:nil="true"/>
    <Finance_x0020_view xmlns="0e4c58a4-4156-4653-af30-d293e31e5ce5">No</Finance_x0020_view>
    <Accountable_x0020_Area xmlns="0e4c58a4-4156-4653-af30-d293e31e5ce5">BD&amp;R</Accountable_x0020_Area>
    <Formatting_x0020_Reqd xmlns="0e4c58a4-4156-4653-af30-d293e31e5ce5">false</Formatting_x0020_Reqd>
    <Status xmlns="0e4c58a4-4156-4653-af30-d293e31e5ce5">Shell Created</Status>
    <Customer_x0020_Care_x0020_View xmlns="0e4c58a4-4156-4653-af30-d293e31e5ce5">No</Customer_x0020_Care_x0020_View>
    <Energy_x0020_Services_x0020_View xmlns="0e4c58a4-4156-4653-af30-d293e31e5ce5">No</Energy_x0020_Services_x0020_View>
    <Regulatory_x0020_Leads xmlns="0e4c58a4-4156-4653-af30-d293e31e5ce5">
      <UserInfo>
        <DisplayName/>
        <AccountId xsi:nil="true"/>
        <AccountType/>
      </UserInfo>
    </Regulatory_x0020_Leads>
    <Final_x0020_Draft_x0020_Due xmlns="0e4c58a4-4156-4653-af30-d293e31e5ce5" xsi:nil="true"/>
    <Legal_x0020_Handoff_x0020_Date xmlns="0e4c58a4-4156-4653-af30-d293e31e5ce5" xsi:nil="true"/>
    <Exhibit_x002f_Tab_x002f_Schedule xmlns="0e4c58a4-4156-4653-af30-d293e31e5ce5" xsi:nil="true"/>
    <_x0031_st_x0020_Draft_x0020_SL_x0020_Review_x0020_Complete xmlns="0e4c58a4-4156-4653-af30-d293e31e5ce5" xsi:nil="true"/>
    <Binder xmlns="0e4c58a4-4156-4653-af30-d293e31e5ce5">0</Binder>
    <Attachment xmlns="0e4c58a4-4156-4653-af30-d293e31e5ce5" xsi:nil="true"/>
    <Final_x0020_Draft_x0020_Reg_x002f_1st_x0020_Level_x0020_Review_x0020_Due_x0020_Date xmlns="0e4c58a4-4156-4653-af30-d293e31e5ce5" xsi:nil="true"/>
    <Phase xmlns="0e4c58a4-4156-4653-af30-d293e31e5ce5" xsi:nil="true"/>
    <Version_x0020_Comments xmlns="0e4c58a4-4156-4653-af30-d293e31e5ce5" xsi:nil="true"/>
    <Executive_x0020_Review xmlns="0e4c58a4-4156-4653-af30-d293e31e5ce5">false</Executive_x0020_Review>
    <Legal_x0020_Session_x0020_Date xmlns="0e4c58a4-4156-4653-af30-d293e31e5ce5" xsi:nil="true"/>
    <TM_x0020_Sign_x0020_Off xmlns="0e4c58a4-4156-4653-af30-d293e31e5ce5" xsi:nil="true"/>
    <xewa xmlns="0e4c58a4-4156-4653-af30-d293e31e5ce5" xsi:nil="true"/>
    <Legal_x0020_Team xmlns="0e4c58a4-4156-4653-af30-d293e31e5ce5">
      <UserInfo>
        <DisplayName/>
        <AccountId xsi:nil="true"/>
        <AccountType/>
      </UserInfo>
    </Legal_x0020_Team>
    <Witness xmlns="0e4c58a4-4156-4653-af30-d293e31e5ce5">
      <UserInfo>
        <DisplayName/>
        <AccountId xsi:nil="true"/>
        <AccountType/>
      </UserInfo>
    </Witness>
    <Folder xmlns="0e4c58a4-4156-4653-af30-d293e31e5ce5" xsi:nil="true"/>
    <_x0031_st_x0020_Draft_x0020_Evidence_x0020_Due xmlns="0e4c58a4-4156-4653-af30-d293e31e5ce5" xsi:nil="true"/>
    <Cust_x0020_Eng xmlns="0e4c58a4-4156-4653-af30-d293e31e5ce5" xsi:nil="true"/>
    <Reg_x002f_Formatting_x0020_Sign_x0020_Off xmlns="0e4c58a4-4156-4653-af30-d293e31e5ce5" xsi:nil="true"/>
    <_x0031_st_x0020_draft_x0020_ready_x0020_for_x0020_Regulatory xmlns="0e4c58a4-4156-4653-af30-d293e31e5ce5" xsi:nil="true"/>
  </documentManagement>
</p:properties>
</file>

<file path=customXml/itemProps1.xml><?xml version="1.0" encoding="utf-8"?>
<ds:datastoreItem xmlns:ds="http://schemas.openxmlformats.org/officeDocument/2006/customXml" ds:itemID="{93ADE776-FD14-4DC9-9B07-A516D0932DC1}"/>
</file>

<file path=customXml/itemProps2.xml><?xml version="1.0" encoding="utf-8"?>
<ds:datastoreItem xmlns:ds="http://schemas.openxmlformats.org/officeDocument/2006/customXml" ds:itemID="{3A2D8283-B3DA-4CD1-9BB0-DBD63A1239F8}"/>
</file>

<file path=customXml/itemProps3.xml><?xml version="1.0" encoding="utf-8"?>
<ds:datastoreItem xmlns:ds="http://schemas.openxmlformats.org/officeDocument/2006/customXml" ds:itemID="{134E0717-20ED-4E66-AD79-A11E182D6242}"/>
</file>

<file path=customXml/itemProps4.xml><?xml version="1.0" encoding="utf-8"?>
<ds:datastoreItem xmlns:ds="http://schemas.openxmlformats.org/officeDocument/2006/customXml" ds:itemID="{F415200B-1ADA-4139-A918-1CDF075253E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2022-11-29T20:34:00Z</dcterms:created>
  <dcterms:modified xsi:type="dcterms:W3CDTF">2022-11-29T20:34:21Z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1a6f161-e42b-4c47-8f69-f6a81e023e2d_Enabled">
    <vt:lpwstr>true</vt:lpwstr>
  </property>
  <property fmtid="{D5CDD505-2E9C-101B-9397-08002B2CF9AE}" pid="3" name="MSIP_Label_b1a6f161-e42b-4c47-8f69-f6a81e023e2d_SetDate">
    <vt:lpwstr>2022-11-29T20:34:03Z</vt:lpwstr>
  </property>
  <property fmtid="{D5CDD505-2E9C-101B-9397-08002B2CF9AE}" pid="4" name="MSIP_Label_b1a6f161-e42b-4c47-8f69-f6a81e023e2d_Method">
    <vt:lpwstr>Standard</vt:lpwstr>
  </property>
  <property fmtid="{D5CDD505-2E9C-101B-9397-08002B2CF9AE}" pid="5" name="MSIP_Label_b1a6f161-e42b-4c47-8f69-f6a81e023e2d_Name">
    <vt:lpwstr>b1a6f161-e42b-4c47-8f69-f6a81e023e2d</vt:lpwstr>
  </property>
  <property fmtid="{D5CDD505-2E9C-101B-9397-08002B2CF9AE}" pid="6" name="MSIP_Label_b1a6f161-e42b-4c47-8f69-f6a81e023e2d_SiteId">
    <vt:lpwstr>271df5c2-953a-497b-93ad-7adf7a4b3cd7</vt:lpwstr>
  </property>
  <property fmtid="{D5CDD505-2E9C-101B-9397-08002B2CF9AE}" pid="7" name="MSIP_Label_b1a6f161-e42b-4c47-8f69-f6a81e023e2d_ActionId">
    <vt:lpwstr>d5f4c554-e9a5-421a-8a3a-bbf2c039ea4b</vt:lpwstr>
  </property>
  <property fmtid="{D5CDD505-2E9C-101B-9397-08002B2CF9AE}" pid="8" name="MSIP_Label_b1a6f161-e42b-4c47-8f69-f6a81e023e2d_ContentBits">
    <vt:lpwstr>0</vt:lpwstr>
  </property>
  <property fmtid="{D5CDD505-2E9C-101B-9397-08002B2CF9AE}" pid="9" name="ContentTypeId">
    <vt:lpwstr>0x010100BA68BE8D2D1B4442B56E8613E5D4A5D4</vt:lpwstr>
  </property>
</Properties>
</file>