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496BDEE-CDB7-44C8-B5F0-C089E355E218}" xr6:coauthVersionLast="47" xr6:coauthVersionMax="47" xr10:uidLastSave="{00000000-0000-0000-0000-000000000000}"/>
  <bookViews>
    <workbookView xWindow="-120" yWindow="-120" windowWidth="29040" windowHeight="15840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A30" i="5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E24" i="4" l="1"/>
  <c r="E24" i="2" l="1"/>
  <c r="E20" i="2" l="1"/>
  <c r="E24" i="3" l="1"/>
  <c r="E31" i="5" l="1"/>
  <c r="E31" i="4"/>
  <c r="E30" i="3"/>
  <c r="E31" i="3" l="1"/>
  <c r="E31" i="2"/>
  <c r="E30" i="2"/>
  <c r="E30" i="5" l="1"/>
  <c r="E30" i="4"/>
  <c r="E32" i="5"/>
  <c r="E29" i="4" l="1"/>
  <c r="E29" i="2" l="1"/>
  <c r="E29" i="3" l="1"/>
  <c r="E35" i="5" l="1"/>
  <c r="E34" i="4"/>
  <c r="E34" i="3"/>
  <c r="E34" i="2" l="1"/>
  <c r="E33" i="5" l="1"/>
  <c r="E32" i="3"/>
  <c r="E32" i="2" l="1"/>
  <c r="E42" i="4" l="1"/>
  <c r="E42" i="3" l="1"/>
  <c r="E33" i="4" l="1"/>
  <c r="E33" i="3"/>
  <c r="E34" i="5" l="1"/>
  <c r="E33" i="2" l="1"/>
  <c r="E25" i="5" l="1"/>
  <c r="E29" i="5" l="1"/>
  <c r="E28" i="4" l="1"/>
  <c r="E28" i="3"/>
  <c r="E28" i="2" l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2" i="1" l="1"/>
  <c r="E18" i="1" l="1"/>
  <c r="E28" i="1" l="1"/>
  <c r="E29" i="1" l="1"/>
  <c r="E27" i="1" l="1"/>
  <c r="E32" i="1" l="1"/>
  <c r="E30" i="1" l="1"/>
  <c r="E40" i="1" l="1"/>
  <c r="E31" i="1" l="1"/>
  <c r="E26" i="1" l="1"/>
  <c r="K16" i="1" l="1"/>
  <c r="M16" i="1"/>
  <c r="G16" i="1"/>
  <c r="I16" i="1"/>
  <c r="G23" i="1"/>
  <c r="I23" i="1"/>
  <c r="K23" i="1"/>
  <c r="M23" i="1"/>
  <c r="G36" i="1"/>
  <c r="I18" i="2"/>
  <c r="K18" i="2"/>
  <c r="M18" i="2"/>
  <c r="O18" i="2"/>
  <c r="Q18" i="2"/>
  <c r="I25" i="2"/>
  <c r="K25" i="2"/>
  <c r="M25" i="2"/>
  <c r="O25" i="2"/>
  <c r="Q25" i="2"/>
  <c r="G38" i="2"/>
  <c r="G18" i="3"/>
  <c r="I18" i="3"/>
  <c r="K18" i="3"/>
  <c r="M18" i="3"/>
  <c r="G25" i="3"/>
  <c r="I25" i="3"/>
  <c r="K25" i="3"/>
  <c r="M25" i="3"/>
  <c r="G18" i="4"/>
  <c r="H18" i="4"/>
  <c r="I18" i="4"/>
  <c r="J18" i="4"/>
  <c r="K18" i="4"/>
  <c r="L18" i="4"/>
  <c r="N18" i="4"/>
  <c r="G25" i="4"/>
  <c r="H25" i="4"/>
  <c r="I25" i="4"/>
  <c r="J25" i="4"/>
  <c r="K25" i="4"/>
  <c r="L25" i="4"/>
  <c r="N25" i="4"/>
  <c r="G19" i="5"/>
  <c r="H19" i="5"/>
  <c r="J19" i="5"/>
  <c r="L19" i="5"/>
  <c r="M19" i="5"/>
  <c r="N19" i="5"/>
  <c r="O19" i="5"/>
  <c r="P19" i="5"/>
  <c r="R19" i="5"/>
  <c r="I19" i="5"/>
  <c r="G26" i="5"/>
  <c r="I26" i="5"/>
  <c r="M26" i="5"/>
  <c r="N26" i="5"/>
  <c r="O26" i="5"/>
  <c r="P26" i="5"/>
  <c r="R26" i="5"/>
  <c r="H26" i="5"/>
  <c r="J26" i="5"/>
  <c r="L26" i="5"/>
  <c r="L39" i="5"/>
  <c r="M39" i="5"/>
  <c r="J38" i="4" l="1"/>
  <c r="I38" i="4"/>
  <c r="I40" i="4" s="1"/>
  <c r="I44" i="4" s="1"/>
  <c r="L38" i="4"/>
  <c r="L40" i="4" s="1"/>
  <c r="L44" i="4" s="1"/>
  <c r="G38" i="3"/>
  <c r="G40" i="3" s="1"/>
  <c r="G44" i="3" s="1"/>
  <c r="N39" i="5"/>
  <c r="N41" i="5" s="1"/>
  <c r="N45" i="5" s="1"/>
  <c r="J40" i="4"/>
  <c r="J44" i="4" s="1"/>
  <c r="I39" i="5"/>
  <c r="I41" i="5" s="1"/>
  <c r="I45" i="5" s="1"/>
  <c r="H38" i="4"/>
  <c r="H40" i="4" s="1"/>
  <c r="H44" i="4" s="1"/>
  <c r="E32" i="4"/>
  <c r="M38" i="3"/>
  <c r="M40" i="3" s="1"/>
  <c r="M44" i="3" s="1"/>
  <c r="H39" i="5"/>
  <c r="H41" i="5" s="1"/>
  <c r="H45" i="5" s="1"/>
  <c r="E36" i="4"/>
  <c r="E36" i="2"/>
  <c r="P39" i="5"/>
  <c r="P41" i="5" s="1"/>
  <c r="P45" i="5" s="1"/>
  <c r="E43" i="5"/>
  <c r="K38" i="4"/>
  <c r="K40" i="4" s="1"/>
  <c r="K44" i="4" s="1"/>
  <c r="R39" i="5"/>
  <c r="R41" i="5" s="1"/>
  <c r="R45" i="5" s="1"/>
  <c r="J39" i="5"/>
  <c r="J41" i="5" s="1"/>
  <c r="J45" i="5" s="1"/>
  <c r="Q38" i="2"/>
  <c r="Q40" i="2" s="1"/>
  <c r="Q44" i="2" s="1"/>
  <c r="I38" i="3"/>
  <c r="I40" i="3" s="1"/>
  <c r="I44" i="3" s="1"/>
  <c r="E37" i="2"/>
  <c r="E35" i="1"/>
  <c r="E37" i="5"/>
  <c r="E37" i="4"/>
  <c r="N38" i="4"/>
  <c r="E20" i="3"/>
  <c r="O39" i="5"/>
  <c r="O41" i="5" s="1"/>
  <c r="O45" i="5" s="1"/>
  <c r="G38" i="4"/>
  <c r="G40" i="4" s="1"/>
  <c r="G44" i="4" s="1"/>
  <c r="E23" i="2"/>
  <c r="E25" i="2" s="1"/>
  <c r="E21" i="5"/>
  <c r="E20" i="4"/>
  <c r="E42" i="2"/>
  <c r="K36" i="1"/>
  <c r="E37" i="3"/>
  <c r="O38" i="2"/>
  <c r="O40" i="2" s="1"/>
  <c r="O44" i="2" s="1"/>
  <c r="E16" i="2"/>
  <c r="I36" i="1"/>
  <c r="I38" i="1" s="1"/>
  <c r="I42" i="1" s="1"/>
  <c r="M38" i="2"/>
  <c r="M40" i="2" s="1"/>
  <c r="M44" i="2" s="1"/>
  <c r="L41" i="5"/>
  <c r="L45" i="5" s="1"/>
  <c r="K38" i="2"/>
  <c r="K40" i="2" s="1"/>
  <c r="K44" i="2" s="1"/>
  <c r="M36" i="1"/>
  <c r="M38" i="1" s="1"/>
  <c r="M42" i="1" s="1"/>
  <c r="E38" i="5"/>
  <c r="K38" i="3"/>
  <c r="K40" i="3" s="1"/>
  <c r="K44" i="3" s="1"/>
  <c r="E14" i="1"/>
  <c r="N40" i="4"/>
  <c r="N44" i="4" s="1"/>
  <c r="E18" i="4"/>
  <c r="E19" i="5"/>
  <c r="G38" i="1"/>
  <c r="G42" i="1" s="1"/>
  <c r="M41" i="5"/>
  <c r="M45" i="5" s="1"/>
  <c r="E18" i="3"/>
  <c r="K38" i="1"/>
  <c r="K42" i="1" s="1"/>
  <c r="E17" i="5"/>
  <c r="E23" i="4"/>
  <c r="E25" i="4" s="1"/>
  <c r="E16" i="4"/>
  <c r="G18" i="2"/>
  <c r="E24" i="5"/>
  <c r="E26" i="5" s="1"/>
  <c r="E36" i="3"/>
  <c r="E34" i="1"/>
  <c r="G39" i="5"/>
  <c r="G41" i="5" s="1"/>
  <c r="G45" i="5" s="1"/>
  <c r="E16" i="3"/>
  <c r="G25" i="2"/>
  <c r="E23" i="3"/>
  <c r="E25" i="3" s="1"/>
  <c r="E21" i="1"/>
  <c r="E23" i="1" s="1"/>
  <c r="I38" i="2"/>
  <c r="I40" i="2" s="1"/>
  <c r="I44" i="2" s="1"/>
  <c r="E38" i="3" l="1"/>
  <c r="E38" i="2"/>
  <c r="E38" i="4"/>
  <c r="E36" i="1"/>
  <c r="E38" i="1" s="1"/>
  <c r="E42" i="1" s="1"/>
  <c r="E40" i="3"/>
  <c r="E44" i="3" s="1"/>
  <c r="E39" i="5"/>
  <c r="E41" i="5" s="1"/>
  <c r="E45" i="5" s="1"/>
  <c r="E40" i="4"/>
  <c r="E44" i="4" s="1"/>
  <c r="E18" i="2"/>
  <c r="E40" i="2" s="1"/>
  <c r="E44" i="2" s="1"/>
  <c r="G40" i="2"/>
  <c r="G44" i="2" s="1"/>
</calcChain>
</file>

<file path=xl/sharedStrings.xml><?xml version="1.0" encoding="utf-8"?>
<sst xmlns="http://schemas.openxmlformats.org/spreadsheetml/2006/main" count="264" uniqueCount="89">
  <si>
    <t>Line</t>
  </si>
  <si>
    <t>Revenue</t>
  </si>
  <si>
    <t>No.</t>
  </si>
  <si>
    <t>Particulars ($000s)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</si>
  <si>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</si>
  <si>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</si>
  <si>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</si>
  <si>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</si>
  <si>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</si>
  <si>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</si>
  <si>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</si>
  <si>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</si>
  <si>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</si>
  <si>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</si>
  <si>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</si>
  <si>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</si>
  <si>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(b)</t>
  </si>
  <si>
    <t>(d)</t>
  </si>
  <si>
    <t>(c)</t>
  </si>
  <si>
    <t>(e)</t>
  </si>
  <si>
    <t>Operating &amp; Maintenance Expenses</t>
  </si>
  <si>
    <t>Total Operating &amp; Maintenance Expenses</t>
  </si>
  <si>
    <t>Cost of Gas</t>
  </si>
  <si>
    <t>Gas Supply</t>
  </si>
  <si>
    <t>Transportation</t>
  </si>
  <si>
    <t>Commodity</t>
  </si>
  <si>
    <t>Transport</t>
  </si>
  <si>
    <t>Demand</t>
  </si>
  <si>
    <t>Admin</t>
  </si>
  <si>
    <t>Storage Demand</t>
  </si>
  <si>
    <t>Operational</t>
  </si>
  <si>
    <t>Storage</t>
  </si>
  <si>
    <t>Deliverability</t>
  </si>
  <si>
    <t>Space</t>
  </si>
  <si>
    <t>Contingency</t>
  </si>
  <si>
    <t>Transmission Demand</t>
  </si>
  <si>
    <t>Dawn</t>
  </si>
  <si>
    <t>Kirkwall</t>
  </si>
  <si>
    <t>Parkway</t>
  </si>
  <si>
    <t>Panhandle</t>
  </si>
  <si>
    <t>Transmission</t>
  </si>
  <si>
    <t>Station</t>
  </si>
  <si>
    <t>Albion</t>
  </si>
  <si>
    <t>St. Clair</t>
  </si>
  <si>
    <t>Distribution Demand</t>
  </si>
  <si>
    <t>Distribution Customer</t>
  </si>
  <si>
    <t>Customer</t>
  </si>
  <si>
    <t>High</t>
  </si>
  <si>
    <t>Low</t>
  </si>
  <si>
    <t>Specific</t>
  </si>
  <si>
    <t>Distribution</t>
  </si>
  <si>
    <t>Pressure</t>
  </si>
  <si>
    <t>Allocation</t>
  </si>
  <si>
    <t>Mains</t>
  </si>
  <si>
    <t>Services</t>
  </si>
  <si>
    <t>Meters</t>
  </si>
  <si>
    <t>Stations</t>
  </si>
  <si>
    <t>(f)</t>
  </si>
  <si>
    <t>(g)</t>
  </si>
  <si>
    <t>Load</t>
  </si>
  <si>
    <t>Balancing</t>
  </si>
  <si>
    <t>(h)</t>
  </si>
  <si>
    <t>&gt; 4"</t>
  </si>
  <si>
    <t>&lt;= 4"</t>
  </si>
  <si>
    <t>(i)</t>
  </si>
  <si>
    <t>(j)</t>
  </si>
  <si>
    <t>(k)</t>
  </si>
  <si>
    <t>Revenue Requirement Summary by Function</t>
  </si>
  <si>
    <t>Gas Supply Revenue Requirement Summary by Classification</t>
  </si>
  <si>
    <t>(a) = (sum b to g)</t>
  </si>
  <si>
    <t>(a) = (sum b to e)</t>
  </si>
  <si>
    <t>Storage Revenue Requirement Summary by Classification</t>
  </si>
  <si>
    <t>(a) = (sum b to h)</t>
  </si>
  <si>
    <t>Transmission Revenue Requirement Summary by Classification</t>
  </si>
  <si>
    <t>Distribution Revenue Requirement Summary by Classification</t>
  </si>
  <si>
    <t>(a) = (sum b to k)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</si>
  <si>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</si>
  <si>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</si>
  <si>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</si>
  <si>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</si>
  <si>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</si>
  <si>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</si>
  <si>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Revenue Requirement Less Other Revenue</t>
  </si>
  <si>
    <t>2024 Cost Allocation Study - Current Rate Classes</t>
  </si>
  <si>
    <t>Function</t>
  </si>
  <si>
    <t>Gas Supply Classification</t>
  </si>
  <si>
    <t>Storage Classification</t>
  </si>
  <si>
    <t>Transmission Classification</t>
  </si>
  <si>
    <t>Distribution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</si>
</sst>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Fill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4" fillId="0" borderId="0" xfId="0" applyFont="1" applyAlignment="1">
      <alignment horizontal="center"/>
    </xf>
    <xf numFmtId="0" fontId="2" fillId="0" borderId="1" xfId="0" applyFont="1" applyBorder="1"/>
    <xf numFmtId="164" fontId="2" fillId="0" borderId="2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tabSelected="1"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4.140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5" x14ac:dyDescent="0.2">
      <c r="M1" s="3"/>
    </row>
    <row r="2" spans="1:15" x14ac:dyDescent="0.2">
      <c r="M2" s="3"/>
    </row>
    <row r="3" spans="1:15" x14ac:dyDescent="0.2">
      <c r="M3" s="3"/>
    </row>
    <row r="4" spans="1:15" x14ac:dyDescent="0.2">
      <c r="M4" s="3"/>
    </row>
    <row r="5" spans="1:15" x14ac:dyDescent="0.2">
      <c r="B5" s="4"/>
      <c r="D5" s="10"/>
      <c r="E5" s="10"/>
      <c r="F5" s="10"/>
      <c r="G5" s="10"/>
      <c r="H5" s="28"/>
      <c r="I5" s="10"/>
      <c r="J5" s="28"/>
      <c r="K5" s="10"/>
      <c r="M5" s="3"/>
    </row>
    <row r="6" spans="1:15" ht="12.75" customHeight="1" x14ac:dyDescent="0.2">
      <c r="A6" s="43" t="s">
        <v>83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5" ht="12.75" customHeight="1" x14ac:dyDescent="0.2">
      <c r="A7" s="44" t="s">
        <v>67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x14ac:dyDescent="0.2">
      <c r="A8" s="11"/>
      <c r="B8" s="12"/>
      <c r="C8" s="12"/>
      <c r="D8" s="12"/>
      <c r="E8" s="12"/>
      <c r="F8" s="12"/>
      <c r="G8" s="12"/>
      <c r="I8" s="12"/>
      <c r="K8" s="12"/>
      <c r="M8" s="12"/>
    </row>
    <row r="9" spans="1:15" x14ac:dyDescent="0.2">
      <c r="A9" s="11" t="s">
        <v>0</v>
      </c>
      <c r="B9" s="12"/>
      <c r="C9" s="12"/>
      <c r="D9" s="12"/>
      <c r="E9" s="11" t="s">
        <v>1</v>
      </c>
      <c r="F9" s="11"/>
      <c r="G9" s="45" t="s">
        <v>84</v>
      </c>
      <c r="H9" s="45"/>
      <c r="I9" s="45"/>
      <c r="J9" s="45"/>
      <c r="K9" s="45"/>
      <c r="L9" s="45"/>
      <c r="M9" s="45"/>
    </row>
    <row r="10" spans="1:15" x14ac:dyDescent="0.2">
      <c r="A10" s="13" t="s">
        <v>2</v>
      </c>
      <c r="B10" s="12"/>
      <c r="C10" s="14" t="s">
        <v>3</v>
      </c>
      <c r="D10" s="12"/>
      <c r="E10" s="13" t="s">
        <v>4</v>
      </c>
      <c r="F10" s="11"/>
      <c r="G10" s="13" t="s">
        <v>23</v>
      </c>
      <c r="H10" s="11"/>
      <c r="I10" s="13" t="s">
        <v>31</v>
      </c>
      <c r="J10" s="11"/>
      <c r="K10" s="13" t="s">
        <v>40</v>
      </c>
      <c r="L10" s="11"/>
      <c r="M10" s="13" t="s">
        <v>50</v>
      </c>
    </row>
    <row r="11" spans="1:15" x14ac:dyDescent="0.2">
      <c r="A11" s="11"/>
      <c r="B11" s="12"/>
      <c r="C11" s="12"/>
      <c r="D11" s="12"/>
      <c r="E11" s="11" t="s">
        <v>70</v>
      </c>
      <c r="F11" s="12"/>
      <c r="G11" s="11" t="s">
        <v>16</v>
      </c>
      <c r="I11" s="11" t="s">
        <v>18</v>
      </c>
      <c r="K11" s="11" t="s">
        <v>17</v>
      </c>
      <c r="M11" s="11" t="s">
        <v>19</v>
      </c>
    </row>
    <row r="12" spans="1:15" x14ac:dyDescent="0.2">
      <c r="A12" s="11"/>
      <c r="B12" s="12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1"/>
      <c r="B13" s="12"/>
      <c r="C13" s="12" t="s">
        <v>5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11">
        <v>1</v>
      </c>
      <c r="B14" s="12"/>
      <c r="C14" s="15" t="s">
        <v>6</v>
      </c>
      <c r="D14" s="12"/>
      <c r="E14" s="5">
        <f>SUM(G14:M14)</f>
        <v>16184284.977462605</v>
      </c>
      <c r="F14" s="5"/>
      <c r="G14" s="5">
        <v>0</v>
      </c>
      <c r="H14" s="5"/>
      <c r="I14" s="5">
        <v>1414176.615439276</v>
      </c>
      <c r="J14" s="5"/>
      <c r="K14" s="5">
        <v>2949466.0918636587</v>
      </c>
      <c r="L14" s="5"/>
      <c r="M14" s="5">
        <v>11820642.270159671</v>
      </c>
      <c r="N14" s="5"/>
      <c r="O14" s="5"/>
    </row>
    <row r="15" spans="1:15" x14ac:dyDescent="0.2">
      <c r="A15" s="11">
        <v>2</v>
      </c>
      <c r="B15" s="12"/>
      <c r="C15" s="15" t="s">
        <v>7</v>
      </c>
      <c r="D15" s="12"/>
      <c r="E15" s="6">
        <v>5.8744389411492633E-2</v>
      </c>
      <c r="F15" s="7"/>
      <c r="G15" s="6">
        <v>5.8744389411492633E-2</v>
      </c>
      <c r="H15" s="7"/>
      <c r="I15" s="6">
        <v>5.8744389411492633E-2</v>
      </c>
      <c r="J15" s="7"/>
      <c r="K15" s="6">
        <v>5.8744389411492633E-2</v>
      </c>
      <c r="L15" s="7"/>
      <c r="M15" s="6">
        <v>5.8744389411492633E-2</v>
      </c>
      <c r="N15" s="5"/>
      <c r="O15" s="5"/>
    </row>
    <row r="16" spans="1:15" x14ac:dyDescent="0.2">
      <c r="A16" s="11">
        <v>3</v>
      </c>
      <c r="B16" s="12"/>
      <c r="C16" s="12" t="s">
        <v>8</v>
      </c>
      <c r="D16" s="12"/>
      <c r="E16" s="19">
        <f>SUM(G16:M16)</f>
        <v>950735.93906263355</v>
      </c>
      <c r="F16" s="5"/>
      <c r="G16" s="19">
        <f>G14*G15</f>
        <v>0</v>
      </c>
      <c r="H16" s="5"/>
      <c r="I16" s="19">
        <f>I14*I15</f>
        <v>83074.941793991486</v>
      </c>
      <c r="J16" s="5"/>
      <c r="K16" s="19">
        <f>K14*K15</f>
        <v>173264.58465643207</v>
      </c>
      <c r="L16" s="5"/>
      <c r="M16" s="19">
        <f>M14*M15</f>
        <v>694396.41261221003</v>
      </c>
      <c r="N16" s="5"/>
      <c r="O16" s="5"/>
    </row>
    <row r="17" spans="1:15" x14ac:dyDescent="0.2">
      <c r="A17" s="11"/>
      <c r="B17" s="12"/>
      <c r="C17" s="12"/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1">
        <v>4</v>
      </c>
      <c r="B18" s="12"/>
      <c r="C18" s="12" t="s">
        <v>9</v>
      </c>
      <c r="D18" s="12"/>
      <c r="E18" s="19">
        <f>SUM(G18:M18)</f>
        <v>920994.59951126925</v>
      </c>
      <c r="F18" s="5"/>
      <c r="G18" s="19">
        <v>0</v>
      </c>
      <c r="H18" s="5"/>
      <c r="I18" s="19">
        <v>35004.3304065169</v>
      </c>
      <c r="J18" s="5"/>
      <c r="K18" s="19">
        <v>121524.18991877869</v>
      </c>
      <c r="L18" s="5"/>
      <c r="M18" s="19">
        <v>764466.07918597362</v>
      </c>
      <c r="N18" s="5"/>
      <c r="O18" s="5"/>
    </row>
    <row r="19" spans="1:15" x14ac:dyDescent="0.2">
      <c r="A19" s="11"/>
      <c r="B19" s="12"/>
      <c r="C19" s="12"/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11"/>
      <c r="B20" s="12"/>
      <c r="C20" s="12" t="s">
        <v>10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1">
        <v>5</v>
      </c>
      <c r="B21" s="12"/>
      <c r="C21" s="15" t="s">
        <v>11</v>
      </c>
      <c r="D21" s="12"/>
      <c r="E21" s="8">
        <f>SUM(G21:M21)</f>
        <v>120702.59500002314</v>
      </c>
      <c r="F21" s="5"/>
      <c r="G21" s="8">
        <v>0</v>
      </c>
      <c r="H21" s="5"/>
      <c r="I21" s="8">
        <v>10546.946467488127</v>
      </c>
      <c r="J21" s="5"/>
      <c r="K21" s="8">
        <v>21997.154131200656</v>
      </c>
      <c r="L21" s="5"/>
      <c r="M21" s="8">
        <v>88158.494401334363</v>
      </c>
      <c r="N21" s="5"/>
      <c r="O21" s="5"/>
    </row>
    <row r="22" spans="1:15" x14ac:dyDescent="0.2">
      <c r="A22" s="11">
        <v>6</v>
      </c>
      <c r="B22" s="12"/>
      <c r="C22" s="15" t="s">
        <v>12</v>
      </c>
      <c r="D22" s="12"/>
      <c r="E22" s="9">
        <f>SUM(G22:M22)</f>
        <v>127182.50292039152</v>
      </c>
      <c r="F22" s="5"/>
      <c r="G22" s="9">
        <v>0</v>
      </c>
      <c r="H22" s="5"/>
      <c r="I22" s="9">
        <v>4388.0617299920368</v>
      </c>
      <c r="J22" s="5"/>
      <c r="K22" s="9">
        <v>26301.747439204766</v>
      </c>
      <c r="L22" s="5"/>
      <c r="M22" s="9">
        <v>96492.693751194718</v>
      </c>
      <c r="N22" s="5"/>
      <c r="O22" s="5"/>
    </row>
    <row r="23" spans="1:15" x14ac:dyDescent="0.2">
      <c r="A23" s="11">
        <v>7</v>
      </c>
      <c r="B23" s="12"/>
      <c r="C23" s="12" t="s">
        <v>13</v>
      </c>
      <c r="D23" s="12"/>
      <c r="E23" s="19">
        <f>SUM(E21:E22)</f>
        <v>247885.09792041464</v>
      </c>
      <c r="F23" s="5"/>
      <c r="G23" s="19">
        <f>SUM(G21:G22)</f>
        <v>0</v>
      </c>
      <c r="H23" s="5"/>
      <c r="I23" s="19">
        <f>SUM(I21:I22)</f>
        <v>14935.008197480165</v>
      </c>
      <c r="J23" s="5"/>
      <c r="K23" s="19">
        <f>SUM(K21:K22)</f>
        <v>48298.901570405418</v>
      </c>
      <c r="L23" s="5"/>
      <c r="M23" s="19">
        <f>SUM(M21:M22)</f>
        <v>184651.18815252907</v>
      </c>
      <c r="N23" s="5"/>
      <c r="O23" s="5"/>
    </row>
    <row r="24" spans="1:15" x14ac:dyDescent="0.2">
      <c r="A24" s="11"/>
      <c r="B24" s="12"/>
      <c r="C24" s="12"/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1"/>
      <c r="B25" s="12"/>
      <c r="C25" s="12" t="s">
        <v>20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11">
        <v>8</v>
      </c>
      <c r="B26" s="12"/>
      <c r="C26" s="15" t="s">
        <v>22</v>
      </c>
      <c r="D26" s="12"/>
      <c r="E26" s="5">
        <f>SUM(G26:M26)</f>
        <v>3251983.9890495795</v>
      </c>
      <c r="F26" s="5"/>
      <c r="G26" s="5">
        <v>3112816.4694699193</v>
      </c>
      <c r="H26" s="5"/>
      <c r="I26" s="5">
        <v>34696.732266978499</v>
      </c>
      <c r="J26" s="5"/>
      <c r="K26" s="5">
        <v>64227.627066393477</v>
      </c>
      <c r="L26" s="5"/>
      <c r="M26" s="5">
        <v>40243.160246288404</v>
      </c>
      <c r="N26" s="5"/>
      <c r="O26" s="5"/>
    </row>
    <row r="27" spans="1:15" x14ac:dyDescent="0.2">
      <c r="A27" s="11">
        <f>A26+1</f>
        <v>9</v>
      </c>
      <c r="B27" s="12"/>
      <c r="C27" s="15" t="s">
        <v>31</v>
      </c>
      <c r="D27" s="12"/>
      <c r="E27" s="5">
        <f t="shared" ref="E27:E32" si="0">SUM(G27:M27)</f>
        <v>30284.585334084644</v>
      </c>
      <c r="F27" s="5"/>
      <c r="G27" s="5">
        <v>0</v>
      </c>
      <c r="H27" s="5"/>
      <c r="I27" s="5">
        <v>25007.101442961823</v>
      </c>
      <c r="J27" s="5"/>
      <c r="K27" s="5">
        <v>5277.4838911228217</v>
      </c>
      <c r="L27" s="5"/>
      <c r="M27" s="5">
        <v>0</v>
      </c>
      <c r="N27" s="5"/>
      <c r="O27" s="5"/>
    </row>
    <row r="28" spans="1:15" x14ac:dyDescent="0.2">
      <c r="A28" s="11">
        <f t="shared" ref="A28:A36" si="1">A27+1</f>
        <v>10</v>
      </c>
      <c r="B28" s="12"/>
      <c r="C28" s="15" t="s">
        <v>40</v>
      </c>
      <c r="D28" s="12"/>
      <c r="E28" s="5">
        <f t="shared" si="0"/>
        <v>12038.006099324666</v>
      </c>
      <c r="F28" s="5"/>
      <c r="G28" s="5">
        <v>0</v>
      </c>
      <c r="H28" s="5"/>
      <c r="I28" s="5">
        <v>0</v>
      </c>
      <c r="J28" s="5"/>
      <c r="K28" s="5">
        <v>12038.006099324666</v>
      </c>
      <c r="L28" s="5"/>
      <c r="M28" s="5">
        <v>0</v>
      </c>
      <c r="N28" s="5"/>
      <c r="O28" s="5"/>
    </row>
    <row r="29" spans="1:15" x14ac:dyDescent="0.2">
      <c r="A29" s="11">
        <f t="shared" si="1"/>
        <v>11</v>
      </c>
      <c r="B29" s="12"/>
      <c r="C29" s="15" t="s">
        <v>50</v>
      </c>
      <c r="D29" s="12"/>
      <c r="E29" s="5">
        <f t="shared" si="0"/>
        <v>101331.43023372216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101331.43023372216</v>
      </c>
      <c r="N29" s="5"/>
      <c r="O29" s="5"/>
    </row>
    <row r="30" spans="1:15" x14ac:dyDescent="0.2">
      <c r="A30" s="11">
        <f t="shared" si="1"/>
        <v>12</v>
      </c>
      <c r="B30" s="12"/>
      <c r="C30" s="15" t="s">
        <v>76</v>
      </c>
      <c r="D30" s="12"/>
      <c r="E30" s="5">
        <f t="shared" si="0"/>
        <v>197654.2230046961</v>
      </c>
      <c r="F30" s="5"/>
      <c r="G30" s="5">
        <v>2546.4739944630078</v>
      </c>
      <c r="H30" s="5"/>
      <c r="I30" s="5">
        <v>7271.6222767735126</v>
      </c>
      <c r="J30" s="5"/>
      <c r="K30" s="5">
        <v>17848.649151574664</v>
      </c>
      <c r="L30" s="5"/>
      <c r="M30" s="5">
        <v>169987.47758188492</v>
      </c>
      <c r="N30" s="5"/>
      <c r="O30" s="5"/>
    </row>
    <row r="31" spans="1:15" x14ac:dyDescent="0.2">
      <c r="A31" s="11">
        <f t="shared" si="1"/>
        <v>13</v>
      </c>
      <c r="B31" s="12"/>
      <c r="C31" s="15" t="s">
        <v>77</v>
      </c>
      <c r="D31" s="12"/>
      <c r="E31" s="5">
        <f t="shared" si="0"/>
        <v>160437.73514282043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160437.73514282043</v>
      </c>
      <c r="N31" s="5"/>
      <c r="O31" s="5"/>
    </row>
    <row r="32" spans="1:15" x14ac:dyDescent="0.2">
      <c r="A32" s="11">
        <f t="shared" si="1"/>
        <v>14</v>
      </c>
      <c r="B32" s="12"/>
      <c r="C32" s="15" t="s">
        <v>78</v>
      </c>
      <c r="D32" s="12"/>
      <c r="E32" s="5">
        <f t="shared" si="0"/>
        <v>125997.52084796497</v>
      </c>
      <c r="F32" s="5"/>
      <c r="G32" s="5">
        <v>11446.693046176775</v>
      </c>
      <c r="H32" s="5"/>
      <c r="I32" s="5">
        <v>0</v>
      </c>
      <c r="J32" s="5"/>
      <c r="K32" s="5">
        <v>0</v>
      </c>
      <c r="L32" s="5"/>
      <c r="M32" s="5">
        <v>114550.8278017882</v>
      </c>
      <c r="N32" s="5"/>
      <c r="O32" s="5"/>
    </row>
    <row r="33" spans="1:15" x14ac:dyDescent="0.2">
      <c r="A33" s="11"/>
      <c r="B33" s="12"/>
      <c r="C33" s="15" t="s">
        <v>79</v>
      </c>
      <c r="D33" s="12"/>
      <c r="E33" s="5"/>
      <c r="F33" s="12"/>
      <c r="G33" s="5"/>
      <c r="I33" s="5"/>
      <c r="K33" s="5"/>
      <c r="M33" s="5"/>
      <c r="N33" s="5"/>
      <c r="O33" s="5"/>
    </row>
    <row r="34" spans="1:15" x14ac:dyDescent="0.2">
      <c r="A34" s="11">
        <f>A32+1</f>
        <v>15</v>
      </c>
      <c r="B34" s="12"/>
      <c r="C34" s="16" t="s">
        <v>80</v>
      </c>
      <c r="D34" s="12"/>
      <c r="E34" s="8">
        <f>SUM(G34:M34)</f>
        <v>148388.21253862116</v>
      </c>
      <c r="F34" s="8"/>
      <c r="G34" s="5">
        <v>2104.1517941099964</v>
      </c>
      <c r="H34" s="8"/>
      <c r="I34" s="5">
        <v>8824.2852609502552</v>
      </c>
      <c r="J34" s="8"/>
      <c r="K34" s="5">
        <v>10468.549172688372</v>
      </c>
      <c r="L34" s="8"/>
      <c r="M34" s="5">
        <v>126991.22631087252</v>
      </c>
      <c r="N34" s="5"/>
      <c r="O34" s="5"/>
    </row>
    <row r="35" spans="1:15" x14ac:dyDescent="0.2">
      <c r="A35" s="11">
        <f t="shared" si="1"/>
        <v>16</v>
      </c>
      <c r="B35" s="12"/>
      <c r="C35" s="16" t="s">
        <v>81</v>
      </c>
      <c r="D35" s="12"/>
      <c r="E35" s="9">
        <f>SUM(G35:M35)</f>
        <v>219625.97006339097</v>
      </c>
      <c r="F35" s="5"/>
      <c r="G35" s="9">
        <v>4758.6044086021757</v>
      </c>
      <c r="H35" s="8"/>
      <c r="I35" s="9">
        <v>13944.012286423311</v>
      </c>
      <c r="J35" s="8"/>
      <c r="K35" s="9">
        <v>15480.685777088713</v>
      </c>
      <c r="L35" s="8"/>
      <c r="M35" s="9">
        <v>185442.66759127678</v>
      </c>
      <c r="N35" s="5"/>
      <c r="O35" s="5"/>
    </row>
    <row r="36" spans="1:15" x14ac:dyDescent="0.2">
      <c r="A36" s="11">
        <f t="shared" si="1"/>
        <v>17</v>
      </c>
      <c r="B36" s="12"/>
      <c r="C36" s="12" t="s">
        <v>21</v>
      </c>
      <c r="D36" s="12"/>
      <c r="E36" s="19">
        <f>SUM(E26:E35)</f>
        <v>4247741.6723142043</v>
      </c>
      <c r="F36" s="5"/>
      <c r="G36" s="19">
        <f>SUM(G26:G35)</f>
        <v>3133672.3927132715</v>
      </c>
      <c r="H36" s="5"/>
      <c r="I36" s="19">
        <f>SUM(I26:I35)</f>
        <v>89743.753534087402</v>
      </c>
      <c r="J36" s="5"/>
      <c r="K36" s="19">
        <f>SUM(K26:K35)</f>
        <v>125341.00115819272</v>
      </c>
      <c r="L36" s="5"/>
      <c r="M36" s="19">
        <f>SUM(M26:M35)</f>
        <v>898984.52490865334</v>
      </c>
      <c r="N36" s="5"/>
      <c r="O36" s="5"/>
    </row>
    <row r="37" spans="1:15" x14ac:dyDescent="0.2">
      <c r="A37" s="11"/>
      <c r="B37" s="12"/>
      <c r="C37" s="12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11">
        <f>A36+1</f>
        <v>18</v>
      </c>
      <c r="B38" s="12"/>
      <c r="C38" s="12" t="s">
        <v>14</v>
      </c>
      <c r="D38" s="12"/>
      <c r="E38" s="19">
        <f>E16+E18+E23+E36</f>
        <v>6367357.3088085223</v>
      </c>
      <c r="F38" s="5"/>
      <c r="G38" s="19">
        <f>G16+G18+G23+G36</f>
        <v>3133672.3927132715</v>
      </c>
      <c r="H38" s="5"/>
      <c r="I38" s="19">
        <f>I16+I18+I23+I36</f>
        <v>222758.03393207595</v>
      </c>
      <c r="J38" s="5"/>
      <c r="K38" s="19">
        <f>K16+K18+K23+K36</f>
        <v>468428.67730380886</v>
      </c>
      <c r="L38" s="5"/>
      <c r="M38" s="19">
        <f>M16+M18+M23+M36</f>
        <v>2542498.2048593662</v>
      </c>
      <c r="N38" s="5"/>
      <c r="O38" s="5"/>
    </row>
    <row r="39" spans="1:15" x14ac:dyDescent="0.2">
      <c r="A39" s="11"/>
      <c r="B39" s="12"/>
      <c r="C39" s="12"/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1">
        <f>A38+1</f>
        <v>19</v>
      </c>
      <c r="B40" s="12"/>
      <c r="C40" s="12" t="s">
        <v>15</v>
      </c>
      <c r="D40" s="12"/>
      <c r="E40" s="19">
        <f t="shared" ref="E40" si="2">SUM(G40:M40)</f>
        <v>83284.47117210408</v>
      </c>
      <c r="F40" s="5"/>
      <c r="G40" s="19">
        <v>20700.84256063772</v>
      </c>
      <c r="H40" s="5"/>
      <c r="I40" s="19">
        <v>0</v>
      </c>
      <c r="J40" s="5"/>
      <c r="K40" s="19">
        <v>0</v>
      </c>
      <c r="L40" s="5"/>
      <c r="M40" s="19">
        <v>62583.62861146636</v>
      </c>
      <c r="N40" s="5"/>
      <c r="O40" s="5"/>
    </row>
    <row r="41" spans="1:15" x14ac:dyDescent="0.2">
      <c r="A41" s="11"/>
      <c r="B41" s="12"/>
      <c r="C41" s="12"/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3.5" thickBot="1" x14ac:dyDescent="0.25">
      <c r="A42" s="11">
        <f>A40+1</f>
        <v>20</v>
      </c>
      <c r="B42" s="12"/>
      <c r="C42" s="12" t="s">
        <v>82</v>
      </c>
      <c r="D42" s="12"/>
      <c r="E42" s="32">
        <f>E38-E40</f>
        <v>6284072.8376364186</v>
      </c>
      <c r="F42" s="5"/>
      <c r="G42" s="32">
        <f>G38-G40</f>
        <v>3112971.5501526338</v>
      </c>
      <c r="H42" s="5"/>
      <c r="I42" s="32">
        <f>I38-I40</f>
        <v>222758.03393207595</v>
      </c>
      <c r="J42" s="5"/>
      <c r="K42" s="32">
        <f>K38-K40</f>
        <v>468428.67730380886</v>
      </c>
      <c r="L42" s="5"/>
      <c r="M42" s="32">
        <f>M38-M40</f>
        <v>2479914.5762478998</v>
      </c>
      <c r="N42" s="5"/>
      <c r="O42" s="5"/>
    </row>
    <row r="43" spans="1:15" ht="13.5" thickTop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3">
    <mergeCell ref="A6:M6"/>
    <mergeCell ref="A7:M7"/>
    <mergeCell ref="G9:M9"/>
  </mergeCells>
  <pageMargins left="0.7" right="0.7" top="0.75" bottom="0.75" header="0.3" footer="0.3"/>
  <pageSetup scale="75" orientation="landscape" r:id="rId1"/>
  <headerFooter>
    <oddHeader>&amp;R&amp;"Arial,Regular"&amp;10Filed: 2022-11-30
EB-2022-0200
Exhibit 7
Tab 2
Schedule 1
Attachment 1
Page &amp;P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dimension ref="A1:Q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7109375" style="2" customWidth="1"/>
    <col min="4" max="4" width="1.7109375" style="2" customWidth="1"/>
    <col min="5" max="5" width="15.5703125" style="2" bestFit="1" customWidth="1"/>
    <col min="6" max="6" width="1.7109375" style="1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4" width="1.7109375" style="12" customWidth="1"/>
    <col min="15" max="15" width="12.7109375" style="2" customWidth="1"/>
    <col min="16" max="16" width="1.7109375" style="12" customWidth="1"/>
    <col min="17" max="17" width="12.7109375" style="2" customWidth="1"/>
    <col min="18" max="16384" width="9.140625" style="2"/>
  </cols>
  <sheetData>
    <row r="1" spans="1:17" x14ac:dyDescent="0.2">
      <c r="Q1" s="3"/>
    </row>
    <row r="2" spans="1:17" x14ac:dyDescent="0.2">
      <c r="Q2" s="3"/>
    </row>
    <row r="3" spans="1:17" x14ac:dyDescent="0.2">
      <c r="Q3" s="3"/>
    </row>
    <row r="4" spans="1:17" x14ac:dyDescent="0.2">
      <c r="Q4" s="3"/>
    </row>
    <row r="5" spans="1:17" x14ac:dyDescent="0.2">
      <c r="B5" s="4"/>
      <c r="D5" s="4"/>
      <c r="E5" s="4"/>
      <c r="F5" s="29"/>
      <c r="G5" s="4"/>
      <c r="H5" s="29"/>
      <c r="I5" s="4"/>
      <c r="J5" s="29"/>
      <c r="K5" s="4"/>
      <c r="Q5" s="3"/>
    </row>
    <row r="6" spans="1:17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.75" customHeight="1" x14ac:dyDescent="0.2">
      <c r="A7" s="46" t="s">
        <v>68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2.75" customHeight="1" x14ac:dyDescent="0.2">
      <c r="A8" s="24"/>
      <c r="B8" s="24"/>
      <c r="C8" s="24"/>
      <c r="D8" s="24"/>
      <c r="E8" s="24"/>
      <c r="F8" s="22"/>
      <c r="G8" s="24"/>
      <c r="H8" s="22"/>
      <c r="I8" s="24"/>
      <c r="J8" s="22"/>
      <c r="K8" s="24"/>
      <c r="L8" s="22"/>
      <c r="M8" s="24"/>
      <c r="N8" s="22"/>
      <c r="O8" s="24"/>
      <c r="P8" s="22"/>
      <c r="Q8" s="24"/>
    </row>
    <row r="9" spans="1:17" ht="12.75" customHeight="1" x14ac:dyDescent="0.2">
      <c r="A9" s="42"/>
      <c r="B9" s="42"/>
      <c r="C9" s="42"/>
      <c r="D9" s="42"/>
      <c r="E9" s="42"/>
      <c r="F9" s="41"/>
      <c r="G9" s="47" t="s">
        <v>85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2.75" customHeight="1" x14ac:dyDescent="0.2">
      <c r="E10" s="1" t="s">
        <v>23</v>
      </c>
      <c r="G10" s="26"/>
      <c r="H10" s="25"/>
      <c r="I10" s="17" t="s">
        <v>59</v>
      </c>
      <c r="J10" s="25"/>
      <c r="K10" s="17" t="s">
        <v>59</v>
      </c>
      <c r="L10" s="25"/>
      <c r="M10" s="26"/>
      <c r="N10" s="25"/>
      <c r="O10" s="26"/>
      <c r="P10" s="25"/>
      <c r="Q10" s="26"/>
    </row>
    <row r="11" spans="1:17" x14ac:dyDescent="0.2">
      <c r="A11" s="1" t="s">
        <v>0</v>
      </c>
      <c r="E11" s="1" t="s">
        <v>1</v>
      </c>
      <c r="F11" s="11"/>
      <c r="G11" s="1" t="s">
        <v>23</v>
      </c>
      <c r="H11" s="11"/>
      <c r="I11" s="17" t="s">
        <v>60</v>
      </c>
      <c r="J11" s="30"/>
      <c r="K11" s="17" t="s">
        <v>60</v>
      </c>
      <c r="L11" s="31"/>
      <c r="M11" s="17" t="s">
        <v>24</v>
      </c>
      <c r="N11" s="31"/>
      <c r="O11" s="1" t="s">
        <v>24</v>
      </c>
      <c r="P11" s="11"/>
      <c r="Q11" s="1"/>
    </row>
    <row r="12" spans="1:17" x14ac:dyDescent="0.2">
      <c r="A12" s="23" t="s">
        <v>2</v>
      </c>
      <c r="C12" s="18" t="s">
        <v>3</v>
      </c>
      <c r="E12" s="23" t="s">
        <v>4</v>
      </c>
      <c r="F12" s="11"/>
      <c r="G12" s="23" t="s">
        <v>25</v>
      </c>
      <c r="H12" s="11"/>
      <c r="I12" s="23" t="s">
        <v>26</v>
      </c>
      <c r="J12" s="11"/>
      <c r="K12" s="23" t="s">
        <v>25</v>
      </c>
      <c r="L12" s="11"/>
      <c r="M12" s="23" t="s">
        <v>27</v>
      </c>
      <c r="N12" s="11"/>
      <c r="O12" s="23" t="s">
        <v>25</v>
      </c>
      <c r="P12" s="11"/>
      <c r="Q12" s="23" t="s">
        <v>28</v>
      </c>
    </row>
    <row r="13" spans="1:17" x14ac:dyDescent="0.2">
      <c r="E13" s="11" t="s">
        <v>69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  <c r="N13" s="11"/>
      <c r="O13" s="1" t="s">
        <v>57</v>
      </c>
      <c r="P13" s="11"/>
      <c r="Q13" s="1" t="s">
        <v>58</v>
      </c>
    </row>
    <row r="14" spans="1:17" x14ac:dyDescent="0.2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">
      <c r="A16" s="1">
        <v>1</v>
      </c>
      <c r="C16" s="15" t="s">
        <v>6</v>
      </c>
      <c r="E16" s="5">
        <f>SUM(G16:Q16)</f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5">
        <v>0</v>
      </c>
    </row>
    <row r="17" spans="1:17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7"/>
      <c r="I17" s="6">
        <v>5.8744389411492633E-2</v>
      </c>
      <c r="J17" s="7"/>
      <c r="K17" s="6">
        <v>5.8744389411492633E-2</v>
      </c>
      <c r="L17" s="7"/>
      <c r="M17" s="6">
        <v>5.8744389411492633E-2</v>
      </c>
      <c r="N17" s="5"/>
      <c r="O17" s="6">
        <v>5.8744389411492633E-2</v>
      </c>
      <c r="Q17" s="6">
        <v>5.8744389411492633E-2</v>
      </c>
    </row>
    <row r="18" spans="1:17" x14ac:dyDescent="0.2">
      <c r="A18" s="1">
        <v>3</v>
      </c>
      <c r="C18" s="12" t="s">
        <v>8</v>
      </c>
      <c r="E18" s="19">
        <f>SUM(G18:Q18)</f>
        <v>0</v>
      </c>
      <c r="F18" s="5"/>
      <c r="G18" s="19">
        <f>G16*G17</f>
        <v>0</v>
      </c>
      <c r="H18" s="5"/>
      <c r="I18" s="19">
        <f>I16*I17</f>
        <v>0</v>
      </c>
      <c r="J18" s="5"/>
      <c r="K18" s="19">
        <f>K16*K17</f>
        <v>0</v>
      </c>
      <c r="L18" s="5"/>
      <c r="M18" s="19">
        <f>M16*M17</f>
        <v>0</v>
      </c>
      <c r="N18" s="5"/>
      <c r="O18" s="19">
        <f>O16*O17</f>
        <v>0</v>
      </c>
      <c r="Q18" s="19">
        <f>Q16*Q17</f>
        <v>0</v>
      </c>
    </row>
    <row r="19" spans="1:17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</row>
    <row r="20" spans="1:17" x14ac:dyDescent="0.2">
      <c r="A20" s="1">
        <v>4</v>
      </c>
      <c r="C20" s="12" t="s">
        <v>9</v>
      </c>
      <c r="E20" s="19">
        <f>SUM(G20:Q20)</f>
        <v>0</v>
      </c>
      <c r="F20" s="5"/>
      <c r="G20" s="19">
        <v>0</v>
      </c>
      <c r="H20" s="5"/>
      <c r="I20" s="19">
        <v>0</v>
      </c>
      <c r="J20" s="5"/>
      <c r="K20" s="19">
        <v>0</v>
      </c>
      <c r="L20" s="5"/>
      <c r="M20" s="19">
        <v>0</v>
      </c>
      <c r="N20" s="5"/>
      <c r="O20" s="19">
        <v>0</v>
      </c>
      <c r="Q20" s="19">
        <v>0</v>
      </c>
    </row>
    <row r="21" spans="1:17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</row>
    <row r="22" spans="1:17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</row>
    <row r="23" spans="1:17" x14ac:dyDescent="0.2">
      <c r="A23" s="1">
        <v>5</v>
      </c>
      <c r="C23" s="15" t="s">
        <v>11</v>
      </c>
      <c r="E23" s="8">
        <f>SUM(G23:Q23)</f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Q23" s="5">
        <v>0</v>
      </c>
    </row>
    <row r="24" spans="1:17" x14ac:dyDescent="0.2">
      <c r="A24" s="1">
        <v>6</v>
      </c>
      <c r="C24" s="15" t="s">
        <v>12</v>
      </c>
      <c r="E24" s="9">
        <f>SUM(G24:Q24)</f>
        <v>0</v>
      </c>
      <c r="F24" s="5"/>
      <c r="G24" s="9">
        <v>0</v>
      </c>
      <c r="H24" s="5"/>
      <c r="I24" s="9">
        <v>0</v>
      </c>
      <c r="J24" s="5"/>
      <c r="K24" s="9">
        <v>0</v>
      </c>
      <c r="L24" s="5"/>
      <c r="M24" s="9">
        <v>0</v>
      </c>
      <c r="N24" s="5"/>
      <c r="O24" s="9">
        <v>0</v>
      </c>
      <c r="Q24" s="9">
        <v>0</v>
      </c>
    </row>
    <row r="25" spans="1:17" x14ac:dyDescent="0.2">
      <c r="A25" s="1">
        <v>7</v>
      </c>
      <c r="C25" s="12" t="s">
        <v>13</v>
      </c>
      <c r="E25" s="19">
        <f>SUM(E23:E24)</f>
        <v>0</v>
      </c>
      <c r="F25" s="5"/>
      <c r="G25" s="19">
        <f>SUM(G23:G24)</f>
        <v>0</v>
      </c>
      <c r="H25" s="5"/>
      <c r="I25" s="19">
        <f>SUM(I23:I24)</f>
        <v>0</v>
      </c>
      <c r="J25" s="5"/>
      <c r="K25" s="19">
        <f>SUM(K23:K24)</f>
        <v>0</v>
      </c>
      <c r="L25" s="5"/>
      <c r="M25" s="19">
        <f>SUM(M23:M24)</f>
        <v>0</v>
      </c>
      <c r="N25" s="5"/>
      <c r="O25" s="19">
        <f>SUM(O23:O24)</f>
        <v>0</v>
      </c>
      <c r="Q25" s="19">
        <f>SUM(Q23:Q24)</f>
        <v>0</v>
      </c>
    </row>
    <row r="26" spans="1:17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</row>
    <row r="27" spans="1:17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</row>
    <row r="28" spans="1:17" x14ac:dyDescent="0.2">
      <c r="A28" s="1">
        <v>8</v>
      </c>
      <c r="C28" s="15" t="s">
        <v>22</v>
      </c>
      <c r="E28" s="5">
        <f>SUM(G28:Q28)</f>
        <v>3112816.4694699193</v>
      </c>
      <c r="F28" s="5"/>
      <c r="G28" s="5">
        <v>2728040.5732561182</v>
      </c>
      <c r="H28" s="5"/>
      <c r="I28" s="5">
        <v>175236.13783085361</v>
      </c>
      <c r="J28" s="5"/>
      <c r="K28" s="5">
        <v>23590.657623593441</v>
      </c>
      <c r="L28" s="5"/>
      <c r="M28" s="5">
        <v>162050.40026244638</v>
      </c>
      <c r="N28" s="5"/>
      <c r="O28" s="5">
        <v>23898.700496907863</v>
      </c>
      <c r="Q28" s="5">
        <v>0</v>
      </c>
    </row>
    <row r="29" spans="1:17" x14ac:dyDescent="0.2">
      <c r="A29" s="1">
        <f>A28+1</f>
        <v>9</v>
      </c>
      <c r="C29" s="15" t="s">
        <v>31</v>
      </c>
      <c r="E29" s="5">
        <f t="shared" ref="E29:E36" si="0">SUM(G29:Q29)</f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Q29" s="5">
        <v>0</v>
      </c>
    </row>
    <row r="30" spans="1:17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Q30" s="5">
        <v>0</v>
      </c>
    </row>
    <row r="31" spans="1:17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Q31" s="5">
        <v>0</v>
      </c>
    </row>
    <row r="32" spans="1:17" x14ac:dyDescent="0.2">
      <c r="A32" s="1">
        <f t="shared" si="1"/>
        <v>12</v>
      </c>
      <c r="C32" s="15" t="s">
        <v>76</v>
      </c>
      <c r="E32" s="5">
        <f t="shared" si="0"/>
        <v>2546.4739944630078</v>
      </c>
      <c r="F32" s="5"/>
      <c r="G32" s="5">
        <v>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Q32" s="5">
        <v>2546.4739944630078</v>
      </c>
    </row>
    <row r="33" spans="1:17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Q33" s="5">
        <v>0</v>
      </c>
    </row>
    <row r="34" spans="1:17" x14ac:dyDescent="0.2">
      <c r="A34" s="1">
        <f t="shared" si="1"/>
        <v>14</v>
      </c>
      <c r="C34" s="15" t="s">
        <v>78</v>
      </c>
      <c r="E34" s="5">
        <f t="shared" si="0"/>
        <v>11446.693046176775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Q34" s="5">
        <v>11446.693046176775</v>
      </c>
    </row>
    <row r="35" spans="1:17" x14ac:dyDescent="0.2">
      <c r="C35" s="15" t="s">
        <v>79</v>
      </c>
      <c r="E35" s="5"/>
      <c r="G35" s="5"/>
      <c r="I35" s="5"/>
      <c r="K35" s="5"/>
      <c r="M35" s="5"/>
      <c r="N35" s="5"/>
      <c r="O35" s="5"/>
      <c r="Q35" s="5"/>
    </row>
    <row r="36" spans="1:17" x14ac:dyDescent="0.2">
      <c r="A36" s="1">
        <f>A34+1</f>
        <v>15</v>
      </c>
      <c r="C36" s="16" t="s">
        <v>80</v>
      </c>
      <c r="E36" s="5">
        <f t="shared" si="0"/>
        <v>2104.1517941099964</v>
      </c>
      <c r="F36" s="8"/>
      <c r="G36" s="5">
        <v>0</v>
      </c>
      <c r="H36" s="8"/>
      <c r="I36" s="5">
        <v>0</v>
      </c>
      <c r="J36" s="8"/>
      <c r="K36" s="5">
        <v>0</v>
      </c>
      <c r="L36" s="8"/>
      <c r="M36" s="5">
        <v>0</v>
      </c>
      <c r="N36" s="5"/>
      <c r="O36" s="5">
        <v>0</v>
      </c>
      <c r="Q36" s="5">
        <v>2104.1517941099964</v>
      </c>
    </row>
    <row r="37" spans="1:17" x14ac:dyDescent="0.2">
      <c r="A37" s="1">
        <f t="shared" si="1"/>
        <v>16</v>
      </c>
      <c r="C37" s="16" t="s">
        <v>81</v>
      </c>
      <c r="E37" s="9">
        <f>SUM(G37:Q37)</f>
        <v>4758.6044086021757</v>
      </c>
      <c r="F37" s="5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  <c r="N37" s="5"/>
      <c r="O37" s="9">
        <v>0</v>
      </c>
      <c r="Q37" s="9">
        <v>4758.6044086021757</v>
      </c>
    </row>
    <row r="38" spans="1:17" x14ac:dyDescent="0.2">
      <c r="A38" s="1">
        <f t="shared" si="1"/>
        <v>17</v>
      </c>
      <c r="C38" s="12" t="s">
        <v>21</v>
      </c>
      <c r="E38" s="19">
        <f>SUM(E28:E37)</f>
        <v>3133672.3927132715</v>
      </c>
      <c r="F38" s="5"/>
      <c r="G38" s="19">
        <f>SUM(G28:G37)</f>
        <v>2728040.5732561182</v>
      </c>
      <c r="H38" s="5"/>
      <c r="I38" s="19">
        <f>SUM(I28:I37)</f>
        <v>175236.13783085361</v>
      </c>
      <c r="J38" s="5"/>
      <c r="K38" s="19">
        <f>SUM(K28:K37)</f>
        <v>23590.657623593441</v>
      </c>
      <c r="L38" s="5"/>
      <c r="M38" s="19">
        <f>SUM(M28:M37)</f>
        <v>162050.40026244638</v>
      </c>
      <c r="N38" s="5"/>
      <c r="O38" s="19">
        <f>SUM(O28:O37)</f>
        <v>23898.700496907863</v>
      </c>
      <c r="Q38" s="19">
        <f>SUM(Q28:Q37)</f>
        <v>20855.923243351954</v>
      </c>
    </row>
    <row r="39" spans="1:17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</row>
    <row r="40" spans="1:17" x14ac:dyDescent="0.2">
      <c r="A40" s="1">
        <f>A38+1</f>
        <v>18</v>
      </c>
      <c r="C40" s="12" t="s">
        <v>14</v>
      </c>
      <c r="E40" s="19">
        <f>E18+E20+E25+E38</f>
        <v>3133672.3927132715</v>
      </c>
      <c r="F40" s="5"/>
      <c r="G40" s="19">
        <f>G18+G20+G25+G38</f>
        <v>2728040.5732561182</v>
      </c>
      <c r="H40" s="5"/>
      <c r="I40" s="19">
        <f>I18+I20+I25+I38</f>
        <v>175236.13783085361</v>
      </c>
      <c r="J40" s="5"/>
      <c r="K40" s="19">
        <f>K18+K20+K25+K38</f>
        <v>23590.657623593441</v>
      </c>
      <c r="L40" s="5"/>
      <c r="M40" s="19">
        <f>M18+M20+M25+M38</f>
        <v>162050.40026244638</v>
      </c>
      <c r="N40" s="5"/>
      <c r="O40" s="19">
        <f>O18+O20+O25+O38</f>
        <v>23898.700496907863</v>
      </c>
      <c r="Q40" s="19">
        <f>Q18+Q20+Q25+Q38</f>
        <v>20855.923243351954</v>
      </c>
    </row>
    <row r="41" spans="1:17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</row>
    <row r="42" spans="1:17" x14ac:dyDescent="0.2">
      <c r="A42" s="1">
        <f>A40+1</f>
        <v>19</v>
      </c>
      <c r="C42" s="12" t="s">
        <v>15</v>
      </c>
      <c r="E42" s="19">
        <f>SUM(G42:Q42)</f>
        <v>20700.842560637724</v>
      </c>
      <c r="F42" s="5"/>
      <c r="G42" s="19">
        <v>0</v>
      </c>
      <c r="H42" s="5"/>
      <c r="I42" s="19">
        <v>7968.0774419795571</v>
      </c>
      <c r="J42" s="5"/>
      <c r="K42" s="19">
        <v>0</v>
      </c>
      <c r="L42" s="5"/>
      <c r="M42" s="19">
        <v>7368.5151634722451</v>
      </c>
      <c r="N42" s="5"/>
      <c r="O42" s="19">
        <v>0</v>
      </c>
      <c r="Q42" s="19">
        <v>5364.249955185921</v>
      </c>
    </row>
    <row r="43" spans="1:17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</row>
    <row r="44" spans="1:17" ht="13.5" thickBot="1" x14ac:dyDescent="0.25">
      <c r="A44" s="1">
        <f>A42+1</f>
        <v>20</v>
      </c>
      <c r="C44" s="12" t="s">
        <v>82</v>
      </c>
      <c r="E44" s="32">
        <f>E40-E42</f>
        <v>3112971.5501526338</v>
      </c>
      <c r="F44" s="5"/>
      <c r="G44" s="32">
        <f>G40-G42</f>
        <v>2728040.5732561182</v>
      </c>
      <c r="H44" s="5"/>
      <c r="I44" s="32">
        <f>I40-I42</f>
        <v>167268.06038887406</v>
      </c>
      <c r="J44" s="5"/>
      <c r="K44" s="32">
        <f>K40-K42</f>
        <v>23590.657623593441</v>
      </c>
      <c r="L44" s="5"/>
      <c r="M44" s="32">
        <f>M40-M42</f>
        <v>154681.88509897413</v>
      </c>
      <c r="N44" s="5"/>
      <c r="O44" s="32">
        <f>O40-O42</f>
        <v>23898.700496907863</v>
      </c>
      <c r="Q44" s="32">
        <f>Q40-Q42</f>
        <v>15491.673288166032</v>
      </c>
    </row>
    <row r="45" spans="1:17" ht="13.5" thickTop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7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7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5:15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5:15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mergeCells count="3">
    <mergeCell ref="A6:Q6"/>
    <mergeCell ref="A7:Q7"/>
    <mergeCell ref="G9:Q9"/>
  </mergeCells>
  <pageMargins left="0.7" right="0.7" top="0.75" bottom="0.75" header="0.3" footer="0.3"/>
  <pageSetup scale="75" firstPageNumber="2" orientation="landscape" useFirstPageNumber="1" r:id="rId1"/>
  <headerFooter>
    <oddHeader>&amp;R&amp;"Arial,Regular"&amp;10Filed: 2022-11-30
EB-2022-0200
Exhibit 7
Tab 2
Schedule 1
Attachment 1
Page &amp;P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28515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4" x14ac:dyDescent="0.2">
      <c r="M1" s="3"/>
      <c r="N1" s="3"/>
    </row>
    <row r="2" spans="1:14" x14ac:dyDescent="0.2">
      <c r="M2" s="3"/>
      <c r="N2" s="3"/>
    </row>
    <row r="3" spans="1:14" x14ac:dyDescent="0.2">
      <c r="M3" s="3"/>
      <c r="N3" s="3"/>
    </row>
    <row r="4" spans="1:14" x14ac:dyDescent="0.2">
      <c r="M4" s="3"/>
      <c r="N4" s="3"/>
    </row>
    <row r="5" spans="1:14" ht="12.75" customHeight="1" x14ac:dyDescent="0.2">
      <c r="B5" s="4"/>
      <c r="D5" s="27"/>
      <c r="E5" s="27"/>
      <c r="F5" s="27"/>
      <c r="G5" s="27"/>
      <c r="H5" s="39"/>
      <c r="I5" s="27"/>
      <c r="J5" s="39"/>
      <c r="K5" s="27"/>
      <c r="L5" s="39"/>
      <c r="M5" s="3"/>
      <c r="N5" s="3"/>
    </row>
    <row r="6" spans="1:14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2.75" customHeight="1" x14ac:dyDescent="0.2">
      <c r="A7" s="46" t="s">
        <v>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2"/>
      <c r="I8" s="24"/>
      <c r="J8" s="22"/>
      <c r="K8" s="24"/>
      <c r="L8" s="22"/>
      <c r="M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86</v>
      </c>
      <c r="H9" s="47"/>
      <c r="I9" s="47"/>
      <c r="J9" s="47"/>
      <c r="K9" s="47"/>
      <c r="L9" s="47"/>
      <c r="M9" s="47"/>
    </row>
    <row r="10" spans="1:14" ht="12.75" customHeight="1" x14ac:dyDescent="0.2">
      <c r="E10" s="1" t="s">
        <v>31</v>
      </c>
      <c r="G10" s="47" t="s">
        <v>29</v>
      </c>
      <c r="H10" s="47"/>
      <c r="I10" s="47"/>
      <c r="J10" s="47"/>
      <c r="K10" s="47"/>
    </row>
    <row r="11" spans="1:14" x14ac:dyDescent="0.2">
      <c r="A11" s="1" t="s">
        <v>0</v>
      </c>
      <c r="E11" s="1" t="s">
        <v>1</v>
      </c>
      <c r="F11" s="1"/>
      <c r="G11" s="1"/>
      <c r="H11" s="11"/>
      <c r="I11" s="17"/>
      <c r="J11" s="31"/>
      <c r="K11" s="17" t="s">
        <v>30</v>
      </c>
      <c r="L11" s="31"/>
      <c r="M11" s="1" t="s">
        <v>31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32</v>
      </c>
      <c r="H12" s="11"/>
      <c r="I12" s="23" t="s">
        <v>33</v>
      </c>
      <c r="J12" s="11"/>
      <c r="K12" s="23" t="s">
        <v>34</v>
      </c>
      <c r="L12" s="11"/>
      <c r="M12" s="23" t="s">
        <v>25</v>
      </c>
    </row>
    <row r="13" spans="1:14" x14ac:dyDescent="0.2">
      <c r="E13" s="1" t="s">
        <v>70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</row>
    <row r="14" spans="1:14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">
      <c r="A16" s="1">
        <v>1</v>
      </c>
      <c r="C16" s="15" t="s">
        <v>6</v>
      </c>
      <c r="E16" s="5">
        <f>SUM(G16:M16)</f>
        <v>1414176.6154392762</v>
      </c>
      <c r="F16" s="5"/>
      <c r="G16" s="5">
        <v>511764.23332612537</v>
      </c>
      <c r="H16" s="5"/>
      <c r="I16" s="5">
        <v>825195.34393686417</v>
      </c>
      <c r="J16" s="5"/>
      <c r="K16" s="5">
        <v>77217.038176286631</v>
      </c>
      <c r="L16" s="5"/>
      <c r="M16" s="5">
        <v>0</v>
      </c>
    </row>
    <row r="17" spans="1:13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7"/>
      <c r="I17" s="6">
        <v>5.8744389411492633E-2</v>
      </c>
      <c r="J17" s="7"/>
      <c r="K17" s="6">
        <v>5.8744389411492633E-2</v>
      </c>
      <c r="L17" s="7"/>
      <c r="M17" s="6">
        <v>5.8744389411492633E-2</v>
      </c>
    </row>
    <row r="18" spans="1:13" x14ac:dyDescent="0.2">
      <c r="A18" s="1">
        <v>3</v>
      </c>
      <c r="C18" s="12" t="s">
        <v>8</v>
      </c>
      <c r="E18" s="19">
        <f>SUM(G18:M18)</f>
        <v>83074.941793991515</v>
      </c>
      <c r="F18" s="5"/>
      <c r="G18" s="19">
        <f>G16*G17</f>
        <v>30063.277409383885</v>
      </c>
      <c r="H18" s="5"/>
      <c r="I18" s="19">
        <f>I16*I17</f>
        <v>48475.596624777747</v>
      </c>
      <c r="J18" s="5"/>
      <c r="K18" s="19">
        <f>K16*K17</f>
        <v>4536.0677598298744</v>
      </c>
      <c r="L18" s="5"/>
      <c r="M18" s="19">
        <f>M16*M17</f>
        <v>0</v>
      </c>
    </row>
    <row r="19" spans="1:13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1">
        <v>4</v>
      </c>
      <c r="C20" s="12" t="s">
        <v>9</v>
      </c>
      <c r="E20" s="19">
        <f>SUM(G20:M20)</f>
        <v>35004.330406516892</v>
      </c>
      <c r="F20" s="5"/>
      <c r="G20" s="19">
        <v>26119.968407282555</v>
      </c>
      <c r="H20" s="5"/>
      <c r="I20" s="19">
        <v>8189.1810548692447</v>
      </c>
      <c r="J20" s="5"/>
      <c r="K20" s="19">
        <v>695.18094436509227</v>
      </c>
      <c r="L20" s="5"/>
      <c r="M20" s="19">
        <v>0</v>
      </c>
    </row>
    <row r="21" spans="1:13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>
        <v>5</v>
      </c>
      <c r="C23" s="15" t="s">
        <v>11</v>
      </c>
      <c r="E23" s="8">
        <f>SUM(G23:M23)</f>
        <v>10546.946467488127</v>
      </c>
      <c r="F23" s="5"/>
      <c r="G23" s="8">
        <v>3816.7439016725243</v>
      </c>
      <c r="H23" s="5"/>
      <c r="I23" s="8">
        <v>6154.3169521432901</v>
      </c>
      <c r="J23" s="5"/>
      <c r="K23" s="8">
        <v>575.88561367231296</v>
      </c>
      <c r="L23" s="5"/>
      <c r="M23" s="8">
        <v>0</v>
      </c>
    </row>
    <row r="24" spans="1:13" x14ac:dyDescent="0.2">
      <c r="A24" s="1">
        <v>6</v>
      </c>
      <c r="C24" s="15" t="s">
        <v>12</v>
      </c>
      <c r="E24" s="9">
        <f>SUM(G24:M24)</f>
        <v>4388.0617299920359</v>
      </c>
      <c r="F24" s="5"/>
      <c r="G24" s="9">
        <v>4322.5225727410525</v>
      </c>
      <c r="H24" s="5"/>
      <c r="I24" s="9">
        <v>60.410868552869402</v>
      </c>
      <c r="J24" s="5"/>
      <c r="K24" s="9">
        <v>5.1282886981144848</v>
      </c>
      <c r="L24" s="5"/>
      <c r="M24" s="9">
        <v>0</v>
      </c>
    </row>
    <row r="25" spans="1:13" x14ac:dyDescent="0.2">
      <c r="A25" s="1">
        <v>7</v>
      </c>
      <c r="C25" s="12" t="s">
        <v>13</v>
      </c>
      <c r="E25" s="19">
        <f>SUM(E23:E24)</f>
        <v>14935.008197480163</v>
      </c>
      <c r="F25" s="5"/>
      <c r="G25" s="19">
        <f>SUM(G23:G24)</f>
        <v>8139.2664744135764</v>
      </c>
      <c r="H25" s="5"/>
      <c r="I25" s="19">
        <f>SUM(I23:I24)</f>
        <v>6214.7278206961591</v>
      </c>
      <c r="J25" s="5"/>
      <c r="K25" s="19">
        <f>SUM(K23:K24)</f>
        <v>581.01390237042745</v>
      </c>
      <c r="L25" s="5"/>
      <c r="M25" s="19">
        <f>SUM(M23:M24)</f>
        <v>0</v>
      </c>
    </row>
    <row r="26" spans="1:13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">
        <v>8</v>
      </c>
      <c r="C28" s="15" t="s">
        <v>22</v>
      </c>
      <c r="E28" s="5">
        <f t="shared" ref="E28:E34" si="0">SUM(G28:M28)</f>
        <v>34696.732266978499</v>
      </c>
      <c r="F28" s="5"/>
      <c r="G28" s="5">
        <v>9952.0457581929568</v>
      </c>
      <c r="H28" s="5"/>
      <c r="I28" s="5">
        <v>3293.8470156641856</v>
      </c>
      <c r="J28" s="5"/>
      <c r="K28" s="5">
        <v>0</v>
      </c>
      <c r="L28" s="5"/>
      <c r="M28" s="5">
        <v>21450.839493121359</v>
      </c>
    </row>
    <row r="29" spans="1:13" x14ac:dyDescent="0.2">
      <c r="A29" s="1">
        <f>A28+1</f>
        <v>9</v>
      </c>
      <c r="C29" s="15" t="s">
        <v>31</v>
      </c>
      <c r="E29" s="5">
        <f t="shared" si="0"/>
        <v>25007.101442961823</v>
      </c>
      <c r="F29" s="5"/>
      <c r="G29" s="5">
        <v>16797.041806363257</v>
      </c>
      <c r="H29" s="5"/>
      <c r="I29" s="5">
        <v>7567.6413051577492</v>
      </c>
      <c r="J29" s="5"/>
      <c r="K29" s="5">
        <v>642.41833144081602</v>
      </c>
      <c r="L29" s="5"/>
      <c r="M29" s="5">
        <v>0</v>
      </c>
    </row>
    <row r="30" spans="1:13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</row>
    <row r="31" spans="1:13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</row>
    <row r="32" spans="1:13" x14ac:dyDescent="0.2">
      <c r="A32" s="1">
        <f t="shared" si="1"/>
        <v>12</v>
      </c>
      <c r="C32" s="15" t="s">
        <v>76</v>
      </c>
      <c r="E32" s="5">
        <f t="shared" si="0"/>
        <v>7271.6222767735126</v>
      </c>
      <c r="F32" s="5"/>
      <c r="G32" s="5">
        <v>5350.4472923843714</v>
      </c>
      <c r="H32" s="5"/>
      <c r="I32" s="5">
        <v>1770.8474493277231</v>
      </c>
      <c r="J32" s="5"/>
      <c r="K32" s="5">
        <v>150.32753506141856</v>
      </c>
      <c r="L32" s="5"/>
      <c r="M32" s="5">
        <v>0</v>
      </c>
    </row>
    <row r="33" spans="1:13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</row>
    <row r="34" spans="1:13" x14ac:dyDescent="0.2">
      <c r="A34" s="1">
        <f t="shared" si="1"/>
        <v>14</v>
      </c>
      <c r="C34" s="15" t="s">
        <v>78</v>
      </c>
      <c r="E34" s="5">
        <f t="shared" si="0"/>
        <v>0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</row>
    <row r="35" spans="1:13" x14ac:dyDescent="0.2">
      <c r="C35" s="15" t="s">
        <v>79</v>
      </c>
      <c r="E35" s="5"/>
      <c r="F35" s="12"/>
      <c r="G35" s="5"/>
      <c r="I35" s="5"/>
      <c r="K35" s="5"/>
      <c r="M35" s="5"/>
    </row>
    <row r="36" spans="1:13" x14ac:dyDescent="0.2">
      <c r="A36" s="1">
        <f>A34+1</f>
        <v>15</v>
      </c>
      <c r="C36" s="16" t="s">
        <v>80</v>
      </c>
      <c r="E36" s="5">
        <f>SUM(G36:M36)</f>
        <v>8824.2852609502588</v>
      </c>
      <c r="F36" s="8"/>
      <c r="G36" s="5">
        <v>6187.309816924595</v>
      </c>
      <c r="H36" s="8"/>
      <c r="I36" s="5">
        <v>2430.638165152593</v>
      </c>
      <c r="J36" s="8"/>
      <c r="K36" s="5">
        <v>206.33727887306972</v>
      </c>
      <c r="L36" s="8"/>
      <c r="M36" s="5">
        <v>0</v>
      </c>
    </row>
    <row r="37" spans="1:13" x14ac:dyDescent="0.2">
      <c r="A37" s="1">
        <f t="shared" si="1"/>
        <v>16</v>
      </c>
      <c r="C37" s="16" t="s">
        <v>81</v>
      </c>
      <c r="E37" s="9">
        <f>SUM(G37:M37)</f>
        <v>13944.012286423309</v>
      </c>
      <c r="F37" s="5"/>
      <c r="G37" s="9">
        <v>9612.4540273712355</v>
      </c>
      <c r="H37" s="8"/>
      <c r="I37" s="9">
        <v>3992.6237625333861</v>
      </c>
      <c r="J37" s="8"/>
      <c r="K37" s="9">
        <v>338.93449651868559</v>
      </c>
      <c r="L37" s="8"/>
      <c r="M37" s="9">
        <v>0</v>
      </c>
    </row>
    <row r="38" spans="1:13" x14ac:dyDescent="0.2">
      <c r="A38" s="1">
        <f t="shared" si="1"/>
        <v>17</v>
      </c>
      <c r="C38" s="12" t="s">
        <v>21</v>
      </c>
      <c r="E38" s="19">
        <f>SUM(E28:E37)</f>
        <v>89743.753534087402</v>
      </c>
      <c r="F38" s="5"/>
      <c r="G38" s="19">
        <f>SUM(G28:G37)</f>
        <v>47899.29870123641</v>
      </c>
      <c r="H38" s="5"/>
      <c r="I38" s="19">
        <f>SUM(I28:I37)</f>
        <v>19055.597697835638</v>
      </c>
      <c r="J38" s="5"/>
      <c r="K38" s="19">
        <f>SUM(K28:K37)</f>
        <v>1338.01764189399</v>
      </c>
      <c r="L38" s="5"/>
      <c r="M38" s="19">
        <f>SUM(M28:M37)</f>
        <v>21450.839493121359</v>
      </c>
    </row>
    <row r="39" spans="1:13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">
        <f>A38+1</f>
        <v>18</v>
      </c>
      <c r="C40" s="12" t="s">
        <v>14</v>
      </c>
      <c r="E40" s="19">
        <f>E18+E20+E25+E38</f>
        <v>222758.03393207595</v>
      </c>
      <c r="F40" s="5"/>
      <c r="G40" s="19">
        <f>G18+G20+G25+G38</f>
        <v>112221.81099231643</v>
      </c>
      <c r="H40" s="5"/>
      <c r="I40" s="19">
        <f>I18+I20+I25+I38</f>
        <v>81935.103198178782</v>
      </c>
      <c r="J40" s="5"/>
      <c r="K40" s="19">
        <f>K18+K20+K25+K38</f>
        <v>7150.280248459384</v>
      </c>
      <c r="L40" s="5"/>
      <c r="M40" s="19">
        <f>M18+M20+M25+M38</f>
        <v>21450.839493121359</v>
      </c>
    </row>
    <row r="41" spans="1:13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">
        <f>A40+1</f>
        <v>19</v>
      </c>
      <c r="C42" s="12" t="s">
        <v>15</v>
      </c>
      <c r="E42" s="19">
        <f>SUM(G42:M42)</f>
        <v>0</v>
      </c>
      <c r="F42" s="5"/>
      <c r="G42" s="19">
        <v>0</v>
      </c>
      <c r="H42" s="5"/>
      <c r="I42" s="19">
        <v>0</v>
      </c>
      <c r="J42" s="5"/>
      <c r="K42" s="19">
        <v>0</v>
      </c>
      <c r="L42" s="5"/>
      <c r="M42" s="19">
        <v>0</v>
      </c>
    </row>
    <row r="43" spans="1:13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</row>
    <row r="44" spans="1:13" ht="13.5" thickBot="1" x14ac:dyDescent="0.25">
      <c r="A44" s="1">
        <f>A42+1</f>
        <v>20</v>
      </c>
      <c r="C44" s="12" t="s">
        <v>82</v>
      </c>
      <c r="E44" s="32">
        <f>E40-E42</f>
        <v>222758.03393207595</v>
      </c>
      <c r="F44" s="5"/>
      <c r="G44" s="32">
        <f>G40-G42</f>
        <v>112221.81099231643</v>
      </c>
      <c r="H44" s="5"/>
      <c r="I44" s="32">
        <f>I40-I42</f>
        <v>81935.103198178782</v>
      </c>
      <c r="J44" s="5"/>
      <c r="K44" s="32">
        <f>K40-K42</f>
        <v>7150.280248459384</v>
      </c>
      <c r="L44" s="5"/>
      <c r="M44" s="32">
        <f>M40-M42</f>
        <v>21450.839493121359</v>
      </c>
    </row>
    <row r="45" spans="1:13" ht="13.5" thickTop="1" x14ac:dyDescent="0.2"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E48" s="5"/>
      <c r="F48" s="5"/>
      <c r="G48" s="5"/>
      <c r="H48" s="5"/>
      <c r="I48" s="5"/>
      <c r="J48" s="5"/>
      <c r="K48" s="5"/>
      <c r="L48" s="5"/>
      <c r="M48" s="5"/>
    </row>
    <row r="49" spans="5:13" x14ac:dyDescent="0.2">
      <c r="E49" s="5"/>
      <c r="F49" s="5"/>
      <c r="G49" s="5"/>
      <c r="H49" s="5"/>
      <c r="I49" s="5"/>
      <c r="J49" s="5"/>
      <c r="K49" s="5"/>
      <c r="L49" s="5"/>
      <c r="M49" s="5"/>
    </row>
    <row r="50" spans="5:13" x14ac:dyDescent="0.2">
      <c r="E50" s="5"/>
      <c r="F50" s="5"/>
      <c r="G50" s="5"/>
      <c r="H50" s="5"/>
      <c r="I50" s="5"/>
      <c r="J50" s="5"/>
      <c r="K50" s="5"/>
      <c r="L50" s="5"/>
      <c r="M50" s="5"/>
    </row>
  </sheetData>
  <mergeCells count="4">
    <mergeCell ref="G10:K10"/>
    <mergeCell ref="A6:M6"/>
    <mergeCell ref="A7:M7"/>
    <mergeCell ref="G9:M9"/>
  </mergeCells>
  <pageMargins left="0.7" right="0.7" top="0.75" bottom="0.75" header="0.3" footer="0.3"/>
  <pageSetup scale="75" firstPageNumber="3" orientation="landscape" useFirstPageNumber="1" r:id="rId1"/>
  <headerFooter>
    <oddHeader>&amp;R&amp;"Arial,Regular"&amp;10Filed: 2022-11-30
EB-2022-0200
Exhibit 7
Tab 2
Schedule 1
Attachment 1
Page &amp;P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N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425781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12" width="12.7109375" style="2" customWidth="1"/>
    <col min="13" max="13" width="1.7109375" style="12" customWidth="1"/>
    <col min="14" max="14" width="12.7109375" style="2" customWidth="1"/>
    <col min="15" max="15" width="14.140625" style="2" customWidth="1"/>
    <col min="16" max="16384" width="9.140625" style="2"/>
  </cols>
  <sheetData>
    <row r="1" spans="1:14" x14ac:dyDescent="0.2">
      <c r="N1" s="3"/>
    </row>
    <row r="2" spans="1:14" x14ac:dyDescent="0.2">
      <c r="N2" s="3"/>
    </row>
    <row r="3" spans="1:14" x14ac:dyDescent="0.2">
      <c r="N3" s="3"/>
    </row>
    <row r="4" spans="1:14" x14ac:dyDescent="0.2">
      <c r="N4" s="3"/>
    </row>
    <row r="5" spans="1:14" ht="12.75" customHeight="1" x14ac:dyDescent="0.2">
      <c r="B5" s="4"/>
      <c r="D5" s="10"/>
      <c r="E5" s="10"/>
      <c r="F5" s="10"/>
      <c r="G5" s="10"/>
      <c r="H5" s="10"/>
      <c r="I5" s="10"/>
      <c r="J5" s="10"/>
      <c r="K5" s="10"/>
      <c r="L5" s="10"/>
      <c r="M5" s="28"/>
      <c r="N5" s="3"/>
    </row>
    <row r="6" spans="1:14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.75" customHeight="1" x14ac:dyDescent="0.2">
      <c r="A7" s="46" t="s">
        <v>73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2"/>
      <c r="N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87</v>
      </c>
      <c r="H9" s="47"/>
      <c r="I9" s="47"/>
      <c r="J9" s="47"/>
      <c r="K9" s="47"/>
      <c r="L9" s="47"/>
      <c r="M9" s="47"/>
      <c r="N9" s="47"/>
    </row>
    <row r="10" spans="1:14" ht="12.75" customHeight="1" x14ac:dyDescent="0.2">
      <c r="E10" s="1" t="s">
        <v>40</v>
      </c>
      <c r="G10" s="47" t="s">
        <v>35</v>
      </c>
      <c r="H10" s="47"/>
      <c r="I10" s="47"/>
      <c r="J10" s="47"/>
      <c r="K10" s="47"/>
      <c r="L10" s="47"/>
    </row>
    <row r="11" spans="1:14" x14ac:dyDescent="0.2">
      <c r="A11" s="1" t="s">
        <v>0</v>
      </c>
      <c r="E11" s="1" t="s">
        <v>1</v>
      </c>
      <c r="F11" s="1"/>
      <c r="G11" s="1" t="s">
        <v>36</v>
      </c>
      <c r="H11" s="17" t="s">
        <v>37</v>
      </c>
      <c r="I11" s="17" t="s">
        <v>38</v>
      </c>
      <c r="J11" s="17" t="s">
        <v>36</v>
      </c>
      <c r="K11" s="17"/>
      <c r="L11" s="17" t="s">
        <v>39</v>
      </c>
      <c r="M11" s="30"/>
      <c r="N11" s="17" t="s">
        <v>40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41</v>
      </c>
      <c r="H12" s="23" t="s">
        <v>41</v>
      </c>
      <c r="I12" s="23" t="s">
        <v>41</v>
      </c>
      <c r="J12" s="23" t="s">
        <v>38</v>
      </c>
      <c r="K12" s="23" t="s">
        <v>42</v>
      </c>
      <c r="L12" s="23" t="s">
        <v>43</v>
      </c>
      <c r="M12" s="11"/>
      <c r="N12" s="23" t="s">
        <v>25</v>
      </c>
    </row>
    <row r="13" spans="1:14" x14ac:dyDescent="0.2">
      <c r="E13" s="1" t="s">
        <v>72</v>
      </c>
      <c r="G13" s="1" t="s">
        <v>16</v>
      </c>
      <c r="H13" s="1" t="s">
        <v>18</v>
      </c>
      <c r="I13" s="1" t="s">
        <v>17</v>
      </c>
      <c r="J13" s="1" t="s">
        <v>19</v>
      </c>
      <c r="K13" s="1" t="s">
        <v>57</v>
      </c>
      <c r="L13" s="1" t="s">
        <v>58</v>
      </c>
      <c r="N13" s="1" t="s">
        <v>61</v>
      </c>
    </row>
    <row r="14" spans="1:14" x14ac:dyDescent="0.2">
      <c r="E14" s="5"/>
      <c r="F14" s="5"/>
      <c r="G14" s="5"/>
      <c r="H14" s="5"/>
      <c r="I14" s="5"/>
      <c r="J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</row>
    <row r="16" spans="1:14" x14ac:dyDescent="0.2">
      <c r="A16" s="1">
        <v>1</v>
      </c>
      <c r="C16" s="15" t="s">
        <v>6</v>
      </c>
      <c r="E16" s="5">
        <f>SUM(G16:N16)</f>
        <v>2949466.0918636583</v>
      </c>
      <c r="F16" s="5"/>
      <c r="G16" s="5">
        <v>65000.266430191987</v>
      </c>
      <c r="H16" s="5">
        <v>6886.664220311809</v>
      </c>
      <c r="I16" s="5">
        <v>322792.69726284186</v>
      </c>
      <c r="J16" s="5">
        <v>1509429.2787043925</v>
      </c>
      <c r="K16" s="5">
        <v>341141.70077044889</v>
      </c>
      <c r="L16" s="5">
        <v>704215.48447547131</v>
      </c>
      <c r="N16" s="5">
        <v>0</v>
      </c>
    </row>
    <row r="17" spans="1:14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6">
        <v>5.8744389411492633E-2</v>
      </c>
      <c r="I17" s="6">
        <v>5.8744389411492633E-2</v>
      </c>
      <c r="J17" s="6">
        <v>5.8744389411492633E-2</v>
      </c>
      <c r="K17" s="6">
        <v>5.8744389411492633E-2</v>
      </c>
      <c r="L17" s="6">
        <v>5.8744389411492633E-2</v>
      </c>
      <c r="N17" s="6">
        <v>5.8744389411492633E-2</v>
      </c>
    </row>
    <row r="18" spans="1:14" x14ac:dyDescent="0.2">
      <c r="A18" s="1">
        <v>3</v>
      </c>
      <c r="C18" s="12" t="s">
        <v>8</v>
      </c>
      <c r="E18" s="19">
        <f>SUM(G18:N18)</f>
        <v>173264.58465643204</v>
      </c>
      <c r="F18" s="5"/>
      <c r="G18" s="19">
        <f t="shared" ref="G18:L18" si="0">G16*G17</f>
        <v>3818.4009630259702</v>
      </c>
      <c r="H18" s="19">
        <f t="shared" si="0"/>
        <v>404.55288470419021</v>
      </c>
      <c r="I18" s="19">
        <f t="shared" si="0"/>
        <v>18962.259907194435</v>
      </c>
      <c r="J18" s="19">
        <f t="shared" si="0"/>
        <v>88670.501337319278</v>
      </c>
      <c r="K18" s="19">
        <f t="shared" si="0"/>
        <v>20040.160914558146</v>
      </c>
      <c r="L18" s="19">
        <f t="shared" si="0"/>
        <v>41368.708649630033</v>
      </c>
      <c r="N18" s="19">
        <f>N16*N17</f>
        <v>0</v>
      </c>
    </row>
    <row r="19" spans="1:14" x14ac:dyDescent="0.2">
      <c r="C19" s="12"/>
      <c r="E19" s="5"/>
      <c r="F19" s="5"/>
      <c r="G19" s="5"/>
      <c r="H19" s="5"/>
      <c r="I19" s="5"/>
      <c r="J19" s="5"/>
      <c r="K19" s="5"/>
      <c r="L19" s="5"/>
      <c r="N19" s="5"/>
    </row>
    <row r="20" spans="1:14" x14ac:dyDescent="0.2">
      <c r="A20" s="1">
        <v>4</v>
      </c>
      <c r="C20" s="12" t="s">
        <v>9</v>
      </c>
      <c r="E20" s="19">
        <f>SUM(G20:N20)</f>
        <v>121524.18991877872</v>
      </c>
      <c r="F20" s="5"/>
      <c r="G20" s="19">
        <v>15542.101621014857</v>
      </c>
      <c r="H20" s="19">
        <v>563.30862830433307</v>
      </c>
      <c r="I20" s="19">
        <v>16716.626308690975</v>
      </c>
      <c r="J20" s="19">
        <v>59778.859457279046</v>
      </c>
      <c r="K20" s="19">
        <v>8566.7968908934527</v>
      </c>
      <c r="L20" s="19">
        <v>20356.49701259605</v>
      </c>
      <c r="N20" s="19">
        <v>0</v>
      </c>
    </row>
    <row r="21" spans="1:14" x14ac:dyDescent="0.2">
      <c r="C21" s="12"/>
      <c r="E21" s="5"/>
      <c r="F21" s="5"/>
      <c r="G21" s="5"/>
      <c r="H21" s="5"/>
      <c r="I21" s="5"/>
      <c r="J21" s="5"/>
      <c r="K21" s="5"/>
      <c r="L21" s="5"/>
      <c r="N21" s="5"/>
    </row>
    <row r="22" spans="1:14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N22" s="5"/>
    </row>
    <row r="23" spans="1:14" x14ac:dyDescent="0.2">
      <c r="A23" s="1">
        <v>5</v>
      </c>
      <c r="C23" s="15" t="s">
        <v>11</v>
      </c>
      <c r="E23" s="8">
        <f>SUM(G23:N23)</f>
        <v>21997.154131200656</v>
      </c>
      <c r="F23" s="5"/>
      <c r="G23" s="8">
        <v>484.77278080202984</v>
      </c>
      <c r="H23" s="8">
        <v>51.360825853164712</v>
      </c>
      <c r="I23" s="8">
        <v>2407.3918780433132</v>
      </c>
      <c r="J23" s="8">
        <v>11257.341993319107</v>
      </c>
      <c r="K23" s="8">
        <v>2544.2389702761102</v>
      </c>
      <c r="L23" s="8">
        <v>5252.0476829069303</v>
      </c>
      <c r="N23" s="8">
        <v>0</v>
      </c>
    </row>
    <row r="24" spans="1:14" x14ac:dyDescent="0.2">
      <c r="A24" s="1">
        <v>6</v>
      </c>
      <c r="C24" s="15" t="s">
        <v>12</v>
      </c>
      <c r="E24" s="9">
        <f>SUM(G24:N24)</f>
        <v>26301.747439204766</v>
      </c>
      <c r="F24" s="5"/>
      <c r="G24" s="9">
        <v>2520.9646466542649</v>
      </c>
      <c r="H24" s="9">
        <v>20.721960983396205</v>
      </c>
      <c r="I24" s="9">
        <v>1096.0959566858728</v>
      </c>
      <c r="J24" s="9">
        <v>18135.770832295089</v>
      </c>
      <c r="K24" s="9">
        <v>1054.6662772405243</v>
      </c>
      <c r="L24" s="9">
        <v>3473.5277653456174</v>
      </c>
      <c r="N24" s="9">
        <v>0</v>
      </c>
    </row>
    <row r="25" spans="1:14" x14ac:dyDescent="0.2">
      <c r="A25" s="1">
        <v>7</v>
      </c>
      <c r="C25" s="12" t="s">
        <v>13</v>
      </c>
      <c r="E25" s="19">
        <f>SUM(E23:E24)</f>
        <v>48298.901570405418</v>
      </c>
      <c r="F25" s="5"/>
      <c r="G25" s="19">
        <f t="shared" ref="G25:L25" si="1">SUM(G23:G24)</f>
        <v>3005.7374274562949</v>
      </c>
      <c r="H25" s="19">
        <f t="shared" si="1"/>
        <v>72.082786836560913</v>
      </c>
      <c r="I25" s="19">
        <f t="shared" si="1"/>
        <v>3503.487834729186</v>
      </c>
      <c r="J25" s="19">
        <f t="shared" si="1"/>
        <v>29393.112825614196</v>
      </c>
      <c r="K25" s="19">
        <f t="shared" si="1"/>
        <v>3598.9052475166345</v>
      </c>
      <c r="L25" s="19">
        <f t="shared" si="1"/>
        <v>8725.5754482525481</v>
      </c>
      <c r="N25" s="19">
        <f>SUM(N23:N24)</f>
        <v>0</v>
      </c>
    </row>
    <row r="26" spans="1:14" x14ac:dyDescent="0.2">
      <c r="C26" s="12"/>
      <c r="E26" s="5"/>
      <c r="F26" s="5"/>
      <c r="G26" s="5"/>
      <c r="H26" s="5"/>
      <c r="I26" s="5"/>
      <c r="J26" s="5"/>
      <c r="K26" s="5"/>
      <c r="L26" s="5"/>
      <c r="N26" s="5"/>
    </row>
    <row r="27" spans="1:14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N27" s="5"/>
    </row>
    <row r="28" spans="1:14" x14ac:dyDescent="0.2">
      <c r="A28" s="1">
        <v>8</v>
      </c>
      <c r="C28" s="15" t="s">
        <v>22</v>
      </c>
      <c r="E28" s="5">
        <f t="shared" ref="E28:E34" si="2">SUM(G28:N28)</f>
        <v>64227.627066393485</v>
      </c>
      <c r="F28" s="5"/>
      <c r="G28" s="5">
        <v>0</v>
      </c>
      <c r="H28" s="5">
        <v>0</v>
      </c>
      <c r="I28" s="5">
        <v>0</v>
      </c>
      <c r="J28" s="5">
        <v>17707.90971</v>
      </c>
      <c r="K28" s="5">
        <v>0</v>
      </c>
      <c r="L28" s="5">
        <v>1285.4070408906441</v>
      </c>
      <c r="N28" s="5">
        <v>45234.310315502837</v>
      </c>
    </row>
    <row r="29" spans="1:14" x14ac:dyDescent="0.2">
      <c r="A29" s="1">
        <f>A28+1</f>
        <v>9</v>
      </c>
      <c r="C29" s="15" t="s">
        <v>31</v>
      </c>
      <c r="E29" s="5">
        <f t="shared" si="2"/>
        <v>5277.4838911228217</v>
      </c>
      <c r="F29" s="5"/>
      <c r="G29" s="5">
        <v>4448.9102104173035</v>
      </c>
      <c r="H29" s="5">
        <v>0</v>
      </c>
      <c r="I29" s="5">
        <v>0</v>
      </c>
      <c r="J29" s="5">
        <v>0</v>
      </c>
      <c r="K29" s="5">
        <v>0</v>
      </c>
      <c r="L29" s="5">
        <v>828.57368070551854</v>
      </c>
      <c r="N29" s="5">
        <v>0</v>
      </c>
    </row>
    <row r="30" spans="1:14" x14ac:dyDescent="0.2">
      <c r="A30" s="1">
        <f t="shared" ref="A30:A38" si="3">A29+1</f>
        <v>10</v>
      </c>
      <c r="C30" s="15" t="s">
        <v>40</v>
      </c>
      <c r="E30" s="5">
        <f t="shared" si="2"/>
        <v>12038.006099324663</v>
      </c>
      <c r="F30" s="5"/>
      <c r="G30" s="5">
        <v>914.28736989980644</v>
      </c>
      <c r="H30" s="5">
        <v>180.00756586814018</v>
      </c>
      <c r="I30" s="5">
        <v>2573.2676100753756</v>
      </c>
      <c r="J30" s="5">
        <v>6359.2860807791094</v>
      </c>
      <c r="K30" s="5">
        <v>85.282197855904414</v>
      </c>
      <c r="L30" s="5">
        <v>1925.8752748463273</v>
      </c>
      <c r="N30" s="5">
        <v>0</v>
      </c>
    </row>
    <row r="31" spans="1:14" x14ac:dyDescent="0.2">
      <c r="A31" s="1">
        <f t="shared" si="3"/>
        <v>11</v>
      </c>
      <c r="C31" s="15" t="s">
        <v>50</v>
      </c>
      <c r="E31" s="5">
        <f t="shared" si="2"/>
        <v>0</v>
      </c>
      <c r="F31" s="5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N31" s="5">
        <v>0</v>
      </c>
    </row>
    <row r="32" spans="1:14" x14ac:dyDescent="0.2">
      <c r="A32" s="1">
        <f t="shared" si="3"/>
        <v>12</v>
      </c>
      <c r="C32" s="15" t="s">
        <v>76</v>
      </c>
      <c r="E32" s="5">
        <f t="shared" si="2"/>
        <v>17848.649151574664</v>
      </c>
      <c r="F32" s="5"/>
      <c r="G32" s="5">
        <v>393.95205569868108</v>
      </c>
      <c r="H32" s="5">
        <v>41.738529324523228</v>
      </c>
      <c r="I32" s="5">
        <v>1956.1256994127064</v>
      </c>
      <c r="J32" s="5">
        <v>9125.7203180378237</v>
      </c>
      <c r="K32" s="5">
        <v>2066.7192400796271</v>
      </c>
      <c r="L32" s="5">
        <v>4264.3933090213022</v>
      </c>
      <c r="N32" s="5">
        <v>0</v>
      </c>
    </row>
    <row r="33" spans="1:14" x14ac:dyDescent="0.2">
      <c r="A33" s="1">
        <f t="shared" si="3"/>
        <v>13</v>
      </c>
      <c r="C33" s="15" t="s">
        <v>77</v>
      </c>
      <c r="E33" s="5">
        <f t="shared" si="2"/>
        <v>0</v>
      </c>
      <c r="F33" s="5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N33" s="5">
        <v>0</v>
      </c>
    </row>
    <row r="34" spans="1:14" x14ac:dyDescent="0.2">
      <c r="A34" s="1">
        <f t="shared" si="3"/>
        <v>14</v>
      </c>
      <c r="C34" s="15" t="s">
        <v>78</v>
      </c>
      <c r="E34" s="5">
        <f t="shared" si="2"/>
        <v>0</v>
      </c>
      <c r="F34" s="5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N34" s="5">
        <v>0</v>
      </c>
    </row>
    <row r="35" spans="1:14" x14ac:dyDescent="0.2">
      <c r="C35" s="15" t="s">
        <v>79</v>
      </c>
      <c r="E35" s="5"/>
      <c r="F35" s="12"/>
      <c r="G35" s="5"/>
      <c r="H35" s="5"/>
      <c r="I35" s="5"/>
      <c r="J35" s="5"/>
      <c r="K35" s="5"/>
      <c r="L35" s="5"/>
      <c r="N35" s="5"/>
    </row>
    <row r="36" spans="1:14" x14ac:dyDescent="0.2">
      <c r="A36" s="1">
        <f>A34+1</f>
        <v>15</v>
      </c>
      <c r="C36" s="16" t="s">
        <v>80</v>
      </c>
      <c r="E36" s="5">
        <f>SUM(G36:N36)</f>
        <v>10468.549172688376</v>
      </c>
      <c r="F36" s="8"/>
      <c r="G36" s="5">
        <v>1627.8654017892848</v>
      </c>
      <c r="H36" s="5">
        <v>74.203985834387041</v>
      </c>
      <c r="I36" s="5">
        <v>1312.3822286224654</v>
      </c>
      <c r="J36" s="5">
        <v>4487.4450708875784</v>
      </c>
      <c r="K36" s="5">
        <v>707.23397693067193</v>
      </c>
      <c r="L36" s="5">
        <v>2259.4185086239868</v>
      </c>
      <c r="N36" s="5">
        <v>0</v>
      </c>
    </row>
    <row r="37" spans="1:14" x14ac:dyDescent="0.2">
      <c r="A37" s="1">
        <f t="shared" si="3"/>
        <v>16</v>
      </c>
      <c r="C37" s="16" t="s">
        <v>81</v>
      </c>
      <c r="E37" s="9">
        <f>SUM(G37:N37)</f>
        <v>15480.685777088711</v>
      </c>
      <c r="F37" s="5"/>
      <c r="G37" s="9">
        <v>2505.3333801173512</v>
      </c>
      <c r="H37" s="9">
        <v>100.39974367687601</v>
      </c>
      <c r="I37" s="9">
        <v>1981.796269859899</v>
      </c>
      <c r="J37" s="9">
        <v>6775.5649912253148</v>
      </c>
      <c r="K37" s="9">
        <v>969.98284902707826</v>
      </c>
      <c r="L37" s="9">
        <v>3147.6085431821912</v>
      </c>
      <c r="N37" s="9">
        <v>0</v>
      </c>
    </row>
    <row r="38" spans="1:14" x14ac:dyDescent="0.2">
      <c r="A38" s="1">
        <f t="shared" si="3"/>
        <v>17</v>
      </c>
      <c r="C38" s="12" t="s">
        <v>21</v>
      </c>
      <c r="E38" s="19">
        <f>SUM(E28:E37)</f>
        <v>125341.00115819271</v>
      </c>
      <c r="F38" s="5"/>
      <c r="G38" s="19">
        <f t="shared" ref="G38:L38" si="4">SUM(G28:G37)</f>
        <v>9890.348417922427</v>
      </c>
      <c r="H38" s="19">
        <f t="shared" si="4"/>
        <v>396.34982470392646</v>
      </c>
      <c r="I38" s="19">
        <f t="shared" si="4"/>
        <v>7823.5718079704457</v>
      </c>
      <c r="J38" s="19">
        <f t="shared" si="4"/>
        <v>44455.92617092983</v>
      </c>
      <c r="K38" s="19">
        <f t="shared" si="4"/>
        <v>3829.2182638932818</v>
      </c>
      <c r="L38" s="19">
        <f t="shared" si="4"/>
        <v>13711.27635726997</v>
      </c>
      <c r="N38" s="19">
        <f>SUM(N28:N37)</f>
        <v>45234.310315502837</v>
      </c>
    </row>
    <row r="39" spans="1:14" x14ac:dyDescent="0.2">
      <c r="C39" s="12"/>
      <c r="E39" s="5"/>
      <c r="F39" s="5"/>
      <c r="G39" s="5"/>
      <c r="H39" s="5"/>
      <c r="I39" s="5"/>
      <c r="J39" s="5"/>
      <c r="K39" s="5"/>
      <c r="L39" s="5"/>
      <c r="N39" s="5"/>
    </row>
    <row r="40" spans="1:14" x14ac:dyDescent="0.2">
      <c r="A40" s="1">
        <f>A38+1</f>
        <v>18</v>
      </c>
      <c r="C40" s="12" t="s">
        <v>14</v>
      </c>
      <c r="E40" s="19">
        <f>E18+E20+E25+E38</f>
        <v>468428.67730380886</v>
      </c>
      <c r="F40" s="5"/>
      <c r="G40" s="19">
        <f t="shared" ref="G40:L40" si="5">G18+G20+G25+G38</f>
        <v>32256.588429419549</v>
      </c>
      <c r="H40" s="19">
        <f t="shared" si="5"/>
        <v>1436.2941245490108</v>
      </c>
      <c r="I40" s="19">
        <f t="shared" si="5"/>
        <v>47005.945858585044</v>
      </c>
      <c r="J40" s="19">
        <f t="shared" si="5"/>
        <v>222298.39979114235</v>
      </c>
      <c r="K40" s="19">
        <f t="shared" si="5"/>
        <v>36035.081316861513</v>
      </c>
      <c r="L40" s="19">
        <f t="shared" si="5"/>
        <v>84162.057467748615</v>
      </c>
      <c r="N40" s="19">
        <f>N18+N20+N25+N38</f>
        <v>45234.310315502837</v>
      </c>
    </row>
    <row r="41" spans="1:14" x14ac:dyDescent="0.2">
      <c r="C41" s="12"/>
      <c r="E41" s="5"/>
      <c r="F41" s="5"/>
      <c r="G41" s="5"/>
      <c r="H41" s="5"/>
      <c r="I41" s="5"/>
      <c r="J41" s="5"/>
      <c r="K41" s="5"/>
      <c r="L41" s="5"/>
      <c r="N41" s="5"/>
    </row>
    <row r="42" spans="1:14" x14ac:dyDescent="0.2">
      <c r="A42" s="1">
        <f>A40+1</f>
        <v>19</v>
      </c>
      <c r="C42" s="12" t="s">
        <v>15</v>
      </c>
      <c r="E42" s="19">
        <f>SUM(G42:N42)</f>
        <v>0</v>
      </c>
      <c r="F42" s="5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N42" s="19">
        <v>0</v>
      </c>
    </row>
    <row r="43" spans="1:14" x14ac:dyDescent="0.2">
      <c r="C43" s="12"/>
      <c r="E43" s="5"/>
      <c r="F43" s="5"/>
      <c r="G43" s="5"/>
      <c r="H43" s="5"/>
      <c r="I43" s="5"/>
      <c r="J43" s="5"/>
      <c r="K43" s="5"/>
      <c r="L43" s="5"/>
      <c r="N43" s="5"/>
    </row>
    <row r="44" spans="1:14" ht="13.5" thickBot="1" x14ac:dyDescent="0.25">
      <c r="A44" s="1">
        <f>A42+1</f>
        <v>20</v>
      </c>
      <c r="C44" s="12" t="s">
        <v>82</v>
      </c>
      <c r="E44" s="32">
        <f>E40-E42</f>
        <v>468428.67730380886</v>
      </c>
      <c r="F44" s="5"/>
      <c r="G44" s="32">
        <f t="shared" ref="G44:L44" si="6">G40-G42</f>
        <v>32256.588429419549</v>
      </c>
      <c r="H44" s="32">
        <f t="shared" si="6"/>
        <v>1436.2941245490108</v>
      </c>
      <c r="I44" s="32">
        <f t="shared" si="6"/>
        <v>47005.945858585044</v>
      </c>
      <c r="J44" s="32">
        <f t="shared" si="6"/>
        <v>222298.39979114235</v>
      </c>
      <c r="K44" s="32">
        <f t="shared" si="6"/>
        <v>36035.081316861513</v>
      </c>
      <c r="L44" s="32">
        <f t="shared" si="6"/>
        <v>84162.057467748615</v>
      </c>
      <c r="N44" s="32">
        <f>N40-N42</f>
        <v>45234.310315502837</v>
      </c>
    </row>
    <row r="45" spans="1:14" ht="13.5" thickTop="1" x14ac:dyDescent="0.2">
      <c r="E45" s="5"/>
      <c r="F45" s="5"/>
      <c r="G45" s="5"/>
      <c r="H45" s="5"/>
      <c r="I45" s="5"/>
      <c r="J45" s="5"/>
    </row>
    <row r="46" spans="1:14" x14ac:dyDescent="0.2">
      <c r="E46" s="5"/>
      <c r="F46" s="5"/>
      <c r="G46" s="5"/>
      <c r="H46" s="5"/>
      <c r="I46" s="5"/>
      <c r="J46" s="5"/>
    </row>
    <row r="47" spans="1:14" x14ac:dyDescent="0.2">
      <c r="E47" s="5"/>
      <c r="F47" s="5"/>
      <c r="G47" s="5"/>
      <c r="H47" s="5"/>
      <c r="I47" s="5"/>
      <c r="J47" s="5"/>
    </row>
    <row r="48" spans="1:14" x14ac:dyDescent="0.2">
      <c r="E48" s="5"/>
      <c r="F48" s="5"/>
      <c r="G48" s="5"/>
      <c r="H48" s="5"/>
      <c r="I48" s="5"/>
      <c r="J48" s="5"/>
    </row>
    <row r="49" spans="5:10" x14ac:dyDescent="0.2">
      <c r="E49" s="5"/>
      <c r="F49" s="5"/>
      <c r="G49" s="5"/>
      <c r="H49" s="5"/>
      <c r="I49" s="5"/>
      <c r="J49" s="5"/>
    </row>
    <row r="50" spans="5:10" x14ac:dyDescent="0.2">
      <c r="E50" s="5"/>
      <c r="F50" s="5"/>
      <c r="G50" s="5"/>
      <c r="H50" s="5"/>
      <c r="I50" s="5"/>
      <c r="J50" s="5"/>
    </row>
  </sheetData>
  <mergeCells count="4">
    <mergeCell ref="G10:L10"/>
    <mergeCell ref="A6:N6"/>
    <mergeCell ref="A7:N7"/>
    <mergeCell ref="G9:N9"/>
  </mergeCells>
  <pageMargins left="0.7" right="0.7" top="0.75" bottom="0.75" header="0.3" footer="0.3"/>
  <pageSetup scale="75" firstPageNumber="4" orientation="landscape" useFirstPageNumber="1" r:id="rId1"/>
  <headerFooter>
    <oddHeader>&amp;R&amp;"Arial,Regular"&amp;10Filed: 2022-11-30
EB-2022-0200
Exhibit 7
Tab 2
Schedule 1
Attachment 1
Page &amp;P of 5</oddHead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sheetPr>
    <pageSetUpPr fitToPage="1"/>
  </sheetPr>
  <dimension ref="A1:R51"/>
  <sheetViews>
    <sheetView view="pageLayout" zoomScaleNormal="90" zoomScaleSheetLayoutView="90" workbookViewId="0"/>
  </sheetViews>
  <sheetFormatPr defaultColWidth="3.42578125" defaultRowHeight="12.75" x14ac:dyDescent="0.2"/>
  <cols>
    <col min="1" max="1" width="4.7109375" style="1" customWidth="1"/>
    <col min="2" max="2" width="0.85546875" style="2" customWidth="1"/>
    <col min="3" max="3" width="39.7109375" style="2" customWidth="1"/>
    <col min="4" max="4" width="0.85546875" style="2" customWidth="1"/>
    <col min="5" max="5" width="15.5703125" style="2" bestFit="1" customWidth="1"/>
    <col min="6" max="6" width="0.85546875" style="2" customWidth="1"/>
    <col min="7" max="9" width="10.140625" style="2" customWidth="1"/>
    <col min="10" max="10" width="10.5703125" style="2" customWidth="1"/>
    <col min="11" max="11" width="0.85546875" style="12" customWidth="1"/>
    <col min="12" max="16" width="10.5703125" style="2" customWidth="1"/>
    <col min="17" max="17" width="0.85546875" style="12" customWidth="1"/>
    <col min="18" max="18" width="11.42578125" style="2" customWidth="1"/>
    <col min="19" max="19" width="13" style="2" customWidth="1"/>
    <col min="20" max="16384" width="3.42578125" style="2"/>
  </cols>
  <sheetData>
    <row r="1" spans="1:18" x14ac:dyDescent="0.2">
      <c r="R1" s="3"/>
    </row>
    <row r="2" spans="1:18" x14ac:dyDescent="0.2">
      <c r="R2" s="3"/>
    </row>
    <row r="3" spans="1:18" x14ac:dyDescent="0.2">
      <c r="R3" s="3"/>
    </row>
    <row r="4" spans="1:18" x14ac:dyDescent="0.2">
      <c r="R4" s="3"/>
    </row>
    <row r="5" spans="1:18" ht="12.75" customHeight="1" x14ac:dyDescent="0.2">
      <c r="B5" s="4"/>
      <c r="D5" s="27"/>
      <c r="E5" s="27"/>
      <c r="F5" s="27"/>
      <c r="G5" s="27"/>
      <c r="H5" s="27"/>
      <c r="I5" s="27"/>
      <c r="J5" s="27"/>
      <c r="K5" s="39"/>
      <c r="L5" s="27"/>
      <c r="M5" s="27"/>
      <c r="N5" s="27"/>
      <c r="O5" s="27"/>
      <c r="P5" s="27"/>
      <c r="Q5" s="39"/>
      <c r="R5" s="3"/>
    </row>
    <row r="6" spans="1:18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2.75" customHeight="1" x14ac:dyDescent="0.2">
      <c r="A7" s="46" t="s">
        <v>74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2.75" customHeight="1" x14ac:dyDescent="0.2">
      <c r="E8" s="1"/>
      <c r="F8" s="1"/>
      <c r="G8" s="1"/>
      <c r="H8" s="1"/>
      <c r="I8" s="1"/>
      <c r="J8" s="1"/>
      <c r="K8" s="11"/>
      <c r="L8" s="1"/>
      <c r="M8" s="1"/>
      <c r="N8" s="1"/>
      <c r="O8" s="1"/>
      <c r="P8" s="1"/>
      <c r="Q8" s="11"/>
      <c r="R8" s="1"/>
    </row>
    <row r="9" spans="1:18" ht="12.75" customHeight="1" x14ac:dyDescent="0.2">
      <c r="E9" s="1"/>
      <c r="F9" s="1"/>
      <c r="G9" s="47" t="s">
        <v>88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2.75" customHeight="1" x14ac:dyDescent="0.2">
      <c r="F10" s="26"/>
      <c r="G10" s="47" t="s">
        <v>44</v>
      </c>
      <c r="H10" s="47"/>
      <c r="I10" s="47"/>
      <c r="J10" s="47"/>
      <c r="K10" s="11"/>
      <c r="L10" s="47" t="s">
        <v>45</v>
      </c>
      <c r="M10" s="47"/>
      <c r="N10" s="47"/>
      <c r="O10" s="47"/>
      <c r="P10" s="47"/>
      <c r="Q10" s="25"/>
      <c r="R10" s="26"/>
    </row>
    <row r="11" spans="1:18" x14ac:dyDescent="0.2">
      <c r="E11" s="1" t="s">
        <v>50</v>
      </c>
      <c r="G11" s="1" t="s">
        <v>47</v>
      </c>
      <c r="H11" s="1" t="s">
        <v>47</v>
      </c>
      <c r="I11" s="1"/>
      <c r="J11" s="1" t="s">
        <v>27</v>
      </c>
      <c r="L11" s="20"/>
      <c r="M11" s="20"/>
      <c r="N11" s="20"/>
      <c r="O11" s="20"/>
      <c r="P11" s="17" t="s">
        <v>46</v>
      </c>
      <c r="Q11" s="40"/>
      <c r="R11" s="17"/>
    </row>
    <row r="12" spans="1:18" x14ac:dyDescent="0.2">
      <c r="A12" s="1" t="s">
        <v>0</v>
      </c>
      <c r="E12" s="1" t="s">
        <v>1</v>
      </c>
      <c r="F12" s="1"/>
      <c r="G12" s="1" t="s">
        <v>51</v>
      </c>
      <c r="H12" s="1" t="s">
        <v>51</v>
      </c>
      <c r="I12" s="17" t="s">
        <v>48</v>
      </c>
      <c r="J12" s="17" t="s">
        <v>49</v>
      </c>
      <c r="K12" s="31"/>
      <c r="L12" s="17" t="s">
        <v>50</v>
      </c>
      <c r="M12" s="17" t="s">
        <v>50</v>
      </c>
      <c r="N12" s="17" t="s">
        <v>50</v>
      </c>
      <c r="O12" s="17" t="s">
        <v>50</v>
      </c>
      <c r="P12" s="17" t="s">
        <v>49</v>
      </c>
      <c r="Q12" s="30"/>
      <c r="R12" s="17" t="s">
        <v>50</v>
      </c>
    </row>
    <row r="13" spans="1:18" x14ac:dyDescent="0.2">
      <c r="A13" s="23" t="s">
        <v>2</v>
      </c>
      <c r="C13" s="18" t="s">
        <v>3</v>
      </c>
      <c r="E13" s="23" t="s">
        <v>4</v>
      </c>
      <c r="F13" s="1"/>
      <c r="G13" s="23" t="s">
        <v>62</v>
      </c>
      <c r="H13" s="23" t="s">
        <v>63</v>
      </c>
      <c r="I13" s="23" t="s">
        <v>51</v>
      </c>
      <c r="J13" s="23" t="s">
        <v>52</v>
      </c>
      <c r="K13" s="11"/>
      <c r="L13" s="21" t="s">
        <v>53</v>
      </c>
      <c r="M13" s="21" t="s">
        <v>54</v>
      </c>
      <c r="N13" s="21" t="s">
        <v>55</v>
      </c>
      <c r="O13" s="21" t="s">
        <v>56</v>
      </c>
      <c r="P13" s="21" t="s">
        <v>52</v>
      </c>
      <c r="Q13" s="30"/>
      <c r="R13" s="21" t="s">
        <v>25</v>
      </c>
    </row>
    <row r="14" spans="1:18" x14ac:dyDescent="0.2">
      <c r="E14" s="1" t="s">
        <v>75</v>
      </c>
      <c r="G14" s="1" t="s">
        <v>16</v>
      </c>
      <c r="H14" s="1" t="s">
        <v>18</v>
      </c>
      <c r="I14" s="1" t="s">
        <v>17</v>
      </c>
      <c r="J14" s="1" t="s">
        <v>19</v>
      </c>
      <c r="K14" s="11"/>
      <c r="L14" s="1" t="s">
        <v>57</v>
      </c>
      <c r="M14" s="1" t="s">
        <v>58</v>
      </c>
      <c r="N14" s="1" t="s">
        <v>61</v>
      </c>
      <c r="O14" s="1" t="s">
        <v>64</v>
      </c>
      <c r="P14" s="1" t="s">
        <v>65</v>
      </c>
      <c r="R14" s="1" t="s">
        <v>66</v>
      </c>
    </row>
    <row r="15" spans="1:18" x14ac:dyDescent="0.2">
      <c r="E15" s="5"/>
      <c r="F15" s="5"/>
      <c r="G15" s="5"/>
      <c r="H15" s="5"/>
      <c r="I15" s="5"/>
      <c r="J15" s="5"/>
      <c r="K15" s="5"/>
    </row>
    <row r="16" spans="1:18" x14ac:dyDescent="0.2">
      <c r="C16" s="12" t="s">
        <v>5</v>
      </c>
      <c r="E16" s="5"/>
      <c r="F16" s="5"/>
      <c r="G16" s="5"/>
      <c r="H16" s="5"/>
      <c r="I16" s="5"/>
      <c r="J16" s="5"/>
      <c r="K16" s="5"/>
    </row>
    <row r="17" spans="1:18" x14ac:dyDescent="0.2">
      <c r="A17" s="1">
        <v>1</v>
      </c>
      <c r="C17" s="15" t="s">
        <v>6</v>
      </c>
      <c r="E17" s="5">
        <f>SUM(G17:R17)</f>
        <v>11820642.270159671</v>
      </c>
      <c r="F17" s="33"/>
      <c r="G17" s="5">
        <v>1527841.5365949173</v>
      </c>
      <c r="H17" s="5">
        <v>292221.93983289355</v>
      </c>
      <c r="I17" s="5">
        <v>2974659.1838433924</v>
      </c>
      <c r="J17" s="5">
        <v>17373.409988129082</v>
      </c>
      <c r="K17" s="33"/>
      <c r="L17" s="5">
        <v>2098938.3853632594</v>
      </c>
      <c r="M17" s="5">
        <v>3510145.5945631671</v>
      </c>
      <c r="N17" s="5">
        <v>1015308.2351136713</v>
      </c>
      <c r="O17" s="5">
        <v>323479.10117238091</v>
      </c>
      <c r="P17" s="5">
        <v>60674.883687861016</v>
      </c>
      <c r="Q17" s="33"/>
      <c r="R17" s="5">
        <v>0</v>
      </c>
    </row>
    <row r="18" spans="1:18" x14ac:dyDescent="0.2">
      <c r="A18" s="1">
        <v>2</v>
      </c>
      <c r="C18" s="15" t="s">
        <v>7</v>
      </c>
      <c r="E18" s="6">
        <v>5.8744389411492633E-2</v>
      </c>
      <c r="F18" s="34"/>
      <c r="G18" s="6">
        <v>5.8744389411492633E-2</v>
      </c>
      <c r="H18" s="6">
        <v>5.8744389411492633E-2</v>
      </c>
      <c r="I18" s="6">
        <v>5.8744389411492633E-2</v>
      </c>
      <c r="J18" s="6">
        <v>5.8744389411492633E-2</v>
      </c>
      <c r="K18" s="36"/>
      <c r="L18" s="6">
        <v>5.8744389411492633E-2</v>
      </c>
      <c r="M18" s="6">
        <v>5.8744389411492633E-2</v>
      </c>
      <c r="N18" s="6">
        <v>5.8744389411492633E-2</v>
      </c>
      <c r="O18" s="6">
        <v>5.8744389411492633E-2</v>
      </c>
      <c r="P18" s="6">
        <v>5.8744389411492633E-2</v>
      </c>
      <c r="Q18" s="11"/>
      <c r="R18" s="6">
        <v>5.8744389411492633E-2</v>
      </c>
    </row>
    <row r="19" spans="1:18" x14ac:dyDescent="0.2">
      <c r="A19" s="1">
        <v>3</v>
      </c>
      <c r="C19" s="12" t="s">
        <v>8</v>
      </c>
      <c r="E19" s="19">
        <f>SUM(G19:R19)</f>
        <v>694396.41261221014</v>
      </c>
      <c r="F19" s="35"/>
      <c r="G19" s="19">
        <f>G17*G18</f>
        <v>89752.118184785097</v>
      </c>
      <c r="H19" s="19">
        <f>H17*H18</f>
        <v>17166.399428125271</v>
      </c>
      <c r="I19" s="19">
        <f>I17*I18</f>
        <v>174744.5374621691</v>
      </c>
      <c r="J19" s="19">
        <f>J17*J18</f>
        <v>1020.5903617481704</v>
      </c>
      <c r="K19" s="35"/>
      <c r="L19" s="19">
        <f>L17*L18</f>
        <v>123300.8538605089</v>
      </c>
      <c r="M19" s="19">
        <f>M17*M18</f>
        <v>206201.35969805403</v>
      </c>
      <c r="N19" s="19">
        <f>N17*N18</f>
        <v>59643.662336212823</v>
      </c>
      <c r="O19" s="19">
        <f>O17*O18</f>
        <v>19002.582285749966</v>
      </c>
      <c r="P19" s="19">
        <f>P17*P18</f>
        <v>3564.3089948567299</v>
      </c>
      <c r="Q19" s="11"/>
      <c r="R19" s="19">
        <f>R17*R18</f>
        <v>0</v>
      </c>
    </row>
    <row r="20" spans="1:18" x14ac:dyDescent="0.2">
      <c r="C20" s="12"/>
      <c r="E20" s="5"/>
      <c r="F20" s="36"/>
      <c r="G20" s="5"/>
      <c r="H20" s="5"/>
      <c r="I20" s="5"/>
      <c r="J20" s="5"/>
      <c r="K20" s="36"/>
      <c r="L20" s="5"/>
      <c r="M20" s="5"/>
      <c r="N20" s="5"/>
      <c r="O20" s="5"/>
      <c r="P20" s="5"/>
      <c r="Q20" s="11"/>
      <c r="R20" s="5"/>
    </row>
    <row r="21" spans="1:18" x14ac:dyDescent="0.2">
      <c r="A21" s="1">
        <v>4</v>
      </c>
      <c r="C21" s="12" t="s">
        <v>9</v>
      </c>
      <c r="E21" s="19">
        <f>SUM(G21:R21)</f>
        <v>764466.07918597362</v>
      </c>
      <c r="F21" s="33"/>
      <c r="G21" s="19">
        <v>79507.804042311589</v>
      </c>
      <c r="H21" s="19">
        <v>15207.02518723182</v>
      </c>
      <c r="I21" s="19">
        <v>154976.87990097419</v>
      </c>
      <c r="J21" s="19">
        <v>2973.8048421527137</v>
      </c>
      <c r="K21" s="33"/>
      <c r="L21" s="19">
        <v>110012.42802289389</v>
      </c>
      <c r="M21" s="19">
        <v>204873.86386087455</v>
      </c>
      <c r="N21" s="19">
        <v>169721.37255314228</v>
      </c>
      <c r="O21" s="19">
        <v>16807.187031577865</v>
      </c>
      <c r="P21" s="19">
        <v>10385.713744814733</v>
      </c>
      <c r="Q21" s="11"/>
      <c r="R21" s="19">
        <v>0</v>
      </c>
    </row>
    <row r="22" spans="1:18" x14ac:dyDescent="0.2">
      <c r="C22" s="12"/>
      <c r="E22" s="5"/>
      <c r="F22" s="33"/>
      <c r="G22" s="5"/>
      <c r="H22" s="5"/>
      <c r="I22" s="5"/>
      <c r="J22" s="5"/>
      <c r="K22" s="33"/>
      <c r="L22" s="5"/>
      <c r="M22" s="5"/>
      <c r="N22" s="5"/>
      <c r="O22" s="5"/>
      <c r="P22" s="5"/>
      <c r="Q22" s="37"/>
      <c r="R22" s="5"/>
    </row>
    <row r="23" spans="1:18" x14ac:dyDescent="0.2">
      <c r="C23" s="12" t="s">
        <v>10</v>
      </c>
      <c r="E23" s="5"/>
      <c r="F23" s="35"/>
      <c r="G23" s="5"/>
      <c r="H23" s="5"/>
      <c r="I23" s="5"/>
      <c r="J23" s="5"/>
      <c r="K23" s="35"/>
      <c r="L23" s="5"/>
      <c r="M23" s="5"/>
      <c r="N23" s="5"/>
      <c r="O23" s="5"/>
      <c r="P23" s="5"/>
      <c r="Q23" s="37"/>
      <c r="R23" s="5"/>
    </row>
    <row r="24" spans="1:18" x14ac:dyDescent="0.2">
      <c r="A24" s="1">
        <v>5</v>
      </c>
      <c r="C24" s="15" t="s">
        <v>11</v>
      </c>
      <c r="E24" s="8">
        <f>SUM(G24:R24)</f>
        <v>88158.494401334377</v>
      </c>
      <c r="F24" s="35"/>
      <c r="G24" s="8">
        <v>11394.66083751215</v>
      </c>
      <c r="H24" s="8">
        <v>2179.3947958089443</v>
      </c>
      <c r="I24" s="8">
        <v>22185.04451883673</v>
      </c>
      <c r="J24" s="8">
        <v>129.57110385084647</v>
      </c>
      <c r="K24" s="35"/>
      <c r="L24" s="8">
        <v>15653.908109706563</v>
      </c>
      <c r="M24" s="8">
        <v>26178.708709199898</v>
      </c>
      <c r="N24" s="8">
        <v>7572.1812161470816</v>
      </c>
      <c r="O24" s="8">
        <v>2412.5110867828339</v>
      </c>
      <c r="P24" s="8">
        <v>452.51402348932231</v>
      </c>
      <c r="Q24" s="37"/>
      <c r="R24" s="8">
        <v>0</v>
      </c>
    </row>
    <row r="25" spans="1:18" x14ac:dyDescent="0.2">
      <c r="A25" s="1">
        <v>6</v>
      </c>
      <c r="C25" s="15" t="s">
        <v>12</v>
      </c>
      <c r="E25" s="9">
        <f>SUM(G25:R25)</f>
        <v>96492.693751194733</v>
      </c>
      <c r="F25" s="35"/>
      <c r="G25" s="9">
        <v>16321.130883433761</v>
      </c>
      <c r="H25" s="9">
        <v>3121.6539233859635</v>
      </c>
      <c r="I25" s="9">
        <v>31813.203385971119</v>
      </c>
      <c r="J25" s="9">
        <v>0</v>
      </c>
      <c r="K25" s="35"/>
      <c r="L25" s="9">
        <v>26584.99220482479</v>
      </c>
      <c r="M25" s="9">
        <v>18651.713353579093</v>
      </c>
      <c r="N25" s="9">
        <v>0</v>
      </c>
      <c r="O25" s="9">
        <v>0</v>
      </c>
      <c r="P25" s="9">
        <v>0</v>
      </c>
      <c r="Q25" s="37"/>
      <c r="R25" s="9">
        <v>0</v>
      </c>
    </row>
    <row r="26" spans="1:18" x14ac:dyDescent="0.2">
      <c r="A26" s="1">
        <v>7</v>
      </c>
      <c r="C26" s="12" t="s">
        <v>13</v>
      </c>
      <c r="E26" s="19">
        <f>SUM(E24:E25)</f>
        <v>184651.18815252912</v>
      </c>
      <c r="F26" s="35"/>
      <c r="G26" s="19">
        <f>SUM(G24:G25)</f>
        <v>27715.791720945912</v>
      </c>
      <c r="H26" s="19">
        <f>SUM(H24:H25)</f>
        <v>5301.0487191949078</v>
      </c>
      <c r="I26" s="19">
        <f>SUM(I24:I25)</f>
        <v>53998.247904807853</v>
      </c>
      <c r="J26" s="19">
        <f>SUM(J24:J25)</f>
        <v>129.57110385084647</v>
      </c>
      <c r="K26" s="35"/>
      <c r="L26" s="19">
        <f>SUM(L24:L25)</f>
        <v>42238.900314531355</v>
      </c>
      <c r="M26" s="19">
        <f>SUM(M24:M25)</f>
        <v>44830.422062778991</v>
      </c>
      <c r="N26" s="19">
        <f>SUM(N24:N25)</f>
        <v>7572.1812161470816</v>
      </c>
      <c r="O26" s="19">
        <f>SUM(O24:O25)</f>
        <v>2412.5110867828339</v>
      </c>
      <c r="P26" s="19">
        <f>SUM(P24:P25)</f>
        <v>452.51402348932231</v>
      </c>
      <c r="Q26" s="37"/>
      <c r="R26" s="19">
        <f>SUM(R24:R25)</f>
        <v>0</v>
      </c>
    </row>
    <row r="27" spans="1:18" x14ac:dyDescent="0.2">
      <c r="C27" s="12"/>
      <c r="E27" s="5"/>
      <c r="F27" s="35"/>
      <c r="G27" s="5"/>
      <c r="H27" s="5"/>
      <c r="I27" s="5"/>
      <c r="J27" s="5"/>
      <c r="K27" s="35"/>
      <c r="L27" s="5"/>
      <c r="M27" s="5"/>
      <c r="N27" s="5"/>
      <c r="O27" s="5"/>
      <c r="P27" s="5"/>
      <c r="Q27" s="37"/>
      <c r="R27" s="5"/>
    </row>
    <row r="28" spans="1:18" x14ac:dyDescent="0.2">
      <c r="C28" s="12" t="s">
        <v>20</v>
      </c>
      <c r="E28" s="5"/>
      <c r="F28" s="35"/>
      <c r="G28" s="5"/>
      <c r="H28" s="5"/>
      <c r="I28" s="5"/>
      <c r="J28" s="5"/>
      <c r="K28" s="35"/>
      <c r="L28" s="5"/>
      <c r="M28" s="5"/>
      <c r="N28" s="5"/>
      <c r="O28" s="5"/>
      <c r="P28" s="5"/>
      <c r="Q28" s="37"/>
      <c r="R28" s="5"/>
    </row>
    <row r="29" spans="1:18" x14ac:dyDescent="0.2">
      <c r="A29" s="1">
        <v>8</v>
      </c>
      <c r="C29" s="15" t="s">
        <v>22</v>
      </c>
      <c r="E29" s="5">
        <f t="shared" ref="E29:E35" si="0">SUM(G29:R29)</f>
        <v>40243.160246288404</v>
      </c>
      <c r="F29" s="35"/>
      <c r="G29" s="5">
        <v>10937.610449326283</v>
      </c>
      <c r="H29" s="5">
        <v>0</v>
      </c>
      <c r="I29" s="5">
        <v>0</v>
      </c>
      <c r="J29" s="5">
        <v>0</v>
      </c>
      <c r="K29" s="35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37"/>
      <c r="R29" s="5">
        <v>29305.549796962121</v>
      </c>
    </row>
    <row r="30" spans="1:18" x14ac:dyDescent="0.2">
      <c r="A30" s="1">
        <f>A29+1</f>
        <v>9</v>
      </c>
      <c r="C30" s="15" t="s">
        <v>31</v>
      </c>
      <c r="E30" s="5">
        <f t="shared" si="0"/>
        <v>0</v>
      </c>
      <c r="F30" s="35"/>
      <c r="G30" s="5">
        <v>0</v>
      </c>
      <c r="H30" s="5">
        <v>0</v>
      </c>
      <c r="I30" s="5">
        <v>0</v>
      </c>
      <c r="J30" s="5">
        <v>0</v>
      </c>
      <c r="K30" s="35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7"/>
      <c r="R30" s="5">
        <v>0</v>
      </c>
    </row>
    <row r="31" spans="1:18" x14ac:dyDescent="0.2">
      <c r="A31" s="1">
        <f t="shared" ref="A31:A39" si="1">A30+1</f>
        <v>10</v>
      </c>
      <c r="C31" s="15" t="s">
        <v>40</v>
      </c>
      <c r="E31" s="5">
        <f t="shared" si="0"/>
        <v>0</v>
      </c>
      <c r="F31" s="35"/>
      <c r="G31" s="5">
        <v>0</v>
      </c>
      <c r="H31" s="5">
        <v>0</v>
      </c>
      <c r="I31" s="5">
        <v>0</v>
      </c>
      <c r="J31" s="5">
        <v>0</v>
      </c>
      <c r="K31" s="35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7"/>
      <c r="R31" s="5">
        <v>0</v>
      </c>
    </row>
    <row r="32" spans="1:18" x14ac:dyDescent="0.2">
      <c r="A32" s="1">
        <f t="shared" si="1"/>
        <v>11</v>
      </c>
      <c r="C32" s="15" t="s">
        <v>50</v>
      </c>
      <c r="E32" s="5">
        <f t="shared" si="0"/>
        <v>101331.43023372216</v>
      </c>
      <c r="F32" s="35"/>
      <c r="G32" s="5">
        <v>11398.919097860233</v>
      </c>
      <c r="H32" s="5">
        <v>2180.2092501024204</v>
      </c>
      <c r="I32" s="5">
        <v>22218.811565841926</v>
      </c>
      <c r="J32" s="5">
        <v>0</v>
      </c>
      <c r="K32" s="35"/>
      <c r="L32" s="5">
        <v>14041.714362312494</v>
      </c>
      <c r="M32" s="5">
        <v>25940.566959374897</v>
      </c>
      <c r="N32" s="5">
        <v>21951.837711155338</v>
      </c>
      <c r="O32" s="5">
        <v>3599.371287074845</v>
      </c>
      <c r="P32" s="5">
        <v>0</v>
      </c>
      <c r="Q32" s="37"/>
      <c r="R32" s="5">
        <v>0</v>
      </c>
    </row>
    <row r="33" spans="1:18" x14ac:dyDescent="0.2">
      <c r="A33" s="1">
        <f t="shared" si="1"/>
        <v>12</v>
      </c>
      <c r="C33" s="15" t="s">
        <v>76</v>
      </c>
      <c r="E33" s="5">
        <f t="shared" si="0"/>
        <v>169987.47758188492</v>
      </c>
      <c r="F33" s="35"/>
      <c r="G33" s="5">
        <v>22055.390456079818</v>
      </c>
      <c r="H33" s="5">
        <v>4218.4145596745475</v>
      </c>
      <c r="I33" s="5">
        <v>42990.441492535516</v>
      </c>
      <c r="J33" s="5">
        <v>0</v>
      </c>
      <c r="K33" s="35"/>
      <c r="L33" s="5">
        <v>30350.761791672034</v>
      </c>
      <c r="M33" s="5">
        <v>50738.319292726817</v>
      </c>
      <c r="N33" s="5">
        <v>14572.792019336075</v>
      </c>
      <c r="O33" s="5">
        <v>4667.1268947948693</v>
      </c>
      <c r="P33" s="5">
        <v>394.23107506524224</v>
      </c>
      <c r="Q33" s="37"/>
      <c r="R33" s="5">
        <v>0</v>
      </c>
    </row>
    <row r="34" spans="1:18" x14ac:dyDescent="0.2">
      <c r="A34" s="1">
        <f t="shared" si="1"/>
        <v>13</v>
      </c>
      <c r="C34" s="15" t="s">
        <v>77</v>
      </c>
      <c r="E34" s="5">
        <f t="shared" si="0"/>
        <v>160437.73514282043</v>
      </c>
      <c r="F34" s="35"/>
      <c r="G34" s="5">
        <v>0</v>
      </c>
      <c r="H34" s="5">
        <v>0</v>
      </c>
      <c r="I34" s="5">
        <v>0</v>
      </c>
      <c r="J34" s="5">
        <v>148822.20000896251</v>
      </c>
      <c r="K34" s="35"/>
      <c r="L34" s="5">
        <v>0</v>
      </c>
      <c r="M34" s="5">
        <v>0</v>
      </c>
      <c r="N34" s="5">
        <v>0</v>
      </c>
      <c r="O34" s="5">
        <v>0</v>
      </c>
      <c r="P34" s="5">
        <v>11615.53513385792</v>
      </c>
      <c r="Q34" s="37"/>
      <c r="R34" s="5">
        <v>0</v>
      </c>
    </row>
    <row r="35" spans="1:18" x14ac:dyDescent="0.2">
      <c r="A35" s="1">
        <f t="shared" si="1"/>
        <v>14</v>
      </c>
      <c r="C35" s="15" t="s">
        <v>78</v>
      </c>
      <c r="E35" s="5">
        <f t="shared" si="0"/>
        <v>114550.8278017882</v>
      </c>
      <c r="F35" s="35"/>
      <c r="G35" s="5">
        <v>0</v>
      </c>
      <c r="H35" s="5">
        <v>0</v>
      </c>
      <c r="I35" s="5">
        <v>0</v>
      </c>
      <c r="J35" s="5">
        <v>0</v>
      </c>
      <c r="K35" s="35"/>
      <c r="L35" s="5">
        <v>0</v>
      </c>
      <c r="M35" s="5">
        <v>0</v>
      </c>
      <c r="N35" s="5">
        <v>0</v>
      </c>
      <c r="O35" s="5">
        <v>0</v>
      </c>
      <c r="P35" s="5">
        <v>114550.8278017882</v>
      </c>
      <c r="Q35" s="37"/>
      <c r="R35" s="5">
        <v>0</v>
      </c>
    </row>
    <row r="36" spans="1:18" x14ac:dyDescent="0.2">
      <c r="C36" s="15" t="s">
        <v>79</v>
      </c>
      <c r="E36" s="5"/>
      <c r="F36" s="37"/>
      <c r="G36" s="5">
        <v>0</v>
      </c>
      <c r="H36" s="5">
        <v>0</v>
      </c>
      <c r="I36" s="5">
        <v>0</v>
      </c>
      <c r="J36" s="5">
        <v>0</v>
      </c>
      <c r="K36" s="35"/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37"/>
      <c r="R36" s="5">
        <v>0</v>
      </c>
    </row>
    <row r="37" spans="1:18" x14ac:dyDescent="0.2">
      <c r="A37" s="1">
        <f>A35+1</f>
        <v>15</v>
      </c>
      <c r="C37" s="16" t="s">
        <v>80</v>
      </c>
      <c r="E37" s="5">
        <f>SUM(G37:R37)</f>
        <v>126991.2263108725</v>
      </c>
      <c r="F37" s="38"/>
      <c r="G37" s="5">
        <v>10887.171102046554</v>
      </c>
      <c r="H37" s="5">
        <v>2082.3299946558409</v>
      </c>
      <c r="I37" s="5">
        <v>21221.310645748923</v>
      </c>
      <c r="J37" s="5">
        <v>12942.865868004257</v>
      </c>
      <c r="K37" s="35"/>
      <c r="L37" s="5">
        <v>14224.220230469404</v>
      </c>
      <c r="M37" s="5">
        <v>24539.809032540416</v>
      </c>
      <c r="N37" s="5">
        <v>10492.591992309381</v>
      </c>
      <c r="O37" s="5">
        <v>2553.8676034003065</v>
      </c>
      <c r="P37" s="5">
        <v>28047.059841697417</v>
      </c>
      <c r="Q37" s="37"/>
      <c r="R37" s="5">
        <v>0</v>
      </c>
    </row>
    <row r="38" spans="1:18" x14ac:dyDescent="0.2">
      <c r="A38" s="1">
        <f t="shared" si="1"/>
        <v>16</v>
      </c>
      <c r="C38" s="16" t="s">
        <v>81</v>
      </c>
      <c r="E38" s="9">
        <f>SUM(G38:R38)</f>
        <v>185442.66759127678</v>
      </c>
      <c r="F38" s="35"/>
      <c r="G38" s="9">
        <v>15042.649343648269</v>
      </c>
      <c r="H38" s="9">
        <v>2877.1257137201223</v>
      </c>
      <c r="I38" s="9">
        <v>29321.182854986419</v>
      </c>
      <c r="J38" s="9">
        <v>14807.918781220547</v>
      </c>
      <c r="K38" s="35"/>
      <c r="L38" s="9">
        <v>19885.452545784334</v>
      </c>
      <c r="M38" s="9">
        <v>34337.990469943587</v>
      </c>
      <c r="N38" s="9">
        <v>15950.382554335516</v>
      </c>
      <c r="O38" s="9">
        <v>3670.760783579085</v>
      </c>
      <c r="P38" s="9">
        <v>49549.204544058921</v>
      </c>
      <c r="Q38" s="37"/>
      <c r="R38" s="9">
        <v>0</v>
      </c>
    </row>
    <row r="39" spans="1:18" x14ac:dyDescent="0.2">
      <c r="A39" s="1">
        <f t="shared" si="1"/>
        <v>17</v>
      </c>
      <c r="C39" s="12" t="s">
        <v>21</v>
      </c>
      <c r="E39" s="19">
        <f>SUM(E29:E38)</f>
        <v>898984.52490865334</v>
      </c>
      <c r="F39" s="35"/>
      <c r="G39" s="19">
        <f>SUM(G29:G38)</f>
        <v>70321.740448961151</v>
      </c>
      <c r="H39" s="19">
        <f>SUM(H29:H38)</f>
        <v>11358.07951815293</v>
      </c>
      <c r="I39" s="19">
        <f>SUM(I29:I38)</f>
        <v>115751.74655911278</v>
      </c>
      <c r="J39" s="19">
        <f>SUM(J29:J38)</f>
        <v>176572.98465818728</v>
      </c>
      <c r="K39" s="35"/>
      <c r="L39" s="19">
        <f>SUM(L29:L38)</f>
        <v>78502.148930238269</v>
      </c>
      <c r="M39" s="19">
        <f>SUM(M29:M38)</f>
        <v>135556.68575458572</v>
      </c>
      <c r="N39" s="19">
        <f>SUM(N29:N38)</f>
        <v>62967.604277136314</v>
      </c>
      <c r="O39" s="19">
        <f>SUM(O29:O38)</f>
        <v>14491.126568849104</v>
      </c>
      <c r="P39" s="19">
        <f>SUM(P29:P38)</f>
        <v>204156.85839646769</v>
      </c>
      <c r="Q39" s="37"/>
      <c r="R39" s="19">
        <f>SUM(R29:R38)</f>
        <v>29305.549796962121</v>
      </c>
    </row>
    <row r="40" spans="1:18" x14ac:dyDescent="0.2">
      <c r="C40" s="12"/>
      <c r="E40" s="5"/>
      <c r="F40" s="35"/>
      <c r="G40" s="5"/>
      <c r="H40" s="5"/>
      <c r="I40" s="5"/>
      <c r="J40" s="5"/>
      <c r="K40" s="35"/>
      <c r="L40" s="5"/>
      <c r="M40" s="5"/>
      <c r="N40" s="5"/>
      <c r="O40" s="5"/>
      <c r="P40" s="5"/>
      <c r="Q40" s="37"/>
      <c r="R40" s="5"/>
    </row>
    <row r="41" spans="1:18" x14ac:dyDescent="0.2">
      <c r="A41" s="1">
        <f>A39+1</f>
        <v>18</v>
      </c>
      <c r="C41" s="12" t="s">
        <v>14</v>
      </c>
      <c r="E41" s="19">
        <f>E19+E21+E26+E39</f>
        <v>2542498.2048593662</v>
      </c>
      <c r="F41" s="35"/>
      <c r="G41" s="19">
        <f>G19+G21+G26+G39</f>
        <v>267297.45439700375</v>
      </c>
      <c r="H41" s="19">
        <f>H19+H21+H26+H39</f>
        <v>49032.552852704932</v>
      </c>
      <c r="I41" s="19">
        <f>I19+I21+I26+I39</f>
        <v>499471.41182706394</v>
      </c>
      <c r="J41" s="19">
        <f>J19+J21+J26+J39</f>
        <v>180696.950965939</v>
      </c>
      <c r="K41" s="35"/>
      <c r="L41" s="19">
        <f>L19+L21+L26+L39</f>
        <v>354054.3311281724</v>
      </c>
      <c r="M41" s="19">
        <f>M19+M21+M26+M39</f>
        <v>591462.33137629321</v>
      </c>
      <c r="N41" s="19">
        <f>N19+N21+N26+N39</f>
        <v>299904.82038263849</v>
      </c>
      <c r="O41" s="19">
        <f>O19+O21+O26+O39</f>
        <v>52713.406972959769</v>
      </c>
      <c r="P41" s="19">
        <f>P19+P21+P26+P39</f>
        <v>218559.39515962848</v>
      </c>
      <c r="Q41" s="37"/>
      <c r="R41" s="19">
        <f>R19+R21+R26+R39</f>
        <v>29305.549796962121</v>
      </c>
    </row>
    <row r="42" spans="1:18" x14ac:dyDescent="0.2">
      <c r="C42" s="12"/>
      <c r="E42" s="5"/>
      <c r="F42" s="35"/>
      <c r="G42" s="5"/>
      <c r="H42" s="5"/>
      <c r="I42" s="5"/>
      <c r="J42" s="5"/>
      <c r="K42" s="35"/>
      <c r="L42" s="5"/>
      <c r="M42" s="5"/>
      <c r="N42" s="5"/>
      <c r="O42" s="5"/>
      <c r="P42" s="5"/>
      <c r="Q42" s="37"/>
      <c r="R42" s="5"/>
    </row>
    <row r="43" spans="1:18" x14ac:dyDescent="0.2">
      <c r="A43" s="1">
        <f>A41+1</f>
        <v>19</v>
      </c>
      <c r="C43" s="12" t="s">
        <v>15</v>
      </c>
      <c r="E43" s="19">
        <f>SUM(G43:R43)</f>
        <v>62583.62861146636</v>
      </c>
      <c r="F43" s="35"/>
      <c r="G43" s="19">
        <v>0</v>
      </c>
      <c r="H43" s="19">
        <v>0</v>
      </c>
      <c r="I43" s="19">
        <v>832.88848986401285</v>
      </c>
      <c r="J43" s="19">
        <v>0</v>
      </c>
      <c r="K43" s="35"/>
      <c r="L43" s="19">
        <v>590.39971097536613</v>
      </c>
      <c r="M43" s="19">
        <v>986.28701528569934</v>
      </c>
      <c r="N43" s="19">
        <v>500.10324322209584</v>
      </c>
      <c r="O43" s="19">
        <v>758.53440660132378</v>
      </c>
      <c r="P43" s="19">
        <v>58915.415745517865</v>
      </c>
      <c r="Q43" s="37"/>
      <c r="R43" s="19">
        <v>0</v>
      </c>
    </row>
    <row r="44" spans="1:18" x14ac:dyDescent="0.2">
      <c r="C44" s="12"/>
      <c r="E44" s="5"/>
      <c r="F44" s="35"/>
      <c r="G44" s="5"/>
      <c r="H44" s="5"/>
      <c r="I44" s="5"/>
      <c r="J44" s="5"/>
      <c r="K44" s="35"/>
      <c r="L44" s="5"/>
      <c r="M44" s="5"/>
      <c r="N44" s="5"/>
      <c r="O44" s="5"/>
      <c r="P44" s="5"/>
      <c r="Q44" s="37"/>
      <c r="R44" s="5"/>
    </row>
    <row r="45" spans="1:18" ht="13.5" thickBot="1" x14ac:dyDescent="0.25">
      <c r="A45" s="1">
        <f>A43+1</f>
        <v>20</v>
      </c>
      <c r="C45" s="12" t="s">
        <v>82</v>
      </c>
      <c r="E45" s="32">
        <f>E41-E43</f>
        <v>2479914.5762478998</v>
      </c>
      <c r="F45" s="35"/>
      <c r="G45" s="32">
        <f>G41-G43</f>
        <v>267297.45439700375</v>
      </c>
      <c r="H45" s="32">
        <f>H41-H43</f>
        <v>49032.552852704932</v>
      </c>
      <c r="I45" s="32">
        <f>I41-I43</f>
        <v>498638.52333719993</v>
      </c>
      <c r="J45" s="32">
        <f>J41-J43</f>
        <v>180696.950965939</v>
      </c>
      <c r="K45" s="35"/>
      <c r="L45" s="32">
        <f>L41-L43</f>
        <v>353463.93141719705</v>
      </c>
      <c r="M45" s="32">
        <f>M41-M43</f>
        <v>590476.04436100752</v>
      </c>
      <c r="N45" s="32">
        <f>N41-N43</f>
        <v>299404.71713941637</v>
      </c>
      <c r="O45" s="32">
        <f>O41-O43</f>
        <v>51954.872566358448</v>
      </c>
      <c r="P45" s="32">
        <f>P41-P43</f>
        <v>159643.9794141106</v>
      </c>
      <c r="Q45" s="37"/>
      <c r="R45" s="32">
        <f>R41-R43</f>
        <v>29305.549796962121</v>
      </c>
    </row>
    <row r="46" spans="1:18" ht="13.5" thickTop="1" x14ac:dyDescent="0.2">
      <c r="E46" s="5"/>
      <c r="F46" s="5"/>
      <c r="G46" s="5"/>
      <c r="H46" s="5"/>
      <c r="I46" s="5"/>
      <c r="J46" s="5"/>
      <c r="K46" s="5"/>
    </row>
    <row r="47" spans="1:18" x14ac:dyDescent="0.2">
      <c r="E47" s="5"/>
      <c r="F47" s="5"/>
      <c r="G47" s="5"/>
      <c r="H47" s="5"/>
      <c r="I47" s="5"/>
      <c r="J47" s="5"/>
      <c r="K47" s="5"/>
    </row>
    <row r="48" spans="1:18" x14ac:dyDescent="0.2">
      <c r="E48" s="5"/>
      <c r="F48" s="5"/>
      <c r="G48" s="5"/>
      <c r="H48" s="5"/>
      <c r="I48" s="5"/>
      <c r="J48" s="5"/>
      <c r="K48" s="5"/>
    </row>
    <row r="49" spans="5:11" x14ac:dyDescent="0.2">
      <c r="E49" s="5"/>
      <c r="F49" s="5"/>
      <c r="G49" s="5"/>
      <c r="H49" s="5"/>
      <c r="I49" s="5"/>
      <c r="J49" s="5"/>
      <c r="K49" s="5"/>
    </row>
    <row r="50" spans="5:11" x14ac:dyDescent="0.2">
      <c r="E50" s="5"/>
      <c r="F50" s="5"/>
      <c r="G50" s="5"/>
      <c r="H50" s="5"/>
      <c r="I50" s="5"/>
      <c r="J50" s="5"/>
      <c r="K50" s="5"/>
    </row>
    <row r="51" spans="5:11" x14ac:dyDescent="0.2">
      <c r="E51" s="5"/>
      <c r="F51" s="5"/>
      <c r="G51" s="5"/>
      <c r="H51" s="5"/>
      <c r="I51" s="5"/>
      <c r="J51" s="5"/>
      <c r="K51" s="5"/>
    </row>
  </sheetData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72" firstPageNumber="5" orientation="landscape" useFirstPageNumber="1" r:id="rId1"/>
  <headerFooter>
    <oddHeader>&amp;R&amp;"Arial,Regular"&amp;10Filed: 2022-11-30
EB-2022-0200
Exhibit 7
Tab 2
Schedule 1
Attachment 1
Page &amp;P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50B0FFEF-94DD-419D-AEFE-7086726C38D6}"/>
</file>

<file path=customXml/itemProps2.xml><?xml version="1.0" encoding="utf-8"?>
<ds:datastoreItem xmlns:ds="http://schemas.openxmlformats.org/officeDocument/2006/customXml" ds:itemID="{311739F6-8DA1-4761-8B21-7E84BE670725}"/>
</file>

<file path=customXml/itemProps3.xml><?xml version="1.0" encoding="utf-8"?>
<ds:datastoreItem xmlns:ds="http://schemas.openxmlformats.org/officeDocument/2006/customXml" ds:itemID="{70DE8D50-D4C5-4F3B-819B-3979B63AC119}"/>
</file>

<file path=customXml/itemProps4.xml><?xml version="1.0" encoding="utf-8"?>
<ds:datastoreItem xmlns:ds="http://schemas.openxmlformats.org/officeDocument/2006/customXml" ds:itemID="{358A810D-9367-42B3-BE27-47DF2D616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2022-11-29T19:23:26Z</dcterms:created>
  <dcterms:modified xsi:type="dcterms:W3CDTF">2022-11-29T19:23:30Z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2022-11-29T19:23:29Z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ba23c787-61b7-431d-978f-5a6678858c10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