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F398390-A523-43A5-843D-B086CDA6532C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Sheet1!$A$1:$BF$59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I38" i="1" l="1"/>
  <c r="M45" i="1" l="1"/>
  <c r="M15" i="1" l="1"/>
  <c r="M16" i="1"/>
  <c r="M17" i="1"/>
  <c r="I21" i="1"/>
  <c r="M19" i="1"/>
  <c r="M20" i="1"/>
  <c r="M24" i="1"/>
  <c r="I28" i="1"/>
  <c r="M26" i="1"/>
  <c r="M27" i="1"/>
  <c r="M31" i="1"/>
  <c r="M32" i="1"/>
  <c r="M33" i="1"/>
  <c r="M34" i="1"/>
  <c r="M35" i="1"/>
  <c r="M36" i="1"/>
  <c r="M37" i="1"/>
  <c r="M41" i="1"/>
  <c r="M42" i="1"/>
  <c r="M43" i="1"/>
  <c r="M46" i="1"/>
  <c r="M47" i="1"/>
  <c r="M48" i="1"/>
  <c r="M49" i="1"/>
  <c r="M50" i="1"/>
  <c r="M52" i="1"/>
  <c r="M53" i="1"/>
  <c r="M54" i="1"/>
  <c r="I56" i="1"/>
  <c r="M18" i="1" l="1"/>
  <c r="M21" i="1" s="1"/>
  <c r="Z38" i="1"/>
  <c r="M25" i="1"/>
  <c r="BF28" i="1"/>
  <c r="AO28" i="1"/>
  <c r="W28" i="1"/>
  <c r="U21" i="1"/>
  <c r="AR38" i="1"/>
  <c r="AU21" i="1"/>
  <c r="AM21" i="1"/>
  <c r="I58" i="1"/>
  <c r="AR56" i="1"/>
  <c r="Z56" i="1"/>
  <c r="BA28" i="1"/>
  <c r="AR28" i="1"/>
  <c r="AJ28" i="1"/>
  <c r="Z28" i="1"/>
  <c r="R28" i="1"/>
  <c r="BF21" i="1"/>
  <c r="AX21" i="1"/>
  <c r="AO21" i="1"/>
  <c r="AF21" i="1"/>
  <c r="BD21" i="1"/>
  <c r="AD21" i="1"/>
  <c r="AV21" i="1"/>
  <c r="AN21" i="1"/>
  <c r="AE21" i="1"/>
  <c r="V21" i="1"/>
  <c r="AL56" i="1"/>
  <c r="AJ56" i="1"/>
  <c r="E56" i="1"/>
  <c r="BE28" i="1"/>
  <c r="AV28" i="1"/>
  <c r="AN28" i="1"/>
  <c r="AE28" i="1"/>
  <c r="V28" i="1"/>
  <c r="BC56" i="1"/>
  <c r="BE56" i="1"/>
  <c r="AV56" i="1"/>
  <c r="AN56" i="1"/>
  <c r="AE56" i="1"/>
  <c r="V56" i="1"/>
  <c r="E21" i="1"/>
  <c r="AZ21" i="1"/>
  <c r="AQ21" i="1"/>
  <c r="AI21" i="1"/>
  <c r="Y21" i="1"/>
  <c r="Q21" i="1"/>
  <c r="BB21" i="1"/>
  <c r="AS21" i="1"/>
  <c r="AK21" i="1"/>
  <c r="AA21" i="1"/>
  <c r="S21" i="1"/>
  <c r="AT56" i="1"/>
  <c r="M55" i="1"/>
  <c r="M56" i="1" s="1"/>
  <c r="BD56" i="1"/>
  <c r="AU56" i="1"/>
  <c r="AM56" i="1"/>
  <c r="AD56" i="1"/>
  <c r="U56" i="1"/>
  <c r="BE38" i="1"/>
  <c r="AV38" i="1"/>
  <c r="AN38" i="1"/>
  <c r="AE38" i="1"/>
  <c r="V38" i="1"/>
  <c r="AQ38" i="1"/>
  <c r="Y38" i="1"/>
  <c r="BB38" i="1"/>
  <c r="AS38" i="1"/>
  <c r="AK38" i="1"/>
  <c r="AA38" i="1"/>
  <c r="S38" i="1"/>
  <c r="BC38" i="1"/>
  <c r="AT38" i="1"/>
  <c r="AL38" i="1"/>
  <c r="AC38" i="1"/>
  <c r="T38" i="1"/>
  <c r="BE21" i="1"/>
  <c r="T56" i="1"/>
  <c r="BA56" i="1"/>
  <c r="E38" i="1"/>
  <c r="AZ38" i="1"/>
  <c r="AI38" i="1"/>
  <c r="Q38" i="1"/>
  <c r="BA38" i="1"/>
  <c r="AJ38" i="1"/>
  <c r="AZ28" i="1"/>
  <c r="AQ28" i="1"/>
  <c r="AI28" i="1"/>
  <c r="Y28" i="1"/>
  <c r="Q28" i="1"/>
  <c r="AC56" i="1"/>
  <c r="R56" i="1"/>
  <c r="BD28" i="1"/>
  <c r="AU28" i="1"/>
  <c r="AM28" i="1"/>
  <c r="AD28" i="1"/>
  <c r="U28" i="1"/>
  <c r="AX28" i="1"/>
  <c r="AF28" i="1"/>
  <c r="E28" i="1"/>
  <c r="AY28" i="1"/>
  <c r="AP28" i="1"/>
  <c r="AG28" i="1"/>
  <c r="X28" i="1"/>
  <c r="BB28" i="1"/>
  <c r="AS28" i="1"/>
  <c r="AK28" i="1"/>
  <c r="AA28" i="1"/>
  <c r="S28" i="1"/>
  <c r="AS56" i="1"/>
  <c r="AK56" i="1"/>
  <c r="AA56" i="1"/>
  <c r="S56" i="1"/>
  <c r="BF56" i="1"/>
  <c r="AX56" i="1"/>
  <c r="AO56" i="1"/>
  <c r="AF56" i="1"/>
  <c r="W56" i="1"/>
  <c r="BC28" i="1"/>
  <c r="AT28" i="1"/>
  <c r="AL28" i="1"/>
  <c r="AC28" i="1"/>
  <c r="T28" i="1"/>
  <c r="M28" i="1"/>
  <c r="BC21" i="1"/>
  <c r="AT21" i="1"/>
  <c r="AL21" i="1"/>
  <c r="AL58" i="1" s="1"/>
  <c r="AC21" i="1"/>
  <c r="T21" i="1"/>
  <c r="W21" i="1"/>
  <c r="AD38" i="1"/>
  <c r="AZ56" i="1"/>
  <c r="AQ56" i="1"/>
  <c r="AI56" i="1"/>
  <c r="Y56" i="1"/>
  <c r="Q56" i="1"/>
  <c r="AY21" i="1"/>
  <c r="AP21" i="1"/>
  <c r="AG21" i="1"/>
  <c r="X21" i="1"/>
  <c r="BA21" i="1"/>
  <c r="AR21" i="1"/>
  <c r="AJ21" i="1"/>
  <c r="Z21" i="1"/>
  <c r="R21" i="1"/>
  <c r="AU38" i="1"/>
  <c r="BB56" i="1"/>
  <c r="R38" i="1"/>
  <c r="U38" i="1"/>
  <c r="BD38" i="1"/>
  <c r="AY38" i="1"/>
  <c r="AP38" i="1"/>
  <c r="AG38" i="1"/>
  <c r="X38" i="1"/>
  <c r="G28" i="1"/>
  <c r="AY56" i="1"/>
  <c r="AP56" i="1"/>
  <c r="AG56" i="1"/>
  <c r="X56" i="1"/>
  <c r="AM38" i="1"/>
  <c r="BF38" i="1"/>
  <c r="AX38" i="1"/>
  <c r="AO38" i="1"/>
  <c r="AO58" i="1" s="1"/>
  <c r="AF38" i="1"/>
  <c r="W38" i="1"/>
  <c r="M38" i="1"/>
  <c r="G38" i="1"/>
  <c r="G56" i="1"/>
  <c r="G21" i="1"/>
  <c r="AM58" i="1" l="1"/>
  <c r="S58" i="1"/>
  <c r="AP58" i="1"/>
  <c r="AE58" i="1"/>
  <c r="AI58" i="1"/>
  <c r="AU58" i="1"/>
  <c r="AD58" i="1"/>
  <c r="E58" i="1"/>
  <c r="U58" i="1"/>
  <c r="BF58" i="1"/>
  <c r="BA58" i="1"/>
  <c r="BC58" i="1"/>
  <c r="X58" i="1"/>
  <c r="V58" i="1"/>
  <c r="AQ58" i="1"/>
  <c r="AV58" i="1"/>
  <c r="Z58" i="1"/>
  <c r="AY58" i="1"/>
  <c r="BE58" i="1"/>
  <c r="M58" i="1"/>
  <c r="BD58" i="1"/>
  <c r="AK58" i="1"/>
  <c r="Q58" i="1"/>
  <c r="AA58" i="1"/>
  <c r="AX58" i="1"/>
  <c r="AG58" i="1"/>
  <c r="T58" i="1"/>
  <c r="W58" i="1"/>
  <c r="AS58" i="1"/>
  <c r="AN58" i="1"/>
  <c r="AR58" i="1"/>
  <c r="AT58" i="1"/>
  <c r="BB58" i="1"/>
  <c r="AZ58" i="1"/>
  <c r="AC58" i="1"/>
  <c r="AF58" i="1"/>
  <c r="AJ58" i="1"/>
  <c r="Y58" i="1"/>
  <c r="G58" i="1"/>
  <c r="R58" i="1"/>
</calcChain>
</file>

<file path=xl/sharedStrings.xml><?xml version="1.0" encoding="utf-8"?>
<sst xmlns="http://schemas.openxmlformats.org/spreadsheetml/2006/main" count="188" uniqueCount="175">
  <si>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</si>
  <si>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</si>
  <si>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</si>
  <si>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</si>
  <si>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</si>
  <si>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</si>
  <si>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</si>
  <si>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</si>
  <si>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</si>
  <si>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</si>
  <si>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</si>
  <si>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</si>
  <si>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</si>
  <si>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</si>
  <si>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</si>
  <si>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</si>
  <si>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</si>
  <si>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</si>
  <si>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</si>
  <si>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</si>
  <si>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</si>
  <si>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</si>
  <si>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</si>
  <si>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</si>
  <si>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</si>
  <si>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</si>
  <si>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</si>
  <si>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</si>
  <si>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</si>
  <si>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</si>
  <si>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</si>
  <si>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</si>
  <si>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</si>
  <si>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</si>
  <si>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</si>
  <si>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</si>
  <si>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</si>
  <si>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</si>
  <si>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</si>
  <si>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</si>
  <si>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</si>
  <si>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</si>
  <si>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</si>
  <si>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</si>
  <si>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</si>
  <si>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</si>
  <si>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</si>
  <si>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Total Allocation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</si>
  <si>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</si>
  <si>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</si>
  <si>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</si>
  <si>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</si>
  <si>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</si>
  <si>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</si>
  <si>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</si>
  <si>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</si>
  <si>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</si>
  <si>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</si>
  <si>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</si>
  <si>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</si>
  <si>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</si>
  <si>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</si>
  <si>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</si>
  <si>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</si>
  <si>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</si>
  <si>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</si>
  <si>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</si>
  <si>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</si>
  <si>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</si>
  <si>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</si>
  <si>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</si>
  <si>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</si>
  <si>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</si>
  <si>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</si>
  <si>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</si>
  <si>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</si>
  <si>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</si>
  <si>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</si>
  <si>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</si>
  <si>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</si>
  <si>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</si>
  <si>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</si>
  <si>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</si>
  <si>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</si>
  <si>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</si>
  <si>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</si>
  <si>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</si>
  <si>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</si>
  <si>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</si>
  <si>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</si>
  <si>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</si>
  <si>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</si>
  <si>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</si>
  <si>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</si>
  <si>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</si>
  <si>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</si>
  <si>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</si>
  <si>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</si>
  <si>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</si>
  <si>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</si>
  <si>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</si>
  <si>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</si>
  <si>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DAWN_DEMAND</t>
  </si>
  <si>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</si>
  <si>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</si>
  <si>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</si>
  <si>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</si>
  <si>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</si>
  <si>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</si>
  <si>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</si>
  <si>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</si>
  <si>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</si>
  <si>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</si>
  <si>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</si>
  <si>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</si>
  <si>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Union North Rate Zone</t>
  </si>
  <si>
    <t>Rate 01</t>
  </si>
  <si>
    <t>Rate 10</t>
  </si>
  <si>
    <t>Rate 20</t>
  </si>
  <si>
    <t>Rate 25</t>
  </si>
  <si>
    <t>Union South Rate Zone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</si>
  <si>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</si>
  <si>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</si>
  <si>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</si>
  <si>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</si>
  <si>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</si>
  <si>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</si>
  <si>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</si>
  <si>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</si>
  <si>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</si>
  <si>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</si>
  <si>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</si>
  <si>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</si>
  <si>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</si>
  <si>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</si>
  <si>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Ex-Franchise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</si>
  <si>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</si>
  <si>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</si>
  <si>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</si>
  <si>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</si>
  <si>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</si>
  <si>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</si>
  <si>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</si>
  <si>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</si>
  <si>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</si>
  <si>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TRANSPT_DEM_OPT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</si>
  <si>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</si>
  <si>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</si>
  <si>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</si>
  <si>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</si>
  <si>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</si>
  <si>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</si>
  <si>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</si>
  <si>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</si>
  <si>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</si>
  <si>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</si>
  <si>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</si>
  <si>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</si>
  <si>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</si>
  <si>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</si>
  <si>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</si>
  <si>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</si>
  <si>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</si>
  <si>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</si>
  <si>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</si>
  <si>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</si>
  <si>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</si>
  <si>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</si>
  <si>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</si>
  <si>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</si>
  <si>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</si>
  <si>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</si>
  <si>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</si>
  <si>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</si>
  <si>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Total Allocation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</si>
</sst>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 applyAlignment="1"/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tabSelected="1" view="pageLayout" zoomScaleNormal="70" workbookViewId="0"/>
  </sheetViews>
  <sheetFormatPr defaultColWidth="9.140625" defaultRowHeight="13.5" customHeight="1" x14ac:dyDescent="0.2"/>
  <cols>
    <col min="1" max="1" width="4.7109375" style="2" customWidth="1"/>
    <col min="2" max="2" width="1.7109375" style="3" customWidth="1"/>
    <col min="3" max="3" width="42.5703125" style="3" customWidth="1"/>
    <col min="4" max="4" width="1.7109375" style="3" customWidth="1"/>
    <col min="5" max="5" width="14.140625" style="3" bestFit="1" customWidth="1"/>
    <col min="6" max="6" width="1.7109375" style="3" customWidth="1"/>
    <col min="7" max="7" width="16.5703125" style="3" customWidth="1"/>
    <col min="8" max="8" width="1.7109375" style="3" customWidth="1"/>
    <col min="9" max="9" width="12.28515625" style="3" bestFit="1" customWidth="1"/>
    <col min="10" max="10" width="1.7109375" style="3" customWidth="1"/>
    <col min="11" max="11" width="21.85546875" style="3" bestFit="1" customWidth="1"/>
    <col min="12" max="12" width="1.7109375" style="3" customWidth="1"/>
    <col min="13" max="13" width="13.28515625" style="3" bestFit="1" customWidth="1"/>
    <col min="14" max="14" width="1.7109375" style="3" customWidth="1"/>
    <col min="15" max="15" width="20" style="2" customWidth="1"/>
    <col min="16" max="16" width="1.7109375" style="3" customWidth="1"/>
    <col min="17" max="17" width="11.5703125" style="3" bestFit="1" customWidth="1"/>
    <col min="18" max="18" width="12.85546875" style="3" customWidth="1"/>
    <col min="19" max="27" width="10.7109375" style="3" customWidth="1"/>
    <col min="28" max="28" width="1.7109375" style="22" customWidth="1"/>
    <col min="29" max="32" width="10.5703125" style="3" customWidth="1"/>
    <col min="33" max="33" width="9.140625" style="3" customWidth="1"/>
    <col min="34" max="34" width="1.7109375" style="22" customWidth="1"/>
    <col min="35" max="35" width="11.28515625" style="3" customWidth="1"/>
    <col min="36" max="36" width="10.5703125" style="3" bestFit="1" customWidth="1"/>
    <col min="37" max="47" width="10.7109375" style="3" customWidth="1"/>
    <col min="48" max="48" width="8.7109375" style="3" bestFit="1" customWidth="1"/>
    <col min="49" max="49" width="1.7109375" style="22" customWidth="1"/>
    <col min="50" max="52" width="11.28515625" style="3" customWidth="1"/>
    <col min="53" max="54" width="10.5703125" style="3" customWidth="1"/>
    <col min="55" max="55" width="12.140625" style="3" bestFit="1" customWidth="1"/>
    <col min="56" max="58" width="10.5703125" style="3" customWidth="1"/>
    <col min="59" max="16384" width="9.140625" style="3"/>
  </cols>
  <sheetData>
    <row r="2" spans="1:58" ht="13.5" customHeight="1" x14ac:dyDescent="0.2">
      <c r="A2" s="18"/>
      <c r="O2" s="18"/>
    </row>
    <row r="3" spans="1:58" ht="13.5" customHeight="1" x14ac:dyDescent="0.2">
      <c r="A3" s="18"/>
      <c r="O3" s="18"/>
    </row>
    <row r="4" spans="1:58" ht="13.5" customHeight="1" x14ac:dyDescent="0.2">
      <c r="A4" s="18"/>
      <c r="O4" s="18"/>
    </row>
    <row r="5" spans="1:5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13.5" customHeight="1" x14ac:dyDescent="0.2">
      <c r="B6" s="27"/>
      <c r="C6" s="27"/>
      <c r="D6" s="27"/>
      <c r="E6" s="27"/>
      <c r="F6" s="27"/>
      <c r="G6" s="27"/>
      <c r="H6" s="27"/>
      <c r="J6" s="20" t="s">
        <v>101</v>
      </c>
      <c r="K6" s="27"/>
      <c r="L6" s="27"/>
      <c r="M6" s="27"/>
      <c r="N6" s="27"/>
      <c r="O6" s="27"/>
      <c r="P6" s="27"/>
      <c r="Q6" s="27"/>
      <c r="R6" s="27"/>
      <c r="T6" s="27"/>
      <c r="U6" s="27"/>
      <c r="V6" s="27"/>
      <c r="W6" s="20" t="s">
        <v>101</v>
      </c>
      <c r="X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0" t="s">
        <v>101</v>
      </c>
      <c r="AN6" s="19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19" t="s">
        <v>101</v>
      </c>
      <c r="BD6" s="27"/>
      <c r="BE6" s="27"/>
      <c r="BF6" s="27"/>
    </row>
    <row r="7" spans="1:58" ht="13.5" customHeight="1" x14ac:dyDescent="0.2">
      <c r="B7" s="27"/>
      <c r="C7" s="27"/>
      <c r="D7" s="27"/>
      <c r="E7" s="27"/>
      <c r="F7" s="27"/>
      <c r="G7" s="27"/>
      <c r="H7" s="27"/>
      <c r="J7" s="20" t="s">
        <v>47</v>
      </c>
      <c r="K7" s="27"/>
      <c r="L7" s="27"/>
      <c r="M7" s="27"/>
      <c r="N7" s="27"/>
      <c r="O7" s="27"/>
      <c r="P7" s="27"/>
      <c r="Q7" s="27"/>
      <c r="R7" s="27"/>
      <c r="T7" s="27"/>
      <c r="U7" s="27"/>
      <c r="V7" s="27"/>
      <c r="W7" s="20" t="s">
        <v>174</v>
      </c>
      <c r="X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0" t="s">
        <v>174</v>
      </c>
      <c r="AN7" s="20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0" t="s">
        <v>174</v>
      </c>
      <c r="BD7" s="27"/>
      <c r="BE7" s="27"/>
      <c r="BF7" s="27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2" t="s">
        <v>0</v>
      </c>
    </row>
    <row r="10" spans="1:58" ht="13.5" customHeight="1" x14ac:dyDescent="0.2">
      <c r="A10" s="2" t="s">
        <v>48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28" t="s">
        <v>103</v>
      </c>
      <c r="R10" s="28"/>
      <c r="S10" s="28" t="s">
        <v>103</v>
      </c>
      <c r="T10" s="28"/>
      <c r="U10" s="28"/>
      <c r="V10" s="28"/>
      <c r="W10" s="28"/>
      <c r="X10" s="28"/>
      <c r="Y10" s="28"/>
      <c r="Z10" s="28"/>
      <c r="AA10" s="28"/>
      <c r="AB10" s="23"/>
      <c r="AC10" s="28" t="s">
        <v>115</v>
      </c>
      <c r="AD10" s="28"/>
      <c r="AE10" s="28"/>
      <c r="AF10" s="28"/>
      <c r="AG10" s="28"/>
      <c r="AH10" s="23"/>
      <c r="AI10" s="28" t="s">
        <v>120</v>
      </c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3"/>
      <c r="AX10" s="28" t="s">
        <v>135</v>
      </c>
      <c r="AY10" s="28"/>
      <c r="AZ10" s="28"/>
      <c r="BA10" s="28"/>
      <c r="BB10" s="28"/>
      <c r="BC10" s="28"/>
      <c r="BD10" s="28"/>
      <c r="BE10" s="28"/>
      <c r="BF10" s="28"/>
    </row>
    <row r="11" spans="1:58" ht="13.5" customHeight="1" x14ac:dyDescent="0.2">
      <c r="A11" s="4" t="s">
        <v>49</v>
      </c>
      <c r="C11" s="5" t="s">
        <v>52</v>
      </c>
      <c r="E11" s="4" t="s">
        <v>6</v>
      </c>
      <c r="G11" s="4" t="s">
        <v>7</v>
      </c>
      <c r="I11" s="4" t="s">
        <v>8</v>
      </c>
      <c r="K11" s="4" t="s">
        <v>9</v>
      </c>
      <c r="L11" s="2"/>
      <c r="M11" s="4" t="s">
        <v>10</v>
      </c>
      <c r="O11" s="4" t="s">
        <v>9</v>
      </c>
      <c r="Q11" s="21" t="s">
        <v>104</v>
      </c>
      <c r="R11" s="21" t="s">
        <v>105</v>
      </c>
      <c r="S11" s="21" t="s">
        <v>106</v>
      </c>
      <c r="T11" s="21" t="s">
        <v>107</v>
      </c>
      <c r="U11" s="21" t="s">
        <v>108</v>
      </c>
      <c r="V11" s="21" t="s">
        <v>109</v>
      </c>
      <c r="W11" s="21" t="s">
        <v>110</v>
      </c>
      <c r="X11" s="21" t="s">
        <v>111</v>
      </c>
      <c r="Y11" s="21" t="s">
        <v>112</v>
      </c>
      <c r="Z11" s="21" t="s">
        <v>113</v>
      </c>
      <c r="AA11" s="21" t="s">
        <v>114</v>
      </c>
      <c r="AB11" s="23"/>
      <c r="AC11" s="21" t="s">
        <v>116</v>
      </c>
      <c r="AD11" s="21" t="s">
        <v>117</v>
      </c>
      <c r="AE11" s="21" t="s">
        <v>118</v>
      </c>
      <c r="AF11" s="21" t="s">
        <v>119</v>
      </c>
      <c r="AG11" s="21" t="s">
        <v>106</v>
      </c>
      <c r="AH11" s="23"/>
      <c r="AI11" s="21" t="s">
        <v>121</v>
      </c>
      <c r="AJ11" s="21" t="s">
        <v>122</v>
      </c>
      <c r="AK11" s="21" t="s">
        <v>123</v>
      </c>
      <c r="AL11" s="21" t="s">
        <v>124</v>
      </c>
      <c r="AM11" s="21" t="s">
        <v>125</v>
      </c>
      <c r="AN11" s="21" t="s">
        <v>126</v>
      </c>
      <c r="AO11" s="21" t="s">
        <v>127</v>
      </c>
      <c r="AP11" s="21" t="s">
        <v>128</v>
      </c>
      <c r="AQ11" s="21" t="s">
        <v>129</v>
      </c>
      <c r="AR11" s="21" t="s">
        <v>130</v>
      </c>
      <c r="AS11" s="21" t="s">
        <v>131</v>
      </c>
      <c r="AT11" s="21" t="s">
        <v>132</v>
      </c>
      <c r="AU11" s="21" t="s">
        <v>133</v>
      </c>
      <c r="AV11" s="21" t="s">
        <v>134</v>
      </c>
      <c r="AW11" s="23"/>
      <c r="AX11" s="21" t="s">
        <v>136</v>
      </c>
      <c r="AY11" s="21" t="s">
        <v>137</v>
      </c>
      <c r="AZ11" s="21" t="s">
        <v>138</v>
      </c>
      <c r="BA11" s="21" t="s">
        <v>139</v>
      </c>
      <c r="BB11" s="21" t="s">
        <v>140</v>
      </c>
      <c r="BC11" s="21" t="s">
        <v>141</v>
      </c>
      <c r="BD11" s="21" t="s">
        <v>142</v>
      </c>
      <c r="BE11" s="21" t="s">
        <v>143</v>
      </c>
      <c r="BF11" s="21" t="s">
        <v>144</v>
      </c>
    </row>
    <row r="12" spans="1:58" ht="13.5" customHeight="1" x14ac:dyDescent="0.2">
      <c r="E12" s="14" t="s">
        <v>50</v>
      </c>
      <c r="F12" s="2"/>
      <c r="G12" s="14" t="s">
        <v>51</v>
      </c>
      <c r="H12" s="2"/>
      <c r="I12" s="2" t="s">
        <v>54</v>
      </c>
      <c r="J12" s="2"/>
      <c r="K12" s="2" t="s">
        <v>53</v>
      </c>
      <c r="L12" s="2"/>
      <c r="M12" s="2" t="s">
        <v>95</v>
      </c>
      <c r="N12" s="2"/>
      <c r="O12" s="2" t="s">
        <v>55</v>
      </c>
      <c r="P12" s="2"/>
      <c r="Q12" s="2" t="s">
        <v>56</v>
      </c>
      <c r="R12" s="2" t="s">
        <v>57</v>
      </c>
      <c r="S12" s="2" t="s">
        <v>58</v>
      </c>
      <c r="T12" s="2" t="s">
        <v>59</v>
      </c>
      <c r="U12" s="2" t="s">
        <v>60</v>
      </c>
      <c r="V12" s="2" t="s">
        <v>61</v>
      </c>
      <c r="W12" s="2" t="s">
        <v>62</v>
      </c>
      <c r="X12" s="2" t="s">
        <v>63</v>
      </c>
      <c r="Y12" s="2" t="s">
        <v>64</v>
      </c>
      <c r="Z12" s="2" t="s">
        <v>65</v>
      </c>
      <c r="AA12" s="2" t="s">
        <v>66</v>
      </c>
      <c r="AB12" s="24"/>
      <c r="AC12" s="2" t="s">
        <v>68</v>
      </c>
      <c r="AD12" s="2" t="s">
        <v>67</v>
      </c>
      <c r="AE12" s="2" t="s">
        <v>69</v>
      </c>
      <c r="AF12" s="2" t="s">
        <v>70</v>
      </c>
      <c r="AG12" s="2" t="s">
        <v>71</v>
      </c>
      <c r="AH12" s="24"/>
      <c r="AI12" s="2" t="s">
        <v>72</v>
      </c>
      <c r="AJ12" s="2" t="s">
        <v>73</v>
      </c>
      <c r="AK12" s="2" t="s">
        <v>74</v>
      </c>
      <c r="AL12" s="2" t="s">
        <v>75</v>
      </c>
      <c r="AM12" s="2" t="s">
        <v>76</v>
      </c>
      <c r="AN12" s="2" t="s">
        <v>77</v>
      </c>
      <c r="AO12" s="2" t="s">
        <v>78</v>
      </c>
      <c r="AP12" s="2" t="s">
        <v>79</v>
      </c>
      <c r="AQ12" s="2" t="s">
        <v>80</v>
      </c>
      <c r="AR12" s="2" t="s">
        <v>81</v>
      </c>
      <c r="AS12" s="2" t="s">
        <v>82</v>
      </c>
      <c r="AT12" s="2" t="s">
        <v>83</v>
      </c>
      <c r="AU12" s="2" t="s">
        <v>84</v>
      </c>
      <c r="AV12" s="2" t="s">
        <v>85</v>
      </c>
      <c r="AW12" s="24"/>
      <c r="AX12" s="2" t="s">
        <v>86</v>
      </c>
      <c r="AY12" s="2" t="s">
        <v>87</v>
      </c>
      <c r="AZ12" s="2" t="s">
        <v>88</v>
      </c>
      <c r="BA12" s="2" t="s">
        <v>89</v>
      </c>
      <c r="BB12" s="2" t="s">
        <v>90</v>
      </c>
      <c r="BC12" s="2" t="s">
        <v>91</v>
      </c>
      <c r="BD12" s="2" t="s">
        <v>92</v>
      </c>
      <c r="BE12" s="2" t="s">
        <v>93</v>
      </c>
      <c r="BF12" s="2" t="s">
        <v>94</v>
      </c>
    </row>
    <row r="13" spans="1:58" ht="13.5" customHeight="1" x14ac:dyDescent="0.2">
      <c r="A13" s="18"/>
      <c r="E13" s="14"/>
      <c r="F13" s="18"/>
      <c r="G13" s="14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  <c r="AC13" s="18"/>
      <c r="AD13" s="18"/>
      <c r="AE13" s="18"/>
      <c r="AF13" s="18"/>
      <c r="AG13" s="18"/>
      <c r="AH13" s="24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24"/>
      <c r="AX13" s="18"/>
      <c r="AY13" s="18"/>
      <c r="AZ13" s="18"/>
      <c r="BA13" s="18"/>
      <c r="BB13" s="18"/>
      <c r="BC13" s="18"/>
      <c r="BD13" s="18"/>
      <c r="BE13" s="18"/>
      <c r="BF13" s="18"/>
    </row>
    <row r="14" spans="1:58" ht="13.5" customHeight="1" x14ac:dyDescent="0.2">
      <c r="C14" s="13" t="s">
        <v>98</v>
      </c>
    </row>
    <row r="15" spans="1:58" ht="13.5" customHeight="1" x14ac:dyDescent="0.2">
      <c r="A15" s="2">
        <f>1</f>
        <v>1</v>
      </c>
      <c r="C15" s="3" t="s">
        <v>11</v>
      </c>
      <c r="E15" s="6">
        <v>2728040.5732561182</v>
      </c>
      <c r="F15" s="6"/>
      <c r="G15" s="6">
        <v>2728040.5732561182</v>
      </c>
      <c r="I15" s="6">
        <v>0</v>
      </c>
      <c r="M15" s="6">
        <f>G15-I15</f>
        <v>2728040.5732561182</v>
      </c>
      <c r="O15" s="2" t="s">
        <v>146</v>
      </c>
      <c r="Q15" s="6">
        <v>1019989.7454302686</v>
      </c>
      <c r="R15" s="6">
        <v>616434.06273054087</v>
      </c>
      <c r="S15" s="6">
        <v>3061.9026086228887</v>
      </c>
      <c r="T15" s="6">
        <v>21205.166030894859</v>
      </c>
      <c r="U15" s="6">
        <v>342.5997466617282</v>
      </c>
      <c r="V15" s="6">
        <v>0</v>
      </c>
      <c r="W15" s="6">
        <v>911.20796730958568</v>
      </c>
      <c r="X15" s="6">
        <v>119.02327979123238</v>
      </c>
      <c r="Y15" s="6">
        <v>1112.2057559780535</v>
      </c>
      <c r="Z15" s="6">
        <v>29112.458732969579</v>
      </c>
      <c r="AA15" s="6">
        <v>0</v>
      </c>
      <c r="AB15" s="25"/>
      <c r="AC15" s="6">
        <v>193220.38768988085</v>
      </c>
      <c r="AD15" s="6">
        <v>34151.345115240692</v>
      </c>
      <c r="AE15" s="6">
        <v>3243.3385333600131</v>
      </c>
      <c r="AF15" s="6">
        <v>1183.283319342823</v>
      </c>
      <c r="AG15" s="6">
        <v>0</v>
      </c>
      <c r="AH15" s="25"/>
      <c r="AI15" s="6">
        <v>637685.63760125893</v>
      </c>
      <c r="AJ15" s="6">
        <v>142834.02358739416</v>
      </c>
      <c r="AK15" s="6">
        <v>12317.119625111889</v>
      </c>
      <c r="AL15" s="6">
        <v>0</v>
      </c>
      <c r="AM15" s="6">
        <v>63.02485779526161</v>
      </c>
      <c r="AN15" s="6">
        <v>385.9833639956247</v>
      </c>
      <c r="AO15" s="6">
        <v>6939.5411928437325</v>
      </c>
      <c r="AP15" s="6">
        <v>451.09415098859853</v>
      </c>
      <c r="AQ15" s="6">
        <v>3277.4219358687674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5"/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</row>
    <row r="16" spans="1:58" ht="13.5" customHeight="1" x14ac:dyDescent="0.2">
      <c r="A16" s="2">
        <f>A15+1</f>
        <v>2</v>
      </c>
      <c r="C16" s="3" t="s">
        <v>96</v>
      </c>
      <c r="E16" s="6">
        <v>175236.13783085361</v>
      </c>
      <c r="F16" s="6"/>
      <c r="G16" s="6">
        <v>167268.06038887406</v>
      </c>
      <c r="I16" s="6">
        <v>0</v>
      </c>
      <c r="M16" s="6">
        <f t="shared" ref="M16:M20" si="0">G16-I16</f>
        <v>167268.06038887406</v>
      </c>
      <c r="O16" s="2" t="s">
        <v>147</v>
      </c>
      <c r="Q16" s="6">
        <v>52748.675137082624</v>
      </c>
      <c r="R16" s="6">
        <v>45844.943813135113</v>
      </c>
      <c r="S16" s="6">
        <v>122.92079710085655</v>
      </c>
      <c r="T16" s="6">
        <v>3349.7255559804548</v>
      </c>
      <c r="U16" s="6">
        <v>123.54167832879617</v>
      </c>
      <c r="V16" s="6">
        <v>0</v>
      </c>
      <c r="W16" s="6">
        <v>0</v>
      </c>
      <c r="X16" s="6">
        <v>0</v>
      </c>
      <c r="Y16" s="6">
        <v>0</v>
      </c>
      <c r="Z16" s="6">
        <v>993.74239466783081</v>
      </c>
      <c r="AA16" s="6">
        <v>0</v>
      </c>
      <c r="AB16" s="25"/>
      <c r="AC16" s="6">
        <v>9457.9420624781797</v>
      </c>
      <c r="AD16" s="6">
        <v>2673.6788907151354</v>
      </c>
      <c r="AE16" s="6">
        <v>2094.8381783481882</v>
      </c>
      <c r="AF16" s="6">
        <v>0</v>
      </c>
      <c r="AG16" s="6">
        <v>0</v>
      </c>
      <c r="AH16" s="25"/>
      <c r="AI16" s="6">
        <v>29928.337262280795</v>
      </c>
      <c r="AJ16" s="6">
        <v>10671.581948549208</v>
      </c>
      <c r="AK16" s="6">
        <v>3341.3379100306897</v>
      </c>
      <c r="AL16" s="6">
        <v>0</v>
      </c>
      <c r="AM16" s="6">
        <v>32.337784647838554</v>
      </c>
      <c r="AN16" s="6">
        <v>0</v>
      </c>
      <c r="AO16" s="6">
        <v>5548.7881355209838</v>
      </c>
      <c r="AP16" s="6">
        <v>0</v>
      </c>
      <c r="AQ16" s="6">
        <v>335.66884000737213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5"/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</row>
    <row r="17" spans="1:58" ht="13.5" customHeight="1" x14ac:dyDescent="0.2">
      <c r="A17" s="2">
        <f t="shared" ref="A17:A21" si="1">A16+1</f>
        <v>3</v>
      </c>
      <c r="C17" s="3" t="s">
        <v>97</v>
      </c>
      <c r="E17" s="6">
        <v>23590.657623593441</v>
      </c>
      <c r="F17" s="6"/>
      <c r="G17" s="6">
        <v>23590.657623593441</v>
      </c>
      <c r="I17" s="6">
        <v>0</v>
      </c>
      <c r="M17" s="6">
        <f t="shared" si="0"/>
        <v>23590.657623593441</v>
      </c>
      <c r="O17" s="2" t="s">
        <v>148</v>
      </c>
      <c r="Q17" s="6">
        <v>7058.9650746348625</v>
      </c>
      <c r="R17" s="6">
        <v>6135.0897702075772</v>
      </c>
      <c r="S17" s="6">
        <v>16.449581177655606</v>
      </c>
      <c r="T17" s="6">
        <v>448.26899723695414</v>
      </c>
      <c r="U17" s="6">
        <v>16.532669120473745</v>
      </c>
      <c r="V17" s="6">
        <v>0</v>
      </c>
      <c r="W17" s="6">
        <v>0</v>
      </c>
      <c r="X17" s="6">
        <v>0</v>
      </c>
      <c r="Y17" s="6">
        <v>0</v>
      </c>
      <c r="Z17" s="6">
        <v>132.98519515256589</v>
      </c>
      <c r="AA17" s="6">
        <v>0</v>
      </c>
      <c r="AB17" s="25"/>
      <c r="AC17" s="6">
        <v>1265.6864371180864</v>
      </c>
      <c r="AD17" s="6">
        <v>357.79867193438787</v>
      </c>
      <c r="AE17" s="6">
        <v>105.11165927687796</v>
      </c>
      <c r="AF17" s="6">
        <v>0</v>
      </c>
      <c r="AG17" s="6">
        <v>0</v>
      </c>
      <c r="AH17" s="25"/>
      <c r="AI17" s="6">
        <v>4005.0880316388102</v>
      </c>
      <c r="AJ17" s="6">
        <v>1428.0988872259861</v>
      </c>
      <c r="AK17" s="6">
        <v>447.14654061289815</v>
      </c>
      <c r="AL17" s="6">
        <v>0</v>
      </c>
      <c r="AM17" s="6">
        <v>4.3275265554429021</v>
      </c>
      <c r="AN17" s="6">
        <v>0</v>
      </c>
      <c r="AO17" s="6">
        <v>742.55327841694191</v>
      </c>
      <c r="AP17" s="6">
        <v>0</v>
      </c>
      <c r="AQ17" s="6">
        <v>44.920078316611281</v>
      </c>
      <c r="AR17" s="6">
        <v>156.30484664232657</v>
      </c>
      <c r="AS17" s="6">
        <v>0</v>
      </c>
      <c r="AT17" s="6">
        <v>975.0563032466282</v>
      </c>
      <c r="AU17" s="6">
        <v>0</v>
      </c>
      <c r="AV17" s="6">
        <v>250.2740750783625</v>
      </c>
      <c r="AW17" s="25"/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</row>
    <row r="18" spans="1:58" ht="13.5" customHeight="1" x14ac:dyDescent="0.2">
      <c r="A18" s="2">
        <f t="shared" si="1"/>
        <v>4</v>
      </c>
      <c r="C18" s="3" t="s">
        <v>12</v>
      </c>
      <c r="E18" s="6">
        <v>162050.40026244638</v>
      </c>
      <c r="F18" s="6"/>
      <c r="G18" s="6">
        <v>154681.88509897413</v>
      </c>
      <c r="I18" s="6">
        <v>-7368.5151634722424</v>
      </c>
      <c r="K18" s="8" t="s">
        <v>145</v>
      </c>
      <c r="M18" s="6">
        <f t="shared" si="0"/>
        <v>162050.40026244638</v>
      </c>
      <c r="O18" s="2" t="s">
        <v>149</v>
      </c>
      <c r="Q18" s="6">
        <v>38538.245465688582</v>
      </c>
      <c r="R18" s="6">
        <v>39988.963186971756</v>
      </c>
      <c r="S18" s="6">
        <v>209.83586150319701</v>
      </c>
      <c r="T18" s="6">
        <v>8380.6184719839002</v>
      </c>
      <c r="U18" s="6">
        <v>2921.3680372541171</v>
      </c>
      <c r="V18" s="6">
        <v>0</v>
      </c>
      <c r="W18" s="6">
        <v>402.75121251075257</v>
      </c>
      <c r="X18" s="6">
        <v>120.21114927451478</v>
      </c>
      <c r="Y18" s="6">
        <v>2472.9249324634243</v>
      </c>
      <c r="Z18" s="6">
        <v>1444.7755680218456</v>
      </c>
      <c r="AA18" s="6">
        <v>0</v>
      </c>
      <c r="AB18" s="25"/>
      <c r="AC18" s="6">
        <v>7804.2743576209969</v>
      </c>
      <c r="AD18" s="6">
        <v>3136.6024605671605</v>
      </c>
      <c r="AE18" s="6">
        <v>1815.8364637798477</v>
      </c>
      <c r="AF18" s="6">
        <v>43.626687396673198</v>
      </c>
      <c r="AG18" s="6">
        <v>0</v>
      </c>
      <c r="AH18" s="25"/>
      <c r="AI18" s="6">
        <v>24902.101411904929</v>
      </c>
      <c r="AJ18" s="6">
        <v>10093.367529628236</v>
      </c>
      <c r="AK18" s="6">
        <v>4541.5716877790774</v>
      </c>
      <c r="AL18" s="6">
        <v>1.8207986541013714</v>
      </c>
      <c r="AM18" s="6">
        <v>33.705424722357378</v>
      </c>
      <c r="AN18" s="6">
        <v>421.42149434035809</v>
      </c>
      <c r="AO18" s="6">
        <v>5460.1676936014173</v>
      </c>
      <c r="AP18" s="6">
        <v>581.4004831216522</v>
      </c>
      <c r="AQ18" s="6">
        <v>689.07113370256661</v>
      </c>
      <c r="AR18" s="6">
        <v>46.89645696803273</v>
      </c>
      <c r="AS18" s="6">
        <v>4.4705121644242158</v>
      </c>
      <c r="AT18" s="6">
        <v>591.20273572886697</v>
      </c>
      <c r="AU18" s="6">
        <v>4.973918559551521</v>
      </c>
      <c r="AV18" s="6">
        <v>29.679963061740334</v>
      </c>
      <c r="AW18" s="25"/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</row>
    <row r="19" spans="1:58" ht="13.5" customHeight="1" x14ac:dyDescent="0.2">
      <c r="A19" s="2">
        <f t="shared" si="1"/>
        <v>5</v>
      </c>
      <c r="C19" s="3" t="s">
        <v>13</v>
      </c>
      <c r="E19" s="6">
        <v>23898.700496907863</v>
      </c>
      <c r="F19" s="6"/>
      <c r="G19" s="6">
        <v>23898.700496907863</v>
      </c>
      <c r="I19" s="6">
        <v>0</v>
      </c>
      <c r="M19" s="6">
        <f t="shared" si="0"/>
        <v>23898.700496907863</v>
      </c>
      <c r="O19" s="2" t="s">
        <v>150</v>
      </c>
      <c r="Q19" s="6">
        <v>6125.7510426480694</v>
      </c>
      <c r="R19" s="6">
        <v>5874.2384491795456</v>
      </c>
      <c r="S19" s="6">
        <v>33.597928529908032</v>
      </c>
      <c r="T19" s="6">
        <v>1308.5361750890627</v>
      </c>
      <c r="U19" s="6">
        <v>467.75567256279555</v>
      </c>
      <c r="V19" s="6">
        <v>0</v>
      </c>
      <c r="W19" s="6">
        <v>64.486624718644208</v>
      </c>
      <c r="X19" s="6">
        <v>19.247642289979677</v>
      </c>
      <c r="Y19" s="6">
        <v>395.95307754136155</v>
      </c>
      <c r="Z19" s="6">
        <v>231.32468760967902</v>
      </c>
      <c r="AA19" s="6">
        <v>0</v>
      </c>
      <c r="AB19" s="25"/>
      <c r="AC19" s="6">
        <v>1211.4304519863383</v>
      </c>
      <c r="AD19" s="6">
        <v>396.98125616745489</v>
      </c>
      <c r="AE19" s="6">
        <v>185.42152597643323</v>
      </c>
      <c r="AF19" s="6">
        <v>6.9852994366634213</v>
      </c>
      <c r="AG19" s="6">
        <v>0</v>
      </c>
      <c r="AH19" s="25"/>
      <c r="AI19" s="6">
        <v>3987.2070364338383</v>
      </c>
      <c r="AJ19" s="6">
        <v>1616.102407173033</v>
      </c>
      <c r="AK19" s="6">
        <v>727.17503998776874</v>
      </c>
      <c r="AL19" s="6">
        <v>0.29153769336476626</v>
      </c>
      <c r="AM19" s="6">
        <v>5.3967536472534992</v>
      </c>
      <c r="AN19" s="6">
        <v>67.476022193654771</v>
      </c>
      <c r="AO19" s="6">
        <v>874.25630021843619</v>
      </c>
      <c r="AP19" s="6">
        <v>93.091103395010762</v>
      </c>
      <c r="AQ19" s="6">
        <v>110.33082017684001</v>
      </c>
      <c r="AR19" s="6">
        <v>6.624526924130822</v>
      </c>
      <c r="AS19" s="6">
        <v>0.63149820077175245</v>
      </c>
      <c r="AT19" s="6">
        <v>83.512459014235219</v>
      </c>
      <c r="AU19" s="6">
        <v>0.70260867337256483</v>
      </c>
      <c r="AV19" s="6">
        <v>4.1925494402217112</v>
      </c>
      <c r="AW19" s="25"/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</row>
    <row r="20" spans="1:58" ht="13.5" customHeight="1" x14ac:dyDescent="0.2">
      <c r="A20" s="2">
        <f t="shared" si="1"/>
        <v>6</v>
      </c>
      <c r="C20" s="3" t="s">
        <v>14</v>
      </c>
      <c r="E20" s="6">
        <v>20855.923243351954</v>
      </c>
      <c r="F20" s="6"/>
      <c r="G20" s="6">
        <v>15491.673000000001</v>
      </c>
      <c r="I20" s="6">
        <v>0</v>
      </c>
      <c r="M20" s="6">
        <f t="shared" si="0"/>
        <v>15491.673000000001</v>
      </c>
      <c r="O20" s="2" t="s">
        <v>146</v>
      </c>
      <c r="Q20" s="6">
        <v>5792.196697682868</v>
      </c>
      <c r="R20" s="6">
        <v>3500.5325871986133</v>
      </c>
      <c r="S20" s="6">
        <v>17.387569098364541</v>
      </c>
      <c r="T20" s="6">
        <v>120.41737988861283</v>
      </c>
      <c r="U20" s="6">
        <v>1.9455147761352789</v>
      </c>
      <c r="V20" s="6">
        <v>0</v>
      </c>
      <c r="W20" s="6">
        <v>5.1744596480492007</v>
      </c>
      <c r="X20" s="6">
        <v>0.67589527369546609</v>
      </c>
      <c r="Y20" s="6">
        <v>6.3158620327133219</v>
      </c>
      <c r="Z20" s="6">
        <v>165.32037512142145</v>
      </c>
      <c r="AA20" s="6">
        <v>0</v>
      </c>
      <c r="AB20" s="25"/>
      <c r="AC20" s="6">
        <v>1097.2370031330313</v>
      </c>
      <c r="AD20" s="6">
        <v>193.93460501358385</v>
      </c>
      <c r="AE20" s="6">
        <v>18.417885892049657</v>
      </c>
      <c r="AF20" s="6">
        <v>6.7194888629292411</v>
      </c>
      <c r="AG20" s="6">
        <v>0</v>
      </c>
      <c r="AH20" s="25"/>
      <c r="AI20" s="6">
        <v>3621.2135080982716</v>
      </c>
      <c r="AJ20" s="6">
        <v>811.10889932591101</v>
      </c>
      <c r="AK20" s="6">
        <v>69.944996934692512</v>
      </c>
      <c r="AL20" s="6">
        <v>0</v>
      </c>
      <c r="AM20" s="6">
        <v>0.35789808165145259</v>
      </c>
      <c r="AN20" s="6">
        <v>2.1918765127907105</v>
      </c>
      <c r="AO20" s="6">
        <v>39.407442830386408</v>
      </c>
      <c r="AP20" s="6">
        <v>2.5616199215787536</v>
      </c>
      <c r="AQ20" s="6">
        <v>18.611434672654038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5"/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</row>
    <row r="21" spans="1:58" ht="13.5" customHeight="1" x14ac:dyDescent="0.2">
      <c r="A21" s="2">
        <f t="shared" si="1"/>
        <v>7</v>
      </c>
      <c r="C21" s="3" t="s">
        <v>99</v>
      </c>
      <c r="E21" s="15">
        <f>SUM(E15:E20)</f>
        <v>3133672.3927132711</v>
      </c>
      <c r="F21" s="9"/>
      <c r="G21" s="15">
        <f>SUM(G15:G20)</f>
        <v>3112971.5498644677</v>
      </c>
      <c r="I21" s="15">
        <f>SUM(I15:I20)</f>
        <v>-7368.5151634722424</v>
      </c>
      <c r="M21" s="15">
        <f>SUM(M15:M20)</f>
        <v>3120340.0650279401</v>
      </c>
      <c r="Q21" s="15">
        <f t="shared" ref="Q21:BF21" si="2">SUM(Q15:Q20)</f>
        <v>1130253.5788480055</v>
      </c>
      <c r="R21" s="15">
        <f t="shared" si="2"/>
        <v>717777.8305372335</v>
      </c>
      <c r="S21" s="15">
        <f t="shared" si="2"/>
        <v>3462.0943460328704</v>
      </c>
      <c r="T21" s="15">
        <f t="shared" si="2"/>
        <v>34812.73261107385</v>
      </c>
      <c r="U21" s="15">
        <f t="shared" si="2"/>
        <v>3873.743318704046</v>
      </c>
      <c r="V21" s="15">
        <f t="shared" si="2"/>
        <v>0</v>
      </c>
      <c r="W21" s="15">
        <f t="shared" si="2"/>
        <v>1383.6202641870316</v>
      </c>
      <c r="X21" s="15">
        <f t="shared" si="2"/>
        <v>259.15796662942233</v>
      </c>
      <c r="Y21" s="15">
        <f t="shared" si="2"/>
        <v>3987.3996280155529</v>
      </c>
      <c r="Z21" s="15">
        <f t="shared" si="2"/>
        <v>32080.606953542923</v>
      </c>
      <c r="AA21" s="15">
        <f t="shared" si="2"/>
        <v>0</v>
      </c>
      <c r="AB21" s="25"/>
      <c r="AC21" s="15">
        <f t="shared" si="2"/>
        <v>214056.95800221752</v>
      </c>
      <c r="AD21" s="15">
        <f t="shared" si="2"/>
        <v>40910.340999638422</v>
      </c>
      <c r="AE21" s="15">
        <f t="shared" si="2"/>
        <v>7462.9642466334099</v>
      </c>
      <c r="AF21" s="15">
        <f t="shared" si="2"/>
        <v>1240.6147950390887</v>
      </c>
      <c r="AG21" s="15">
        <f t="shared" si="2"/>
        <v>0</v>
      </c>
      <c r="AH21" s="25"/>
      <c r="AI21" s="15">
        <f t="shared" si="2"/>
        <v>704129.58485161548</v>
      </c>
      <c r="AJ21" s="15">
        <f t="shared" si="2"/>
        <v>167454.28325929653</v>
      </c>
      <c r="AK21" s="15">
        <f t="shared" si="2"/>
        <v>21444.295800457014</v>
      </c>
      <c r="AL21" s="15">
        <f t="shared" si="2"/>
        <v>2.1123363474661376</v>
      </c>
      <c r="AM21" s="15">
        <f t="shared" si="2"/>
        <v>139.15024544980537</v>
      </c>
      <c r="AN21" s="15">
        <f t="shared" si="2"/>
        <v>877.07275704242829</v>
      </c>
      <c r="AO21" s="15">
        <f t="shared" si="2"/>
        <v>19604.714043431897</v>
      </c>
      <c r="AP21" s="15">
        <f t="shared" si="2"/>
        <v>1128.1473574268402</v>
      </c>
      <c r="AQ21" s="15">
        <f t="shared" si="2"/>
        <v>4476.0242427448111</v>
      </c>
      <c r="AR21" s="15">
        <f t="shared" si="2"/>
        <v>209.82583053449014</v>
      </c>
      <c r="AS21" s="15">
        <f t="shared" si="2"/>
        <v>5.1020103651959685</v>
      </c>
      <c r="AT21" s="15">
        <f t="shared" si="2"/>
        <v>1649.7714979897303</v>
      </c>
      <c r="AU21" s="15">
        <f t="shared" si="2"/>
        <v>5.6765272329240855</v>
      </c>
      <c r="AV21" s="15">
        <f t="shared" si="2"/>
        <v>284.14658758032454</v>
      </c>
      <c r="AW21" s="25"/>
      <c r="AX21" s="15">
        <f t="shared" si="2"/>
        <v>0</v>
      </c>
      <c r="AY21" s="15">
        <f t="shared" si="2"/>
        <v>0</v>
      </c>
      <c r="AZ21" s="15">
        <f t="shared" si="2"/>
        <v>0</v>
      </c>
      <c r="BA21" s="15">
        <f t="shared" si="2"/>
        <v>0</v>
      </c>
      <c r="BB21" s="15">
        <f t="shared" si="2"/>
        <v>0</v>
      </c>
      <c r="BC21" s="15">
        <f t="shared" si="2"/>
        <v>0</v>
      </c>
      <c r="BD21" s="15">
        <f t="shared" si="2"/>
        <v>0</v>
      </c>
      <c r="BE21" s="15">
        <f t="shared" si="2"/>
        <v>0</v>
      </c>
      <c r="BF21" s="15">
        <f t="shared" si="2"/>
        <v>0</v>
      </c>
    </row>
    <row r="22" spans="1:58" ht="13.5" customHeight="1" x14ac:dyDescent="0.2">
      <c r="E22" s="6"/>
      <c r="F22" s="6"/>
      <c r="G22" s="6"/>
      <c r="I22" s="6"/>
      <c r="M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5"/>
      <c r="AC22" s="6"/>
      <c r="AD22" s="6"/>
      <c r="AE22" s="6"/>
      <c r="AF22" s="6"/>
      <c r="AG22" s="6"/>
      <c r="AH22" s="25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25"/>
      <c r="AX22" s="6"/>
      <c r="AY22" s="6"/>
      <c r="AZ22" s="6"/>
      <c r="BA22" s="6"/>
      <c r="BB22" s="6"/>
      <c r="BC22" s="6"/>
      <c r="BD22" s="6"/>
      <c r="BE22" s="6"/>
      <c r="BF22" s="6"/>
    </row>
    <row r="23" spans="1:58" ht="13.5" customHeight="1" x14ac:dyDescent="0.2">
      <c r="C23" s="13" t="s">
        <v>15</v>
      </c>
      <c r="E23" s="6"/>
      <c r="F23" s="6"/>
      <c r="G23" s="6"/>
      <c r="I23" s="6"/>
      <c r="M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5"/>
      <c r="AC23" s="6"/>
      <c r="AD23" s="6"/>
      <c r="AE23" s="6"/>
      <c r="AF23" s="6"/>
      <c r="AG23" s="6"/>
      <c r="AH23" s="25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25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3.5" customHeight="1" x14ac:dyDescent="0.2">
      <c r="A24" s="2">
        <f>A21+1</f>
        <v>8</v>
      </c>
      <c r="C24" s="3" t="s">
        <v>16</v>
      </c>
      <c r="E24" s="6">
        <v>112221.81099231644</v>
      </c>
      <c r="F24" s="6"/>
      <c r="G24" s="6">
        <v>112221.81099231644</v>
      </c>
      <c r="I24" s="6">
        <v>0</v>
      </c>
      <c r="M24" s="6">
        <f>G24-I24</f>
        <v>112221.81099231644</v>
      </c>
      <c r="O24" s="2" t="s">
        <v>148</v>
      </c>
      <c r="Q24" s="6">
        <v>33579.81184953374</v>
      </c>
      <c r="R24" s="6">
        <v>29184.89580063918</v>
      </c>
      <c r="S24" s="6">
        <v>78.251391685470182</v>
      </c>
      <c r="T24" s="6">
        <v>2132.4356227920157</v>
      </c>
      <c r="U24" s="6">
        <v>78.646644737057528</v>
      </c>
      <c r="V24" s="6">
        <v>0</v>
      </c>
      <c r="W24" s="6">
        <v>0</v>
      </c>
      <c r="X24" s="6">
        <v>0</v>
      </c>
      <c r="Y24" s="6">
        <v>0</v>
      </c>
      <c r="Z24" s="6">
        <v>632.61650748820011</v>
      </c>
      <c r="AA24" s="6">
        <v>0</v>
      </c>
      <c r="AB24" s="25"/>
      <c r="AC24" s="6">
        <v>6020.9268596119982</v>
      </c>
      <c r="AD24" s="6">
        <v>1702.0642483050221</v>
      </c>
      <c r="AE24" s="6">
        <v>500.02085353743382</v>
      </c>
      <c r="AF24" s="6">
        <v>0</v>
      </c>
      <c r="AG24" s="6">
        <v>0</v>
      </c>
      <c r="AH24" s="25"/>
      <c r="AI24" s="6">
        <v>19052.382484015536</v>
      </c>
      <c r="AJ24" s="6">
        <v>6793.5301320438521</v>
      </c>
      <c r="AK24" s="6">
        <v>2127.0960465444291</v>
      </c>
      <c r="AL24" s="6">
        <v>0</v>
      </c>
      <c r="AM24" s="6">
        <v>20.586236929802389</v>
      </c>
      <c r="AN24" s="6">
        <v>0</v>
      </c>
      <c r="AO24" s="6">
        <v>3532.3590801000169</v>
      </c>
      <c r="AP24" s="6">
        <v>0</v>
      </c>
      <c r="AQ24" s="6">
        <v>213.68681700357504</v>
      </c>
      <c r="AR24" s="6">
        <v>743.54913020887113</v>
      </c>
      <c r="AS24" s="6">
        <v>0</v>
      </c>
      <c r="AT24" s="6">
        <v>4638.3863441082885</v>
      </c>
      <c r="AU24" s="6">
        <v>0</v>
      </c>
      <c r="AV24" s="6">
        <v>1190.5649430319945</v>
      </c>
      <c r="AW24" s="25"/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</row>
    <row r="25" spans="1:58" ht="13.5" customHeight="1" x14ac:dyDescent="0.2">
      <c r="A25" s="2">
        <f>A24+1</f>
        <v>9</v>
      </c>
      <c r="C25" s="3" t="s">
        <v>17</v>
      </c>
      <c r="E25" s="6">
        <v>81935.103198178782</v>
      </c>
      <c r="F25" s="6"/>
      <c r="G25" s="6">
        <v>81935.103198178782</v>
      </c>
      <c r="I25" s="6">
        <v>39130.201735495466</v>
      </c>
      <c r="K25" s="8" t="s">
        <v>151</v>
      </c>
      <c r="M25" s="6">
        <f>G25-I25</f>
        <v>42804.901462683316</v>
      </c>
      <c r="O25" s="2" t="s">
        <v>152</v>
      </c>
      <c r="Q25" s="6">
        <v>25435.354797089778</v>
      </c>
      <c r="R25" s="6">
        <v>20579.898582699174</v>
      </c>
      <c r="S25" s="6">
        <v>81.408292439319112</v>
      </c>
      <c r="T25" s="6">
        <v>1737.3960025570036</v>
      </c>
      <c r="U25" s="6">
        <v>223.76529053273828</v>
      </c>
      <c r="V25" s="6">
        <v>0</v>
      </c>
      <c r="W25" s="6">
        <v>0</v>
      </c>
      <c r="X25" s="6">
        <v>42.475297410335671</v>
      </c>
      <c r="Y25" s="6">
        <v>191.69180619210746</v>
      </c>
      <c r="Z25" s="6">
        <v>737.50289952019421</v>
      </c>
      <c r="AA25" s="6">
        <v>0</v>
      </c>
      <c r="AB25" s="25"/>
      <c r="AC25" s="6">
        <v>5056.8781863922341</v>
      </c>
      <c r="AD25" s="6">
        <v>1256.2178378648184</v>
      </c>
      <c r="AE25" s="6">
        <v>364.99245666922519</v>
      </c>
      <c r="AF25" s="6">
        <v>0</v>
      </c>
      <c r="AG25" s="6">
        <v>0</v>
      </c>
      <c r="AH25" s="25"/>
      <c r="AI25" s="6">
        <v>16004.150568372053</v>
      </c>
      <c r="AJ25" s="6">
        <v>4816.8921910038371</v>
      </c>
      <c r="AK25" s="6">
        <v>990.19665710950426</v>
      </c>
      <c r="AL25" s="6">
        <v>2.132927048375703</v>
      </c>
      <c r="AM25" s="6">
        <v>3.9284890095291405</v>
      </c>
      <c r="AN25" s="6">
        <v>0</v>
      </c>
      <c r="AO25" s="6">
        <v>1360.4972902654235</v>
      </c>
      <c r="AP25" s="6">
        <v>141.35403323651639</v>
      </c>
      <c r="AQ25" s="6">
        <v>137.81528184306882</v>
      </c>
      <c r="AR25" s="6">
        <v>291.8414479863539</v>
      </c>
      <c r="AS25" s="6">
        <v>0</v>
      </c>
      <c r="AT25" s="6">
        <v>1848.4775874599138</v>
      </c>
      <c r="AU25" s="6">
        <v>0</v>
      </c>
      <c r="AV25" s="6">
        <v>630.23527547727099</v>
      </c>
      <c r="AW25" s="25"/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</row>
    <row r="26" spans="1:58" ht="13.5" customHeight="1" x14ac:dyDescent="0.2">
      <c r="A26" s="2">
        <f t="shared" ref="A26:A28" si="3">A25+1</f>
        <v>10</v>
      </c>
      <c r="C26" s="3" t="s">
        <v>18</v>
      </c>
      <c r="E26" s="6">
        <v>7150.280248459384</v>
      </c>
      <c r="F26" s="6"/>
      <c r="G26" s="6">
        <v>7150.280248459384</v>
      </c>
      <c r="I26" s="6">
        <v>0</v>
      </c>
      <c r="M26" s="6">
        <f>G26-I26</f>
        <v>7150.280248459384</v>
      </c>
      <c r="O26" s="2" t="s">
        <v>153</v>
      </c>
      <c r="Q26" s="6">
        <v>2035.0604745230767</v>
      </c>
      <c r="R26" s="6">
        <v>1797.8032108106522</v>
      </c>
      <c r="S26" s="6">
        <v>1.9180823054338016</v>
      </c>
      <c r="T26" s="6">
        <v>55.165577661007958</v>
      </c>
      <c r="U26" s="6">
        <v>12.939562739109183</v>
      </c>
      <c r="V26" s="6">
        <v>15.657464345709164</v>
      </c>
      <c r="W26" s="6">
        <v>1.0505128466116944</v>
      </c>
      <c r="X26" s="6">
        <v>0.79120258254077191</v>
      </c>
      <c r="Y26" s="6">
        <v>8.3599346627061166</v>
      </c>
      <c r="Z26" s="6">
        <v>15.55821006686263</v>
      </c>
      <c r="AA26" s="6">
        <v>0</v>
      </c>
      <c r="AB26" s="25"/>
      <c r="AC26" s="6">
        <v>401.49996972592459</v>
      </c>
      <c r="AD26" s="6">
        <v>116.46668625202926</v>
      </c>
      <c r="AE26" s="6">
        <v>26.792462698767867</v>
      </c>
      <c r="AF26" s="6">
        <v>2.4071739913276957</v>
      </c>
      <c r="AG26" s="6">
        <v>20.429027803981114</v>
      </c>
      <c r="AH26" s="25"/>
      <c r="AI26" s="6">
        <v>1294.8489169761913</v>
      </c>
      <c r="AJ26" s="6">
        <v>458.72896895849794</v>
      </c>
      <c r="AK26" s="6">
        <v>33.932353812791668</v>
      </c>
      <c r="AL26" s="6">
        <v>2.9271942398124595E-2</v>
      </c>
      <c r="AM26" s="6">
        <v>0.2273651649834979</v>
      </c>
      <c r="AN26" s="6">
        <v>1.0455196661128474</v>
      </c>
      <c r="AO26" s="6">
        <v>45.862778161086148</v>
      </c>
      <c r="AP26" s="6">
        <v>3.0829659799458518</v>
      </c>
      <c r="AQ26" s="6">
        <v>4.6581976211832563</v>
      </c>
      <c r="AR26" s="6">
        <v>18.522223090746046</v>
      </c>
      <c r="AS26" s="6">
        <v>0</v>
      </c>
      <c r="AT26" s="6">
        <v>183.28772498942382</v>
      </c>
      <c r="AU26" s="6">
        <v>0</v>
      </c>
      <c r="AV26" s="6">
        <v>23.766459132258191</v>
      </c>
      <c r="AW26" s="25"/>
      <c r="AX26" s="6">
        <v>5.5698105570283136</v>
      </c>
      <c r="AY26" s="6">
        <v>46.728814668125473</v>
      </c>
      <c r="AZ26" s="6">
        <v>0</v>
      </c>
      <c r="BA26" s="6">
        <v>120.84030140238571</v>
      </c>
      <c r="BB26" s="6">
        <v>20.916562424892923</v>
      </c>
      <c r="BC26" s="6">
        <v>367.93710969695837</v>
      </c>
      <c r="BD26" s="6">
        <v>2.1945384149512162</v>
      </c>
      <c r="BE26" s="6">
        <v>4.9877189295173583</v>
      </c>
      <c r="BF26" s="6">
        <v>1.2130938541655143</v>
      </c>
    </row>
    <row r="27" spans="1:58" ht="13.5" customHeight="1" x14ac:dyDescent="0.2">
      <c r="A27" s="2">
        <f t="shared" si="3"/>
        <v>11</v>
      </c>
      <c r="C27" s="3" t="s">
        <v>19</v>
      </c>
      <c r="E27" s="6">
        <v>21450.839493121359</v>
      </c>
      <c r="F27" s="6"/>
      <c r="G27" s="6">
        <v>21450.839493121359</v>
      </c>
      <c r="I27" s="6">
        <v>0</v>
      </c>
      <c r="M27" s="6">
        <f>G27-I27</f>
        <v>21450.839493121359</v>
      </c>
      <c r="O27" s="2" t="s">
        <v>154</v>
      </c>
      <c r="Q27" s="6">
        <v>5055.9601738677484</v>
      </c>
      <c r="R27" s="6">
        <v>4848.3713170974052</v>
      </c>
      <c r="S27" s="6">
        <v>27.730442747186448</v>
      </c>
      <c r="T27" s="6">
        <v>1080.0156162493308</v>
      </c>
      <c r="U27" s="6">
        <v>386.06760789218816</v>
      </c>
      <c r="V27" s="6">
        <v>0</v>
      </c>
      <c r="W27" s="6">
        <v>53.224788936848078</v>
      </c>
      <c r="X27" s="6">
        <v>15.88626638292534</v>
      </c>
      <c r="Y27" s="6">
        <v>326.80449741295587</v>
      </c>
      <c r="Z27" s="6">
        <v>190.9265328682618</v>
      </c>
      <c r="AA27" s="6">
        <v>0</v>
      </c>
      <c r="AB27" s="25"/>
      <c r="AC27" s="6">
        <v>999.86827345921847</v>
      </c>
      <c r="AD27" s="6">
        <v>327.65311665147175</v>
      </c>
      <c r="AE27" s="6">
        <v>159.93319476351419</v>
      </c>
      <c r="AF27" s="6">
        <v>5.7653984806806484</v>
      </c>
      <c r="AG27" s="6">
        <v>0</v>
      </c>
      <c r="AH27" s="25"/>
      <c r="AI27" s="6">
        <v>3290.8878994305719</v>
      </c>
      <c r="AJ27" s="6">
        <v>1333.8689983761526</v>
      </c>
      <c r="AK27" s="6">
        <v>600.18241290124672</v>
      </c>
      <c r="AL27" s="6">
        <v>0</v>
      </c>
      <c r="AM27" s="6">
        <v>4.4542736586457785</v>
      </c>
      <c r="AN27" s="6">
        <v>55.692123060009031</v>
      </c>
      <c r="AO27" s="6">
        <v>721.57764899087226</v>
      </c>
      <c r="AP27" s="6">
        <v>76.833829522251989</v>
      </c>
      <c r="AQ27" s="6">
        <v>91.062831133784812</v>
      </c>
      <c r="AR27" s="6">
        <v>132.33690910096109</v>
      </c>
      <c r="AS27" s="6">
        <v>0</v>
      </c>
      <c r="AT27" s="6">
        <v>1380.9711630876502</v>
      </c>
      <c r="AU27" s="6">
        <v>0</v>
      </c>
      <c r="AV27" s="6">
        <v>284.76417704947062</v>
      </c>
      <c r="AW27" s="25"/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</row>
    <row r="28" spans="1:58" ht="13.5" customHeight="1" x14ac:dyDescent="0.2">
      <c r="A28" s="2">
        <f t="shared" si="3"/>
        <v>12</v>
      </c>
      <c r="C28" s="3" t="s">
        <v>20</v>
      </c>
      <c r="E28" s="15">
        <f>SUM(E24:E27)</f>
        <v>222758.03393207595</v>
      </c>
      <c r="F28" s="10"/>
      <c r="G28" s="15">
        <f>SUM(G24:G27)</f>
        <v>222758.03393207595</v>
      </c>
      <c r="I28" s="15">
        <f>SUM(I24:I27)</f>
        <v>39130.201735495466</v>
      </c>
      <c r="K28" s="7"/>
      <c r="M28" s="15">
        <f>SUM(M24:M27)</f>
        <v>183627.83219658051</v>
      </c>
      <c r="Q28" s="15">
        <f t="shared" ref="Q28:BF28" si="4">SUM(Q24:Q27)</f>
        <v>66106.187295014344</v>
      </c>
      <c r="R28" s="15">
        <f t="shared" si="4"/>
        <v>56410.968911246411</v>
      </c>
      <c r="S28" s="15">
        <f t="shared" si="4"/>
        <v>189.30820917740957</v>
      </c>
      <c r="T28" s="15">
        <f t="shared" si="4"/>
        <v>5005.0128192593584</v>
      </c>
      <c r="U28" s="15">
        <f t="shared" si="4"/>
        <v>701.41910590109319</v>
      </c>
      <c r="V28" s="15">
        <f t="shared" si="4"/>
        <v>15.657464345709164</v>
      </c>
      <c r="W28" s="15">
        <f t="shared" si="4"/>
        <v>54.275301783459774</v>
      </c>
      <c r="X28" s="15">
        <f t="shared" si="4"/>
        <v>59.152766375801782</v>
      </c>
      <c r="Y28" s="15">
        <f t="shared" si="4"/>
        <v>526.85623826776941</v>
      </c>
      <c r="Z28" s="15">
        <f t="shared" si="4"/>
        <v>1576.6041499435187</v>
      </c>
      <c r="AA28" s="15">
        <f t="shared" si="4"/>
        <v>0</v>
      </c>
      <c r="AB28" s="25"/>
      <c r="AC28" s="15">
        <f t="shared" si="4"/>
        <v>12479.173289189375</v>
      </c>
      <c r="AD28" s="15">
        <f t="shared" si="4"/>
        <v>3402.4018890733419</v>
      </c>
      <c r="AE28" s="15">
        <f t="shared" si="4"/>
        <v>1051.7389676689411</v>
      </c>
      <c r="AF28" s="15">
        <f t="shared" si="4"/>
        <v>8.1725724720083441</v>
      </c>
      <c r="AG28" s="15">
        <f t="shared" si="4"/>
        <v>20.429027803981114</v>
      </c>
      <c r="AH28" s="25"/>
      <c r="AI28" s="15">
        <f t="shared" si="4"/>
        <v>39642.269868794348</v>
      </c>
      <c r="AJ28" s="15">
        <f t="shared" si="4"/>
        <v>13403.020290382339</v>
      </c>
      <c r="AK28" s="15">
        <f t="shared" si="4"/>
        <v>3751.4074703679712</v>
      </c>
      <c r="AL28" s="15">
        <f t="shared" si="4"/>
        <v>2.1621989907738275</v>
      </c>
      <c r="AM28" s="15">
        <f t="shared" si="4"/>
        <v>29.196364762960808</v>
      </c>
      <c r="AN28" s="15">
        <f t="shared" si="4"/>
        <v>56.737642726121877</v>
      </c>
      <c r="AO28" s="15">
        <f t="shared" si="4"/>
        <v>5660.2967975173979</v>
      </c>
      <c r="AP28" s="15">
        <f t="shared" si="4"/>
        <v>221.27082873871421</v>
      </c>
      <c r="AQ28" s="15">
        <f t="shared" si="4"/>
        <v>447.22312760161196</v>
      </c>
      <c r="AR28" s="15">
        <f t="shared" si="4"/>
        <v>1186.2497103869323</v>
      </c>
      <c r="AS28" s="15">
        <f t="shared" si="4"/>
        <v>0</v>
      </c>
      <c r="AT28" s="15">
        <f t="shared" si="4"/>
        <v>8051.1228196452757</v>
      </c>
      <c r="AU28" s="15">
        <f t="shared" si="4"/>
        <v>0</v>
      </c>
      <c r="AV28" s="15">
        <f t="shared" si="4"/>
        <v>2129.3308546909943</v>
      </c>
      <c r="AW28" s="25"/>
      <c r="AX28" s="15">
        <f t="shared" si="4"/>
        <v>5.5698105570283136</v>
      </c>
      <c r="AY28" s="15">
        <f t="shared" si="4"/>
        <v>46.728814668125473</v>
      </c>
      <c r="AZ28" s="15">
        <f t="shared" si="4"/>
        <v>0</v>
      </c>
      <c r="BA28" s="15">
        <f t="shared" si="4"/>
        <v>120.84030140238571</v>
      </c>
      <c r="BB28" s="15">
        <f t="shared" si="4"/>
        <v>20.916562424892923</v>
      </c>
      <c r="BC28" s="15">
        <f t="shared" si="4"/>
        <v>367.93710969695837</v>
      </c>
      <c r="BD28" s="15">
        <f t="shared" si="4"/>
        <v>2.1945384149512162</v>
      </c>
      <c r="BE28" s="15">
        <f t="shared" si="4"/>
        <v>4.9877189295173583</v>
      </c>
      <c r="BF28" s="15">
        <f t="shared" si="4"/>
        <v>1.2130938541655143</v>
      </c>
    </row>
    <row r="29" spans="1:58" ht="13.5" customHeight="1" x14ac:dyDescent="0.2">
      <c r="E29" s="7"/>
      <c r="G29" s="7"/>
      <c r="I29" s="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5"/>
      <c r="AC29" s="6"/>
      <c r="AD29" s="6"/>
      <c r="AE29" s="6"/>
      <c r="AF29" s="6"/>
      <c r="AG29" s="6"/>
      <c r="AH29" s="25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25"/>
      <c r="AX29" s="6"/>
      <c r="AY29" s="6"/>
      <c r="AZ29" s="6"/>
      <c r="BA29" s="11"/>
      <c r="BB29" s="11"/>
      <c r="BC29" s="11"/>
      <c r="BD29" s="11"/>
      <c r="BE29" s="11"/>
      <c r="BF29" s="11"/>
    </row>
    <row r="30" spans="1:58" ht="13.5" customHeight="1" x14ac:dyDescent="0.2">
      <c r="C30" s="13" t="s">
        <v>21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5"/>
      <c r="AC30" s="6"/>
      <c r="AD30" s="6"/>
      <c r="AE30" s="6"/>
      <c r="AF30" s="6"/>
      <c r="AG30" s="6"/>
      <c r="AH30" s="25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25"/>
      <c r="AX30" s="6"/>
      <c r="AY30" s="6"/>
      <c r="AZ30" s="6"/>
      <c r="BA30" s="11"/>
      <c r="BB30" s="11"/>
      <c r="BC30" s="11"/>
      <c r="BD30" s="11"/>
      <c r="BE30" s="11"/>
      <c r="BF30" s="11"/>
    </row>
    <row r="31" spans="1:58" ht="13.5" customHeight="1" x14ac:dyDescent="0.2">
      <c r="A31" s="2">
        <f>A28+1</f>
        <v>13</v>
      </c>
      <c r="C31" s="3" t="s">
        <v>22</v>
      </c>
      <c r="E31" s="6">
        <v>32256.588429419549</v>
      </c>
      <c r="F31" s="6"/>
      <c r="G31" s="6">
        <v>32256.588429419549</v>
      </c>
      <c r="I31" s="6">
        <v>0</v>
      </c>
      <c r="M31" s="6">
        <f t="shared" ref="M31:M37" si="5">G31-I31</f>
        <v>32256.588429419549</v>
      </c>
      <c r="O31" s="2" t="s">
        <v>102</v>
      </c>
      <c r="Q31" s="6">
        <v>5426.242209749681</v>
      </c>
      <c r="R31" s="6">
        <v>4842.3384556623869</v>
      </c>
      <c r="S31" s="6">
        <v>17.079634997980612</v>
      </c>
      <c r="T31" s="6">
        <v>555.62553442888031</v>
      </c>
      <c r="U31" s="6">
        <v>116.7699959599356</v>
      </c>
      <c r="V31" s="6">
        <v>0</v>
      </c>
      <c r="W31" s="6">
        <v>1.9360742452440372</v>
      </c>
      <c r="X31" s="6">
        <v>0</v>
      </c>
      <c r="Y31" s="6">
        <v>0</v>
      </c>
      <c r="Z31" s="6">
        <v>128.83079343588889</v>
      </c>
      <c r="AA31" s="6">
        <v>0</v>
      </c>
      <c r="AB31" s="25"/>
      <c r="AC31" s="6">
        <v>998.88681579017771</v>
      </c>
      <c r="AD31" s="6">
        <v>294.88960043568466</v>
      </c>
      <c r="AE31" s="6">
        <v>100.23440150227331</v>
      </c>
      <c r="AF31" s="6">
        <v>0</v>
      </c>
      <c r="AG31" s="6">
        <v>0</v>
      </c>
      <c r="AH31" s="25"/>
      <c r="AI31" s="6">
        <v>3196.1373680509187</v>
      </c>
      <c r="AJ31" s="6">
        <v>1184.2621930898438</v>
      </c>
      <c r="AK31" s="6">
        <v>421.55873727162947</v>
      </c>
      <c r="AL31" s="6">
        <v>0</v>
      </c>
      <c r="AM31" s="6">
        <v>3.7032808220944915</v>
      </c>
      <c r="AN31" s="6">
        <v>0</v>
      </c>
      <c r="AO31" s="6">
        <v>623.55968505873534</v>
      </c>
      <c r="AP31" s="6">
        <v>0</v>
      </c>
      <c r="AQ31" s="6">
        <v>50.905458545824828</v>
      </c>
      <c r="AR31" s="6">
        <v>172.94325835406505</v>
      </c>
      <c r="AS31" s="6">
        <v>0</v>
      </c>
      <c r="AT31" s="6">
        <v>2184.4227783688361</v>
      </c>
      <c r="AU31" s="6">
        <v>0</v>
      </c>
      <c r="AV31" s="6">
        <v>216.64654874145114</v>
      </c>
      <c r="AW31" s="25"/>
      <c r="AX31" s="6">
        <v>0</v>
      </c>
      <c r="AY31" s="6">
        <v>0</v>
      </c>
      <c r="AZ31" s="6">
        <v>0</v>
      </c>
      <c r="BA31" s="6">
        <v>123.6048801101235</v>
      </c>
      <c r="BB31" s="6">
        <v>0</v>
      </c>
      <c r="BC31" s="6">
        <v>11563.008463842445</v>
      </c>
      <c r="BD31" s="6">
        <v>0</v>
      </c>
      <c r="BE31" s="6">
        <v>0</v>
      </c>
      <c r="BF31" s="6">
        <v>33.002260955445834</v>
      </c>
    </row>
    <row r="32" spans="1:58" ht="13.5" customHeight="1" x14ac:dyDescent="0.2">
      <c r="A32" s="2">
        <f>A31+1</f>
        <v>14</v>
      </c>
      <c r="C32" s="3" t="s">
        <v>23</v>
      </c>
      <c r="E32" s="6">
        <v>1436.2941245490106</v>
      </c>
      <c r="F32" s="6"/>
      <c r="G32" s="6">
        <v>1436.2941245490106</v>
      </c>
      <c r="I32" s="6">
        <v>0</v>
      </c>
      <c r="M32" s="6">
        <f t="shared" si="5"/>
        <v>1436.2941245490106</v>
      </c>
      <c r="O32" s="2" t="s">
        <v>156</v>
      </c>
      <c r="Q32" s="6">
        <v>59.795737483869722</v>
      </c>
      <c r="R32" s="6">
        <v>53.36127432398424</v>
      </c>
      <c r="S32" s="6">
        <v>0.18821300841023011</v>
      </c>
      <c r="T32" s="6">
        <v>6.1228447444436513</v>
      </c>
      <c r="U32" s="6">
        <v>1.286774116324406</v>
      </c>
      <c r="V32" s="6">
        <v>0</v>
      </c>
      <c r="W32" s="6">
        <v>2.1335020230000796E-2</v>
      </c>
      <c r="X32" s="6">
        <v>0</v>
      </c>
      <c r="Y32" s="6">
        <v>0</v>
      </c>
      <c r="Z32" s="6">
        <v>1.4196808779176173</v>
      </c>
      <c r="AA32" s="6">
        <v>0</v>
      </c>
      <c r="AB32" s="25"/>
      <c r="AC32" s="6">
        <v>11.007465480580413</v>
      </c>
      <c r="AD32" s="6">
        <v>3.2496045058019756</v>
      </c>
      <c r="AE32" s="6">
        <v>0.73679505931569889</v>
      </c>
      <c r="AF32" s="6">
        <v>0</v>
      </c>
      <c r="AG32" s="6">
        <v>0</v>
      </c>
      <c r="AH32" s="25"/>
      <c r="AI32" s="6">
        <v>35.220578742130165</v>
      </c>
      <c r="AJ32" s="6">
        <v>13.050252545460712</v>
      </c>
      <c r="AK32" s="6">
        <v>4.6454645062902218</v>
      </c>
      <c r="AL32" s="6">
        <v>0</v>
      </c>
      <c r="AM32" s="6">
        <v>4.0809163931004616E-2</v>
      </c>
      <c r="AN32" s="6">
        <v>0</v>
      </c>
      <c r="AO32" s="6">
        <v>6.871460910149211</v>
      </c>
      <c r="AP32" s="6">
        <v>0</v>
      </c>
      <c r="AQ32" s="6">
        <v>0.56096453457844708</v>
      </c>
      <c r="AR32" s="6">
        <v>1.2209103462110067</v>
      </c>
      <c r="AS32" s="6">
        <v>0</v>
      </c>
      <c r="AT32" s="6">
        <v>15.421152555998534</v>
      </c>
      <c r="AU32" s="6">
        <v>0</v>
      </c>
      <c r="AV32" s="6">
        <v>1.529438125236569</v>
      </c>
      <c r="AW32" s="25"/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1220.5433684981467</v>
      </c>
      <c r="BD32" s="6">
        <v>0</v>
      </c>
      <c r="BE32" s="6">
        <v>0</v>
      </c>
      <c r="BF32" s="6">
        <v>0</v>
      </c>
    </row>
    <row r="33" spans="1:58" ht="13.5" customHeight="1" x14ac:dyDescent="0.2">
      <c r="A33" s="2">
        <f t="shared" ref="A33:A38" si="6">A32+1</f>
        <v>15</v>
      </c>
      <c r="C33" s="3" t="s">
        <v>24</v>
      </c>
      <c r="E33" s="6">
        <v>47005.945858585037</v>
      </c>
      <c r="F33" s="6"/>
      <c r="G33" s="6">
        <v>47005.945858585037</v>
      </c>
      <c r="I33" s="6">
        <v>0</v>
      </c>
      <c r="M33" s="6">
        <f t="shared" si="5"/>
        <v>47005.945858585037</v>
      </c>
      <c r="O33" s="2" t="s">
        <v>157</v>
      </c>
      <c r="Q33" s="6">
        <v>6890.0186166975227</v>
      </c>
      <c r="R33" s="6">
        <v>6148.6017059683163</v>
      </c>
      <c r="S33" s="6">
        <v>21.687016272705907</v>
      </c>
      <c r="T33" s="6">
        <v>705.51039340798218</v>
      </c>
      <c r="U33" s="6">
        <v>148.26972607121525</v>
      </c>
      <c r="V33" s="6">
        <v>0</v>
      </c>
      <c r="W33" s="6">
        <v>2.4583472461055873</v>
      </c>
      <c r="X33" s="6">
        <v>0</v>
      </c>
      <c r="Y33" s="6">
        <v>0</v>
      </c>
      <c r="Z33" s="6">
        <v>163.58402940110113</v>
      </c>
      <c r="AA33" s="6">
        <v>0</v>
      </c>
      <c r="AB33" s="25"/>
      <c r="AC33" s="6">
        <v>1268.3452914066515</v>
      </c>
      <c r="AD33" s="6">
        <v>374.43865539612369</v>
      </c>
      <c r="AE33" s="6">
        <v>173.17253397294184</v>
      </c>
      <c r="AF33" s="6">
        <v>0</v>
      </c>
      <c r="AG33" s="6">
        <v>0</v>
      </c>
      <c r="AH33" s="25"/>
      <c r="AI33" s="6">
        <v>4058.323443031366</v>
      </c>
      <c r="AJ33" s="6">
        <v>1503.7273018847554</v>
      </c>
      <c r="AK33" s="6">
        <v>535.27790237859983</v>
      </c>
      <c r="AL33" s="6">
        <v>0</v>
      </c>
      <c r="AM33" s="6">
        <v>4.7022732898366186</v>
      </c>
      <c r="AN33" s="6">
        <v>0</v>
      </c>
      <c r="AO33" s="6">
        <v>791.77037673644986</v>
      </c>
      <c r="AP33" s="6">
        <v>0</v>
      </c>
      <c r="AQ33" s="6">
        <v>64.637652267357439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5"/>
      <c r="AX33" s="6">
        <v>0</v>
      </c>
      <c r="AY33" s="6">
        <v>0</v>
      </c>
      <c r="AZ33" s="6">
        <v>0</v>
      </c>
      <c r="BA33" s="6">
        <v>326.94652261742567</v>
      </c>
      <c r="BB33" s="6">
        <v>0</v>
      </c>
      <c r="BC33" s="6">
        <v>23824.474070538574</v>
      </c>
      <c r="BD33" s="6">
        <v>0</v>
      </c>
      <c r="BE33" s="6">
        <v>0</v>
      </c>
      <c r="BF33" s="6">
        <v>0</v>
      </c>
    </row>
    <row r="34" spans="1:58" ht="13.5" customHeight="1" x14ac:dyDescent="0.2">
      <c r="A34" s="2">
        <f t="shared" si="6"/>
        <v>16</v>
      </c>
      <c r="C34" s="3" t="s">
        <v>25</v>
      </c>
      <c r="E34" s="6">
        <v>222298.39979114232</v>
      </c>
      <c r="F34" s="6"/>
      <c r="G34" s="6">
        <v>222298.39979114232</v>
      </c>
      <c r="I34" s="6">
        <v>0</v>
      </c>
      <c r="M34" s="6">
        <f t="shared" si="5"/>
        <v>222298.39979114232</v>
      </c>
      <c r="O34" s="2" t="s">
        <v>158</v>
      </c>
      <c r="Q34" s="6">
        <v>42838.372422542503</v>
      </c>
      <c r="R34" s="6">
        <v>38228.647034396563</v>
      </c>
      <c r="S34" s="6">
        <v>134.83802171048626</v>
      </c>
      <c r="T34" s="6">
        <v>4386.4782756235654</v>
      </c>
      <c r="U34" s="6">
        <v>921.8601716161254</v>
      </c>
      <c r="V34" s="6">
        <v>0</v>
      </c>
      <c r="W34" s="6">
        <v>15.284660424194923</v>
      </c>
      <c r="X34" s="6">
        <v>0</v>
      </c>
      <c r="Y34" s="6">
        <v>0</v>
      </c>
      <c r="Z34" s="6">
        <v>1017.0761450312859</v>
      </c>
      <c r="AA34" s="6">
        <v>0</v>
      </c>
      <c r="AB34" s="25"/>
      <c r="AC34" s="6">
        <v>7885.8782503115035</v>
      </c>
      <c r="AD34" s="6">
        <v>2328.0550404294186</v>
      </c>
      <c r="AE34" s="6">
        <v>810.44391513221149</v>
      </c>
      <c r="AF34" s="6">
        <v>0</v>
      </c>
      <c r="AG34" s="6">
        <v>0</v>
      </c>
      <c r="AH34" s="25"/>
      <c r="AI34" s="6">
        <v>25232.438507842831</v>
      </c>
      <c r="AJ34" s="6">
        <v>9349.355025539855</v>
      </c>
      <c r="AK34" s="6">
        <v>3328.0656275850042</v>
      </c>
      <c r="AL34" s="6">
        <v>0</v>
      </c>
      <c r="AM34" s="6">
        <v>29.236166929131894</v>
      </c>
      <c r="AN34" s="6">
        <v>0</v>
      </c>
      <c r="AO34" s="6">
        <v>4922.7957366579994</v>
      </c>
      <c r="AP34" s="6">
        <v>0</v>
      </c>
      <c r="AQ34" s="6">
        <v>401.88161663851366</v>
      </c>
      <c r="AR34" s="6">
        <v>1079.1421318102198</v>
      </c>
      <c r="AS34" s="6">
        <v>0</v>
      </c>
      <c r="AT34" s="6">
        <v>13630.497518426917</v>
      </c>
      <c r="AU34" s="6">
        <v>0</v>
      </c>
      <c r="AV34" s="6">
        <v>1351.8446494140601</v>
      </c>
      <c r="AW34" s="25"/>
      <c r="AX34" s="6">
        <v>0</v>
      </c>
      <c r="AY34" s="6">
        <v>0</v>
      </c>
      <c r="AZ34" s="6">
        <v>0</v>
      </c>
      <c r="BA34" s="6">
        <v>1046.6598370082547</v>
      </c>
      <c r="BB34" s="6">
        <v>0</v>
      </c>
      <c r="BC34" s="6">
        <v>63164.989273335581</v>
      </c>
      <c r="BD34" s="6">
        <v>0</v>
      </c>
      <c r="BE34" s="6">
        <v>0</v>
      </c>
      <c r="BF34" s="6">
        <v>194.55976273607664</v>
      </c>
    </row>
    <row r="35" spans="1:58" ht="13.5" customHeight="1" x14ac:dyDescent="0.2">
      <c r="A35" s="2">
        <f t="shared" si="6"/>
        <v>17</v>
      </c>
      <c r="C35" s="3" t="s">
        <v>26</v>
      </c>
      <c r="E35" s="6">
        <v>36035.081316861513</v>
      </c>
      <c r="F35" s="6"/>
      <c r="G35" s="6">
        <v>36035.081316861513</v>
      </c>
      <c r="I35" s="6">
        <v>0</v>
      </c>
      <c r="M35" s="6">
        <f t="shared" si="5"/>
        <v>36035.081316861513</v>
      </c>
      <c r="O35" s="2" t="s">
        <v>159</v>
      </c>
      <c r="Q35" s="6">
        <v>4362.2884647025567</v>
      </c>
      <c r="R35" s="6">
        <v>3892.8739947080398</v>
      </c>
      <c r="S35" s="6">
        <v>13.730735166806712</v>
      </c>
      <c r="T35" s="6">
        <v>446.68091947283546</v>
      </c>
      <c r="U35" s="6">
        <v>93.874247906617086</v>
      </c>
      <c r="V35" s="6">
        <v>0</v>
      </c>
      <c r="W35" s="6">
        <v>1.5564573088279787</v>
      </c>
      <c r="X35" s="6">
        <v>0</v>
      </c>
      <c r="Y35" s="6">
        <v>0</v>
      </c>
      <c r="Z35" s="6">
        <v>103.57021717424988</v>
      </c>
      <c r="AA35" s="6">
        <v>0</v>
      </c>
      <c r="AB35" s="25"/>
      <c r="AC35" s="6">
        <v>803.02947521134956</v>
      </c>
      <c r="AD35" s="6">
        <v>237.06894248656769</v>
      </c>
      <c r="AE35" s="6">
        <v>53.751533526444703</v>
      </c>
      <c r="AF35" s="6">
        <v>0</v>
      </c>
      <c r="AG35" s="6">
        <v>0</v>
      </c>
      <c r="AH35" s="25"/>
      <c r="AI35" s="6">
        <v>2569.4527876403986</v>
      </c>
      <c r="AJ35" s="6">
        <v>952.05726254108663</v>
      </c>
      <c r="AK35" s="6">
        <v>338.90135119483335</v>
      </c>
      <c r="AL35" s="6">
        <v>0</v>
      </c>
      <c r="AM35" s="6">
        <v>2.9771577801578162</v>
      </c>
      <c r="AN35" s="6">
        <v>0</v>
      </c>
      <c r="AO35" s="6">
        <v>501.29484015619789</v>
      </c>
      <c r="AP35" s="6">
        <v>0</v>
      </c>
      <c r="AQ35" s="6">
        <v>40.924139767636717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5"/>
      <c r="AX35" s="6">
        <v>0</v>
      </c>
      <c r="AY35" s="6">
        <v>21621.048790116907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</row>
    <row r="36" spans="1:58" ht="13.5" customHeight="1" x14ac:dyDescent="0.2">
      <c r="A36" s="2">
        <f t="shared" si="6"/>
        <v>18</v>
      </c>
      <c r="C36" s="3" t="s">
        <v>27</v>
      </c>
      <c r="E36" s="6">
        <v>84162.0574677486</v>
      </c>
      <c r="F36" s="6"/>
      <c r="G36" s="6">
        <v>84162.0574677486</v>
      </c>
      <c r="I36" s="6">
        <v>0</v>
      </c>
      <c r="M36" s="6">
        <f t="shared" si="5"/>
        <v>84162.0574677486</v>
      </c>
      <c r="O36" s="2" t="s">
        <v>160</v>
      </c>
      <c r="Q36" s="6">
        <v>16117.983409016764</v>
      </c>
      <c r="R36" s="6">
        <v>14383.569304918787</v>
      </c>
      <c r="S36" s="6">
        <v>50.732949781505056</v>
      </c>
      <c r="T36" s="6">
        <v>1650.4171394081386</v>
      </c>
      <c r="U36" s="6">
        <v>346.85087484143475</v>
      </c>
      <c r="V36" s="6">
        <v>0</v>
      </c>
      <c r="W36" s="6">
        <v>5.750869820628151</v>
      </c>
      <c r="X36" s="6">
        <v>0</v>
      </c>
      <c r="Y36" s="6">
        <v>0</v>
      </c>
      <c r="Z36" s="6">
        <v>382.67598660434919</v>
      </c>
      <c r="AA36" s="6">
        <v>0</v>
      </c>
      <c r="AB36" s="25"/>
      <c r="AC36" s="6">
        <v>2967.0701199927421</v>
      </c>
      <c r="AD36" s="6">
        <v>875.9331971532489</v>
      </c>
      <c r="AE36" s="6">
        <v>198.60363031895861</v>
      </c>
      <c r="AF36" s="6">
        <v>0</v>
      </c>
      <c r="AG36" s="6">
        <v>0</v>
      </c>
      <c r="AH36" s="25"/>
      <c r="AI36" s="6">
        <v>9493.7319566425449</v>
      </c>
      <c r="AJ36" s="6">
        <v>3517.7048208152987</v>
      </c>
      <c r="AK36" s="6">
        <v>1252.1882493674434</v>
      </c>
      <c r="AL36" s="6">
        <v>0</v>
      </c>
      <c r="AM36" s="6">
        <v>11.000139054279797</v>
      </c>
      <c r="AN36" s="6">
        <v>0</v>
      </c>
      <c r="AO36" s="6">
        <v>1852.2071573307189</v>
      </c>
      <c r="AP36" s="6">
        <v>0</v>
      </c>
      <c r="AQ36" s="6">
        <v>151.20838778552158</v>
      </c>
      <c r="AR36" s="6">
        <v>2076.4128064312176</v>
      </c>
      <c r="AS36" s="6">
        <v>0</v>
      </c>
      <c r="AT36" s="6">
        <v>26226.887794487418</v>
      </c>
      <c r="AU36" s="6">
        <v>0</v>
      </c>
      <c r="AV36" s="6">
        <v>2601.1286739775969</v>
      </c>
      <c r="AW36" s="25"/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</row>
    <row r="37" spans="1:58" ht="13.5" customHeight="1" x14ac:dyDescent="0.2">
      <c r="A37" s="2">
        <f t="shared" si="6"/>
        <v>19</v>
      </c>
      <c r="C37" s="3" t="s">
        <v>28</v>
      </c>
      <c r="E37" s="6">
        <v>45234.310315502837</v>
      </c>
      <c r="F37" s="6"/>
      <c r="G37" s="6">
        <v>45234.310315502837</v>
      </c>
      <c r="I37" s="6">
        <v>26965.613624531987</v>
      </c>
      <c r="K37" s="8" t="s">
        <v>155</v>
      </c>
      <c r="M37" s="6">
        <f t="shared" si="5"/>
        <v>18268.69669097085</v>
      </c>
      <c r="O37" s="2" t="s">
        <v>161</v>
      </c>
      <c r="Q37" s="6">
        <v>2637.7698516120222</v>
      </c>
      <c r="R37" s="6">
        <v>2529.4676480563858</v>
      </c>
      <c r="S37" s="6">
        <v>14.467385686391882</v>
      </c>
      <c r="T37" s="6">
        <v>563.46025954420077</v>
      </c>
      <c r="U37" s="6">
        <v>201.41723070633964</v>
      </c>
      <c r="V37" s="6">
        <v>0</v>
      </c>
      <c r="W37" s="6">
        <v>27.768166438825148</v>
      </c>
      <c r="X37" s="6">
        <v>8.28810217614941</v>
      </c>
      <c r="Y37" s="6">
        <v>170.49878183428564</v>
      </c>
      <c r="Z37" s="6">
        <v>99.609220593889546</v>
      </c>
      <c r="AA37" s="6">
        <v>0</v>
      </c>
      <c r="AB37" s="25"/>
      <c r="AC37" s="6">
        <v>521.64619510768318</v>
      </c>
      <c r="AD37" s="6">
        <v>170.94151915140787</v>
      </c>
      <c r="AE37" s="6">
        <v>84.862603701989173</v>
      </c>
      <c r="AF37" s="6">
        <v>3.0078944002510593</v>
      </c>
      <c r="AG37" s="6">
        <v>0</v>
      </c>
      <c r="AH37" s="25"/>
      <c r="AI37" s="6">
        <v>1716.9053132616391</v>
      </c>
      <c r="AJ37" s="6">
        <v>695.89935618993957</v>
      </c>
      <c r="AK37" s="6">
        <v>313.12411881749091</v>
      </c>
      <c r="AL37" s="6">
        <v>0.12553715174060676</v>
      </c>
      <c r="AM37" s="6">
        <v>2.3238610201743946</v>
      </c>
      <c r="AN37" s="6">
        <v>29.055411460565253</v>
      </c>
      <c r="AO37" s="6">
        <v>376.45782455781506</v>
      </c>
      <c r="AP37" s="6">
        <v>40.085355131002537</v>
      </c>
      <c r="AQ37" s="6">
        <v>47.508837551499525</v>
      </c>
      <c r="AR37" s="6">
        <v>228.12859010098387</v>
      </c>
      <c r="AS37" s="6">
        <v>21.746880319649371</v>
      </c>
      <c r="AT37" s="6">
        <v>2875.9154803017664</v>
      </c>
      <c r="AU37" s="6">
        <v>24.195709049855854</v>
      </c>
      <c r="AV37" s="6">
        <v>144.37867091195176</v>
      </c>
      <c r="AW37" s="25"/>
      <c r="AX37" s="6">
        <v>0</v>
      </c>
      <c r="AY37" s="6">
        <v>0</v>
      </c>
      <c r="AZ37" s="6">
        <v>0</v>
      </c>
      <c r="BA37" s="6">
        <v>7629.5676914774231</v>
      </c>
      <c r="BB37" s="6">
        <v>3069.6681650491919</v>
      </c>
      <c r="BC37" s="6">
        <v>20353.954397591489</v>
      </c>
      <c r="BD37" s="6">
        <v>123.07065076262866</v>
      </c>
      <c r="BE37" s="6">
        <v>450.01410478912021</v>
      </c>
      <c r="BF37" s="6">
        <v>58.979500997080464</v>
      </c>
    </row>
    <row r="38" spans="1:58" ht="13.5" customHeight="1" x14ac:dyDescent="0.2">
      <c r="A38" s="2">
        <f t="shared" si="6"/>
        <v>20</v>
      </c>
      <c r="C38" s="3" t="s">
        <v>29</v>
      </c>
      <c r="E38" s="16">
        <f>SUM(E31:E37)</f>
        <v>468428.67730380886</v>
      </c>
      <c r="G38" s="16">
        <f>SUM(G31:G37)</f>
        <v>468428.67730380886</v>
      </c>
      <c r="I38" s="16">
        <f>SUM(I31:I37)</f>
        <v>26965.613624531987</v>
      </c>
      <c r="M38" s="16">
        <f>SUM(M31:M37)</f>
        <v>441463.06367927685</v>
      </c>
      <c r="Q38" s="16">
        <f t="shared" ref="Q38:BF38" si="7">SUM(Q31:Q37)</f>
        <v>78332.470711804926</v>
      </c>
      <c r="R38" s="16">
        <f t="shared" si="7"/>
        <v>70078.859418034452</v>
      </c>
      <c r="S38" s="16">
        <f t="shared" si="7"/>
        <v>252.72395662428664</v>
      </c>
      <c r="T38" s="16">
        <f t="shared" si="7"/>
        <v>8314.2953666300473</v>
      </c>
      <c r="U38" s="16">
        <f t="shared" si="7"/>
        <v>1830.3290212179922</v>
      </c>
      <c r="V38" s="16">
        <f t="shared" si="7"/>
        <v>0</v>
      </c>
      <c r="W38" s="16">
        <f t="shared" si="7"/>
        <v>54.77591050405583</v>
      </c>
      <c r="X38" s="16">
        <f t="shared" si="7"/>
        <v>8.28810217614941</v>
      </c>
      <c r="Y38" s="16">
        <f t="shared" si="7"/>
        <v>170.49878183428564</v>
      </c>
      <c r="Z38" s="16">
        <f t="shared" si="7"/>
        <v>1896.7660731186822</v>
      </c>
      <c r="AA38" s="16">
        <f t="shared" si="7"/>
        <v>0</v>
      </c>
      <c r="AB38" s="26"/>
      <c r="AC38" s="16">
        <f t="shared" si="7"/>
        <v>14455.863613300689</v>
      </c>
      <c r="AD38" s="16">
        <f t="shared" si="7"/>
        <v>4284.5765595582534</v>
      </c>
      <c r="AE38" s="16">
        <f t="shared" si="7"/>
        <v>1421.8054132141349</v>
      </c>
      <c r="AF38" s="16">
        <f t="shared" si="7"/>
        <v>3.0078944002510593</v>
      </c>
      <c r="AG38" s="16">
        <f t="shared" si="7"/>
        <v>0</v>
      </c>
      <c r="AH38" s="26"/>
      <c r="AI38" s="16">
        <f t="shared" si="7"/>
        <v>46302.209955211823</v>
      </c>
      <c r="AJ38" s="16">
        <f t="shared" si="7"/>
        <v>17216.05621260624</v>
      </c>
      <c r="AK38" s="16">
        <f t="shared" si="7"/>
        <v>6193.7614511212914</v>
      </c>
      <c r="AL38" s="16">
        <f t="shared" si="7"/>
        <v>0.12553715174060676</v>
      </c>
      <c r="AM38" s="16">
        <f t="shared" si="7"/>
        <v>53.983688059606024</v>
      </c>
      <c r="AN38" s="16">
        <f t="shared" si="7"/>
        <v>29.055411460565253</v>
      </c>
      <c r="AO38" s="16">
        <f t="shared" si="7"/>
        <v>9074.9570814080671</v>
      </c>
      <c r="AP38" s="16">
        <f t="shared" si="7"/>
        <v>40.085355131002537</v>
      </c>
      <c r="AQ38" s="16">
        <f t="shared" si="7"/>
        <v>757.62705709093211</v>
      </c>
      <c r="AR38" s="16">
        <f t="shared" si="7"/>
        <v>3557.8476970426973</v>
      </c>
      <c r="AS38" s="16">
        <f t="shared" si="7"/>
        <v>21.746880319649371</v>
      </c>
      <c r="AT38" s="16">
        <f t="shared" si="7"/>
        <v>44933.144724140941</v>
      </c>
      <c r="AU38" s="16">
        <f t="shared" si="7"/>
        <v>24.195709049855854</v>
      </c>
      <c r="AV38" s="16">
        <f t="shared" si="7"/>
        <v>4315.5279811702967</v>
      </c>
      <c r="AW38" s="26"/>
      <c r="AX38" s="16">
        <f t="shared" si="7"/>
        <v>0</v>
      </c>
      <c r="AY38" s="16">
        <f t="shared" si="7"/>
        <v>21621.048790116907</v>
      </c>
      <c r="AZ38" s="16">
        <f t="shared" si="7"/>
        <v>0</v>
      </c>
      <c r="BA38" s="16">
        <f t="shared" si="7"/>
        <v>9126.7789312132263</v>
      </c>
      <c r="BB38" s="16">
        <f t="shared" si="7"/>
        <v>3069.6681650491919</v>
      </c>
      <c r="BC38" s="16">
        <f t="shared" si="7"/>
        <v>120126.96957380623</v>
      </c>
      <c r="BD38" s="16">
        <f t="shared" si="7"/>
        <v>123.07065076262866</v>
      </c>
      <c r="BE38" s="16">
        <f t="shared" si="7"/>
        <v>450.01410478912021</v>
      </c>
      <c r="BF38" s="16">
        <f t="shared" si="7"/>
        <v>286.54152468860298</v>
      </c>
    </row>
    <row r="39" spans="1:58" ht="13.5" customHeight="1" x14ac:dyDescent="0.2">
      <c r="E39" s="7"/>
      <c r="G39" s="7"/>
      <c r="I39" s="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25"/>
      <c r="AC39" s="6"/>
      <c r="AD39" s="6"/>
      <c r="AE39" s="6"/>
      <c r="AF39" s="6"/>
      <c r="AG39" s="6"/>
      <c r="AH39" s="25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25"/>
      <c r="AX39" s="6"/>
      <c r="AY39" s="6"/>
      <c r="AZ39" s="6"/>
      <c r="BA39" s="6"/>
      <c r="BB39" s="6"/>
      <c r="BC39" s="6"/>
      <c r="BD39" s="6"/>
      <c r="BE39" s="6"/>
      <c r="BF39" s="6"/>
    </row>
    <row r="40" spans="1:58" ht="13.5" customHeight="1" x14ac:dyDescent="0.2">
      <c r="C40" s="13" t="s">
        <v>30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25"/>
      <c r="AC40" s="6"/>
      <c r="AD40" s="6"/>
      <c r="AE40" s="6"/>
      <c r="AF40" s="6"/>
      <c r="AG40" s="6"/>
      <c r="AH40" s="2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25"/>
      <c r="AX40" s="6"/>
      <c r="AY40" s="6"/>
      <c r="AZ40" s="6"/>
      <c r="BA40" s="6"/>
      <c r="BB40" s="6"/>
      <c r="BC40" s="6"/>
      <c r="BD40" s="6"/>
      <c r="BE40" s="6"/>
      <c r="BF40" s="6"/>
    </row>
    <row r="41" spans="1:58" ht="13.5" customHeight="1" x14ac:dyDescent="0.2">
      <c r="A41" s="2">
        <f>A38+1</f>
        <v>21</v>
      </c>
      <c r="C41" s="3" t="s">
        <v>31</v>
      </c>
      <c r="E41" s="6">
        <v>267297.45439700375</v>
      </c>
      <c r="F41" s="6"/>
      <c r="G41" s="6">
        <v>267297.45439700375</v>
      </c>
      <c r="H41" s="6"/>
      <c r="I41" s="6">
        <v>0</v>
      </c>
      <c r="J41" s="6"/>
      <c r="K41" s="6"/>
      <c r="L41" s="6"/>
      <c r="M41" s="6">
        <f>G41-I41</f>
        <v>267297.45439700375</v>
      </c>
      <c r="O41" s="2" t="s">
        <v>163</v>
      </c>
      <c r="Q41" s="6">
        <v>62640.697062848427</v>
      </c>
      <c r="R41" s="6">
        <v>55900.095232004343</v>
      </c>
      <c r="S41" s="6">
        <v>197.16780056927871</v>
      </c>
      <c r="T41" s="6">
        <v>6414.1572449543009</v>
      </c>
      <c r="U41" s="6">
        <v>1347.9962117824059</v>
      </c>
      <c r="V41" s="6">
        <v>10999.319117252859</v>
      </c>
      <c r="W41" s="6">
        <v>22.350097102117623</v>
      </c>
      <c r="X41" s="6">
        <v>0</v>
      </c>
      <c r="Y41" s="6">
        <v>0</v>
      </c>
      <c r="Z41" s="6">
        <v>1487.2264067910451</v>
      </c>
      <c r="AA41" s="6">
        <v>0</v>
      </c>
      <c r="AB41" s="25"/>
      <c r="AC41" s="6">
        <v>11531.178301543654</v>
      </c>
      <c r="AD41" s="6">
        <v>3440.2430484909919</v>
      </c>
      <c r="AE41" s="6">
        <v>9038.4851642427366</v>
      </c>
      <c r="AF41" s="6">
        <v>0</v>
      </c>
      <c r="AG41" s="6">
        <v>4036.2041177559945</v>
      </c>
      <c r="AH41" s="25"/>
      <c r="AI41" s="6">
        <v>36896.302248285218</v>
      </c>
      <c r="AJ41" s="6">
        <v>13671.157020421242</v>
      </c>
      <c r="AK41" s="6">
        <v>4866.4862597143874</v>
      </c>
      <c r="AL41" s="6">
        <v>0</v>
      </c>
      <c r="AM41" s="6">
        <v>42.75078095457495</v>
      </c>
      <c r="AN41" s="6">
        <v>0</v>
      </c>
      <c r="AO41" s="6">
        <v>7198.3910453144535</v>
      </c>
      <c r="AP41" s="6">
        <v>0</v>
      </c>
      <c r="AQ41" s="6">
        <v>587.65408626341127</v>
      </c>
      <c r="AR41" s="6">
        <v>2466.4929880518393</v>
      </c>
      <c r="AS41" s="6">
        <v>0</v>
      </c>
      <c r="AT41" s="6">
        <v>31153.937523004977</v>
      </c>
      <c r="AU41" s="6">
        <v>0</v>
      </c>
      <c r="AV41" s="6">
        <v>3089.783310676592</v>
      </c>
      <c r="AW41" s="25"/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269.3793289788822</v>
      </c>
    </row>
    <row r="42" spans="1:58" ht="13.5" customHeight="1" x14ac:dyDescent="0.2">
      <c r="A42" s="2">
        <f>A41+1</f>
        <v>22</v>
      </c>
      <c r="C42" s="3" t="s">
        <v>32</v>
      </c>
      <c r="E42" s="6">
        <v>49032.552852704932</v>
      </c>
      <c r="F42" s="6"/>
      <c r="G42" s="6">
        <v>49032.552852704932</v>
      </c>
      <c r="H42" s="6"/>
      <c r="I42" s="6">
        <v>0</v>
      </c>
      <c r="J42" s="6"/>
      <c r="K42" s="6"/>
      <c r="L42" s="6"/>
      <c r="M42" s="6">
        <f>G42-I42</f>
        <v>49032.552852704932</v>
      </c>
      <c r="O42" s="2" t="s">
        <v>164</v>
      </c>
      <c r="Q42" s="6">
        <v>15393.408107383553</v>
      </c>
      <c r="R42" s="6">
        <v>13736.963659336388</v>
      </c>
      <c r="S42" s="6">
        <v>44.682052586329391</v>
      </c>
      <c r="T42" s="6">
        <v>957.43538304528352</v>
      </c>
      <c r="U42" s="6">
        <v>34.614379930928791</v>
      </c>
      <c r="V42" s="6">
        <v>0</v>
      </c>
      <c r="W42" s="6">
        <v>3.8346398354769748</v>
      </c>
      <c r="X42" s="6">
        <v>0</v>
      </c>
      <c r="Y42" s="6">
        <v>0</v>
      </c>
      <c r="Z42" s="6">
        <v>0</v>
      </c>
      <c r="AA42" s="6">
        <v>0</v>
      </c>
      <c r="AB42" s="25"/>
      <c r="AC42" s="6">
        <v>2833.6870737018558</v>
      </c>
      <c r="AD42" s="6">
        <v>845.40989671424734</v>
      </c>
      <c r="AE42" s="6">
        <v>227.96394775838834</v>
      </c>
      <c r="AF42" s="6">
        <v>0</v>
      </c>
      <c r="AG42" s="6">
        <v>38.366105388621925</v>
      </c>
      <c r="AH42" s="25"/>
      <c r="AI42" s="6">
        <v>9066.9463271039967</v>
      </c>
      <c r="AJ42" s="6">
        <v>3359.5682868011886</v>
      </c>
      <c r="AK42" s="6">
        <v>948.05308818372794</v>
      </c>
      <c r="AL42" s="6">
        <v>0</v>
      </c>
      <c r="AM42" s="6">
        <v>10.505633701407726</v>
      </c>
      <c r="AN42" s="6">
        <v>0</v>
      </c>
      <c r="AO42" s="6">
        <v>920.99412185154563</v>
      </c>
      <c r="AP42" s="6">
        <v>0</v>
      </c>
      <c r="AQ42" s="6">
        <v>62.946478287348405</v>
      </c>
      <c r="AR42" s="6">
        <v>416.34345412994179</v>
      </c>
      <c r="AS42" s="6">
        <v>0</v>
      </c>
      <c r="AT42" s="6">
        <v>130.83021696470115</v>
      </c>
      <c r="AU42" s="6">
        <v>0</v>
      </c>
      <c r="AV42" s="6">
        <v>0</v>
      </c>
      <c r="AW42" s="25"/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</row>
    <row r="43" spans="1:58" ht="13.5" customHeight="1" x14ac:dyDescent="0.2">
      <c r="A43" s="2">
        <f t="shared" ref="A43" si="8">A42+1</f>
        <v>23</v>
      </c>
      <c r="C43" s="3" t="s">
        <v>33</v>
      </c>
      <c r="E43" s="6">
        <v>499471.41182706389</v>
      </c>
      <c r="F43" s="6"/>
      <c r="G43" s="6">
        <v>498638.52333719988</v>
      </c>
      <c r="H43" s="6"/>
      <c r="I43" s="6">
        <v>0</v>
      </c>
      <c r="J43" s="6"/>
      <c r="K43" s="6"/>
      <c r="L43" s="6"/>
      <c r="M43" s="6">
        <f>G43-I43</f>
        <v>498638.52333719988</v>
      </c>
      <c r="O43" s="2" t="s">
        <v>165</v>
      </c>
      <c r="Q43" s="6">
        <v>159405.03409124355</v>
      </c>
      <c r="R43" s="6">
        <v>142251.87464343038</v>
      </c>
      <c r="S43" s="6">
        <v>334.62251936744497</v>
      </c>
      <c r="T43" s="6">
        <v>8202.1867057067957</v>
      </c>
      <c r="U43" s="6">
        <v>323.04210951454718</v>
      </c>
      <c r="V43" s="6">
        <v>0</v>
      </c>
      <c r="W43" s="6">
        <v>24.410559446591598</v>
      </c>
      <c r="X43" s="6">
        <v>50.493474431502548</v>
      </c>
      <c r="Y43" s="6">
        <v>250.92989717016405</v>
      </c>
      <c r="Z43" s="6">
        <v>0</v>
      </c>
      <c r="AA43" s="6">
        <v>0</v>
      </c>
      <c r="AB43" s="25"/>
      <c r="AC43" s="6">
        <v>29343.988117270634</v>
      </c>
      <c r="AD43" s="6">
        <v>8754.5651012896542</v>
      </c>
      <c r="AE43" s="6">
        <v>317.66843926164353</v>
      </c>
      <c r="AF43" s="6">
        <v>2619.6256216206284</v>
      </c>
      <c r="AG43" s="6">
        <v>0</v>
      </c>
      <c r="AH43" s="25"/>
      <c r="AI43" s="6">
        <v>93891.935969802013</v>
      </c>
      <c r="AJ43" s="6">
        <v>34789.703069883035</v>
      </c>
      <c r="AK43" s="6">
        <v>7671.4675294762483</v>
      </c>
      <c r="AL43" s="6">
        <v>2.6098368527070734</v>
      </c>
      <c r="AM43" s="6">
        <v>84.609173483494274</v>
      </c>
      <c r="AN43" s="6">
        <v>48.958687200209489</v>
      </c>
      <c r="AO43" s="6">
        <v>6380.7873752828573</v>
      </c>
      <c r="AP43" s="6">
        <v>92.253395913486443</v>
      </c>
      <c r="AQ43" s="6">
        <v>0</v>
      </c>
      <c r="AR43" s="6">
        <v>2440.1265179553598</v>
      </c>
      <c r="AS43" s="6">
        <v>17.521525946922484</v>
      </c>
      <c r="AT43" s="6">
        <v>796.33500696230442</v>
      </c>
      <c r="AU43" s="6">
        <v>543.77396868769233</v>
      </c>
      <c r="AV43" s="6">
        <v>0</v>
      </c>
      <c r="AW43" s="25"/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</row>
    <row r="44" spans="1:58" ht="13.5" customHeight="1" x14ac:dyDescent="0.2">
      <c r="C44" s="3" t="s">
        <v>34</v>
      </c>
      <c r="E44" s="6"/>
      <c r="F44" s="6"/>
      <c r="G44" s="6"/>
      <c r="H44" s="6"/>
      <c r="I44" s="6"/>
      <c r="J44" s="6"/>
      <c r="K44" s="6"/>
      <c r="L44" s="6"/>
      <c r="M44" s="6"/>
    </row>
    <row r="45" spans="1:58" ht="13.5" customHeight="1" x14ac:dyDescent="0.2">
      <c r="A45" s="2">
        <f>A43+1</f>
        <v>24</v>
      </c>
      <c r="C45" s="12" t="s">
        <v>35</v>
      </c>
      <c r="E45" s="6">
        <v>118115.50460668681</v>
      </c>
      <c r="F45" s="6"/>
      <c r="G45" s="6">
        <v>118115.50460668681</v>
      </c>
      <c r="H45" s="6"/>
      <c r="I45" s="6">
        <v>0</v>
      </c>
      <c r="J45" s="6"/>
      <c r="K45" s="6"/>
      <c r="L45" s="6"/>
      <c r="M45" s="6">
        <f t="shared" ref="M45:M50" si="9">G45-I45</f>
        <v>118115.50460668681</v>
      </c>
      <c r="O45" s="2" t="s">
        <v>166</v>
      </c>
      <c r="Q45" s="6">
        <v>39954.332367755385</v>
      </c>
      <c r="R45" s="6">
        <v>24392.428603700639</v>
      </c>
      <c r="S45" s="6">
        <v>184.73747524735791</v>
      </c>
      <c r="T45" s="6">
        <v>1664.9070491573088</v>
      </c>
      <c r="U45" s="6">
        <v>714.84768900906158</v>
      </c>
      <c r="V45" s="6">
        <v>139.25157143873889</v>
      </c>
      <c r="W45" s="6">
        <v>661.02361534366537</v>
      </c>
      <c r="X45" s="6">
        <v>233.43877489657123</v>
      </c>
      <c r="Y45" s="6">
        <v>262.02972680496083</v>
      </c>
      <c r="Z45" s="6">
        <v>33.69032795198293</v>
      </c>
      <c r="AA45" s="6">
        <v>0</v>
      </c>
      <c r="AB45" s="25"/>
      <c r="AC45" s="6">
        <v>4438.9562063197327</v>
      </c>
      <c r="AD45" s="6">
        <v>1404.387623907601</v>
      </c>
      <c r="AE45" s="6">
        <v>931.12032184095222</v>
      </c>
      <c r="AF45" s="6">
        <v>62.982296081059019</v>
      </c>
      <c r="AG45" s="6">
        <v>717.18715307386026</v>
      </c>
      <c r="AH45" s="25"/>
      <c r="AI45" s="6">
        <v>25929.206073475027</v>
      </c>
      <c r="AJ45" s="6">
        <v>5832.6714468438149</v>
      </c>
      <c r="AK45" s="6">
        <v>3793.5025278462781</v>
      </c>
      <c r="AL45" s="6">
        <v>1.5208841282015348</v>
      </c>
      <c r="AM45" s="6">
        <v>21.666346437717863</v>
      </c>
      <c r="AN45" s="6">
        <v>270.89598092565882</v>
      </c>
      <c r="AO45" s="6">
        <v>2601.8623555395016</v>
      </c>
      <c r="AP45" s="6">
        <v>277.0471742652548</v>
      </c>
      <c r="AQ45" s="6">
        <v>14.128103887367409</v>
      </c>
      <c r="AR45" s="6">
        <v>627.82817381424832</v>
      </c>
      <c r="AS45" s="6">
        <v>59.84915854342799</v>
      </c>
      <c r="AT45" s="6">
        <v>2777.7372495714553</v>
      </c>
      <c r="AU45" s="6">
        <v>23.36971401556125</v>
      </c>
      <c r="AV45" s="6">
        <v>88.898614864400031</v>
      </c>
      <c r="AW45" s="25"/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</row>
    <row r="46" spans="1:58" ht="13.5" customHeight="1" x14ac:dyDescent="0.2">
      <c r="A46" s="2">
        <f>A45+1</f>
        <v>25</v>
      </c>
      <c r="C46" s="12" t="s">
        <v>36</v>
      </c>
      <c r="E46" s="6">
        <v>62581.446359252222</v>
      </c>
      <c r="F46" s="6"/>
      <c r="G46" s="6">
        <v>62581.446359252222</v>
      </c>
      <c r="H46" s="6"/>
      <c r="I46" s="6">
        <v>0</v>
      </c>
      <c r="J46" s="6"/>
      <c r="K46" s="6"/>
      <c r="L46" s="6"/>
      <c r="M46" s="6">
        <f t="shared" si="9"/>
        <v>62581.446359252222</v>
      </c>
      <c r="O46" s="2" t="s">
        <v>167</v>
      </c>
      <c r="Q46" s="6">
        <v>17198.076047187387</v>
      </c>
      <c r="R46" s="6">
        <v>15831.160924455709</v>
      </c>
      <c r="S46" s="6">
        <v>165.42193853571555</v>
      </c>
      <c r="T46" s="6">
        <v>1374.4951246026774</v>
      </c>
      <c r="U46" s="6">
        <v>624.96251637795604</v>
      </c>
      <c r="V46" s="6">
        <v>64.456540254207439</v>
      </c>
      <c r="W46" s="6">
        <v>601.45907848334025</v>
      </c>
      <c r="X46" s="6">
        <v>160.49620832791931</v>
      </c>
      <c r="Y46" s="6">
        <v>197.31517566836843</v>
      </c>
      <c r="Z46" s="6">
        <v>15.594524050091421</v>
      </c>
      <c r="AA46" s="6">
        <v>0</v>
      </c>
      <c r="AB46" s="25"/>
      <c r="AC46" s="6">
        <v>2052.6772407023414</v>
      </c>
      <c r="AD46" s="6">
        <v>786.21617618382754</v>
      </c>
      <c r="AE46" s="6">
        <v>710.5968574198223</v>
      </c>
      <c r="AF46" s="6">
        <v>29.153142479524149</v>
      </c>
      <c r="AG46" s="6">
        <v>339.56617373202516</v>
      </c>
      <c r="AH46" s="25"/>
      <c r="AI46" s="6">
        <v>11062.579160496025</v>
      </c>
      <c r="AJ46" s="6">
        <v>3628.6516290391796</v>
      </c>
      <c r="AK46" s="6">
        <v>3210.4197228865228</v>
      </c>
      <c r="AL46" s="6">
        <v>1.2871156314150054</v>
      </c>
      <c r="AM46" s="6">
        <v>15.012925976320497</v>
      </c>
      <c r="AN46" s="6">
        <v>187.7077577712738</v>
      </c>
      <c r="AO46" s="6">
        <v>2200.5443112734083</v>
      </c>
      <c r="AP46" s="6">
        <v>234.31469462087122</v>
      </c>
      <c r="AQ46" s="6">
        <v>6.5395936830224173</v>
      </c>
      <c r="AR46" s="6">
        <v>469.05970949388222</v>
      </c>
      <c r="AS46" s="6">
        <v>44.714191064861915</v>
      </c>
      <c r="AT46" s="6">
        <v>1316.7406048857661</v>
      </c>
      <c r="AU46" s="6">
        <v>11.078028122928083</v>
      </c>
      <c r="AV46" s="6">
        <v>41.149245845827544</v>
      </c>
      <c r="AW46" s="25"/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</row>
    <row r="47" spans="1:58" ht="13.5" customHeight="1" x14ac:dyDescent="0.2">
      <c r="A47" s="2">
        <f>A46+1</f>
        <v>26</v>
      </c>
      <c r="C47" s="3" t="s">
        <v>37</v>
      </c>
      <c r="E47" s="6">
        <v>354054.3311281724</v>
      </c>
      <c r="F47" s="6"/>
      <c r="G47" s="6">
        <v>353463.93141719705</v>
      </c>
      <c r="H47" s="6"/>
      <c r="I47" s="6">
        <v>0</v>
      </c>
      <c r="J47" s="6"/>
      <c r="K47" s="6"/>
      <c r="L47" s="6"/>
      <c r="M47" s="6">
        <f t="shared" si="9"/>
        <v>353463.93141719705</v>
      </c>
      <c r="O47" s="2" t="s">
        <v>168</v>
      </c>
      <c r="Q47" s="6">
        <v>194895.6721058579</v>
      </c>
      <c r="R47" s="6">
        <v>15606.266570938549</v>
      </c>
      <c r="S47" s="6">
        <v>1.2640832586432935</v>
      </c>
      <c r="T47" s="6">
        <v>37.561331113972152</v>
      </c>
      <c r="U47" s="6">
        <v>1.9864165492966039</v>
      </c>
      <c r="V47" s="6">
        <v>0.36116664532665527</v>
      </c>
      <c r="W47" s="6">
        <v>3.701958114598217</v>
      </c>
      <c r="X47" s="6">
        <v>0.4514583066583191</v>
      </c>
      <c r="Y47" s="6">
        <v>0.99320827464830197</v>
      </c>
      <c r="Z47" s="6">
        <v>9.0291661331663817E-2</v>
      </c>
      <c r="AA47" s="6">
        <v>0</v>
      </c>
      <c r="AB47" s="25"/>
      <c r="AC47" s="6">
        <v>33332.85222492856</v>
      </c>
      <c r="AD47" s="6">
        <v>199.00282157498705</v>
      </c>
      <c r="AE47" s="6">
        <v>5.5980830025631567</v>
      </c>
      <c r="AF47" s="6">
        <v>0.36116664532665527</v>
      </c>
      <c r="AG47" s="6">
        <v>1.083499935979966</v>
      </c>
      <c r="AH47" s="25"/>
      <c r="AI47" s="6">
        <v>108610.65057565087</v>
      </c>
      <c r="AJ47" s="6">
        <v>728.56341528519545</v>
      </c>
      <c r="AK47" s="6">
        <v>20.315623799624362</v>
      </c>
      <c r="AL47" s="6">
        <v>0</v>
      </c>
      <c r="AM47" s="6">
        <v>0.63204162932164676</v>
      </c>
      <c r="AN47" s="6">
        <v>2.7087498399499146</v>
      </c>
      <c r="AO47" s="6">
        <v>5.1466246959048378</v>
      </c>
      <c r="AP47" s="6">
        <v>0.36116664532665527</v>
      </c>
      <c r="AQ47" s="6">
        <v>0.36116664532665527</v>
      </c>
      <c r="AR47" s="6">
        <v>4.1534164212565354</v>
      </c>
      <c r="AS47" s="6">
        <v>0</v>
      </c>
      <c r="AT47" s="6">
        <v>3.701958114598217</v>
      </c>
      <c r="AU47" s="6">
        <v>0</v>
      </c>
      <c r="AV47" s="6">
        <v>9.0291661331663817E-2</v>
      </c>
      <c r="AW47" s="25"/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</row>
    <row r="48" spans="1:58" ht="13.5" customHeight="1" x14ac:dyDescent="0.2">
      <c r="A48" s="2">
        <f>A47+1</f>
        <v>27</v>
      </c>
      <c r="C48" s="3" t="s">
        <v>38</v>
      </c>
      <c r="E48" s="6">
        <v>591462.33137629332</v>
      </c>
      <c r="F48" s="6"/>
      <c r="G48" s="6">
        <v>590476.04436100763</v>
      </c>
      <c r="H48" s="6"/>
      <c r="I48" s="6">
        <v>0</v>
      </c>
      <c r="J48" s="6"/>
      <c r="K48" s="6"/>
      <c r="L48" s="6"/>
      <c r="M48" s="6">
        <f t="shared" si="9"/>
        <v>590476.04436100763</v>
      </c>
      <c r="O48" s="2" t="s">
        <v>168</v>
      </c>
      <c r="Q48" s="6">
        <v>325581.24125065369</v>
      </c>
      <c r="R48" s="6">
        <v>26070.910587973158</v>
      </c>
      <c r="S48" s="6">
        <v>2.1117031073410097</v>
      </c>
      <c r="T48" s="6">
        <v>62.747749475275711</v>
      </c>
      <c r="U48" s="6">
        <v>3.3183905972501577</v>
      </c>
      <c r="V48" s="6">
        <v>0.6033437449545741</v>
      </c>
      <c r="W48" s="6">
        <v>6.184273385784385</v>
      </c>
      <c r="X48" s="6">
        <v>0.75417968119321765</v>
      </c>
      <c r="Y48" s="6">
        <v>1.6591952986250789</v>
      </c>
      <c r="Z48" s="6">
        <v>0.15083593623864353</v>
      </c>
      <c r="AA48" s="6">
        <v>0</v>
      </c>
      <c r="AB48" s="25"/>
      <c r="AC48" s="6">
        <v>55683.901466638388</v>
      </c>
      <c r="AD48" s="6">
        <v>332.44240346997032</v>
      </c>
      <c r="AE48" s="6">
        <v>9.3518280467958981</v>
      </c>
      <c r="AF48" s="6">
        <v>0.6033437449545741</v>
      </c>
      <c r="AG48" s="6">
        <v>1.8100312348637224</v>
      </c>
      <c r="AH48" s="25"/>
      <c r="AI48" s="6">
        <v>181438.56169497047</v>
      </c>
      <c r="AJ48" s="6">
        <v>1217.0951695096148</v>
      </c>
      <c r="AK48" s="6">
        <v>33.938085653694799</v>
      </c>
      <c r="AL48" s="6">
        <v>0</v>
      </c>
      <c r="AM48" s="6">
        <v>1.0558515536705049</v>
      </c>
      <c r="AN48" s="6">
        <v>4.5250780871593053</v>
      </c>
      <c r="AO48" s="6">
        <v>8.5976483656026819</v>
      </c>
      <c r="AP48" s="6">
        <v>0.6033437449545741</v>
      </c>
      <c r="AQ48" s="6">
        <v>0.6033437449545741</v>
      </c>
      <c r="AR48" s="6">
        <v>6.9384530669776021</v>
      </c>
      <c r="AS48" s="6">
        <v>0</v>
      </c>
      <c r="AT48" s="6">
        <v>6.184273385784385</v>
      </c>
      <c r="AU48" s="6">
        <v>0</v>
      </c>
      <c r="AV48" s="6">
        <v>0.15083593623864353</v>
      </c>
      <c r="AW48" s="25"/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</row>
    <row r="49" spans="1:58" ht="13.5" customHeight="1" x14ac:dyDescent="0.2">
      <c r="A49" s="2">
        <f t="shared" ref="A49:A50" si="10">A48+1</f>
        <v>28</v>
      </c>
      <c r="C49" s="3" t="s">
        <v>39</v>
      </c>
      <c r="E49" s="6">
        <v>299904.82038263849</v>
      </c>
      <c r="F49" s="6"/>
      <c r="G49" s="6">
        <v>299404.71713941637</v>
      </c>
      <c r="H49" s="6"/>
      <c r="I49" s="6">
        <v>0</v>
      </c>
      <c r="J49" s="6"/>
      <c r="K49" s="6"/>
      <c r="L49" s="6"/>
      <c r="M49" s="6">
        <f t="shared" si="9"/>
        <v>299404.71713941637</v>
      </c>
      <c r="O49" s="2" t="s">
        <v>169</v>
      </c>
      <c r="Q49" s="6">
        <v>130291.24856076585</v>
      </c>
      <c r="R49" s="6">
        <v>46720.418930150474</v>
      </c>
      <c r="S49" s="6">
        <v>84.171734497254292</v>
      </c>
      <c r="T49" s="6">
        <v>1026.1428636728144</v>
      </c>
      <c r="U49" s="6">
        <v>174.00125789534488</v>
      </c>
      <c r="V49" s="6">
        <v>44.925824647915292</v>
      </c>
      <c r="W49" s="6">
        <v>291.96921149725472</v>
      </c>
      <c r="X49" s="6">
        <v>25.852424457351589</v>
      </c>
      <c r="Y49" s="6">
        <v>115.13220199323055</v>
      </c>
      <c r="Z49" s="6">
        <v>0</v>
      </c>
      <c r="AA49" s="6">
        <v>0</v>
      </c>
      <c r="AB49" s="25"/>
      <c r="AC49" s="6">
        <v>25201.982822859754</v>
      </c>
      <c r="AD49" s="6">
        <v>1580.2954413922369</v>
      </c>
      <c r="AE49" s="6">
        <v>290.91073170499811</v>
      </c>
      <c r="AF49" s="6">
        <v>11.454361590137697</v>
      </c>
      <c r="AG49" s="6">
        <v>185.65296687797991</v>
      </c>
      <c r="AH49" s="25"/>
      <c r="AI49" s="6">
        <v>83114.442848145642</v>
      </c>
      <c r="AJ49" s="6">
        <v>7227.4729976261078</v>
      </c>
      <c r="AK49" s="6">
        <v>971.75888688036628</v>
      </c>
      <c r="AL49" s="6">
        <v>0</v>
      </c>
      <c r="AM49" s="6">
        <v>39.410434803031087</v>
      </c>
      <c r="AN49" s="6">
        <v>168.9018634415618</v>
      </c>
      <c r="AO49" s="6">
        <v>598.41080153244843</v>
      </c>
      <c r="AP49" s="6">
        <v>41.993740458417435</v>
      </c>
      <c r="AQ49" s="6">
        <v>23.167493118570508</v>
      </c>
      <c r="AR49" s="6">
        <v>390.37662728433156</v>
      </c>
      <c r="AS49" s="6">
        <v>0</v>
      </c>
      <c r="AT49" s="6">
        <v>762.15919979921341</v>
      </c>
      <c r="AU49" s="6">
        <v>0</v>
      </c>
      <c r="AV49" s="6">
        <v>22.462912323957646</v>
      </c>
      <c r="AW49" s="25"/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</row>
    <row r="50" spans="1:58" ht="13.5" customHeight="1" x14ac:dyDescent="0.2">
      <c r="A50" s="2">
        <f t="shared" si="10"/>
        <v>29</v>
      </c>
      <c r="C50" s="3" t="s">
        <v>40</v>
      </c>
      <c r="E50" s="6">
        <v>52713.406972959769</v>
      </c>
      <c r="F50" s="6"/>
      <c r="G50" s="6">
        <v>51954.872566358448</v>
      </c>
      <c r="H50" s="6"/>
      <c r="I50" s="6">
        <v>0</v>
      </c>
      <c r="J50" s="6"/>
      <c r="K50" s="6"/>
      <c r="L50" s="6"/>
      <c r="M50" s="6">
        <f t="shared" si="9"/>
        <v>51954.872566358448</v>
      </c>
      <c r="O50" s="2" t="s">
        <v>170</v>
      </c>
      <c r="Q50" s="6">
        <v>0</v>
      </c>
      <c r="R50" s="6">
        <v>14387.107450478597</v>
      </c>
      <c r="S50" s="6">
        <v>38.428390788543247</v>
      </c>
      <c r="T50" s="6">
        <v>1551.3106918708054</v>
      </c>
      <c r="U50" s="6">
        <v>195.34713869863643</v>
      </c>
      <c r="V50" s="6">
        <v>514.24810288817775</v>
      </c>
      <c r="W50" s="6">
        <v>224.87508155257655</v>
      </c>
      <c r="X50" s="6">
        <v>150.6766387119369</v>
      </c>
      <c r="Y50" s="6">
        <v>59.224146021564451</v>
      </c>
      <c r="Z50" s="6">
        <v>0</v>
      </c>
      <c r="AA50" s="6">
        <v>0</v>
      </c>
      <c r="AB50" s="25"/>
      <c r="AC50" s="6">
        <v>1665.546157100252</v>
      </c>
      <c r="AD50" s="6">
        <v>2372.7526230099165</v>
      </c>
      <c r="AE50" s="6">
        <v>738.69180036633372</v>
      </c>
      <c r="AF50" s="6">
        <v>9.7214916234834217</v>
      </c>
      <c r="AG50" s="6">
        <v>272.33417486191837</v>
      </c>
      <c r="AH50" s="25"/>
      <c r="AI50" s="6">
        <v>9564.4175400288277</v>
      </c>
      <c r="AJ50" s="6">
        <v>12196.99293404514</v>
      </c>
      <c r="AK50" s="6">
        <v>784.86142020931266</v>
      </c>
      <c r="AL50" s="6">
        <v>0</v>
      </c>
      <c r="AM50" s="6">
        <v>39.357016545312788</v>
      </c>
      <c r="AN50" s="6">
        <v>168.67292805134051</v>
      </c>
      <c r="AO50" s="6">
        <v>1918.1525728854317</v>
      </c>
      <c r="AP50" s="6">
        <v>134.60719809722326</v>
      </c>
      <c r="AQ50" s="6">
        <v>76.061740129986219</v>
      </c>
      <c r="AR50" s="6">
        <v>534.43825278116492</v>
      </c>
      <c r="AS50" s="6">
        <v>0</v>
      </c>
      <c r="AT50" s="6">
        <v>4011.4250040228308</v>
      </c>
      <c r="AU50" s="6">
        <v>0</v>
      </c>
      <c r="AV50" s="6">
        <v>345.62207158913947</v>
      </c>
      <c r="AW50" s="25"/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</row>
    <row r="51" spans="1:58" ht="13.5" customHeight="1" x14ac:dyDescent="0.2">
      <c r="C51" s="3" t="s">
        <v>41</v>
      </c>
      <c r="E51" s="6"/>
      <c r="F51" s="6"/>
      <c r="G51" s="6"/>
      <c r="H51" s="6"/>
      <c r="I51" s="6"/>
      <c r="J51" s="6"/>
      <c r="K51" s="6"/>
      <c r="L51" s="6"/>
      <c r="M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25"/>
      <c r="AC51" s="6"/>
      <c r="AD51" s="6"/>
      <c r="AE51" s="6"/>
      <c r="AF51" s="6"/>
      <c r="AG51" s="6"/>
      <c r="AH51" s="25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25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3.5" customHeight="1" x14ac:dyDescent="0.2">
      <c r="A52" s="2">
        <f>A50+1</f>
        <v>30</v>
      </c>
      <c r="C52" s="12" t="s">
        <v>42</v>
      </c>
      <c r="E52" s="6">
        <v>12461.803790806151</v>
      </c>
      <c r="G52" s="6">
        <v>12461.803790806151</v>
      </c>
      <c r="I52" s="6">
        <v>0</v>
      </c>
      <c r="M52" s="6">
        <f>G52-I52</f>
        <v>12461.803790806151</v>
      </c>
      <c r="O52" s="2" t="s">
        <v>171</v>
      </c>
      <c r="Q52" s="6">
        <v>6174.1036057046858</v>
      </c>
      <c r="R52" s="6">
        <v>494.39120769641829</v>
      </c>
      <c r="S52" s="6">
        <v>17.618780833856889</v>
      </c>
      <c r="T52" s="6">
        <v>523.52948763460472</v>
      </c>
      <c r="U52" s="6">
        <v>27.686655596060827</v>
      </c>
      <c r="V52" s="6">
        <v>5.0339373811019694</v>
      </c>
      <c r="W52" s="6">
        <v>51.597858156295182</v>
      </c>
      <c r="X52" s="6">
        <v>6.2924217263774613</v>
      </c>
      <c r="Y52" s="6">
        <v>13.843327798030414</v>
      </c>
      <c r="Z52" s="6">
        <v>1.2584843452754924</v>
      </c>
      <c r="AA52" s="6">
        <v>0</v>
      </c>
      <c r="AB52" s="25"/>
      <c r="AC52" s="6">
        <v>1055.9520428887311</v>
      </c>
      <c r="AD52" s="6">
        <v>6.3042140697931108</v>
      </c>
      <c r="AE52" s="6">
        <v>78.026029407080514</v>
      </c>
      <c r="AF52" s="6">
        <v>5.0339373811019694</v>
      </c>
      <c r="AG52" s="6">
        <v>15.101812143305908</v>
      </c>
      <c r="AH52" s="25"/>
      <c r="AI52" s="6">
        <v>3440.6788108298001</v>
      </c>
      <c r="AJ52" s="6">
        <v>23.080173924301548</v>
      </c>
      <c r="AK52" s="6">
        <v>283.15897768698574</v>
      </c>
      <c r="AL52" s="6">
        <v>0</v>
      </c>
      <c r="AM52" s="6">
        <v>8.8093904169284443</v>
      </c>
      <c r="AN52" s="6">
        <v>37.754530358264773</v>
      </c>
      <c r="AO52" s="6">
        <v>71.733607680703059</v>
      </c>
      <c r="AP52" s="6">
        <v>5.0339373811019694</v>
      </c>
      <c r="AQ52" s="6">
        <v>5.0339373811019694</v>
      </c>
      <c r="AR52" s="6">
        <v>57.890279882672644</v>
      </c>
      <c r="AS52" s="6">
        <v>0</v>
      </c>
      <c r="AT52" s="6">
        <v>51.597858156295182</v>
      </c>
      <c r="AU52" s="6">
        <v>0</v>
      </c>
      <c r="AV52" s="6">
        <v>1.2584843452754924</v>
      </c>
      <c r="AW52" s="25"/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</row>
    <row r="53" spans="1:58" ht="13.5" customHeight="1" x14ac:dyDescent="0.2">
      <c r="A53" s="2">
        <f>A52+1</f>
        <v>31</v>
      </c>
      <c r="C53" s="12" t="s">
        <v>43</v>
      </c>
      <c r="E53" s="6">
        <v>194998.59531951105</v>
      </c>
      <c r="G53" s="6">
        <v>136083.1795739932</v>
      </c>
      <c r="I53" s="6">
        <v>11615.53513385792</v>
      </c>
      <c r="K53" s="8" t="s">
        <v>162</v>
      </c>
      <c r="M53" s="6">
        <f>G53-I53</f>
        <v>124467.64444013528</v>
      </c>
      <c r="O53" s="2" t="s">
        <v>168</v>
      </c>
      <c r="Q53" s="6">
        <v>73566.416919067851</v>
      </c>
      <c r="R53" s="6">
        <v>5890.8291841605696</v>
      </c>
      <c r="S53" s="6">
        <v>37.203555749534999</v>
      </c>
      <c r="T53" s="6">
        <v>1105.4770851290402</v>
      </c>
      <c r="U53" s="6">
        <v>58.462730463555005</v>
      </c>
      <c r="V53" s="6">
        <v>10.629587357010001</v>
      </c>
      <c r="W53" s="6">
        <v>108.95327040935251</v>
      </c>
      <c r="X53" s="6">
        <v>13.286984196262505</v>
      </c>
      <c r="Y53" s="6">
        <v>29.231365231777502</v>
      </c>
      <c r="Z53" s="6">
        <v>2.6573968392525003</v>
      </c>
      <c r="AA53" s="6">
        <v>0</v>
      </c>
      <c r="AB53" s="25"/>
      <c r="AC53" s="6">
        <v>12582.005938792057</v>
      </c>
      <c r="AD53" s="6">
        <v>75.116724665413159</v>
      </c>
      <c r="AE53" s="6">
        <v>164.75860403365502</v>
      </c>
      <c r="AF53" s="6">
        <v>10.629587357010001</v>
      </c>
      <c r="AG53" s="6">
        <v>31.888762071030008</v>
      </c>
      <c r="AH53" s="25"/>
      <c r="AI53" s="6">
        <v>40996.787233734445</v>
      </c>
      <c r="AJ53" s="6">
        <v>275.00764579184158</v>
      </c>
      <c r="AK53" s="6">
        <v>597.91428883181266</v>
      </c>
      <c r="AL53" s="6">
        <v>0</v>
      </c>
      <c r="AM53" s="6">
        <v>18.6017778747675</v>
      </c>
      <c r="AN53" s="6">
        <v>79.721905177575024</v>
      </c>
      <c r="AO53" s="6">
        <v>151.47161983739255</v>
      </c>
      <c r="AP53" s="6">
        <v>10.629587357010001</v>
      </c>
      <c r="AQ53" s="6">
        <v>10.629587357010001</v>
      </c>
      <c r="AR53" s="6">
        <v>122.24025460561501</v>
      </c>
      <c r="AS53" s="6">
        <v>0</v>
      </c>
      <c r="AT53" s="6">
        <v>108.95327040935251</v>
      </c>
      <c r="AU53" s="6">
        <v>0</v>
      </c>
      <c r="AV53" s="6">
        <v>2.6573968392525003</v>
      </c>
      <c r="AW53" s="25"/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21.017310653740001</v>
      </c>
      <c r="BD53" s="6">
        <v>0</v>
      </c>
      <c r="BE53" s="6">
        <v>0</v>
      </c>
      <c r="BF53" s="6">
        <v>0</v>
      </c>
    </row>
    <row r="54" spans="1:58" ht="13.5" customHeight="1" x14ac:dyDescent="0.2">
      <c r="A54" s="2">
        <f>A53+1</f>
        <v>32</v>
      </c>
      <c r="C54" s="12" t="s">
        <v>44</v>
      </c>
      <c r="E54" s="6">
        <v>11098.996049311259</v>
      </c>
      <c r="G54" s="6">
        <v>11098.996049311259</v>
      </c>
      <c r="I54" s="6">
        <v>0</v>
      </c>
      <c r="M54" s="6">
        <f>G54-I54</f>
        <v>11098.996049311259</v>
      </c>
      <c r="O54" s="2" t="s">
        <v>172</v>
      </c>
      <c r="Q54" s="6">
        <v>0</v>
      </c>
      <c r="R54" s="6">
        <v>0</v>
      </c>
      <c r="S54" s="6">
        <v>154.30580406192416</v>
      </c>
      <c r="T54" s="6">
        <v>4585.0867492686039</v>
      </c>
      <c r="U54" s="6">
        <v>242.48054924016654</v>
      </c>
      <c r="V54" s="6">
        <v>44.087372589121188</v>
      </c>
      <c r="W54" s="6">
        <v>451.89556903849217</v>
      </c>
      <c r="X54" s="6">
        <v>55.109215736401488</v>
      </c>
      <c r="Y54" s="6">
        <v>121.24027462008327</v>
      </c>
      <c r="Z54" s="6">
        <v>11.021843147280297</v>
      </c>
      <c r="AA54" s="6">
        <v>0</v>
      </c>
      <c r="AB54" s="25"/>
      <c r="AC54" s="6">
        <v>0</v>
      </c>
      <c r="AD54" s="6">
        <v>0</v>
      </c>
      <c r="AE54" s="6">
        <v>683.35427513137847</v>
      </c>
      <c r="AF54" s="6">
        <v>44.087372589121188</v>
      </c>
      <c r="AG54" s="6">
        <v>132.26211776736358</v>
      </c>
      <c r="AH54" s="25"/>
      <c r="AI54" s="6">
        <v>0</v>
      </c>
      <c r="AJ54" s="6">
        <v>0</v>
      </c>
      <c r="AK54" s="6">
        <v>2479.914708138067</v>
      </c>
      <c r="AL54" s="6">
        <v>0</v>
      </c>
      <c r="AM54" s="6">
        <v>77.152902030962082</v>
      </c>
      <c r="AN54" s="6">
        <v>330.65529441840891</v>
      </c>
      <c r="AO54" s="6">
        <v>628.24505939497692</v>
      </c>
      <c r="AP54" s="6">
        <v>44.087372589121188</v>
      </c>
      <c r="AQ54" s="6">
        <v>44.087372589121188</v>
      </c>
      <c r="AR54" s="6">
        <v>507.00478477489366</v>
      </c>
      <c r="AS54" s="6">
        <v>0</v>
      </c>
      <c r="AT54" s="6">
        <v>451.89556903849217</v>
      </c>
      <c r="AU54" s="6">
        <v>0</v>
      </c>
      <c r="AV54" s="6">
        <v>11.021843147280297</v>
      </c>
      <c r="AW54" s="25"/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</row>
    <row r="55" spans="1:58" ht="13.5" customHeight="1" x14ac:dyDescent="0.2">
      <c r="A55" s="2">
        <f>A54+1</f>
        <v>33</v>
      </c>
      <c r="C55" s="3" t="s">
        <v>45</v>
      </c>
      <c r="E55" s="6">
        <v>29305.549796962121</v>
      </c>
      <c r="G55" s="6">
        <v>29305.549796962121</v>
      </c>
      <c r="I55" s="6">
        <v>0</v>
      </c>
      <c r="K55" s="2"/>
      <c r="M55" s="6">
        <f>G55-I55</f>
        <v>29305.549796962121</v>
      </c>
      <c r="O55" s="2" t="s">
        <v>173</v>
      </c>
      <c r="Q55" s="6">
        <v>5346.3087984422536</v>
      </c>
      <c r="R55" s="6">
        <v>5126.798736407718</v>
      </c>
      <c r="S55" s="6">
        <v>29.32291888101809</v>
      </c>
      <c r="T55" s="6">
        <v>1142.0376729731468</v>
      </c>
      <c r="U55" s="6">
        <v>408.2383123853993</v>
      </c>
      <c r="V55" s="6">
        <v>336.748303675351</v>
      </c>
      <c r="W55" s="6">
        <v>56.281328887648414</v>
      </c>
      <c r="X55" s="6">
        <v>16.798567001460079</v>
      </c>
      <c r="Y55" s="6">
        <v>345.57189926454652</v>
      </c>
      <c r="Z55" s="6">
        <v>201.89087085881829</v>
      </c>
      <c r="AA55" s="6">
        <v>0</v>
      </c>
      <c r="AB55" s="25"/>
      <c r="AC55" s="6">
        <v>1057.2877087338609</v>
      </c>
      <c r="AD55" s="6">
        <v>350.61821508562821</v>
      </c>
      <c r="AE55" s="6">
        <v>993.24832109668944</v>
      </c>
      <c r="AF55" s="6">
        <v>135.58743517269326</v>
      </c>
      <c r="AG55" s="6">
        <v>1150.6935074043677</v>
      </c>
      <c r="AH55" s="25"/>
      <c r="AI55" s="6">
        <v>3479.8737186162475</v>
      </c>
      <c r="AJ55" s="6">
        <v>1410.4690932587866</v>
      </c>
      <c r="AK55" s="6">
        <v>634.64908828772957</v>
      </c>
      <c r="AL55" s="6">
        <v>0.2544423572329555</v>
      </c>
      <c r="AM55" s="6">
        <v>4.7100692317499258</v>
      </c>
      <c r="AN55" s="6">
        <v>58.890354607338985</v>
      </c>
      <c r="AO55" s="6">
        <v>763.01568859234578</v>
      </c>
      <c r="AP55" s="6">
        <v>81.246165845208438</v>
      </c>
      <c r="AQ55" s="6">
        <v>96.292296331357448</v>
      </c>
      <c r="AR55" s="6">
        <v>420.93964578762387</v>
      </c>
      <c r="AS55" s="6">
        <v>40.127035785768328</v>
      </c>
      <c r="AT55" s="6">
        <v>5306.5985418902965</v>
      </c>
      <c r="AU55" s="6">
        <v>44.645579900871908</v>
      </c>
      <c r="AV55" s="6">
        <v>266.40548019896255</v>
      </c>
      <c r="AW55" s="25"/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</row>
    <row r="56" spans="1:58" ht="13.5" customHeight="1" x14ac:dyDescent="0.2">
      <c r="A56" s="2">
        <f>A55+1</f>
        <v>34</v>
      </c>
      <c r="C56" s="3" t="s">
        <v>100</v>
      </c>
      <c r="E56" s="16">
        <f>SUM(E41:E55)</f>
        <v>2542498.2048593662</v>
      </c>
      <c r="F56" s="10"/>
      <c r="G56" s="16">
        <f>SUM(G41:G55)</f>
        <v>2479914.5762479003</v>
      </c>
      <c r="I56" s="16">
        <f>SUM(I41:I55)</f>
        <v>11615.53513385792</v>
      </c>
      <c r="M56" s="16">
        <f>SUM(M41:M55)</f>
        <v>2468299.0411140425</v>
      </c>
      <c r="Q56" s="16">
        <f t="shared" ref="Q56:BF56" si="11">SUM(Q41:Q55)</f>
        <v>1030446.5389169105</v>
      </c>
      <c r="R56" s="16">
        <f t="shared" si="11"/>
        <v>366409.24573073286</v>
      </c>
      <c r="S56" s="16">
        <f t="shared" si="11"/>
        <v>1291.0587574842425</v>
      </c>
      <c r="T56" s="16">
        <f t="shared" si="11"/>
        <v>28647.075138604632</v>
      </c>
      <c r="U56" s="16">
        <f t="shared" si="11"/>
        <v>4156.9843580406095</v>
      </c>
      <c r="V56" s="16">
        <f t="shared" si="11"/>
        <v>12159.664867874764</v>
      </c>
      <c r="W56" s="16">
        <f t="shared" si="11"/>
        <v>2508.5365412531937</v>
      </c>
      <c r="X56" s="16">
        <f t="shared" si="11"/>
        <v>713.65034747363472</v>
      </c>
      <c r="Y56" s="16">
        <f t="shared" si="11"/>
        <v>1397.1704181459995</v>
      </c>
      <c r="Z56" s="16">
        <f t="shared" si="11"/>
        <v>1753.5809815813163</v>
      </c>
      <c r="AA56" s="16">
        <f t="shared" si="11"/>
        <v>0</v>
      </c>
      <c r="AB56" s="26"/>
      <c r="AC56" s="16">
        <f t="shared" si="11"/>
        <v>180780.01530147978</v>
      </c>
      <c r="AD56" s="16">
        <f t="shared" si="11"/>
        <v>20147.354289854273</v>
      </c>
      <c r="AE56" s="16">
        <f>SUM(AE41:AE55)</f>
        <v>14189.77440331304</v>
      </c>
      <c r="AF56" s="16">
        <f t="shared" si="11"/>
        <v>2929.2397562850401</v>
      </c>
      <c r="AG56" s="16">
        <f t="shared" si="11"/>
        <v>6922.1504222473122</v>
      </c>
      <c r="AH56" s="26"/>
      <c r="AI56" s="16">
        <f t="shared" si="11"/>
        <v>607492.38220113853</v>
      </c>
      <c r="AJ56" s="16">
        <f t="shared" si="11"/>
        <v>84360.43288242945</v>
      </c>
      <c r="AK56" s="16">
        <f t="shared" si="11"/>
        <v>26296.440207594755</v>
      </c>
      <c r="AL56" s="16">
        <f t="shared" si="11"/>
        <v>5.6722789695565687</v>
      </c>
      <c r="AM56" s="16">
        <f t="shared" si="11"/>
        <v>364.27434463925925</v>
      </c>
      <c r="AN56" s="16">
        <f t="shared" si="11"/>
        <v>1359.3931298787413</v>
      </c>
      <c r="AO56" s="16">
        <f t="shared" si="11"/>
        <v>23447.352832246579</v>
      </c>
      <c r="AP56" s="16">
        <f t="shared" si="11"/>
        <v>922.17777691797596</v>
      </c>
      <c r="AQ56" s="16">
        <f t="shared" si="11"/>
        <v>927.50519941857806</v>
      </c>
      <c r="AR56" s="16">
        <f t="shared" si="11"/>
        <v>8463.8325580498076</v>
      </c>
      <c r="AS56" s="16">
        <f t="shared" si="11"/>
        <v>162.21191134098072</v>
      </c>
      <c r="AT56" s="16">
        <f t="shared" si="11"/>
        <v>46878.096276206066</v>
      </c>
      <c r="AU56" s="16">
        <f t="shared" si="11"/>
        <v>622.86729072705361</v>
      </c>
      <c r="AV56" s="16">
        <f t="shared" si="11"/>
        <v>3869.5004874282577</v>
      </c>
      <c r="AW56" s="26"/>
      <c r="AX56" s="16">
        <f t="shared" si="11"/>
        <v>0</v>
      </c>
      <c r="AY56" s="16">
        <f t="shared" si="11"/>
        <v>0</v>
      </c>
      <c r="AZ56" s="16">
        <f t="shared" si="11"/>
        <v>0</v>
      </c>
      <c r="BA56" s="16">
        <f t="shared" si="11"/>
        <v>0</v>
      </c>
      <c r="BB56" s="16">
        <f t="shared" si="11"/>
        <v>0</v>
      </c>
      <c r="BC56" s="16">
        <f t="shared" si="11"/>
        <v>21.017310653740001</v>
      </c>
      <c r="BD56" s="16">
        <f t="shared" si="11"/>
        <v>0</v>
      </c>
      <c r="BE56" s="16">
        <f t="shared" si="11"/>
        <v>0</v>
      </c>
      <c r="BF56" s="16">
        <f t="shared" si="11"/>
        <v>269.3793289788822</v>
      </c>
    </row>
    <row r="57" spans="1:58" ht="13.5" customHeight="1" x14ac:dyDescent="0.2">
      <c r="E57" s="7"/>
      <c r="G57" s="7"/>
      <c r="I57" s="7"/>
    </row>
    <row r="58" spans="1:58" ht="13.5" customHeight="1" thickBot="1" x14ac:dyDescent="0.25">
      <c r="A58" s="2">
        <f>A56+1</f>
        <v>35</v>
      </c>
      <c r="C58" s="3" t="s">
        <v>46</v>
      </c>
      <c r="E58" s="17">
        <f>E21+E28+E38+E56</f>
        <v>6367357.3088085223</v>
      </c>
      <c r="F58" s="10"/>
      <c r="G58" s="17">
        <f>G21+G28+G38+G56</f>
        <v>6284072.8373482525</v>
      </c>
      <c r="I58" s="17">
        <f>I21+I28+I38+I56</f>
        <v>70342.835330413131</v>
      </c>
      <c r="M58" s="17">
        <f>M21+M28+M38+M56</f>
        <v>6213730.0020178407</v>
      </c>
      <c r="Q58" s="17">
        <f t="shared" ref="Q58:BF58" si="12">Q21+Q28+Q38+Q56</f>
        <v>2305138.7757717352</v>
      </c>
      <c r="R58" s="17">
        <f t="shared" si="12"/>
        <v>1210676.9045972473</v>
      </c>
      <c r="S58" s="17">
        <f t="shared" si="12"/>
        <v>5195.1852693188084</v>
      </c>
      <c r="T58" s="17">
        <f t="shared" si="12"/>
        <v>76779.115935567883</v>
      </c>
      <c r="U58" s="17">
        <f t="shared" si="12"/>
        <v>10562.475803863741</v>
      </c>
      <c r="V58" s="17">
        <f t="shared" si="12"/>
        <v>12175.322332220474</v>
      </c>
      <c r="W58" s="17">
        <f t="shared" si="12"/>
        <v>4001.2080177277412</v>
      </c>
      <c r="X58" s="17">
        <f t="shared" si="12"/>
        <v>1040.2491826550083</v>
      </c>
      <c r="Y58" s="17">
        <f t="shared" si="12"/>
        <v>6081.9250662636077</v>
      </c>
      <c r="Z58" s="17">
        <f t="shared" si="12"/>
        <v>37307.558158186446</v>
      </c>
      <c r="AA58" s="17">
        <f t="shared" si="12"/>
        <v>0</v>
      </c>
      <c r="AB58" s="26"/>
      <c r="AC58" s="17">
        <f t="shared" si="12"/>
        <v>421772.01020618738</v>
      </c>
      <c r="AD58" s="17">
        <f t="shared" si="12"/>
        <v>68744.673738124286</v>
      </c>
      <c r="AE58" s="17">
        <f t="shared" si="12"/>
        <v>24126.283030829527</v>
      </c>
      <c r="AF58" s="17">
        <f t="shared" si="12"/>
        <v>4181.0350181963877</v>
      </c>
      <c r="AG58" s="17">
        <f t="shared" si="12"/>
        <v>6942.579450051293</v>
      </c>
      <c r="AH58" s="26"/>
      <c r="AI58" s="17">
        <f t="shared" si="12"/>
        <v>1397566.4468767601</v>
      </c>
      <c r="AJ58" s="17">
        <f t="shared" si="12"/>
        <v>282433.79264471459</v>
      </c>
      <c r="AK58" s="17">
        <f t="shared" si="12"/>
        <v>57685.904929541037</v>
      </c>
      <c r="AL58" s="17">
        <f t="shared" si="12"/>
        <v>10.07235145953714</v>
      </c>
      <c r="AM58" s="17">
        <f t="shared" si="12"/>
        <v>586.60464291163146</v>
      </c>
      <c r="AN58" s="17">
        <f t="shared" si="12"/>
        <v>2322.2589411078566</v>
      </c>
      <c r="AO58" s="17">
        <f t="shared" si="12"/>
        <v>57787.320754603941</v>
      </c>
      <c r="AP58" s="17">
        <f t="shared" si="12"/>
        <v>2311.6813182145333</v>
      </c>
      <c r="AQ58" s="17">
        <f t="shared" si="12"/>
        <v>6608.3796268559327</v>
      </c>
      <c r="AR58" s="17">
        <f t="shared" si="12"/>
        <v>13417.755796013927</v>
      </c>
      <c r="AS58" s="17">
        <f t="shared" si="12"/>
        <v>189.06080202582606</v>
      </c>
      <c r="AT58" s="17">
        <f t="shared" si="12"/>
        <v>101512.13531798201</v>
      </c>
      <c r="AU58" s="17">
        <f t="shared" si="12"/>
        <v>652.73952700983352</v>
      </c>
      <c r="AV58" s="17">
        <f t="shared" si="12"/>
        <v>10598.505910869873</v>
      </c>
      <c r="AW58" s="26"/>
      <c r="AX58" s="17">
        <f t="shared" si="12"/>
        <v>5.5698105570283136</v>
      </c>
      <c r="AY58" s="17">
        <f t="shared" si="12"/>
        <v>21667.777604785031</v>
      </c>
      <c r="AZ58" s="17">
        <f t="shared" si="12"/>
        <v>0</v>
      </c>
      <c r="BA58" s="17">
        <f t="shared" si="12"/>
        <v>9247.6192326156124</v>
      </c>
      <c r="BB58" s="17">
        <f t="shared" si="12"/>
        <v>3090.584727474085</v>
      </c>
      <c r="BC58" s="17">
        <f t="shared" si="12"/>
        <v>120515.92399415692</v>
      </c>
      <c r="BD58" s="17">
        <f t="shared" si="12"/>
        <v>125.26518917757987</v>
      </c>
      <c r="BE58" s="17">
        <f t="shared" si="12"/>
        <v>455.00182371863758</v>
      </c>
      <c r="BF58" s="17">
        <f t="shared" si="12"/>
        <v>557.13394752165073</v>
      </c>
    </row>
    <row r="59" spans="1:58" ht="13.5" customHeight="1" thickTop="1" x14ac:dyDescent="0.2">
      <c r="E59" s="7"/>
      <c r="G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26"/>
      <c r="AC59" s="7"/>
      <c r="AD59" s="7"/>
      <c r="AE59" s="7"/>
      <c r="AF59" s="7"/>
      <c r="AG59" s="7"/>
      <c r="AH59" s="26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26"/>
      <c r="AX59" s="7"/>
      <c r="AY59" s="7"/>
      <c r="AZ59" s="7"/>
      <c r="BA59" s="7"/>
      <c r="BB59" s="7"/>
      <c r="BC59" s="7"/>
      <c r="BD59" s="7"/>
      <c r="BE59" s="7"/>
      <c r="BF59" s="7"/>
    </row>
    <row r="60" spans="1:58" ht="13.5" customHeight="1" x14ac:dyDescent="0.2"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25"/>
      <c r="AC60" s="6"/>
      <c r="AD60" s="6"/>
      <c r="AE60" s="6"/>
      <c r="AF60" s="6"/>
      <c r="AG60" s="6"/>
      <c r="AH60" s="25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25"/>
      <c r="AX60" s="6"/>
      <c r="AY60" s="6"/>
      <c r="AZ60" s="6"/>
      <c r="BA60" s="6"/>
      <c r="BB60" s="6"/>
      <c r="BC60" s="6"/>
      <c r="BD60" s="6"/>
      <c r="BE60" s="6"/>
      <c r="BF60" s="6"/>
    </row>
    <row r="61" spans="1:58" ht="13.5" customHeight="1" x14ac:dyDescent="0.2">
      <c r="G61" s="7"/>
      <c r="I61" s="7"/>
      <c r="K61" s="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25"/>
      <c r="AC61" s="6"/>
      <c r="AD61" s="6"/>
      <c r="AE61" s="6"/>
      <c r="AF61" s="6"/>
      <c r="AG61" s="6"/>
      <c r="AH61" s="25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25"/>
      <c r="AX61" s="6"/>
      <c r="AY61" s="6"/>
      <c r="AZ61" s="6"/>
      <c r="BA61" s="6"/>
      <c r="BB61" s="6"/>
      <c r="BC61" s="6"/>
      <c r="BD61" s="6"/>
      <c r="BE61" s="6"/>
      <c r="BF61" s="6"/>
    </row>
    <row r="62" spans="1:58" ht="13.5" customHeight="1" x14ac:dyDescent="0.2">
      <c r="G62" s="7"/>
      <c r="I62" s="7"/>
      <c r="K62" s="7"/>
      <c r="Q62" s="6"/>
    </row>
    <row r="63" spans="1:58" ht="13.5" customHeight="1" x14ac:dyDescent="0.2">
      <c r="G63" s="7"/>
      <c r="I63" s="7"/>
      <c r="K63" s="7"/>
      <c r="Q63" s="7"/>
    </row>
    <row r="64" spans="1:58" ht="13.5" customHeight="1" x14ac:dyDescent="0.2">
      <c r="G64" s="7"/>
      <c r="I64" s="7"/>
      <c r="K64" s="7"/>
    </row>
    <row r="65" spans="7:17" ht="13.5" customHeight="1" x14ac:dyDescent="0.2">
      <c r="G65" s="7"/>
      <c r="I65" s="7"/>
      <c r="K65" s="7"/>
      <c r="Q65" s="7"/>
    </row>
    <row r="66" spans="7:17" ht="13.5" customHeight="1" x14ac:dyDescent="0.2">
      <c r="I66" s="7"/>
    </row>
  </sheetData>
  <mergeCells count="5">
    <mergeCell ref="AC10:AG10"/>
    <mergeCell ref="AX10:BF10"/>
    <mergeCell ref="AI10:AV10"/>
    <mergeCell ref="Q10:R10"/>
    <mergeCell ref="S10:AA10"/>
  </mergeCells>
  <pageMargins left="0.4" right="0.4" top="0.75" bottom="0.75" header="0.3" footer="0.3"/>
  <pageSetup scale="65" fitToWidth="0" orientation="landscape" r:id="rId1"/>
  <headerFooter>
    <oddHeader>&amp;R&amp;"Arial,Regular"&amp;10Filed: 2022-11-30
EB-2022-0200
Exhibit 7
Tab 2
Schedule 1
Attachment 8
Page &amp;P of &amp;N</oddHeader>
  </headerFooter>
  <rowBreaks count="1" manualBreakCount="1">
    <brk id="59" max="57" man="1"/>
  </rowBreaks>
  <colBreaks count="3" manualBreakCount="3">
    <brk id="18" max="58" man="1"/>
    <brk id="34" max="57" man="1"/>
    <brk id="48" max="5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D307C1F6-6406-4EFF-B2F2-D3F407381BE0}"/>
</file>

<file path=customXml/itemProps2.xml><?xml version="1.0" encoding="utf-8"?>
<ds:datastoreItem xmlns:ds="http://schemas.openxmlformats.org/officeDocument/2006/customXml" ds:itemID="{142BD42A-92D6-4F10-9702-05B4321D7677}"/>
</file>

<file path=customXml/itemProps3.xml><?xml version="1.0" encoding="utf-8"?>
<ds:datastoreItem xmlns:ds="http://schemas.openxmlformats.org/officeDocument/2006/customXml" ds:itemID="{C8DD1331-05FC-4250-A6BC-210843EEC584}"/>
</file>

<file path=customXml/itemProps4.xml><?xml version="1.0" encoding="utf-8"?>
<ds:datastoreItem xmlns:ds="http://schemas.openxmlformats.org/officeDocument/2006/customXml" ds:itemID="{7B2371FB-E2E1-46D4-A4F1-12F344668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2022-11-29T19:21:56Z</dcterms:created>
  <dcterms:modified xsi:type="dcterms:W3CDTF">2022-11-29T19:21:59Z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2022-11-29T19:21:58Z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a53736be-92ca-4232-958b-ab58690b0825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