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9008FD0-FC66-402B-9D9B-A604B8194D40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Sheet1!$A$1:$BF$59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56" i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M45" i="1" l="1"/>
  <c r="M15" i="1" l="1"/>
  <c r="M16" i="1"/>
  <c r="AL21" i="1"/>
  <c r="AT21" i="1"/>
  <c r="M17" i="1"/>
  <c r="I21" i="1"/>
  <c r="M19" i="1"/>
  <c r="M20" i="1"/>
  <c r="M24" i="1"/>
  <c r="T28" i="1"/>
  <c r="AC28" i="1"/>
  <c r="AL28" i="1"/>
  <c r="BC28" i="1"/>
  <c r="I28" i="1"/>
  <c r="M26" i="1"/>
  <c r="M27" i="1"/>
  <c r="M31" i="1"/>
  <c r="AP38" i="1"/>
  <c r="M32" i="1"/>
  <c r="M33" i="1"/>
  <c r="M34" i="1"/>
  <c r="M35" i="1"/>
  <c r="AK38" i="1"/>
  <c r="M36" i="1"/>
  <c r="M37" i="1"/>
  <c r="M41" i="1"/>
  <c r="M42" i="1"/>
  <c r="M43" i="1"/>
  <c r="M46" i="1"/>
  <c r="M47" i="1"/>
  <c r="M48" i="1"/>
  <c r="M49" i="1"/>
  <c r="M50" i="1"/>
  <c r="M52" i="1"/>
  <c r="M53" i="1"/>
  <c r="M54" i="1"/>
  <c r="M55" i="1"/>
  <c r="AY28" i="1" l="1"/>
  <c r="X28" i="1"/>
  <c r="AI56" i="1"/>
  <c r="BB28" i="1"/>
  <c r="AS28" i="1"/>
  <c r="AK28" i="1"/>
  <c r="AA28" i="1"/>
  <c r="S28" i="1"/>
  <c r="S58" i="1" s="1"/>
  <c r="T21" i="1"/>
  <c r="E38" i="1"/>
  <c r="AY38" i="1"/>
  <c r="AS38" i="1"/>
  <c r="E56" i="1"/>
  <c r="AZ56" i="1"/>
  <c r="AQ56" i="1"/>
  <c r="Y56" i="1"/>
  <c r="Q56" i="1"/>
  <c r="X38" i="1"/>
  <c r="BF28" i="1"/>
  <c r="AX28" i="1"/>
  <c r="AO28" i="1"/>
  <c r="AF28" i="1"/>
  <c r="W28" i="1"/>
  <c r="M25" i="1"/>
  <c r="M28" i="1" s="1"/>
  <c r="BB38" i="1"/>
  <c r="BE56" i="1"/>
  <c r="AV56" i="1"/>
  <c r="AN56" i="1"/>
  <c r="AE56" i="1"/>
  <c r="AG38" i="1"/>
  <c r="S38" i="1"/>
  <c r="AT28" i="1"/>
  <c r="BC21" i="1"/>
  <c r="AC21" i="1"/>
  <c r="AA38" i="1"/>
  <c r="AP28" i="1"/>
  <c r="AG28" i="1"/>
  <c r="AE38" i="1"/>
  <c r="BB56" i="1"/>
  <c r="AS56" i="1"/>
  <c r="AS58" i="1" s="1"/>
  <c r="AK56" i="1"/>
  <c r="AA56" i="1"/>
  <c r="S56" i="1"/>
  <c r="BD56" i="1"/>
  <c r="AU56" i="1"/>
  <c r="AM56" i="1"/>
  <c r="AD56" i="1"/>
  <c r="U56" i="1"/>
  <c r="BF56" i="1"/>
  <c r="AX56" i="1"/>
  <c r="AO56" i="1"/>
  <c r="AF56" i="1"/>
  <c r="W56" i="1"/>
  <c r="AZ28" i="1"/>
  <c r="AQ28" i="1"/>
  <c r="AQ58" i="1" s="1"/>
  <c r="AI28" i="1"/>
  <c r="Y28" i="1"/>
  <c r="Q28" i="1"/>
  <c r="AN38" i="1"/>
  <c r="BC38" i="1"/>
  <c r="AT38" i="1"/>
  <c r="AL38" i="1"/>
  <c r="AC38" i="1"/>
  <c r="T38" i="1"/>
  <c r="G28" i="1"/>
  <c r="M18" i="1"/>
  <c r="AZ21" i="1"/>
  <c r="AQ21" i="1"/>
  <c r="AI21" i="1"/>
  <c r="Y21" i="1"/>
  <c r="Q21" i="1"/>
  <c r="Q58" i="1" s="1"/>
  <c r="BB21" i="1"/>
  <c r="AS21" i="1"/>
  <c r="AK21" i="1"/>
  <c r="AA21" i="1"/>
  <c r="S21" i="1"/>
  <c r="BD21" i="1"/>
  <c r="AU21" i="1"/>
  <c r="AU58" i="1" s="1"/>
  <c r="AM21" i="1"/>
  <c r="AD21" i="1"/>
  <c r="U21" i="1"/>
  <c r="V56" i="1"/>
  <c r="AV38" i="1"/>
  <c r="BA38" i="1"/>
  <c r="AR38" i="1"/>
  <c r="AJ38" i="1"/>
  <c r="Z38" i="1"/>
  <c r="R38" i="1"/>
  <c r="R58" i="1" s="1"/>
  <c r="BD28" i="1"/>
  <c r="AU28" i="1"/>
  <c r="AM28" i="1"/>
  <c r="AD28" i="1"/>
  <c r="U28" i="1"/>
  <c r="BA56" i="1"/>
  <c r="AR56" i="1"/>
  <c r="AJ56" i="1"/>
  <c r="Z56" i="1"/>
  <c r="R56" i="1"/>
  <c r="BC56" i="1"/>
  <c r="AT56" i="1"/>
  <c r="AL56" i="1"/>
  <c r="AC56" i="1"/>
  <c r="T56" i="1"/>
  <c r="BE28" i="1"/>
  <c r="AV28" i="1"/>
  <c r="AN28" i="1"/>
  <c r="AE28" i="1"/>
  <c r="V28" i="1"/>
  <c r="E28" i="1"/>
  <c r="V38" i="1"/>
  <c r="V58" i="1" s="1"/>
  <c r="M38" i="1"/>
  <c r="AZ38" i="1"/>
  <c r="AQ38" i="1"/>
  <c r="AI38" i="1"/>
  <c r="Y38" i="1"/>
  <c r="Q38" i="1"/>
  <c r="BE21" i="1"/>
  <c r="AV21" i="1"/>
  <c r="AV58" i="1" s="1"/>
  <c r="AN21" i="1"/>
  <c r="AN58" i="1" s="1"/>
  <c r="AE21" i="1"/>
  <c r="V21" i="1"/>
  <c r="E21" i="1"/>
  <c r="AY21" i="1"/>
  <c r="AP21" i="1"/>
  <c r="AG21" i="1"/>
  <c r="X21" i="1"/>
  <c r="X58" i="1" s="1"/>
  <c r="BA21" i="1"/>
  <c r="AR21" i="1"/>
  <c r="AJ21" i="1"/>
  <c r="Z21" i="1"/>
  <c r="R21" i="1"/>
  <c r="M56" i="1"/>
  <c r="BE38" i="1"/>
  <c r="AY56" i="1"/>
  <c r="AY58" i="1" s="1"/>
  <c r="AP56" i="1"/>
  <c r="AP58" i="1" s="1"/>
  <c r="AG56" i="1"/>
  <c r="X56" i="1"/>
  <c r="BD38" i="1"/>
  <c r="AU38" i="1"/>
  <c r="AM38" i="1"/>
  <c r="AD38" i="1"/>
  <c r="U38" i="1"/>
  <c r="BF38" i="1"/>
  <c r="BF58" i="1" s="1"/>
  <c r="AX38" i="1"/>
  <c r="AX58" i="1" s="1"/>
  <c r="AO38" i="1"/>
  <c r="AF38" i="1"/>
  <c r="W38" i="1"/>
  <c r="I58" i="1"/>
  <c r="BA28" i="1"/>
  <c r="AR28" i="1"/>
  <c r="AJ28" i="1"/>
  <c r="Z28" i="1"/>
  <c r="R28" i="1"/>
  <c r="BF21" i="1"/>
  <c r="AX21" i="1"/>
  <c r="AO21" i="1"/>
  <c r="AO58" i="1" s="1"/>
  <c r="AF21" i="1"/>
  <c r="W21" i="1"/>
  <c r="AA58" i="1"/>
  <c r="BC58" i="1"/>
  <c r="M21" i="1"/>
  <c r="G21" i="1"/>
  <c r="G56" i="1"/>
  <c r="G38" i="1"/>
  <c r="AK58" i="1" l="1"/>
  <c r="Y58" i="1"/>
  <c r="AF58" i="1"/>
  <c r="AL58" i="1"/>
  <c r="AZ58" i="1"/>
  <c r="W58" i="1"/>
  <c r="BE58" i="1"/>
  <c r="AG58" i="1"/>
  <c r="BA58" i="1"/>
  <c r="T58" i="1"/>
  <c r="AM58" i="1"/>
  <c r="AC58" i="1"/>
  <c r="BB58" i="1"/>
  <c r="AD58" i="1"/>
  <c r="U58" i="1"/>
  <c r="BD58" i="1"/>
  <c r="AI58" i="1"/>
  <c r="AT58" i="1"/>
  <c r="AR58" i="1"/>
  <c r="AE58" i="1"/>
  <c r="AJ58" i="1"/>
  <c r="Z58" i="1"/>
  <c r="E58" i="1"/>
  <c r="M58" i="1"/>
  <c r="G58" i="1"/>
</calcChain>
</file>

<file path=xl/sharedStrings.xml><?xml version="1.0" encoding="utf-8"?>
<sst xmlns="http://schemas.openxmlformats.org/spreadsheetml/2006/main" count="187" uniqueCount="174">
  <si>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</si>
  <si>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</si>
  <si>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</si>
  <si>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</si>
  <si>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</si>
  <si>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</si>
  <si>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</si>
  <si>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</si>
  <si>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</si>
  <si>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</si>
  <si>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</si>
  <si>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</si>
  <si>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</si>
  <si>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</si>
  <si>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</si>
  <si>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</si>
  <si>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</si>
  <si>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</si>
  <si>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</si>
  <si>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</si>
  <si>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</si>
  <si>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</si>
  <si>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</si>
  <si>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</si>
  <si>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</si>
  <si>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</si>
  <si>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</si>
  <si>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</si>
  <si>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</si>
  <si>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</si>
  <si>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</si>
  <si>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</si>
  <si>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</si>
  <si>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</si>
  <si>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</si>
  <si>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</si>
  <si>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</si>
  <si>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</si>
  <si>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</si>
  <si>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</si>
  <si>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</si>
  <si>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</si>
  <si>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</si>
  <si>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</si>
  <si>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</si>
  <si>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</si>
  <si>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</si>
  <si>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</si>
  <si>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</si>
  <si>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</si>
  <si>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</si>
  <si>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</si>
  <si>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</si>
  <si>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</si>
  <si>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</si>
  <si>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</si>
  <si>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</si>
  <si>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</si>
  <si>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</si>
  <si>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</si>
  <si>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</si>
  <si>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</si>
  <si>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</si>
  <si>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</si>
  <si>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</si>
  <si>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</si>
  <si>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</si>
  <si>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</si>
  <si>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</si>
  <si>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</si>
  <si>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</si>
  <si>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</si>
  <si>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</si>
  <si>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</si>
  <si>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</si>
  <si>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</si>
  <si>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</si>
  <si>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</si>
  <si>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</si>
  <si>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</si>
  <si>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</si>
  <si>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</si>
  <si>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</si>
  <si>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</si>
  <si>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</si>
  <si>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</si>
  <si>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</si>
  <si>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</si>
  <si>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</si>
  <si>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</si>
  <si>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</si>
  <si>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</si>
  <si>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</si>
  <si>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</si>
  <si>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</si>
  <si>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</si>
  <si>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</si>
  <si>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</si>
  <si>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</si>
  <si>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</si>
  <si>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</si>
  <si>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DAWN_DEMAND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</si>
  <si>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</si>
  <si>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</si>
  <si>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</si>
  <si>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</si>
  <si>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</si>
  <si>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</si>
  <si>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</si>
  <si>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</si>
  <si>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</si>
  <si>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</si>
  <si>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</si>
  <si>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</si>
  <si>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</si>
  <si>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</si>
  <si>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</si>
  <si>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</si>
  <si>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</si>
  <si>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</si>
  <si>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</si>
  <si>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</si>
  <si>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</si>
  <si>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</si>
  <si>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</si>
  <si>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</si>
  <si>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</si>
  <si>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</si>
  <si>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</si>
  <si>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</si>
  <si>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</si>
  <si>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</si>
  <si>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</si>
  <si>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</si>
  <si>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</si>
  <si>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</si>
  <si>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</si>
  <si>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</si>
  <si>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</si>
  <si>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</si>
  <si>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</si>
  <si>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</si>
  <si>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</si>
  <si>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</si>
  <si>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Delivery Revenue Requirement</t>
  </si>
  <si>
    <t>TRANSPT_DEM_OPT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</si>
  <si>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</si>
  <si>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</si>
  <si>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</si>
  <si>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</si>
  <si>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</si>
  <si>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</si>
  <si>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</si>
  <si>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</si>
  <si>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</si>
  <si>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</si>
  <si>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</si>
  <si>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</si>
  <si>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</si>
  <si>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</si>
  <si>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</si>
  <si>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</si>
  <si>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</si>
  <si>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</si>
  <si>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</si>
  <si>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</si>
  <si>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</si>
  <si>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</si>
  <si>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</si>
  <si>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</si>
  <si>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</si>
  <si>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</si>
  <si>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</si>
  <si>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Allocation of Delivery Revenue Requirement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</si>
</sst>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tabSelected="1" view="pageLayout" zoomScaleNormal="90" workbookViewId="0"/>
  </sheetViews>
  <sheetFormatPr defaultColWidth="9.140625" defaultRowHeight="13.5" customHeight="1" x14ac:dyDescent="0.2"/>
  <cols>
    <col min="1" max="1" width="4.7109375" style="2" customWidth="1"/>
    <col min="2" max="2" width="1.7109375" style="3" customWidth="1"/>
    <col min="3" max="3" width="42.5703125" style="3" customWidth="1"/>
    <col min="4" max="4" width="1.7109375" style="3" customWidth="1"/>
    <col min="5" max="5" width="14.140625" style="3" bestFit="1" customWidth="1"/>
    <col min="6" max="6" width="1.7109375" style="3" customWidth="1"/>
    <col min="7" max="7" width="16.7109375" style="3" customWidth="1"/>
    <col min="8" max="8" width="1.7109375" style="3" customWidth="1"/>
    <col min="9" max="9" width="12.28515625" style="3" bestFit="1" customWidth="1"/>
    <col min="10" max="10" width="1.7109375" style="3" customWidth="1"/>
    <col min="11" max="11" width="21.85546875" style="3" bestFit="1" customWidth="1"/>
    <col min="12" max="12" width="1.7109375" style="3" customWidth="1"/>
    <col min="13" max="13" width="13.28515625" style="3" bestFit="1" customWidth="1"/>
    <col min="14" max="14" width="1.7109375" style="3" customWidth="1"/>
    <col min="15" max="15" width="20" style="2" customWidth="1"/>
    <col min="16" max="16" width="1.7109375" style="3" customWidth="1"/>
    <col min="17" max="18" width="12.85546875" style="3" customWidth="1"/>
    <col min="19" max="27" width="10.7109375" style="3" customWidth="1"/>
    <col min="28" max="28" width="1.7109375" style="3" customWidth="1"/>
    <col min="29" max="31" width="10.5703125" style="3" customWidth="1"/>
    <col min="32" max="32" width="9.140625" style="3" customWidth="1"/>
    <col min="33" max="33" width="11.28515625" style="3" customWidth="1"/>
    <col min="34" max="34" width="1.7109375" style="3" customWidth="1"/>
    <col min="35" max="35" width="10.42578125" style="3" bestFit="1" customWidth="1"/>
    <col min="36" max="46" width="10.7109375" style="3" customWidth="1"/>
    <col min="47" max="47" width="11.28515625" style="3" customWidth="1"/>
    <col min="48" max="48" width="8.42578125" style="3" bestFit="1" customWidth="1"/>
    <col min="49" max="49" width="1.7109375" style="23" customWidth="1"/>
    <col min="50" max="51" width="10.5703125" style="3" customWidth="1"/>
    <col min="52" max="52" width="12.140625" style="3" bestFit="1" customWidth="1"/>
    <col min="53" max="55" width="10.5703125" style="3" customWidth="1"/>
    <col min="56" max="16384" width="9.140625" style="3"/>
  </cols>
  <sheetData>
    <row r="2" spans="1:58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8" ht="13.5" customHeight="1" x14ac:dyDescent="0.2">
      <c r="A3" s="1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24"/>
      <c r="AX3" s="18"/>
      <c r="AY3" s="18"/>
      <c r="AZ3" s="18"/>
      <c r="BA3" s="18"/>
      <c r="BB3" s="18"/>
      <c r="BC3" s="18"/>
    </row>
    <row r="4" spans="1:58" ht="13.5" customHeight="1" x14ac:dyDescent="0.2">
      <c r="A4" s="1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24"/>
      <c r="AX4" s="18"/>
      <c r="AY4" s="18"/>
      <c r="AZ4" s="18"/>
      <c r="BA4" s="18"/>
      <c r="BB4" s="18"/>
      <c r="BC4" s="18"/>
    </row>
    <row r="5" spans="1:58" ht="13.5" customHeight="1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24"/>
      <c r="AX5" s="18"/>
      <c r="AY5" s="18"/>
      <c r="AZ5" s="18"/>
      <c r="BA5" s="18"/>
      <c r="BB5" s="18"/>
      <c r="BC5" s="18"/>
    </row>
    <row r="6" spans="1:58" s="26" customFormat="1" ht="13.5" customHeight="1" x14ac:dyDescent="0.2">
      <c r="A6" s="31" t="s">
        <v>100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T6" s="27"/>
      <c r="U6" s="27"/>
      <c r="V6" s="27"/>
      <c r="W6" s="28" t="s">
        <v>100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8" t="s">
        <v>100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8" t="s">
        <v>100</v>
      </c>
      <c r="BD6" s="27"/>
      <c r="BE6" s="27"/>
      <c r="BF6" s="27"/>
    </row>
    <row r="7" spans="1:58" s="26" customFormat="1" ht="13.5" customHeight="1" x14ac:dyDescent="0.2">
      <c r="A7" s="31" t="s">
        <v>144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T7" s="27"/>
      <c r="U7" s="27"/>
      <c r="V7" s="27"/>
      <c r="W7" s="28" t="s">
        <v>173</v>
      </c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9" t="s">
        <v>173</v>
      </c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9" t="s">
        <v>173</v>
      </c>
      <c r="BD7" s="27"/>
      <c r="BE7" s="27"/>
      <c r="BF7" s="27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47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0" t="s">
        <v>102</v>
      </c>
      <c r="R10" s="30"/>
      <c r="S10" s="30" t="s">
        <v>102</v>
      </c>
      <c r="T10" s="30"/>
      <c r="U10" s="30"/>
      <c r="V10" s="30"/>
      <c r="W10" s="30"/>
      <c r="X10" s="30"/>
      <c r="Y10" s="30"/>
      <c r="Z10" s="30"/>
      <c r="AA10" s="30"/>
      <c r="AB10" s="19"/>
      <c r="AC10" s="30" t="s">
        <v>103</v>
      </c>
      <c r="AD10" s="30"/>
      <c r="AE10" s="30"/>
      <c r="AF10" s="30"/>
      <c r="AG10" s="30"/>
      <c r="AH10" s="19"/>
      <c r="AI10" s="30" t="s">
        <v>104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25"/>
      <c r="AX10" s="30" t="s">
        <v>105</v>
      </c>
      <c r="AY10" s="30"/>
      <c r="AZ10" s="30"/>
      <c r="BA10" s="30"/>
      <c r="BB10" s="30"/>
      <c r="BC10" s="30"/>
      <c r="BD10" s="30"/>
      <c r="BE10" s="30"/>
      <c r="BF10" s="30"/>
    </row>
    <row r="11" spans="1:58" ht="13.5" customHeight="1" x14ac:dyDescent="0.2">
      <c r="A11" s="4" t="s">
        <v>48</v>
      </c>
      <c r="C11" s="5" t="s">
        <v>51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20" t="s">
        <v>106</v>
      </c>
      <c r="R11" s="20" t="s">
        <v>107</v>
      </c>
      <c r="S11" s="20" t="s">
        <v>108</v>
      </c>
      <c r="T11" s="20" t="s">
        <v>109</v>
      </c>
      <c r="U11" s="20" t="s">
        <v>110</v>
      </c>
      <c r="V11" s="20" t="s">
        <v>111</v>
      </c>
      <c r="W11" s="20" t="s">
        <v>112</v>
      </c>
      <c r="X11" s="20" t="s">
        <v>113</v>
      </c>
      <c r="Y11" s="20" t="s">
        <v>114</v>
      </c>
      <c r="Z11" s="20" t="s">
        <v>115</v>
      </c>
      <c r="AA11" s="20" t="s">
        <v>116</v>
      </c>
      <c r="AB11" s="19"/>
      <c r="AC11" s="20" t="s">
        <v>117</v>
      </c>
      <c r="AD11" s="20" t="s">
        <v>118</v>
      </c>
      <c r="AE11" s="20" t="s">
        <v>119</v>
      </c>
      <c r="AF11" s="20" t="s">
        <v>120</v>
      </c>
      <c r="AG11" s="20" t="s">
        <v>108</v>
      </c>
      <c r="AH11" s="19"/>
      <c r="AI11" s="20" t="s">
        <v>121</v>
      </c>
      <c r="AJ11" s="20" t="s">
        <v>122</v>
      </c>
      <c r="AK11" s="20" t="s">
        <v>123</v>
      </c>
      <c r="AL11" s="20" t="s">
        <v>124</v>
      </c>
      <c r="AM11" s="20" t="s">
        <v>125</v>
      </c>
      <c r="AN11" s="20" t="s">
        <v>126</v>
      </c>
      <c r="AO11" s="20" t="s">
        <v>127</v>
      </c>
      <c r="AP11" s="20" t="s">
        <v>128</v>
      </c>
      <c r="AQ11" s="20" t="s">
        <v>129</v>
      </c>
      <c r="AR11" s="20" t="s">
        <v>130</v>
      </c>
      <c r="AS11" s="20" t="s">
        <v>131</v>
      </c>
      <c r="AT11" s="20" t="s">
        <v>132</v>
      </c>
      <c r="AU11" s="20" t="s">
        <v>133</v>
      </c>
      <c r="AV11" s="20" t="s">
        <v>134</v>
      </c>
      <c r="AW11" s="25"/>
      <c r="AX11" s="20" t="s">
        <v>135</v>
      </c>
      <c r="AY11" s="20" t="s">
        <v>136</v>
      </c>
      <c r="AZ11" s="20" t="s">
        <v>137</v>
      </c>
      <c r="BA11" s="20" t="s">
        <v>138</v>
      </c>
      <c r="BB11" s="20" t="s">
        <v>139</v>
      </c>
      <c r="BC11" s="20" t="s">
        <v>140</v>
      </c>
      <c r="BD11" s="20" t="s">
        <v>141</v>
      </c>
      <c r="BE11" s="20" t="s">
        <v>142</v>
      </c>
      <c r="BF11" s="20" t="s">
        <v>143</v>
      </c>
    </row>
    <row r="12" spans="1:58" ht="13.5" customHeight="1" x14ac:dyDescent="0.2">
      <c r="E12" s="14" t="s">
        <v>49</v>
      </c>
      <c r="F12" s="2"/>
      <c r="G12" s="14" t="s">
        <v>50</v>
      </c>
      <c r="H12" s="2"/>
      <c r="I12" s="2" t="s">
        <v>53</v>
      </c>
      <c r="J12" s="2"/>
      <c r="K12" s="2" t="s">
        <v>52</v>
      </c>
      <c r="L12" s="2"/>
      <c r="M12" s="2" t="s">
        <v>94</v>
      </c>
      <c r="N12" s="2"/>
      <c r="O12" s="2" t="s">
        <v>54</v>
      </c>
      <c r="P12" s="2"/>
      <c r="Q12" s="2" t="s">
        <v>55</v>
      </c>
      <c r="R12" s="2" t="s">
        <v>56</v>
      </c>
      <c r="S12" s="2" t="s">
        <v>57</v>
      </c>
      <c r="T12" s="2" t="s">
        <v>58</v>
      </c>
      <c r="U12" s="2" t="s">
        <v>59</v>
      </c>
      <c r="V12" s="2" t="s">
        <v>60</v>
      </c>
      <c r="W12" s="2" t="s">
        <v>61</v>
      </c>
      <c r="X12" s="2" t="s">
        <v>62</v>
      </c>
      <c r="Y12" s="2" t="s">
        <v>63</v>
      </c>
      <c r="Z12" s="2" t="s">
        <v>64</v>
      </c>
      <c r="AA12" s="2" t="s">
        <v>65</v>
      </c>
      <c r="AB12" s="18"/>
      <c r="AC12" s="2" t="s">
        <v>67</v>
      </c>
      <c r="AD12" s="2" t="s">
        <v>66</v>
      </c>
      <c r="AE12" s="2" t="s">
        <v>68</v>
      </c>
      <c r="AF12" s="2" t="s">
        <v>69</v>
      </c>
      <c r="AG12" s="2" t="s">
        <v>70</v>
      </c>
      <c r="AH12" s="18"/>
      <c r="AI12" s="2" t="s">
        <v>71</v>
      </c>
      <c r="AJ12" s="2" t="s">
        <v>72</v>
      </c>
      <c r="AK12" s="2" t="s">
        <v>73</v>
      </c>
      <c r="AL12" s="2" t="s">
        <v>74</v>
      </c>
      <c r="AM12" s="2" t="s">
        <v>75</v>
      </c>
      <c r="AN12" s="2" t="s">
        <v>76</v>
      </c>
      <c r="AO12" s="2" t="s">
        <v>77</v>
      </c>
      <c r="AP12" s="2" t="s">
        <v>78</v>
      </c>
      <c r="AQ12" s="2" t="s">
        <v>79</v>
      </c>
      <c r="AR12" s="2" t="s">
        <v>80</v>
      </c>
      <c r="AS12" s="2" t="s">
        <v>81</v>
      </c>
      <c r="AT12" s="2" t="s">
        <v>82</v>
      </c>
      <c r="AU12" s="2" t="s">
        <v>83</v>
      </c>
      <c r="AV12" s="2" t="s">
        <v>84</v>
      </c>
      <c r="AW12" s="24"/>
      <c r="AX12" s="2" t="s">
        <v>85</v>
      </c>
      <c r="AY12" s="2" t="s">
        <v>86</v>
      </c>
      <c r="AZ12" s="2" t="s">
        <v>87</v>
      </c>
      <c r="BA12" s="2" t="s">
        <v>88</v>
      </c>
      <c r="BB12" s="2" t="s">
        <v>89</v>
      </c>
      <c r="BC12" s="2" t="s">
        <v>90</v>
      </c>
      <c r="BD12" s="2" t="s">
        <v>91</v>
      </c>
      <c r="BE12" s="2" t="s">
        <v>92</v>
      </c>
      <c r="BF12" s="2" t="s">
        <v>93</v>
      </c>
    </row>
    <row r="13" spans="1:58" ht="13.5" customHeight="1" x14ac:dyDescent="0.2">
      <c r="A13" s="18"/>
      <c r="E13" s="14"/>
      <c r="F13" s="18"/>
      <c r="G13" s="14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24"/>
      <c r="AX13" s="18"/>
      <c r="AY13" s="18"/>
      <c r="AZ13" s="18"/>
      <c r="BA13" s="18"/>
      <c r="BB13" s="18"/>
      <c r="BC13" s="18"/>
      <c r="BD13" s="18"/>
      <c r="BE13" s="18"/>
      <c r="BF13" s="18"/>
    </row>
    <row r="14" spans="1:58" ht="13.5" customHeight="1" x14ac:dyDescent="0.2">
      <c r="C14" s="13" t="s">
        <v>97</v>
      </c>
    </row>
    <row r="15" spans="1:58" ht="13.5" customHeight="1" x14ac:dyDescent="0.2">
      <c r="A15" s="2">
        <f>1</f>
        <v>1</v>
      </c>
      <c r="C15" s="3" t="s">
        <v>11</v>
      </c>
      <c r="E15" s="6">
        <v>0</v>
      </c>
      <c r="F15" s="6"/>
      <c r="G15" s="6">
        <v>0</v>
      </c>
      <c r="I15" s="6">
        <v>0</v>
      </c>
      <c r="M15" s="6">
        <f>G15-I15</f>
        <v>0</v>
      </c>
      <c r="O15" s="2" t="s">
        <v>146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/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/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1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>A15+1</f>
        <v>2</v>
      </c>
      <c r="C16" s="3" t="s">
        <v>95</v>
      </c>
      <c r="E16" s="6">
        <v>0</v>
      </c>
      <c r="F16" s="6"/>
      <c r="G16" s="6">
        <v>-7968.0774419795489</v>
      </c>
      <c r="I16" s="6">
        <v>0</v>
      </c>
      <c r="M16" s="6">
        <f t="shared" ref="M16:M20" si="0">G16-I16</f>
        <v>-7968.0774419795489</v>
      </c>
      <c r="O16" s="2" t="s">
        <v>147</v>
      </c>
      <c r="Q16" s="6">
        <v>-2512.7661998169042</v>
      </c>
      <c r="R16" s="6">
        <v>-2183.896087376163</v>
      </c>
      <c r="S16" s="6">
        <v>-5.8555257247104926</v>
      </c>
      <c r="T16" s="6">
        <v>-159.56945143847452</v>
      </c>
      <c r="U16" s="6">
        <v>-5.8851023796617881</v>
      </c>
      <c r="V16" s="6">
        <v>0</v>
      </c>
      <c r="W16" s="6">
        <v>0</v>
      </c>
      <c r="X16" s="6">
        <v>0</v>
      </c>
      <c r="Y16" s="6">
        <v>0</v>
      </c>
      <c r="Z16" s="6">
        <v>-47.338483746883732</v>
      </c>
      <c r="AA16" s="6">
        <v>0</v>
      </c>
      <c r="AB16" s="6"/>
      <c r="AC16" s="6">
        <v>-450.54396290826264</v>
      </c>
      <c r="AD16" s="6">
        <v>-127.36490401500005</v>
      </c>
      <c r="AE16" s="6">
        <v>-99.790915221277942</v>
      </c>
      <c r="AF16" s="6">
        <v>0</v>
      </c>
      <c r="AG16" s="6">
        <v>0</v>
      </c>
      <c r="AH16" s="6"/>
      <c r="AI16" s="6">
        <v>-1425.6834715553241</v>
      </c>
      <c r="AJ16" s="6">
        <v>-508.35760991538979</v>
      </c>
      <c r="AK16" s="6">
        <v>-159.16989271621605</v>
      </c>
      <c r="AL16" s="6">
        <v>0</v>
      </c>
      <c r="AM16" s="6">
        <v>-1.5404612917552192</v>
      </c>
      <c r="AN16" s="6">
        <v>0</v>
      </c>
      <c r="AO16" s="6">
        <v>-264.3252601254494</v>
      </c>
      <c r="AP16" s="6">
        <v>0</v>
      </c>
      <c r="AQ16" s="6">
        <v>-15.990113748076254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1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ref="A17:A21" si="1">A16+1</f>
        <v>3</v>
      </c>
      <c r="C17" s="3" t="s">
        <v>96</v>
      </c>
      <c r="E17" s="6">
        <v>0</v>
      </c>
      <c r="F17" s="6"/>
      <c r="G17" s="6">
        <v>0</v>
      </c>
      <c r="I17" s="6">
        <v>0</v>
      </c>
      <c r="M17" s="6">
        <f t="shared" si="0"/>
        <v>0</v>
      </c>
      <c r="O17" s="2" t="s">
        <v>148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/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/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1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1"/>
        <v>4</v>
      </c>
      <c r="C18" s="3" t="s">
        <v>12</v>
      </c>
      <c r="E18" s="6">
        <v>0</v>
      </c>
      <c r="F18" s="6"/>
      <c r="G18" s="6">
        <v>-7368.5151634722424</v>
      </c>
      <c r="I18" s="6">
        <v>-7368.5151634722424</v>
      </c>
      <c r="K18" s="8" t="s">
        <v>145</v>
      </c>
      <c r="M18" s="6">
        <f t="shared" si="0"/>
        <v>0</v>
      </c>
      <c r="O18" s="2" t="s">
        <v>149</v>
      </c>
      <c r="Q18" s="6">
        <v>-1886.6577500672288</v>
      </c>
      <c r="R18" s="6">
        <v>-1809.1948919779502</v>
      </c>
      <c r="S18" s="6">
        <v>-10.347758471711291</v>
      </c>
      <c r="T18" s="6">
        <v>-403.01342623743017</v>
      </c>
      <c r="U18" s="6">
        <v>-144.06312934275209</v>
      </c>
      <c r="V18" s="6">
        <v>0</v>
      </c>
      <c r="W18" s="6">
        <v>-19.861105920575159</v>
      </c>
      <c r="X18" s="6">
        <v>-5.9280426586213393</v>
      </c>
      <c r="Y18" s="6">
        <v>-121.9487924346745</v>
      </c>
      <c r="Z18" s="6">
        <v>-71.245225544134968</v>
      </c>
      <c r="AA18" s="6">
        <v>0</v>
      </c>
      <c r="AB18" s="6"/>
      <c r="AC18" s="6">
        <v>-373.10602977418108</v>
      </c>
      <c r="AD18" s="6">
        <v>-122.26545910295191</v>
      </c>
      <c r="AE18" s="6">
        <v>-62.312680958449405</v>
      </c>
      <c r="AF18" s="6">
        <v>-2.1513883321357223</v>
      </c>
      <c r="AG18" s="6">
        <v>0</v>
      </c>
      <c r="AH18" s="21"/>
      <c r="AI18" s="6">
        <v>-1228.0118803454718</v>
      </c>
      <c r="AJ18" s="6">
        <v>-497.7401318087613</v>
      </c>
      <c r="AK18" s="6">
        <v>-223.96117884923157</v>
      </c>
      <c r="AL18" s="6">
        <v>-8.9790108150655315E-2</v>
      </c>
      <c r="AM18" s="6">
        <v>-1.6621353076394283</v>
      </c>
      <c r="AN18" s="6">
        <v>-20.781804439825141</v>
      </c>
      <c r="AO18" s="6">
        <v>-269.26044053517296</v>
      </c>
      <c r="AP18" s="6">
        <v>-28.670941809379201</v>
      </c>
      <c r="AQ18" s="6">
        <v>-33.98056752693725</v>
      </c>
      <c r="AR18" s="6">
        <v>-2.2339865722541838</v>
      </c>
      <c r="AS18" s="6">
        <v>-0.21295988635624297</v>
      </c>
      <c r="AT18" s="6">
        <v>-28.162873242183689</v>
      </c>
      <c r="AU18" s="6">
        <v>-0.23694044266709341</v>
      </c>
      <c r="AV18" s="6">
        <v>-1.4138517754150399</v>
      </c>
      <c r="AW18" s="21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1"/>
        <v>5</v>
      </c>
      <c r="C19" s="3" t="s">
        <v>13</v>
      </c>
      <c r="E19" s="6">
        <v>0</v>
      </c>
      <c r="F19" s="6"/>
      <c r="G19" s="6">
        <v>0</v>
      </c>
      <c r="I19" s="6">
        <v>0</v>
      </c>
      <c r="M19" s="6">
        <f t="shared" si="0"/>
        <v>0</v>
      </c>
      <c r="O19" s="2" t="s">
        <v>150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21"/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21"/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1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1"/>
        <v>6</v>
      </c>
      <c r="C20" s="3" t="s">
        <v>14</v>
      </c>
      <c r="E20" s="6">
        <v>20855.923243351954</v>
      </c>
      <c r="F20" s="6"/>
      <c r="G20" s="6">
        <v>15491.673000000001</v>
      </c>
      <c r="I20" s="6">
        <v>0</v>
      </c>
      <c r="M20" s="6">
        <f t="shared" si="0"/>
        <v>15491.673000000001</v>
      </c>
      <c r="O20" s="2" t="s">
        <v>146</v>
      </c>
      <c r="Q20" s="6">
        <v>5792.196697682868</v>
      </c>
      <c r="R20" s="6">
        <v>3500.5325871986133</v>
      </c>
      <c r="S20" s="6">
        <v>17.387569098364541</v>
      </c>
      <c r="T20" s="6">
        <v>120.41737988861283</v>
      </c>
      <c r="U20" s="6">
        <v>1.9455147761352789</v>
      </c>
      <c r="V20" s="6">
        <v>0</v>
      </c>
      <c r="W20" s="6">
        <v>5.1744596480492007</v>
      </c>
      <c r="X20" s="6">
        <v>0.67589527369546609</v>
      </c>
      <c r="Y20" s="6">
        <v>6.3158620327133219</v>
      </c>
      <c r="Z20" s="6">
        <v>165.32037512142145</v>
      </c>
      <c r="AA20" s="6">
        <v>0</v>
      </c>
      <c r="AB20" s="21"/>
      <c r="AC20" s="6">
        <v>1097.2370031330313</v>
      </c>
      <c r="AD20" s="6">
        <v>193.93460501358385</v>
      </c>
      <c r="AE20" s="6">
        <v>18.417885892049657</v>
      </c>
      <c r="AF20" s="6">
        <v>6.7194888629292411</v>
      </c>
      <c r="AG20" s="6">
        <v>0</v>
      </c>
      <c r="AH20" s="21"/>
      <c r="AI20" s="6">
        <v>3621.2135080982716</v>
      </c>
      <c r="AJ20" s="6">
        <v>811.10889932591101</v>
      </c>
      <c r="AK20" s="6">
        <v>69.944996934692512</v>
      </c>
      <c r="AL20" s="6">
        <v>0</v>
      </c>
      <c r="AM20" s="6">
        <v>0.35789808165145259</v>
      </c>
      <c r="AN20" s="6">
        <v>2.1918765127907105</v>
      </c>
      <c r="AO20" s="6">
        <v>39.407442830386408</v>
      </c>
      <c r="AP20" s="6">
        <v>2.5616199215787536</v>
      </c>
      <c r="AQ20" s="6">
        <v>18.611434672654038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1"/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</row>
    <row r="21" spans="1:58" ht="13.5" customHeight="1" x14ac:dyDescent="0.2">
      <c r="A21" s="2">
        <f t="shared" si="1"/>
        <v>7</v>
      </c>
      <c r="C21" s="3" t="s">
        <v>98</v>
      </c>
      <c r="E21" s="15">
        <f>SUM(E15:E20)</f>
        <v>20855.923243351954</v>
      </c>
      <c r="F21" s="9"/>
      <c r="G21" s="15">
        <f>SUM(G15:G20)</f>
        <v>155.08039454820937</v>
      </c>
      <c r="I21" s="15">
        <f>SUM(I15:I20)</f>
        <v>-7368.5151634722424</v>
      </c>
      <c r="M21" s="15">
        <f>SUM(M15:M20)</f>
        <v>7523.5955580204518</v>
      </c>
      <c r="Q21" s="15">
        <f t="shared" ref="Q21:BF21" si="2">SUM(Q15:Q20)</f>
        <v>1392.7727477987355</v>
      </c>
      <c r="R21" s="15">
        <f t="shared" si="2"/>
        <v>-492.55839215549986</v>
      </c>
      <c r="S21" s="15">
        <f t="shared" si="2"/>
        <v>1.1842849019427568</v>
      </c>
      <c r="T21" s="15">
        <f t="shared" si="2"/>
        <v>-442.16549778729188</v>
      </c>
      <c r="U21" s="15">
        <f t="shared" si="2"/>
        <v>-148.00271694627861</v>
      </c>
      <c r="V21" s="15">
        <f t="shared" si="2"/>
        <v>0</v>
      </c>
      <c r="W21" s="15">
        <f t="shared" si="2"/>
        <v>-14.686646272525959</v>
      </c>
      <c r="X21" s="15">
        <f t="shared" si="2"/>
        <v>-5.2521473849258733</v>
      </c>
      <c r="Y21" s="15">
        <f t="shared" si="2"/>
        <v>-115.63293040196118</v>
      </c>
      <c r="Z21" s="15">
        <f t="shared" si="2"/>
        <v>46.736665830402757</v>
      </c>
      <c r="AA21" s="15">
        <f t="shared" si="2"/>
        <v>0</v>
      </c>
      <c r="AB21" s="21"/>
      <c r="AC21" s="15">
        <f t="shared" si="2"/>
        <v>273.58701045058751</v>
      </c>
      <c r="AD21" s="15">
        <f t="shared" si="2"/>
        <v>-55.69575810436811</v>
      </c>
      <c r="AE21" s="15">
        <f t="shared" si="2"/>
        <v>-143.68571028767767</v>
      </c>
      <c r="AF21" s="15">
        <f t="shared" si="2"/>
        <v>4.5681005307935187</v>
      </c>
      <c r="AG21" s="15">
        <f t="shared" si="2"/>
        <v>0</v>
      </c>
      <c r="AH21" s="21"/>
      <c r="AI21" s="15">
        <f t="shared" si="2"/>
        <v>967.51815619747595</v>
      </c>
      <c r="AJ21" s="15">
        <f t="shared" si="2"/>
        <v>-194.98884239824008</v>
      </c>
      <c r="AK21" s="15">
        <f t="shared" si="2"/>
        <v>-313.18607463075512</v>
      </c>
      <c r="AL21" s="15">
        <f t="shared" si="2"/>
        <v>-8.9790108150655315E-2</v>
      </c>
      <c r="AM21" s="15">
        <f t="shared" si="2"/>
        <v>-2.8446985177431947</v>
      </c>
      <c r="AN21" s="15">
        <f t="shared" si="2"/>
        <v>-18.589927927034431</v>
      </c>
      <c r="AO21" s="15">
        <f t="shared" si="2"/>
        <v>-494.17825783023596</v>
      </c>
      <c r="AP21" s="15">
        <f t="shared" si="2"/>
        <v>-26.109321887800448</v>
      </c>
      <c r="AQ21" s="15">
        <f t="shared" si="2"/>
        <v>-31.359246602359466</v>
      </c>
      <c r="AR21" s="15">
        <f t="shared" si="2"/>
        <v>-2.2339865722541838</v>
      </c>
      <c r="AS21" s="15">
        <f t="shared" si="2"/>
        <v>-0.21295988635624297</v>
      </c>
      <c r="AT21" s="15">
        <f t="shared" si="2"/>
        <v>-28.162873242183689</v>
      </c>
      <c r="AU21" s="15">
        <f t="shared" si="2"/>
        <v>-0.23694044266709341</v>
      </c>
      <c r="AV21" s="15">
        <f t="shared" si="2"/>
        <v>-1.4138517754150399</v>
      </c>
      <c r="AW21" s="21"/>
      <c r="AX21" s="15">
        <f t="shared" si="2"/>
        <v>0</v>
      </c>
      <c r="AY21" s="15">
        <f t="shared" si="2"/>
        <v>0</v>
      </c>
      <c r="AZ21" s="15">
        <f t="shared" si="2"/>
        <v>0</v>
      </c>
      <c r="BA21" s="15">
        <f t="shared" si="2"/>
        <v>0</v>
      </c>
      <c r="BB21" s="15">
        <f t="shared" si="2"/>
        <v>0</v>
      </c>
      <c r="BC21" s="15">
        <f t="shared" si="2"/>
        <v>0</v>
      </c>
      <c r="BD21" s="15">
        <f t="shared" si="2"/>
        <v>0</v>
      </c>
      <c r="BE21" s="15">
        <f t="shared" si="2"/>
        <v>0</v>
      </c>
      <c r="BF21" s="15">
        <f t="shared" si="2"/>
        <v>0</v>
      </c>
    </row>
    <row r="22" spans="1:58" ht="13.5" customHeight="1" x14ac:dyDescent="0.2">
      <c r="E22" s="6"/>
      <c r="F22" s="6"/>
      <c r="G22" s="6"/>
      <c r="I22" s="6"/>
      <c r="M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1"/>
      <c r="AC22" s="6"/>
      <c r="AD22" s="6"/>
      <c r="AE22" s="6"/>
      <c r="AF22" s="6"/>
      <c r="AG22" s="6"/>
      <c r="AH22" s="21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1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C23" s="13" t="s">
        <v>15</v>
      </c>
      <c r="E23" s="6"/>
      <c r="F23" s="6"/>
      <c r="G23" s="6"/>
      <c r="I23" s="6"/>
      <c r="M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1"/>
      <c r="AC23" s="6"/>
      <c r="AD23" s="6"/>
      <c r="AE23" s="6"/>
      <c r="AF23" s="6"/>
      <c r="AG23" s="6"/>
      <c r="AH23" s="21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21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3.5" customHeight="1" x14ac:dyDescent="0.2">
      <c r="A24" s="2">
        <f>A21+1</f>
        <v>8</v>
      </c>
      <c r="C24" s="3" t="s">
        <v>16</v>
      </c>
      <c r="E24" s="6">
        <v>102269.76523412349</v>
      </c>
      <c r="F24" s="6"/>
      <c r="G24" s="6">
        <v>102269.76523412349</v>
      </c>
      <c r="I24" s="6">
        <v>0</v>
      </c>
      <c r="M24" s="6">
        <f>G24-I24</f>
        <v>102269.76523412349</v>
      </c>
      <c r="O24" s="2" t="s">
        <v>148</v>
      </c>
      <c r="Q24" s="6">
        <v>30601.889633495444</v>
      </c>
      <c r="R24" s="6">
        <v>26596.723181718062</v>
      </c>
      <c r="S24" s="6">
        <v>71.311907962921822</v>
      </c>
      <c r="T24" s="6">
        <v>1943.3271357094122</v>
      </c>
      <c r="U24" s="6">
        <v>71.672109214679168</v>
      </c>
      <c r="V24" s="6">
        <v>0</v>
      </c>
      <c r="W24" s="6">
        <v>0</v>
      </c>
      <c r="X24" s="6">
        <v>0</v>
      </c>
      <c r="Y24" s="6">
        <v>0</v>
      </c>
      <c r="Z24" s="6">
        <v>576.51486045327715</v>
      </c>
      <c r="AA24" s="6">
        <v>0</v>
      </c>
      <c r="AB24" s="21"/>
      <c r="AC24" s="6">
        <v>5486.9795005046481</v>
      </c>
      <c r="AD24" s="6">
        <v>1551.1219213836036</v>
      </c>
      <c r="AE24" s="6">
        <v>455.67804378901565</v>
      </c>
      <c r="AF24" s="6">
        <v>0</v>
      </c>
      <c r="AG24" s="6">
        <v>0</v>
      </c>
      <c r="AH24" s="21"/>
      <c r="AI24" s="6">
        <v>17362.780608881847</v>
      </c>
      <c r="AJ24" s="6">
        <v>6191.066830695132</v>
      </c>
      <c r="AK24" s="6">
        <v>1938.4610833398979</v>
      </c>
      <c r="AL24" s="6">
        <v>0</v>
      </c>
      <c r="AM24" s="6">
        <v>18.760609896137588</v>
      </c>
      <c r="AN24" s="6">
        <v>0</v>
      </c>
      <c r="AO24" s="6">
        <v>3219.102691803711</v>
      </c>
      <c r="AP24" s="6">
        <v>0</v>
      </c>
      <c r="AQ24" s="6">
        <v>194.73665961493882</v>
      </c>
      <c r="AR24" s="6">
        <v>677.60976510800049</v>
      </c>
      <c r="AS24" s="6">
        <v>0</v>
      </c>
      <c r="AT24" s="6">
        <v>4227.0453335457023</v>
      </c>
      <c r="AU24" s="6">
        <v>0</v>
      </c>
      <c r="AV24" s="6">
        <v>1084.9833570070991</v>
      </c>
      <c r="AW24" s="21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>A24+1</f>
        <v>9</v>
      </c>
      <c r="C25" s="3" t="s">
        <v>17</v>
      </c>
      <c r="E25" s="6">
        <v>78641.256182514597</v>
      </c>
      <c r="F25" s="6"/>
      <c r="G25" s="6">
        <v>78641.256182514597</v>
      </c>
      <c r="I25" s="6">
        <v>39130.201735495466</v>
      </c>
      <c r="K25" s="8" t="s">
        <v>151</v>
      </c>
      <c r="M25" s="6">
        <f>G25-I25</f>
        <v>39511.054447019131</v>
      </c>
      <c r="O25" s="2" t="s">
        <v>152</v>
      </c>
      <c r="Q25" s="6">
        <v>24447.915923374727</v>
      </c>
      <c r="R25" s="6">
        <v>19780.955849649683</v>
      </c>
      <c r="S25" s="6">
        <v>78.247899622367171</v>
      </c>
      <c r="T25" s="6">
        <v>1669.9476667406616</v>
      </c>
      <c r="U25" s="6">
        <v>215.07838412931557</v>
      </c>
      <c r="V25" s="6">
        <v>0</v>
      </c>
      <c r="W25" s="6">
        <v>0</v>
      </c>
      <c r="X25" s="6">
        <v>40.826342238679388</v>
      </c>
      <c r="Y25" s="6">
        <v>184.25004087305655</v>
      </c>
      <c r="Z25" s="6">
        <v>708.87192353132673</v>
      </c>
      <c r="AA25" s="6">
        <v>0</v>
      </c>
      <c r="AB25" s="21"/>
      <c r="AC25" s="6">
        <v>4860.5625406809877</v>
      </c>
      <c r="AD25" s="6">
        <v>1207.4495648504426</v>
      </c>
      <c r="AE25" s="6">
        <v>343.45797925978638</v>
      </c>
      <c r="AF25" s="6">
        <v>0</v>
      </c>
      <c r="AG25" s="6">
        <v>0</v>
      </c>
      <c r="AH25" s="21"/>
      <c r="AI25" s="6">
        <v>15382.845281378082</v>
      </c>
      <c r="AJ25" s="6">
        <v>4629.8931639473776</v>
      </c>
      <c r="AK25" s="6">
        <v>951.75572795193307</v>
      </c>
      <c r="AL25" s="6">
        <v>2.0501236002160006</v>
      </c>
      <c r="AM25" s="6">
        <v>3.7759791352255494</v>
      </c>
      <c r="AN25" s="6">
        <v>0</v>
      </c>
      <c r="AO25" s="6">
        <v>1307.6807314751459</v>
      </c>
      <c r="AP25" s="6">
        <v>135.86645625999569</v>
      </c>
      <c r="AQ25" s="6">
        <v>132.46508453819726</v>
      </c>
      <c r="AR25" s="6">
        <v>269.38418141993048</v>
      </c>
      <c r="AS25" s="6">
        <v>0</v>
      </c>
      <c r="AT25" s="6">
        <v>1706.2368118261952</v>
      </c>
      <c r="AU25" s="6">
        <v>0</v>
      </c>
      <c r="AV25" s="6">
        <v>581.73852603125613</v>
      </c>
      <c r="AW25" s="21"/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ht="13.5" customHeight="1" x14ac:dyDescent="0.2">
      <c r="A26" s="2">
        <f t="shared" ref="A26:A28" si="3">A25+1</f>
        <v>10</v>
      </c>
      <c r="C26" s="3" t="s">
        <v>18</v>
      </c>
      <c r="E26" s="6">
        <v>7150.280248459384</v>
      </c>
      <c r="F26" s="6"/>
      <c r="G26" s="6">
        <v>7150.280248459384</v>
      </c>
      <c r="I26" s="6">
        <v>0</v>
      </c>
      <c r="M26" s="6">
        <f>G26-I26</f>
        <v>7150.280248459384</v>
      </c>
      <c r="O26" s="2" t="s">
        <v>153</v>
      </c>
      <c r="Q26" s="6">
        <v>2035.0604745230767</v>
      </c>
      <c r="R26" s="6">
        <v>1797.8032108106522</v>
      </c>
      <c r="S26" s="6">
        <v>1.9180823054338016</v>
      </c>
      <c r="T26" s="6">
        <v>55.165577661007958</v>
      </c>
      <c r="U26" s="6">
        <v>12.939562739109183</v>
      </c>
      <c r="V26" s="6">
        <v>15.657464345709164</v>
      </c>
      <c r="W26" s="6">
        <v>1.0505128466116944</v>
      </c>
      <c r="X26" s="6">
        <v>0.79120258254077191</v>
      </c>
      <c r="Y26" s="6">
        <v>8.3599346627061166</v>
      </c>
      <c r="Z26" s="6">
        <v>15.55821006686263</v>
      </c>
      <c r="AA26" s="6">
        <v>0</v>
      </c>
      <c r="AB26" s="21"/>
      <c r="AC26" s="6">
        <v>401.49996972592459</v>
      </c>
      <c r="AD26" s="6">
        <v>116.46668625202926</v>
      </c>
      <c r="AE26" s="6">
        <v>26.792462698767867</v>
      </c>
      <c r="AF26" s="6">
        <v>2.4071739913276957</v>
      </c>
      <c r="AG26" s="6">
        <v>20.429027803981114</v>
      </c>
      <c r="AH26" s="21"/>
      <c r="AI26" s="6">
        <v>1294.8489169761913</v>
      </c>
      <c r="AJ26" s="6">
        <v>458.72896895849794</v>
      </c>
      <c r="AK26" s="6">
        <v>33.932353812791668</v>
      </c>
      <c r="AL26" s="6">
        <v>2.9271942398124595E-2</v>
      </c>
      <c r="AM26" s="6">
        <v>0.2273651649834979</v>
      </c>
      <c r="AN26" s="6">
        <v>1.0455196661128474</v>
      </c>
      <c r="AO26" s="6">
        <v>45.862778161086148</v>
      </c>
      <c r="AP26" s="6">
        <v>3.0829659799458518</v>
      </c>
      <c r="AQ26" s="6">
        <v>4.6581976211832563</v>
      </c>
      <c r="AR26" s="6">
        <v>18.522223090746046</v>
      </c>
      <c r="AS26" s="6">
        <v>0</v>
      </c>
      <c r="AT26" s="6">
        <v>183.28772498942382</v>
      </c>
      <c r="AU26" s="6">
        <v>0</v>
      </c>
      <c r="AV26" s="6">
        <v>23.766459132258191</v>
      </c>
      <c r="AW26" s="21"/>
      <c r="AX26" s="6">
        <v>5.5698105570283136</v>
      </c>
      <c r="AY26" s="6">
        <v>46.728814668125473</v>
      </c>
      <c r="AZ26" s="6">
        <v>0</v>
      </c>
      <c r="BA26" s="6">
        <v>120.84030140238571</v>
      </c>
      <c r="BB26" s="6">
        <v>20.916562424892923</v>
      </c>
      <c r="BC26" s="6">
        <v>367.93710969695837</v>
      </c>
      <c r="BD26" s="6">
        <v>2.1945384149512162</v>
      </c>
      <c r="BE26" s="6">
        <v>4.9877189295173583</v>
      </c>
      <c r="BF26" s="6">
        <v>1.2130938541655143</v>
      </c>
    </row>
    <row r="27" spans="1:58" ht="13.5" customHeight="1" x14ac:dyDescent="0.2">
      <c r="A27" s="2">
        <f t="shared" si="3"/>
        <v>11</v>
      </c>
      <c r="C27" s="3" t="s">
        <v>19</v>
      </c>
      <c r="E27" s="6">
        <v>0</v>
      </c>
      <c r="F27" s="6"/>
      <c r="G27" s="6">
        <v>0</v>
      </c>
      <c r="I27" s="6">
        <v>0</v>
      </c>
      <c r="M27" s="6">
        <f>G27-I27</f>
        <v>0</v>
      </c>
      <c r="O27" s="2" t="s">
        <v>154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21"/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21"/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21"/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</row>
    <row r="28" spans="1:58" ht="13.5" customHeight="1" x14ac:dyDescent="0.2">
      <c r="A28" s="2">
        <f t="shared" si="3"/>
        <v>12</v>
      </c>
      <c r="C28" s="3" t="s">
        <v>20</v>
      </c>
      <c r="E28" s="15">
        <f>SUM(E24:E27)</f>
        <v>188061.30166509748</v>
      </c>
      <c r="F28" s="10"/>
      <c r="G28" s="15">
        <f>SUM(G24:G27)</f>
        <v>188061.30166509748</v>
      </c>
      <c r="I28" s="15">
        <f>SUM(I24:I27)</f>
        <v>39130.201735495466</v>
      </c>
      <c r="K28" s="7"/>
      <c r="M28" s="15">
        <f>SUM(M24:M27)</f>
        <v>148931.099929602</v>
      </c>
      <c r="Q28" s="15">
        <f t="shared" ref="Q28:BF28" si="4">SUM(Q24:Q27)</f>
        <v>57084.866031393241</v>
      </c>
      <c r="R28" s="15">
        <f t="shared" si="4"/>
        <v>48175.482242178397</v>
      </c>
      <c r="S28" s="15">
        <f t="shared" si="4"/>
        <v>151.47788989072279</v>
      </c>
      <c r="T28" s="15">
        <f t="shared" si="4"/>
        <v>3668.4403801110816</v>
      </c>
      <c r="U28" s="15">
        <f t="shared" si="4"/>
        <v>299.69005608310391</v>
      </c>
      <c r="V28" s="15">
        <f t="shared" si="4"/>
        <v>15.657464345709164</v>
      </c>
      <c r="W28" s="15">
        <f t="shared" si="4"/>
        <v>1.0505128466116944</v>
      </c>
      <c r="X28" s="15">
        <f t="shared" si="4"/>
        <v>41.617544821220157</v>
      </c>
      <c r="Y28" s="15">
        <f t="shared" si="4"/>
        <v>192.60997553576266</v>
      </c>
      <c r="Z28" s="15">
        <f t="shared" si="4"/>
        <v>1300.9449940514664</v>
      </c>
      <c r="AA28" s="15">
        <f t="shared" si="4"/>
        <v>0</v>
      </c>
      <c r="AB28" s="21"/>
      <c r="AC28" s="15">
        <f t="shared" si="4"/>
        <v>10749.04201091156</v>
      </c>
      <c r="AD28" s="15">
        <f t="shared" si="4"/>
        <v>2875.0381724860758</v>
      </c>
      <c r="AE28" s="15">
        <f t="shared" si="4"/>
        <v>825.92848574756988</v>
      </c>
      <c r="AF28" s="15">
        <f t="shared" si="4"/>
        <v>2.4071739913276957</v>
      </c>
      <c r="AG28" s="15">
        <f t="shared" si="4"/>
        <v>20.429027803981114</v>
      </c>
      <c r="AH28" s="21"/>
      <c r="AI28" s="15">
        <f t="shared" si="4"/>
        <v>34040.474807236118</v>
      </c>
      <c r="AJ28" s="15">
        <f t="shared" si="4"/>
        <v>11279.688963601007</v>
      </c>
      <c r="AK28" s="15">
        <f t="shared" si="4"/>
        <v>2924.1491651046222</v>
      </c>
      <c r="AL28" s="15">
        <f t="shared" si="4"/>
        <v>2.0793955426141251</v>
      </c>
      <c r="AM28" s="15">
        <f t="shared" si="4"/>
        <v>22.763954196346635</v>
      </c>
      <c r="AN28" s="15">
        <f t="shared" si="4"/>
        <v>1.0455196661128474</v>
      </c>
      <c r="AO28" s="15">
        <f t="shared" si="4"/>
        <v>4572.6462014399431</v>
      </c>
      <c r="AP28" s="15">
        <f t="shared" si="4"/>
        <v>138.94942223994153</v>
      </c>
      <c r="AQ28" s="15">
        <f t="shared" si="4"/>
        <v>331.85994177431934</v>
      </c>
      <c r="AR28" s="15">
        <f t="shared" si="4"/>
        <v>965.51616961867705</v>
      </c>
      <c r="AS28" s="15">
        <f t="shared" si="4"/>
        <v>0</v>
      </c>
      <c r="AT28" s="15">
        <f t="shared" si="4"/>
        <v>6116.5698703613207</v>
      </c>
      <c r="AU28" s="15">
        <f t="shared" si="4"/>
        <v>0</v>
      </c>
      <c r="AV28" s="15">
        <f t="shared" si="4"/>
        <v>1690.4883421706136</v>
      </c>
      <c r="AW28" s="21"/>
      <c r="AX28" s="15">
        <f t="shared" si="4"/>
        <v>5.5698105570283136</v>
      </c>
      <c r="AY28" s="15">
        <f t="shared" si="4"/>
        <v>46.728814668125473</v>
      </c>
      <c r="AZ28" s="15">
        <f t="shared" si="4"/>
        <v>0</v>
      </c>
      <c r="BA28" s="15">
        <f t="shared" si="4"/>
        <v>120.84030140238571</v>
      </c>
      <c r="BB28" s="15">
        <f t="shared" si="4"/>
        <v>20.916562424892923</v>
      </c>
      <c r="BC28" s="15">
        <f t="shared" si="4"/>
        <v>367.93710969695837</v>
      </c>
      <c r="BD28" s="15">
        <f t="shared" si="4"/>
        <v>2.1945384149512162</v>
      </c>
      <c r="BE28" s="15">
        <f t="shared" si="4"/>
        <v>4.9877189295173583</v>
      </c>
      <c r="BF28" s="15">
        <f t="shared" si="4"/>
        <v>1.2130938541655143</v>
      </c>
    </row>
    <row r="29" spans="1:58" ht="13.5" customHeight="1" x14ac:dyDescent="0.2">
      <c r="E29" s="7"/>
      <c r="G29" s="7"/>
      <c r="I29" s="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1"/>
      <c r="AC29" s="6"/>
      <c r="AD29" s="6"/>
      <c r="AE29" s="6"/>
      <c r="AF29" s="6"/>
      <c r="AG29" s="6"/>
      <c r="AH29" s="21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1"/>
      <c r="AX29" s="6"/>
      <c r="AY29" s="6"/>
      <c r="AZ29" s="6"/>
      <c r="BA29" s="11"/>
      <c r="BB29" s="11"/>
      <c r="BC29" s="11"/>
      <c r="BD29" s="11"/>
      <c r="BE29" s="11"/>
      <c r="BF29" s="11"/>
    </row>
    <row r="30" spans="1:58" ht="13.5" customHeight="1" x14ac:dyDescent="0.2">
      <c r="C30" s="13" t="s">
        <v>21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1"/>
      <c r="AC30" s="6"/>
      <c r="AD30" s="6"/>
      <c r="AE30" s="6"/>
      <c r="AF30" s="6"/>
      <c r="AG30" s="6"/>
      <c r="AH30" s="21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21"/>
      <c r="AX30" s="6"/>
      <c r="AY30" s="6"/>
      <c r="AZ30" s="6"/>
      <c r="BA30" s="11"/>
      <c r="BB30" s="11"/>
      <c r="BC30" s="11"/>
      <c r="BD30" s="11"/>
      <c r="BE30" s="11"/>
      <c r="BF30" s="11"/>
    </row>
    <row r="31" spans="1:58" ht="13.5" customHeight="1" x14ac:dyDescent="0.2">
      <c r="A31" s="2">
        <f>A28+1</f>
        <v>13</v>
      </c>
      <c r="C31" s="3" t="s">
        <v>22</v>
      </c>
      <c r="E31" s="6">
        <v>32256.588429419549</v>
      </c>
      <c r="F31" s="6"/>
      <c r="G31" s="6">
        <v>32256.588429419549</v>
      </c>
      <c r="I31" s="6">
        <v>0</v>
      </c>
      <c r="M31" s="6">
        <f t="shared" ref="M31:M37" si="5">G31-I31</f>
        <v>32256.588429419549</v>
      </c>
      <c r="O31" s="2" t="s">
        <v>101</v>
      </c>
      <c r="Q31" s="6">
        <v>5426.242209749681</v>
      </c>
      <c r="R31" s="6">
        <v>4842.3384556623869</v>
      </c>
      <c r="S31" s="6">
        <v>17.079634997980612</v>
      </c>
      <c r="T31" s="6">
        <v>555.62553442888031</v>
      </c>
      <c r="U31" s="6">
        <v>116.7699959599356</v>
      </c>
      <c r="V31" s="6">
        <v>0</v>
      </c>
      <c r="W31" s="6">
        <v>1.9360742452440372</v>
      </c>
      <c r="X31" s="6">
        <v>0</v>
      </c>
      <c r="Y31" s="6">
        <v>0</v>
      </c>
      <c r="Z31" s="6">
        <v>128.83079343588889</v>
      </c>
      <c r="AA31" s="6">
        <v>0</v>
      </c>
      <c r="AB31" s="21"/>
      <c r="AC31" s="6">
        <v>998.88681579017771</v>
      </c>
      <c r="AD31" s="6">
        <v>294.88960043568466</v>
      </c>
      <c r="AE31" s="6">
        <v>100.23440150227331</v>
      </c>
      <c r="AF31" s="6">
        <v>0</v>
      </c>
      <c r="AG31" s="6">
        <v>0</v>
      </c>
      <c r="AH31" s="21"/>
      <c r="AI31" s="6">
        <v>3196.1373680509187</v>
      </c>
      <c r="AJ31" s="6">
        <v>1184.2621930898438</v>
      </c>
      <c r="AK31" s="6">
        <v>421.55873727162947</v>
      </c>
      <c r="AL31" s="6">
        <v>0</v>
      </c>
      <c r="AM31" s="6">
        <v>3.7032808220944915</v>
      </c>
      <c r="AN31" s="6">
        <v>0</v>
      </c>
      <c r="AO31" s="6">
        <v>623.55968505873534</v>
      </c>
      <c r="AP31" s="6">
        <v>0</v>
      </c>
      <c r="AQ31" s="6">
        <v>50.905458545824828</v>
      </c>
      <c r="AR31" s="6">
        <v>172.94325835406505</v>
      </c>
      <c r="AS31" s="6">
        <v>0</v>
      </c>
      <c r="AT31" s="6">
        <v>2184.4227783688361</v>
      </c>
      <c r="AU31" s="6">
        <v>0</v>
      </c>
      <c r="AV31" s="6">
        <v>216.64654874145114</v>
      </c>
      <c r="AW31" s="21"/>
      <c r="AX31" s="6">
        <v>0</v>
      </c>
      <c r="AY31" s="6">
        <v>0</v>
      </c>
      <c r="AZ31" s="6">
        <v>0</v>
      </c>
      <c r="BA31" s="6">
        <v>123.6048801101235</v>
      </c>
      <c r="BB31" s="6">
        <v>0</v>
      </c>
      <c r="BC31" s="6">
        <v>11563.008463842445</v>
      </c>
      <c r="BD31" s="6">
        <v>0</v>
      </c>
      <c r="BE31" s="6">
        <v>0</v>
      </c>
      <c r="BF31" s="6">
        <v>33.002260955445834</v>
      </c>
    </row>
    <row r="32" spans="1:58" ht="13.5" customHeight="1" x14ac:dyDescent="0.2">
      <c r="A32" s="2">
        <f>A31+1</f>
        <v>14</v>
      </c>
      <c r="C32" s="3" t="s">
        <v>23</v>
      </c>
      <c r="E32" s="6">
        <v>1436.2941245490106</v>
      </c>
      <c r="F32" s="6"/>
      <c r="G32" s="6">
        <v>1436.2941245490106</v>
      </c>
      <c r="I32" s="6">
        <v>0</v>
      </c>
      <c r="M32" s="6">
        <f t="shared" si="5"/>
        <v>1436.2941245490106</v>
      </c>
      <c r="O32" s="2" t="s">
        <v>156</v>
      </c>
      <c r="Q32" s="6">
        <v>59.795737483869722</v>
      </c>
      <c r="R32" s="6">
        <v>53.36127432398424</v>
      </c>
      <c r="S32" s="6">
        <v>0.18821300841023011</v>
      </c>
      <c r="T32" s="6">
        <v>6.1228447444436513</v>
      </c>
      <c r="U32" s="6">
        <v>1.286774116324406</v>
      </c>
      <c r="V32" s="6">
        <v>0</v>
      </c>
      <c r="W32" s="6">
        <v>2.1335020230000796E-2</v>
      </c>
      <c r="X32" s="6">
        <v>0</v>
      </c>
      <c r="Y32" s="6">
        <v>0</v>
      </c>
      <c r="Z32" s="6">
        <v>1.4196808779176173</v>
      </c>
      <c r="AA32" s="6">
        <v>0</v>
      </c>
      <c r="AB32" s="21"/>
      <c r="AC32" s="6">
        <v>11.007465480580413</v>
      </c>
      <c r="AD32" s="6">
        <v>3.2496045058019756</v>
      </c>
      <c r="AE32" s="6">
        <v>0.73679505931569889</v>
      </c>
      <c r="AF32" s="6">
        <v>0</v>
      </c>
      <c r="AG32" s="6">
        <v>0</v>
      </c>
      <c r="AH32" s="21"/>
      <c r="AI32" s="6">
        <v>35.220578742130165</v>
      </c>
      <c r="AJ32" s="6">
        <v>13.050252545460712</v>
      </c>
      <c r="AK32" s="6">
        <v>4.6454645062902218</v>
      </c>
      <c r="AL32" s="6">
        <v>0</v>
      </c>
      <c r="AM32" s="6">
        <v>4.0809163931004616E-2</v>
      </c>
      <c r="AN32" s="6">
        <v>0</v>
      </c>
      <c r="AO32" s="6">
        <v>6.871460910149211</v>
      </c>
      <c r="AP32" s="6">
        <v>0</v>
      </c>
      <c r="AQ32" s="6">
        <v>0.56096453457844708</v>
      </c>
      <c r="AR32" s="6">
        <v>1.2209103462110067</v>
      </c>
      <c r="AS32" s="6">
        <v>0</v>
      </c>
      <c r="AT32" s="6">
        <v>15.421152555998534</v>
      </c>
      <c r="AU32" s="6">
        <v>0</v>
      </c>
      <c r="AV32" s="6">
        <v>1.529438125236569</v>
      </c>
      <c r="AW32" s="21"/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1220.5433684981467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ref="A33:A38" si="6">A32+1</f>
        <v>15</v>
      </c>
      <c r="C33" s="3" t="s">
        <v>24</v>
      </c>
      <c r="E33" s="6">
        <v>47005.945858585037</v>
      </c>
      <c r="F33" s="6"/>
      <c r="G33" s="6">
        <v>47005.945858585037</v>
      </c>
      <c r="I33" s="6">
        <v>0</v>
      </c>
      <c r="M33" s="6">
        <f t="shared" si="5"/>
        <v>47005.945858585037</v>
      </c>
      <c r="O33" s="2" t="s">
        <v>157</v>
      </c>
      <c r="Q33" s="6">
        <v>6890.0186166975227</v>
      </c>
      <c r="R33" s="6">
        <v>6148.6017059683163</v>
      </c>
      <c r="S33" s="6">
        <v>21.687016272705907</v>
      </c>
      <c r="T33" s="6">
        <v>705.51039340798218</v>
      </c>
      <c r="U33" s="6">
        <v>148.26972607121525</v>
      </c>
      <c r="V33" s="6">
        <v>0</v>
      </c>
      <c r="W33" s="6">
        <v>2.4583472461055873</v>
      </c>
      <c r="X33" s="6">
        <v>0</v>
      </c>
      <c r="Y33" s="6">
        <v>0</v>
      </c>
      <c r="Z33" s="6">
        <v>163.58402940110113</v>
      </c>
      <c r="AA33" s="6">
        <v>0</v>
      </c>
      <c r="AB33" s="21"/>
      <c r="AC33" s="6">
        <v>1268.3452914066515</v>
      </c>
      <c r="AD33" s="6">
        <v>374.43865539612369</v>
      </c>
      <c r="AE33" s="6">
        <v>173.17253397294184</v>
      </c>
      <c r="AF33" s="6">
        <v>0</v>
      </c>
      <c r="AG33" s="6">
        <v>0</v>
      </c>
      <c r="AH33" s="21"/>
      <c r="AI33" s="6">
        <v>4058.323443031366</v>
      </c>
      <c r="AJ33" s="6">
        <v>1503.7273018847554</v>
      </c>
      <c r="AK33" s="6">
        <v>535.27790237859983</v>
      </c>
      <c r="AL33" s="6">
        <v>0</v>
      </c>
      <c r="AM33" s="6">
        <v>4.7022732898366186</v>
      </c>
      <c r="AN33" s="6">
        <v>0</v>
      </c>
      <c r="AO33" s="6">
        <v>791.77037673644986</v>
      </c>
      <c r="AP33" s="6">
        <v>0</v>
      </c>
      <c r="AQ33" s="6">
        <v>64.637652267357439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1"/>
      <c r="AX33" s="6">
        <v>0</v>
      </c>
      <c r="AY33" s="6">
        <v>0</v>
      </c>
      <c r="AZ33" s="6">
        <v>0</v>
      </c>
      <c r="BA33" s="6">
        <v>326.94652261742567</v>
      </c>
      <c r="BB33" s="6">
        <v>0</v>
      </c>
      <c r="BC33" s="6">
        <v>23824.474070538574</v>
      </c>
      <c r="BD33" s="6">
        <v>0</v>
      </c>
      <c r="BE33" s="6">
        <v>0</v>
      </c>
      <c r="BF33" s="6">
        <v>0</v>
      </c>
    </row>
    <row r="34" spans="1:58" ht="13.5" customHeight="1" x14ac:dyDescent="0.2">
      <c r="A34" s="2">
        <f t="shared" si="6"/>
        <v>16</v>
      </c>
      <c r="C34" s="3" t="s">
        <v>25</v>
      </c>
      <c r="E34" s="6">
        <v>222298.39979114238</v>
      </c>
      <c r="F34" s="6"/>
      <c r="G34" s="6">
        <v>222298.39979114238</v>
      </c>
      <c r="I34" s="6">
        <v>0</v>
      </c>
      <c r="M34" s="6">
        <f t="shared" si="5"/>
        <v>222298.39979114238</v>
      </c>
      <c r="O34" s="2" t="s">
        <v>158</v>
      </c>
      <c r="Q34" s="6">
        <v>42838.37242254251</v>
      </c>
      <c r="R34" s="6">
        <v>38228.647034396578</v>
      </c>
      <c r="S34" s="6">
        <v>134.83802171048629</v>
      </c>
      <c r="T34" s="6">
        <v>4386.4782756235663</v>
      </c>
      <c r="U34" s="6">
        <v>921.86017161612563</v>
      </c>
      <c r="V34" s="6">
        <v>0</v>
      </c>
      <c r="W34" s="6">
        <v>15.284660424194927</v>
      </c>
      <c r="X34" s="6">
        <v>0</v>
      </c>
      <c r="Y34" s="6">
        <v>0</v>
      </c>
      <c r="Z34" s="6">
        <v>1017.0761450312863</v>
      </c>
      <c r="AA34" s="6">
        <v>0</v>
      </c>
      <c r="AB34" s="21"/>
      <c r="AC34" s="6">
        <v>7885.8782503115062</v>
      </c>
      <c r="AD34" s="6">
        <v>2328.055040429419</v>
      </c>
      <c r="AE34" s="6">
        <v>810.4439151322116</v>
      </c>
      <c r="AF34" s="6">
        <v>0</v>
      </c>
      <c r="AG34" s="6">
        <v>0</v>
      </c>
      <c r="AH34" s="21"/>
      <c r="AI34" s="6">
        <v>25232.438507842839</v>
      </c>
      <c r="AJ34" s="6">
        <v>9349.3550255398568</v>
      </c>
      <c r="AK34" s="6">
        <v>3328.0656275850051</v>
      </c>
      <c r="AL34" s="6">
        <v>0</v>
      </c>
      <c r="AM34" s="6">
        <v>29.236166929131901</v>
      </c>
      <c r="AN34" s="6">
        <v>0</v>
      </c>
      <c r="AO34" s="6">
        <v>4922.7957366580013</v>
      </c>
      <c r="AP34" s="6">
        <v>0</v>
      </c>
      <c r="AQ34" s="6">
        <v>401.88161663851378</v>
      </c>
      <c r="AR34" s="6">
        <v>1079.14213181022</v>
      </c>
      <c r="AS34" s="6">
        <v>0</v>
      </c>
      <c r="AT34" s="6">
        <v>13630.497518426921</v>
      </c>
      <c r="AU34" s="6">
        <v>0</v>
      </c>
      <c r="AV34" s="6">
        <v>1351.8446494140603</v>
      </c>
      <c r="AW34" s="21"/>
      <c r="AX34" s="6">
        <v>0</v>
      </c>
      <c r="AY34" s="6">
        <v>0</v>
      </c>
      <c r="AZ34" s="6">
        <v>0</v>
      </c>
      <c r="BA34" s="6">
        <v>1046.6598370082552</v>
      </c>
      <c r="BB34" s="6">
        <v>0</v>
      </c>
      <c r="BC34" s="6">
        <v>63164.989273335595</v>
      </c>
      <c r="BD34" s="6">
        <v>0</v>
      </c>
      <c r="BE34" s="6">
        <v>0</v>
      </c>
      <c r="BF34" s="6">
        <v>194.55976273607669</v>
      </c>
    </row>
    <row r="35" spans="1:58" ht="13.5" customHeight="1" x14ac:dyDescent="0.2">
      <c r="A35" s="2">
        <f t="shared" si="6"/>
        <v>17</v>
      </c>
      <c r="C35" s="3" t="s">
        <v>26</v>
      </c>
      <c r="E35" s="6">
        <v>36035.081316861513</v>
      </c>
      <c r="F35" s="6"/>
      <c r="G35" s="6">
        <v>36035.081316861513</v>
      </c>
      <c r="I35" s="6">
        <v>0</v>
      </c>
      <c r="M35" s="6">
        <f t="shared" si="5"/>
        <v>36035.081316861513</v>
      </c>
      <c r="O35" s="2" t="s">
        <v>159</v>
      </c>
      <c r="Q35" s="6">
        <v>4362.2884647025567</v>
      </c>
      <c r="R35" s="6">
        <v>3892.8739947080398</v>
      </c>
      <c r="S35" s="6">
        <v>13.730735166806712</v>
      </c>
      <c r="T35" s="6">
        <v>446.68091947283546</v>
      </c>
      <c r="U35" s="6">
        <v>93.874247906617086</v>
      </c>
      <c r="V35" s="6">
        <v>0</v>
      </c>
      <c r="W35" s="6">
        <v>1.5564573088279787</v>
      </c>
      <c r="X35" s="6">
        <v>0</v>
      </c>
      <c r="Y35" s="6">
        <v>0</v>
      </c>
      <c r="Z35" s="6">
        <v>103.57021717424988</v>
      </c>
      <c r="AA35" s="6">
        <v>0</v>
      </c>
      <c r="AB35" s="21"/>
      <c r="AC35" s="6">
        <v>803.02947521134956</v>
      </c>
      <c r="AD35" s="6">
        <v>237.06894248656769</v>
      </c>
      <c r="AE35" s="6">
        <v>53.751533526444703</v>
      </c>
      <c r="AF35" s="6">
        <v>0</v>
      </c>
      <c r="AG35" s="6">
        <v>0</v>
      </c>
      <c r="AH35" s="21"/>
      <c r="AI35" s="6">
        <v>2569.4527876403986</v>
      </c>
      <c r="AJ35" s="6">
        <v>952.05726254108663</v>
      </c>
      <c r="AK35" s="6">
        <v>338.90135119483335</v>
      </c>
      <c r="AL35" s="6">
        <v>0</v>
      </c>
      <c r="AM35" s="6">
        <v>2.9771577801578162</v>
      </c>
      <c r="AN35" s="6">
        <v>0</v>
      </c>
      <c r="AO35" s="6">
        <v>501.29484015619789</v>
      </c>
      <c r="AP35" s="6">
        <v>0</v>
      </c>
      <c r="AQ35" s="6">
        <v>40.924139767636717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1"/>
      <c r="AX35" s="6">
        <v>0</v>
      </c>
      <c r="AY35" s="6">
        <v>21621.048790116907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6"/>
        <v>18</v>
      </c>
      <c r="C36" s="3" t="s">
        <v>27</v>
      </c>
      <c r="E36" s="6">
        <v>82876.650426857945</v>
      </c>
      <c r="F36" s="6"/>
      <c r="G36" s="6">
        <v>82876.650426857945</v>
      </c>
      <c r="I36" s="6">
        <v>0</v>
      </c>
      <c r="M36" s="6">
        <f t="shared" si="5"/>
        <v>82876.650426857945</v>
      </c>
      <c r="O36" s="2" t="s">
        <v>160</v>
      </c>
      <c r="Q36" s="6">
        <v>15871.813460440491</v>
      </c>
      <c r="R36" s="6">
        <v>14163.889061659926</v>
      </c>
      <c r="S36" s="6">
        <v>49.958105477356618</v>
      </c>
      <c r="T36" s="6">
        <v>1625.2103196697453</v>
      </c>
      <c r="U36" s="6">
        <v>341.55342168885329</v>
      </c>
      <c r="V36" s="6">
        <v>0</v>
      </c>
      <c r="W36" s="6">
        <v>5.6630367901498531</v>
      </c>
      <c r="X36" s="6">
        <v>0</v>
      </c>
      <c r="Y36" s="6">
        <v>0</v>
      </c>
      <c r="Z36" s="6">
        <v>376.83137654655081</v>
      </c>
      <c r="AA36" s="6">
        <v>0</v>
      </c>
      <c r="AB36" s="21"/>
      <c r="AC36" s="6">
        <v>2921.7540602645631</v>
      </c>
      <c r="AD36" s="6">
        <v>862.55507008687914</v>
      </c>
      <c r="AE36" s="6">
        <v>195.57035722132477</v>
      </c>
      <c r="AF36" s="6">
        <v>0</v>
      </c>
      <c r="AG36" s="6">
        <v>0</v>
      </c>
      <c r="AH36" s="21"/>
      <c r="AI36" s="6">
        <v>9348.7341955543816</v>
      </c>
      <c r="AJ36" s="6">
        <v>3463.9789177124221</v>
      </c>
      <c r="AK36" s="6">
        <v>1233.063579169424</v>
      </c>
      <c r="AL36" s="6">
        <v>0</v>
      </c>
      <c r="AM36" s="6">
        <v>10.832133938713726</v>
      </c>
      <c r="AN36" s="6">
        <v>0</v>
      </c>
      <c r="AO36" s="6">
        <v>1823.9183987991998</v>
      </c>
      <c r="AP36" s="6">
        <v>0</v>
      </c>
      <c r="AQ36" s="6">
        <v>148.89898219172755</v>
      </c>
      <c r="AR36" s="6">
        <v>2044.6997551883221</v>
      </c>
      <c r="AS36" s="6">
        <v>0</v>
      </c>
      <c r="AT36" s="6">
        <v>25826.324556776624</v>
      </c>
      <c r="AU36" s="6">
        <v>0</v>
      </c>
      <c r="AV36" s="6">
        <v>2561.401637681287</v>
      </c>
      <c r="AW36" s="21"/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</row>
    <row r="37" spans="1:58" ht="13.5" customHeight="1" x14ac:dyDescent="0.2">
      <c r="A37" s="2">
        <f t="shared" si="6"/>
        <v>19</v>
      </c>
      <c r="C37" s="3" t="s">
        <v>28</v>
      </c>
      <c r="E37" s="6">
        <v>0</v>
      </c>
      <c r="F37" s="6"/>
      <c r="G37" s="6">
        <v>0</v>
      </c>
      <c r="I37" s="6">
        <v>0</v>
      </c>
      <c r="K37" s="8" t="s">
        <v>155</v>
      </c>
      <c r="M37" s="6">
        <f t="shared" si="5"/>
        <v>0</v>
      </c>
      <c r="O37" s="2" t="s">
        <v>161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21"/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21"/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21"/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</row>
    <row r="38" spans="1:58" ht="13.5" customHeight="1" x14ac:dyDescent="0.2">
      <c r="A38" s="2">
        <f t="shared" si="6"/>
        <v>20</v>
      </c>
      <c r="C38" s="3" t="s">
        <v>29</v>
      </c>
      <c r="E38" s="16">
        <f>SUM(E31:E37)</f>
        <v>421908.95994741539</v>
      </c>
      <c r="G38" s="16">
        <f>SUM(G31:G37)</f>
        <v>421908.95994741539</v>
      </c>
      <c r="I38" s="16">
        <f>SUM(I31:I37)</f>
        <v>0</v>
      </c>
      <c r="M38" s="16">
        <f>SUM(M31:M37)</f>
        <v>421908.95994741539</v>
      </c>
      <c r="Q38" s="16">
        <f t="shared" ref="Q38:BF38" si="7">SUM(Q31:Q37)</f>
        <v>75448.530911616632</v>
      </c>
      <c r="R38" s="16">
        <f t="shared" si="7"/>
        <v>67329.711526719228</v>
      </c>
      <c r="S38" s="16">
        <f t="shared" si="7"/>
        <v>237.48172663374638</v>
      </c>
      <c r="T38" s="16">
        <f t="shared" si="7"/>
        <v>7725.6282873474538</v>
      </c>
      <c r="U38" s="16">
        <f t="shared" si="7"/>
        <v>1623.6143373590712</v>
      </c>
      <c r="V38" s="16">
        <f t="shared" si="7"/>
        <v>0</v>
      </c>
      <c r="W38" s="16">
        <f t="shared" si="7"/>
        <v>26.919911034752385</v>
      </c>
      <c r="X38" s="16">
        <f t="shared" si="7"/>
        <v>0</v>
      </c>
      <c r="Y38" s="16">
        <f t="shared" si="7"/>
        <v>0</v>
      </c>
      <c r="Z38" s="16">
        <f t="shared" si="7"/>
        <v>1791.3122424669946</v>
      </c>
      <c r="AA38" s="16">
        <f t="shared" si="7"/>
        <v>0</v>
      </c>
      <c r="AB38" s="22"/>
      <c r="AC38" s="16">
        <f t="shared" si="7"/>
        <v>13888.901358464827</v>
      </c>
      <c r="AD38" s="16">
        <f t="shared" si="7"/>
        <v>4100.2569133404759</v>
      </c>
      <c r="AE38" s="16">
        <f t="shared" si="7"/>
        <v>1333.9095364145119</v>
      </c>
      <c r="AF38" s="16">
        <f t="shared" si="7"/>
        <v>0</v>
      </c>
      <c r="AG38" s="16">
        <f t="shared" si="7"/>
        <v>0</v>
      </c>
      <c r="AH38" s="22"/>
      <c r="AI38" s="16">
        <f t="shared" si="7"/>
        <v>44440.30688086203</v>
      </c>
      <c r="AJ38" s="16">
        <f t="shared" si="7"/>
        <v>16466.430953313426</v>
      </c>
      <c r="AK38" s="16">
        <f t="shared" si="7"/>
        <v>5861.5126621057816</v>
      </c>
      <c r="AL38" s="16">
        <f t="shared" si="7"/>
        <v>0</v>
      </c>
      <c r="AM38" s="16">
        <f t="shared" si="7"/>
        <v>51.491821923865558</v>
      </c>
      <c r="AN38" s="16">
        <f t="shared" si="7"/>
        <v>0</v>
      </c>
      <c r="AO38" s="16">
        <f t="shared" si="7"/>
        <v>8670.2104983187328</v>
      </c>
      <c r="AP38" s="16">
        <f t="shared" si="7"/>
        <v>0</v>
      </c>
      <c r="AQ38" s="16">
        <f t="shared" si="7"/>
        <v>707.80881394563869</v>
      </c>
      <c r="AR38" s="16">
        <f t="shared" si="7"/>
        <v>3298.0060556988183</v>
      </c>
      <c r="AS38" s="16">
        <f t="shared" si="7"/>
        <v>0</v>
      </c>
      <c r="AT38" s="16">
        <f t="shared" si="7"/>
        <v>41656.666006128376</v>
      </c>
      <c r="AU38" s="16">
        <f t="shared" si="7"/>
        <v>0</v>
      </c>
      <c r="AV38" s="16">
        <f t="shared" si="7"/>
        <v>4131.4222739620345</v>
      </c>
      <c r="AW38" s="22"/>
      <c r="AX38" s="16">
        <f t="shared" si="7"/>
        <v>0</v>
      </c>
      <c r="AY38" s="16">
        <f t="shared" si="7"/>
        <v>21621.048790116907</v>
      </c>
      <c r="AZ38" s="16">
        <f t="shared" si="7"/>
        <v>0</v>
      </c>
      <c r="BA38" s="16">
        <f t="shared" si="7"/>
        <v>1497.2112397358044</v>
      </c>
      <c r="BB38" s="16">
        <f t="shared" si="7"/>
        <v>0</v>
      </c>
      <c r="BC38" s="16">
        <f t="shared" si="7"/>
        <v>99773.015176214758</v>
      </c>
      <c r="BD38" s="16">
        <f t="shared" si="7"/>
        <v>0</v>
      </c>
      <c r="BE38" s="16">
        <f t="shared" si="7"/>
        <v>0</v>
      </c>
      <c r="BF38" s="16">
        <f t="shared" si="7"/>
        <v>227.56202369152254</v>
      </c>
    </row>
    <row r="39" spans="1:58" ht="13.5" customHeight="1" x14ac:dyDescent="0.2">
      <c r="E39" s="7"/>
      <c r="G39" s="7"/>
      <c r="I39" s="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1"/>
      <c r="AC39" s="6"/>
      <c r="AD39" s="6"/>
      <c r="AE39" s="6"/>
      <c r="AF39" s="6"/>
      <c r="AG39" s="6"/>
      <c r="AH39" s="21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1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C40" s="13" t="s">
        <v>30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21"/>
      <c r="AC40" s="6"/>
      <c r="AD40" s="6"/>
      <c r="AE40" s="6"/>
      <c r="AF40" s="6"/>
      <c r="AG40" s="6"/>
      <c r="AH40" s="21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21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3.5" customHeight="1" x14ac:dyDescent="0.2">
      <c r="A41" s="2">
        <f>A38+1</f>
        <v>21</v>
      </c>
      <c r="C41" s="3" t="s">
        <v>31</v>
      </c>
      <c r="E41" s="6">
        <v>256359.84394767747</v>
      </c>
      <c r="F41" s="6"/>
      <c r="G41" s="6">
        <v>256359.84394767747</v>
      </c>
      <c r="H41" s="6"/>
      <c r="I41" s="6">
        <v>0</v>
      </c>
      <c r="J41" s="6"/>
      <c r="K41" s="6"/>
      <c r="L41" s="6"/>
      <c r="M41" s="6">
        <f>G41-I41</f>
        <v>256359.84394767747</v>
      </c>
      <c r="O41" s="2" t="s">
        <v>163</v>
      </c>
      <c r="Q41" s="6">
        <v>60077.486933169865</v>
      </c>
      <c r="R41" s="6">
        <v>53612.70545080649</v>
      </c>
      <c r="S41" s="6">
        <v>189.09984271819417</v>
      </c>
      <c r="T41" s="6">
        <v>6151.6947629815568</v>
      </c>
      <c r="U41" s="6">
        <v>1292.8372223902168</v>
      </c>
      <c r="V41" s="6">
        <v>10549.235265972875</v>
      </c>
      <c r="W41" s="6">
        <v>21.435547967487633</v>
      </c>
      <c r="X41" s="6">
        <v>0</v>
      </c>
      <c r="Y41" s="6">
        <v>0</v>
      </c>
      <c r="Z41" s="6">
        <v>1426.3702227165363</v>
      </c>
      <c r="AA41" s="6">
        <v>0</v>
      </c>
      <c r="AB41" s="21"/>
      <c r="AC41" s="6">
        <v>11059.331173150567</v>
      </c>
      <c r="AD41" s="6">
        <v>3299.4708948605644</v>
      </c>
      <c r="AE41" s="6">
        <v>8668.637161007844</v>
      </c>
      <c r="AF41" s="6">
        <v>0</v>
      </c>
      <c r="AG41" s="6">
        <v>3871.045686174326</v>
      </c>
      <c r="AH41" s="21"/>
      <c r="AI41" s="6">
        <v>35386.533358331777</v>
      </c>
      <c r="AJ41" s="6">
        <v>13111.743575133243</v>
      </c>
      <c r="AK41" s="6">
        <v>4667.3533084267247</v>
      </c>
      <c r="AL41" s="6">
        <v>0</v>
      </c>
      <c r="AM41" s="6">
        <v>41.001451206783457</v>
      </c>
      <c r="AN41" s="6">
        <v>0</v>
      </c>
      <c r="AO41" s="6">
        <v>6903.8383070806294</v>
      </c>
      <c r="AP41" s="6">
        <v>0</v>
      </c>
      <c r="AQ41" s="6">
        <v>563.60772379803029</v>
      </c>
      <c r="AR41" s="6">
        <v>2365.5659532614613</v>
      </c>
      <c r="AS41" s="6">
        <v>0</v>
      </c>
      <c r="AT41" s="6">
        <v>29879.14187125448</v>
      </c>
      <c r="AU41" s="6">
        <v>0</v>
      </c>
      <c r="AV41" s="6">
        <v>2963.3517054776271</v>
      </c>
      <c r="AW41" s="21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258.35652979017073</v>
      </c>
    </row>
    <row r="42" spans="1:58" ht="13.5" customHeight="1" x14ac:dyDescent="0.2">
      <c r="A42" s="2">
        <f>A41+1</f>
        <v>22</v>
      </c>
      <c r="C42" s="3" t="s">
        <v>32</v>
      </c>
      <c r="E42" s="6">
        <v>49032.552852704932</v>
      </c>
      <c r="F42" s="6"/>
      <c r="G42" s="6">
        <v>49032.552852704932</v>
      </c>
      <c r="H42" s="6"/>
      <c r="I42" s="6">
        <v>0</v>
      </c>
      <c r="J42" s="6"/>
      <c r="K42" s="6"/>
      <c r="L42" s="6"/>
      <c r="M42" s="6">
        <f>G42-I42</f>
        <v>49032.552852704932</v>
      </c>
      <c r="O42" s="2" t="s">
        <v>164</v>
      </c>
      <c r="Q42" s="6">
        <v>15393.408107383553</v>
      </c>
      <c r="R42" s="6">
        <v>13736.963659336388</v>
      </c>
      <c r="S42" s="6">
        <v>44.682052586329391</v>
      </c>
      <c r="T42" s="6">
        <v>957.43538304528352</v>
      </c>
      <c r="U42" s="6">
        <v>34.614379930928791</v>
      </c>
      <c r="V42" s="6">
        <v>0</v>
      </c>
      <c r="W42" s="6">
        <v>3.8346398354769748</v>
      </c>
      <c r="X42" s="6">
        <v>0</v>
      </c>
      <c r="Y42" s="6">
        <v>0</v>
      </c>
      <c r="Z42" s="6">
        <v>0</v>
      </c>
      <c r="AA42" s="6">
        <v>0</v>
      </c>
      <c r="AB42" s="21"/>
      <c r="AC42" s="6">
        <v>2833.6870737018558</v>
      </c>
      <c r="AD42" s="6">
        <v>845.40989671424734</v>
      </c>
      <c r="AE42" s="6">
        <v>227.96394775838834</v>
      </c>
      <c r="AF42" s="6">
        <v>0</v>
      </c>
      <c r="AG42" s="6">
        <v>38.366105388621925</v>
      </c>
      <c r="AH42" s="21"/>
      <c r="AI42" s="6">
        <v>9066.9463271039967</v>
      </c>
      <c r="AJ42" s="6">
        <v>3359.5682868011886</v>
      </c>
      <c r="AK42" s="6">
        <v>948.05308818372794</v>
      </c>
      <c r="AL42" s="6">
        <v>0</v>
      </c>
      <c r="AM42" s="6">
        <v>10.505633701407726</v>
      </c>
      <c r="AN42" s="6">
        <v>0</v>
      </c>
      <c r="AO42" s="6">
        <v>920.99412185154563</v>
      </c>
      <c r="AP42" s="6">
        <v>0</v>
      </c>
      <c r="AQ42" s="6">
        <v>62.946478287348405</v>
      </c>
      <c r="AR42" s="6">
        <v>416.34345412994179</v>
      </c>
      <c r="AS42" s="6">
        <v>0</v>
      </c>
      <c r="AT42" s="6">
        <v>130.83021696470115</v>
      </c>
      <c r="AU42" s="6">
        <v>0</v>
      </c>
      <c r="AV42" s="6">
        <v>0</v>
      </c>
      <c r="AW42" s="21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A43" s="2">
        <f t="shared" ref="A43" si="8">A42+1</f>
        <v>23</v>
      </c>
      <c r="C43" s="3" t="s">
        <v>33</v>
      </c>
      <c r="E43" s="6">
        <v>499471.41182706389</v>
      </c>
      <c r="F43" s="6"/>
      <c r="G43" s="6">
        <v>498638.52333719988</v>
      </c>
      <c r="H43" s="6"/>
      <c r="I43" s="6">
        <v>0</v>
      </c>
      <c r="J43" s="6"/>
      <c r="K43" s="6"/>
      <c r="L43" s="6"/>
      <c r="M43" s="6">
        <f>G43-I43</f>
        <v>498638.52333719988</v>
      </c>
      <c r="O43" s="2" t="s">
        <v>165</v>
      </c>
      <c r="Q43" s="6">
        <v>159405.03409124355</v>
      </c>
      <c r="R43" s="6">
        <v>142251.87464343038</v>
      </c>
      <c r="S43" s="6">
        <v>334.62251936744497</v>
      </c>
      <c r="T43" s="6">
        <v>8202.1867057067957</v>
      </c>
      <c r="U43" s="6">
        <v>323.04210951454718</v>
      </c>
      <c r="V43" s="6">
        <v>0</v>
      </c>
      <c r="W43" s="6">
        <v>24.410559446591598</v>
      </c>
      <c r="X43" s="6">
        <v>50.493474431502548</v>
      </c>
      <c r="Y43" s="6">
        <v>250.92989717016405</v>
      </c>
      <c r="Z43" s="6">
        <v>0</v>
      </c>
      <c r="AA43" s="6">
        <v>0</v>
      </c>
      <c r="AB43" s="21"/>
      <c r="AC43" s="6">
        <v>29343.988117270634</v>
      </c>
      <c r="AD43" s="6">
        <v>8754.5651012896542</v>
      </c>
      <c r="AE43" s="6">
        <v>317.66843926164353</v>
      </c>
      <c r="AF43" s="6">
        <v>2619.6256216206284</v>
      </c>
      <c r="AG43" s="6">
        <v>0</v>
      </c>
      <c r="AH43" s="21"/>
      <c r="AI43" s="6">
        <v>93891.935969802013</v>
      </c>
      <c r="AJ43" s="6">
        <v>34789.703069883035</v>
      </c>
      <c r="AK43" s="6">
        <v>7671.4675294762483</v>
      </c>
      <c r="AL43" s="6">
        <v>2.6098368527070734</v>
      </c>
      <c r="AM43" s="6">
        <v>84.609173483494274</v>
      </c>
      <c r="AN43" s="6">
        <v>48.958687200209489</v>
      </c>
      <c r="AO43" s="6">
        <v>6380.7873752828573</v>
      </c>
      <c r="AP43" s="6">
        <v>92.253395913486443</v>
      </c>
      <c r="AQ43" s="6">
        <v>0</v>
      </c>
      <c r="AR43" s="6">
        <v>2440.1265179553598</v>
      </c>
      <c r="AS43" s="6">
        <v>17.521525946922484</v>
      </c>
      <c r="AT43" s="6">
        <v>796.33500696230442</v>
      </c>
      <c r="AU43" s="6">
        <v>543.77396868769233</v>
      </c>
      <c r="AV43" s="6">
        <v>0</v>
      </c>
      <c r="AW43" s="21"/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</row>
    <row r="44" spans="1:58" ht="13.5" customHeight="1" x14ac:dyDescent="0.2">
      <c r="C44" s="3" t="s">
        <v>34</v>
      </c>
      <c r="E44" s="6"/>
      <c r="F44" s="6"/>
      <c r="G44" s="6"/>
      <c r="H44" s="6"/>
      <c r="I44" s="6"/>
      <c r="J44" s="6"/>
      <c r="K44" s="6"/>
      <c r="L44" s="6"/>
      <c r="M44" s="6"/>
      <c r="AB44" s="23"/>
      <c r="AH44" s="23"/>
    </row>
    <row r="45" spans="1:58" ht="13.5" customHeight="1" x14ac:dyDescent="0.2">
      <c r="A45" s="2">
        <f>A43+1</f>
        <v>24</v>
      </c>
      <c r="C45" s="12" t="s">
        <v>35</v>
      </c>
      <c r="E45" s="6">
        <v>118115.50460668681</v>
      </c>
      <c r="F45" s="6"/>
      <c r="G45" s="6">
        <v>118115.50460668681</v>
      </c>
      <c r="H45" s="6"/>
      <c r="I45" s="6">
        <v>0</v>
      </c>
      <c r="J45" s="6"/>
      <c r="K45" s="6"/>
      <c r="L45" s="6"/>
      <c r="M45" s="6">
        <f t="shared" ref="M45:M50" si="9">G45-I45</f>
        <v>118115.50460668681</v>
      </c>
      <c r="O45" s="2" t="s">
        <v>166</v>
      </c>
      <c r="Q45" s="6">
        <v>39954.332367755385</v>
      </c>
      <c r="R45" s="6">
        <v>24392.428603700639</v>
      </c>
      <c r="S45" s="6">
        <v>184.73747524735791</v>
      </c>
      <c r="T45" s="6">
        <v>1664.9070491573088</v>
      </c>
      <c r="U45" s="6">
        <v>714.84768900906158</v>
      </c>
      <c r="V45" s="6">
        <v>139.25157143873889</v>
      </c>
      <c r="W45" s="6">
        <v>661.02361534366537</v>
      </c>
      <c r="X45" s="6">
        <v>233.43877489657123</v>
      </c>
      <c r="Y45" s="6">
        <v>262.02972680496083</v>
      </c>
      <c r="Z45" s="6">
        <v>33.69032795198293</v>
      </c>
      <c r="AA45" s="6">
        <v>0</v>
      </c>
      <c r="AB45" s="21"/>
      <c r="AC45" s="6">
        <v>4438.9562063197327</v>
      </c>
      <c r="AD45" s="6">
        <v>1404.387623907601</v>
      </c>
      <c r="AE45" s="6">
        <v>931.12032184095222</v>
      </c>
      <c r="AF45" s="6">
        <v>62.982296081059019</v>
      </c>
      <c r="AG45" s="6">
        <v>717.18715307386026</v>
      </c>
      <c r="AH45" s="21"/>
      <c r="AI45" s="6">
        <v>25929.206073475027</v>
      </c>
      <c r="AJ45" s="6">
        <v>5832.6714468438149</v>
      </c>
      <c r="AK45" s="6">
        <v>3793.5025278462781</v>
      </c>
      <c r="AL45" s="6">
        <v>1.5208841282015348</v>
      </c>
      <c r="AM45" s="6">
        <v>21.666346437717863</v>
      </c>
      <c r="AN45" s="6">
        <v>270.89598092565882</v>
      </c>
      <c r="AO45" s="6">
        <v>2601.8623555395016</v>
      </c>
      <c r="AP45" s="6">
        <v>277.0471742652548</v>
      </c>
      <c r="AQ45" s="6">
        <v>14.128103887367409</v>
      </c>
      <c r="AR45" s="6">
        <v>627.82817381424832</v>
      </c>
      <c r="AS45" s="6">
        <v>59.84915854342799</v>
      </c>
      <c r="AT45" s="6">
        <v>2777.7372495714553</v>
      </c>
      <c r="AU45" s="6">
        <v>23.36971401556125</v>
      </c>
      <c r="AV45" s="6">
        <v>88.898614864400031</v>
      </c>
      <c r="AW45" s="21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25</v>
      </c>
      <c r="C46" s="12" t="s">
        <v>36</v>
      </c>
      <c r="E46" s="6">
        <v>62581.446359252222</v>
      </c>
      <c r="F46" s="6"/>
      <c r="G46" s="6">
        <v>62581.446359252222</v>
      </c>
      <c r="H46" s="6"/>
      <c r="I46" s="6">
        <v>0</v>
      </c>
      <c r="J46" s="6"/>
      <c r="K46" s="6"/>
      <c r="L46" s="6"/>
      <c r="M46" s="6">
        <f t="shared" si="9"/>
        <v>62581.446359252222</v>
      </c>
      <c r="O46" s="2" t="s">
        <v>167</v>
      </c>
      <c r="Q46" s="6">
        <v>17198.076047187387</v>
      </c>
      <c r="R46" s="6">
        <v>15831.160924455709</v>
      </c>
      <c r="S46" s="6">
        <v>165.42193853571555</v>
      </c>
      <c r="T46" s="6">
        <v>1374.4951246026774</v>
      </c>
      <c r="U46" s="6">
        <v>624.96251637795604</v>
      </c>
      <c r="V46" s="6">
        <v>64.456540254207439</v>
      </c>
      <c r="W46" s="6">
        <v>601.45907848334025</v>
      </c>
      <c r="X46" s="6">
        <v>160.49620832791931</v>
      </c>
      <c r="Y46" s="6">
        <v>197.31517566836843</v>
      </c>
      <c r="Z46" s="6">
        <v>15.594524050091421</v>
      </c>
      <c r="AA46" s="6">
        <v>0</v>
      </c>
      <c r="AB46" s="21"/>
      <c r="AC46" s="6">
        <v>2052.6772407023414</v>
      </c>
      <c r="AD46" s="6">
        <v>786.21617618382754</v>
      </c>
      <c r="AE46" s="6">
        <v>710.5968574198223</v>
      </c>
      <c r="AF46" s="6">
        <v>29.153142479524149</v>
      </c>
      <c r="AG46" s="6">
        <v>339.56617373202516</v>
      </c>
      <c r="AH46" s="21"/>
      <c r="AI46" s="6">
        <v>11062.579160496025</v>
      </c>
      <c r="AJ46" s="6">
        <v>3628.6516290391796</v>
      </c>
      <c r="AK46" s="6">
        <v>3210.4197228865228</v>
      </c>
      <c r="AL46" s="6">
        <v>1.2871156314150054</v>
      </c>
      <c r="AM46" s="6">
        <v>15.012925976320497</v>
      </c>
      <c r="AN46" s="6">
        <v>187.7077577712738</v>
      </c>
      <c r="AO46" s="6">
        <v>2200.5443112734083</v>
      </c>
      <c r="AP46" s="6">
        <v>234.31469462087122</v>
      </c>
      <c r="AQ46" s="6">
        <v>6.5395936830224173</v>
      </c>
      <c r="AR46" s="6">
        <v>469.05970949388222</v>
      </c>
      <c r="AS46" s="6">
        <v>44.714191064861915</v>
      </c>
      <c r="AT46" s="6">
        <v>1316.7406048857661</v>
      </c>
      <c r="AU46" s="6">
        <v>11.078028122928083</v>
      </c>
      <c r="AV46" s="6">
        <v>41.149245845827544</v>
      </c>
      <c r="AW46" s="21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26</v>
      </c>
      <c r="C47" s="3" t="s">
        <v>37</v>
      </c>
      <c r="E47" s="6">
        <v>354054.3311281724</v>
      </c>
      <c r="F47" s="6"/>
      <c r="G47" s="6">
        <v>353463.93141719705</v>
      </c>
      <c r="H47" s="6"/>
      <c r="I47" s="6">
        <v>0</v>
      </c>
      <c r="J47" s="6"/>
      <c r="K47" s="6"/>
      <c r="L47" s="6"/>
      <c r="M47" s="6">
        <f t="shared" si="9"/>
        <v>353463.93141719705</v>
      </c>
      <c r="O47" s="2" t="s">
        <v>168</v>
      </c>
      <c r="Q47" s="6">
        <v>194895.6721058579</v>
      </c>
      <c r="R47" s="6">
        <v>15606.266570938549</v>
      </c>
      <c r="S47" s="6">
        <v>1.2640832586432935</v>
      </c>
      <c r="T47" s="6">
        <v>37.561331113972152</v>
      </c>
      <c r="U47" s="6">
        <v>1.9864165492966039</v>
      </c>
      <c r="V47" s="6">
        <v>0.36116664532665527</v>
      </c>
      <c r="W47" s="6">
        <v>3.701958114598217</v>
      </c>
      <c r="X47" s="6">
        <v>0.4514583066583191</v>
      </c>
      <c r="Y47" s="6">
        <v>0.99320827464830197</v>
      </c>
      <c r="Z47" s="6">
        <v>9.0291661331663817E-2</v>
      </c>
      <c r="AA47" s="6">
        <v>0</v>
      </c>
      <c r="AB47" s="21"/>
      <c r="AC47" s="6">
        <v>33332.85222492856</v>
      </c>
      <c r="AD47" s="6">
        <v>199.00282157498705</v>
      </c>
      <c r="AE47" s="6">
        <v>5.5980830025631567</v>
      </c>
      <c r="AF47" s="6">
        <v>0.36116664532665527</v>
      </c>
      <c r="AG47" s="6">
        <v>1.083499935979966</v>
      </c>
      <c r="AH47" s="21"/>
      <c r="AI47" s="6">
        <v>108610.65057565087</v>
      </c>
      <c r="AJ47" s="6">
        <v>728.56341528519545</v>
      </c>
      <c r="AK47" s="6">
        <v>20.315623799624362</v>
      </c>
      <c r="AL47" s="6">
        <v>0</v>
      </c>
      <c r="AM47" s="6">
        <v>0.63204162932164676</v>
      </c>
      <c r="AN47" s="6">
        <v>2.7087498399499146</v>
      </c>
      <c r="AO47" s="6">
        <v>5.1466246959048378</v>
      </c>
      <c r="AP47" s="6">
        <v>0.36116664532665527</v>
      </c>
      <c r="AQ47" s="6">
        <v>0.36116664532665527</v>
      </c>
      <c r="AR47" s="6">
        <v>4.1534164212565354</v>
      </c>
      <c r="AS47" s="6">
        <v>0</v>
      </c>
      <c r="AT47" s="6">
        <v>3.701958114598217</v>
      </c>
      <c r="AU47" s="6">
        <v>0</v>
      </c>
      <c r="AV47" s="6">
        <v>9.0291661331663817E-2</v>
      </c>
      <c r="AW47" s="21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>A47+1</f>
        <v>27</v>
      </c>
      <c r="C48" s="3" t="s">
        <v>38</v>
      </c>
      <c r="E48" s="6">
        <v>591462.33137629332</v>
      </c>
      <c r="F48" s="6"/>
      <c r="G48" s="6">
        <v>590476.04436100763</v>
      </c>
      <c r="H48" s="6"/>
      <c r="I48" s="6">
        <v>0</v>
      </c>
      <c r="J48" s="6"/>
      <c r="K48" s="6"/>
      <c r="L48" s="6"/>
      <c r="M48" s="6">
        <f t="shared" si="9"/>
        <v>590476.04436100763</v>
      </c>
      <c r="O48" s="2" t="s">
        <v>168</v>
      </c>
      <c r="Q48" s="6">
        <v>325581.24125065369</v>
      </c>
      <c r="R48" s="6">
        <v>26070.910587973158</v>
      </c>
      <c r="S48" s="6">
        <v>2.1117031073410097</v>
      </c>
      <c r="T48" s="6">
        <v>62.747749475275711</v>
      </c>
      <c r="U48" s="6">
        <v>3.3183905972501577</v>
      </c>
      <c r="V48" s="6">
        <v>0.6033437449545741</v>
      </c>
      <c r="W48" s="6">
        <v>6.184273385784385</v>
      </c>
      <c r="X48" s="6">
        <v>0.75417968119321765</v>
      </c>
      <c r="Y48" s="6">
        <v>1.6591952986250789</v>
      </c>
      <c r="Z48" s="6">
        <v>0.15083593623864353</v>
      </c>
      <c r="AA48" s="6">
        <v>0</v>
      </c>
      <c r="AB48" s="21"/>
      <c r="AC48" s="6">
        <v>55683.901466638388</v>
      </c>
      <c r="AD48" s="6">
        <v>332.44240346997032</v>
      </c>
      <c r="AE48" s="6">
        <v>9.3518280467958981</v>
      </c>
      <c r="AF48" s="6">
        <v>0.6033437449545741</v>
      </c>
      <c r="AG48" s="6">
        <v>1.8100312348637224</v>
      </c>
      <c r="AH48" s="21"/>
      <c r="AI48" s="6">
        <v>181438.56169497047</v>
      </c>
      <c r="AJ48" s="6">
        <v>1217.0951695096148</v>
      </c>
      <c r="AK48" s="6">
        <v>33.938085653694799</v>
      </c>
      <c r="AL48" s="6">
        <v>0</v>
      </c>
      <c r="AM48" s="6">
        <v>1.0558515536705049</v>
      </c>
      <c r="AN48" s="6">
        <v>4.5250780871593053</v>
      </c>
      <c r="AO48" s="6">
        <v>8.5976483656026819</v>
      </c>
      <c r="AP48" s="6">
        <v>0.6033437449545741</v>
      </c>
      <c r="AQ48" s="6">
        <v>0.6033437449545741</v>
      </c>
      <c r="AR48" s="6">
        <v>6.9384530669776021</v>
      </c>
      <c r="AS48" s="6">
        <v>0</v>
      </c>
      <c r="AT48" s="6">
        <v>6.184273385784385</v>
      </c>
      <c r="AU48" s="6">
        <v>0</v>
      </c>
      <c r="AV48" s="6">
        <v>0.15083593623864353</v>
      </c>
      <c r="AW48" s="21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ref="A49:A50" si="10">A48+1</f>
        <v>28</v>
      </c>
      <c r="C49" s="3" t="s">
        <v>39</v>
      </c>
      <c r="E49" s="6">
        <v>299904.82038263849</v>
      </c>
      <c r="F49" s="6"/>
      <c r="G49" s="6">
        <v>299404.71713941637</v>
      </c>
      <c r="H49" s="6"/>
      <c r="I49" s="6">
        <v>0</v>
      </c>
      <c r="J49" s="6"/>
      <c r="K49" s="6"/>
      <c r="L49" s="6"/>
      <c r="M49" s="6">
        <f t="shared" si="9"/>
        <v>299404.71713941637</v>
      </c>
      <c r="O49" s="2" t="s">
        <v>169</v>
      </c>
      <c r="Q49" s="6">
        <v>130291.24856076585</v>
      </c>
      <c r="R49" s="6">
        <v>46720.418930150474</v>
      </c>
      <c r="S49" s="6">
        <v>84.171734497254292</v>
      </c>
      <c r="T49" s="6">
        <v>1026.1428636728144</v>
      </c>
      <c r="U49" s="6">
        <v>174.00125789534488</v>
      </c>
      <c r="V49" s="6">
        <v>44.925824647915292</v>
      </c>
      <c r="W49" s="6">
        <v>291.96921149725472</v>
      </c>
      <c r="X49" s="6">
        <v>25.852424457351589</v>
      </c>
      <c r="Y49" s="6">
        <v>115.13220199323055</v>
      </c>
      <c r="Z49" s="6">
        <v>0</v>
      </c>
      <c r="AA49" s="6">
        <v>0</v>
      </c>
      <c r="AB49" s="21"/>
      <c r="AC49" s="6">
        <v>25201.982822859754</v>
      </c>
      <c r="AD49" s="6">
        <v>1580.2954413922369</v>
      </c>
      <c r="AE49" s="6">
        <v>290.91073170499811</v>
      </c>
      <c r="AF49" s="6">
        <v>11.454361590137697</v>
      </c>
      <c r="AG49" s="6">
        <v>185.65296687797991</v>
      </c>
      <c r="AH49" s="21"/>
      <c r="AI49" s="6">
        <v>83114.442848145642</v>
      </c>
      <c r="AJ49" s="6">
        <v>7227.4729976261078</v>
      </c>
      <c r="AK49" s="6">
        <v>971.75888688036628</v>
      </c>
      <c r="AL49" s="6">
        <v>0</v>
      </c>
      <c r="AM49" s="6">
        <v>39.410434803031087</v>
      </c>
      <c r="AN49" s="6">
        <v>168.9018634415618</v>
      </c>
      <c r="AO49" s="6">
        <v>598.41080153244843</v>
      </c>
      <c r="AP49" s="6">
        <v>41.993740458417435</v>
      </c>
      <c r="AQ49" s="6">
        <v>23.167493118570508</v>
      </c>
      <c r="AR49" s="6">
        <v>390.37662728433156</v>
      </c>
      <c r="AS49" s="6">
        <v>0</v>
      </c>
      <c r="AT49" s="6">
        <v>762.15919979921341</v>
      </c>
      <c r="AU49" s="6">
        <v>0</v>
      </c>
      <c r="AV49" s="6">
        <v>22.462912323957646</v>
      </c>
      <c r="AW49" s="21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A50" s="2">
        <f t="shared" si="10"/>
        <v>29</v>
      </c>
      <c r="C50" s="3" t="s">
        <v>40</v>
      </c>
      <c r="E50" s="6">
        <v>52713.406972959769</v>
      </c>
      <c r="F50" s="6"/>
      <c r="G50" s="6">
        <v>51954.872566358448</v>
      </c>
      <c r="H50" s="6"/>
      <c r="I50" s="6">
        <v>0</v>
      </c>
      <c r="J50" s="6"/>
      <c r="K50" s="6"/>
      <c r="L50" s="6"/>
      <c r="M50" s="6">
        <f t="shared" si="9"/>
        <v>51954.872566358448</v>
      </c>
      <c r="O50" s="2" t="s">
        <v>170</v>
      </c>
      <c r="Q50" s="6">
        <v>0</v>
      </c>
      <c r="R50" s="6">
        <v>14387.107450478597</v>
      </c>
      <c r="S50" s="6">
        <v>38.428390788543247</v>
      </c>
      <c r="T50" s="6">
        <v>1551.3106918708054</v>
      </c>
      <c r="U50" s="6">
        <v>195.34713869863643</v>
      </c>
      <c r="V50" s="6">
        <v>514.24810288817775</v>
      </c>
      <c r="W50" s="6">
        <v>224.87508155257655</v>
      </c>
      <c r="X50" s="6">
        <v>150.6766387119369</v>
      </c>
      <c r="Y50" s="6">
        <v>59.224146021564451</v>
      </c>
      <c r="Z50" s="6">
        <v>0</v>
      </c>
      <c r="AA50" s="6">
        <v>0</v>
      </c>
      <c r="AB50" s="21"/>
      <c r="AC50" s="6">
        <v>1665.546157100252</v>
      </c>
      <c r="AD50" s="6">
        <v>2372.7526230099165</v>
      </c>
      <c r="AE50" s="6">
        <v>738.69180036633372</v>
      </c>
      <c r="AF50" s="6">
        <v>9.7214916234834217</v>
      </c>
      <c r="AG50" s="6">
        <v>272.33417486191837</v>
      </c>
      <c r="AH50" s="21"/>
      <c r="AI50" s="6">
        <v>9564.4175400288277</v>
      </c>
      <c r="AJ50" s="6">
        <v>12196.99293404514</v>
      </c>
      <c r="AK50" s="6">
        <v>784.86142020931266</v>
      </c>
      <c r="AL50" s="6">
        <v>0</v>
      </c>
      <c r="AM50" s="6">
        <v>39.357016545312788</v>
      </c>
      <c r="AN50" s="6">
        <v>168.67292805134051</v>
      </c>
      <c r="AO50" s="6">
        <v>1918.1525728854317</v>
      </c>
      <c r="AP50" s="6">
        <v>134.60719809722326</v>
      </c>
      <c r="AQ50" s="6">
        <v>76.061740129986219</v>
      </c>
      <c r="AR50" s="6">
        <v>534.43825278116492</v>
      </c>
      <c r="AS50" s="6">
        <v>0</v>
      </c>
      <c r="AT50" s="6">
        <v>4011.4250040228308</v>
      </c>
      <c r="AU50" s="6">
        <v>0</v>
      </c>
      <c r="AV50" s="6">
        <v>345.62207158913947</v>
      </c>
      <c r="AW50" s="21"/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</row>
    <row r="51" spans="1:58" ht="13.5" customHeight="1" x14ac:dyDescent="0.2">
      <c r="C51" s="3" t="s">
        <v>41</v>
      </c>
      <c r="E51" s="6"/>
      <c r="F51" s="6"/>
      <c r="G51" s="6"/>
      <c r="H51" s="6"/>
      <c r="I51" s="6"/>
      <c r="J51" s="6"/>
      <c r="K51" s="6"/>
      <c r="L51" s="6"/>
      <c r="M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21"/>
      <c r="AC51" s="6"/>
      <c r="AD51" s="6"/>
      <c r="AE51" s="6"/>
      <c r="AF51" s="6"/>
      <c r="AG51" s="6"/>
      <c r="AH51" s="21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21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3.5" customHeight="1" x14ac:dyDescent="0.2">
      <c r="A52" s="2">
        <f>A50+1</f>
        <v>30</v>
      </c>
      <c r="C52" s="12" t="s">
        <v>42</v>
      </c>
      <c r="E52" s="6">
        <v>12461.803790806151</v>
      </c>
      <c r="G52" s="6">
        <v>12461.803790806151</v>
      </c>
      <c r="I52" s="6">
        <v>0</v>
      </c>
      <c r="M52" s="6">
        <f>G52-I52</f>
        <v>12461.803790806151</v>
      </c>
      <c r="O52" s="2" t="s">
        <v>171</v>
      </c>
      <c r="Q52" s="6">
        <v>6174.1036057046858</v>
      </c>
      <c r="R52" s="6">
        <v>494.39120769641829</v>
      </c>
      <c r="S52" s="6">
        <v>17.618780833856889</v>
      </c>
      <c r="T52" s="6">
        <v>523.52948763460472</v>
      </c>
      <c r="U52" s="6">
        <v>27.686655596060827</v>
      </c>
      <c r="V52" s="6">
        <v>5.0339373811019694</v>
      </c>
      <c r="W52" s="6">
        <v>51.597858156295182</v>
      </c>
      <c r="X52" s="6">
        <v>6.2924217263774613</v>
      </c>
      <c r="Y52" s="6">
        <v>13.843327798030414</v>
      </c>
      <c r="Z52" s="6">
        <v>1.2584843452754924</v>
      </c>
      <c r="AA52" s="6">
        <v>0</v>
      </c>
      <c r="AB52" s="21"/>
      <c r="AC52" s="6">
        <v>1055.9520428887311</v>
      </c>
      <c r="AD52" s="6">
        <v>6.3042140697931108</v>
      </c>
      <c r="AE52" s="6">
        <v>78.026029407080514</v>
      </c>
      <c r="AF52" s="6">
        <v>5.0339373811019694</v>
      </c>
      <c r="AG52" s="6">
        <v>15.101812143305908</v>
      </c>
      <c r="AH52" s="21"/>
      <c r="AI52" s="6">
        <v>3440.6788108298001</v>
      </c>
      <c r="AJ52" s="6">
        <v>23.080173924301548</v>
      </c>
      <c r="AK52" s="6">
        <v>283.15897768698574</v>
      </c>
      <c r="AL52" s="6">
        <v>0</v>
      </c>
      <c r="AM52" s="6">
        <v>8.8093904169284443</v>
      </c>
      <c r="AN52" s="6">
        <v>37.754530358264773</v>
      </c>
      <c r="AO52" s="6">
        <v>71.733607680703059</v>
      </c>
      <c r="AP52" s="6">
        <v>5.0339373811019694</v>
      </c>
      <c r="AQ52" s="6">
        <v>5.0339373811019694</v>
      </c>
      <c r="AR52" s="6">
        <v>57.890279882672644</v>
      </c>
      <c r="AS52" s="6">
        <v>0</v>
      </c>
      <c r="AT52" s="6">
        <v>51.597858156295182</v>
      </c>
      <c r="AU52" s="6">
        <v>0</v>
      </c>
      <c r="AV52" s="6">
        <v>1.2584843452754924</v>
      </c>
      <c r="AW52" s="21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31</v>
      </c>
      <c r="C53" s="12" t="s">
        <v>43</v>
      </c>
      <c r="E53" s="6">
        <v>194998.59531951105</v>
      </c>
      <c r="G53" s="6">
        <v>136083.1795739932</v>
      </c>
      <c r="I53" s="6">
        <v>11615.53513385792</v>
      </c>
      <c r="K53" s="8" t="s">
        <v>162</v>
      </c>
      <c r="M53" s="6">
        <f>G53-I53</f>
        <v>124467.64444013528</v>
      </c>
      <c r="O53" s="2" t="s">
        <v>168</v>
      </c>
      <c r="Q53" s="6">
        <v>73566.416919067851</v>
      </c>
      <c r="R53" s="6">
        <v>5890.8291841605696</v>
      </c>
      <c r="S53" s="6">
        <v>37.203555749534999</v>
      </c>
      <c r="T53" s="6">
        <v>1105.4770851290402</v>
      </c>
      <c r="U53" s="6">
        <v>58.462730463555005</v>
      </c>
      <c r="V53" s="6">
        <v>10.629587357010001</v>
      </c>
      <c r="W53" s="6">
        <v>108.95327040935251</v>
      </c>
      <c r="X53" s="6">
        <v>13.286984196262505</v>
      </c>
      <c r="Y53" s="6">
        <v>29.231365231777502</v>
      </c>
      <c r="Z53" s="6">
        <v>2.6573968392525003</v>
      </c>
      <c r="AA53" s="6">
        <v>0</v>
      </c>
      <c r="AB53" s="21"/>
      <c r="AC53" s="6">
        <v>12582.005938792057</v>
      </c>
      <c r="AD53" s="6">
        <v>75.116724665413159</v>
      </c>
      <c r="AE53" s="6">
        <v>164.75860403365502</v>
      </c>
      <c r="AF53" s="6">
        <v>10.629587357010001</v>
      </c>
      <c r="AG53" s="6">
        <v>31.888762071030008</v>
      </c>
      <c r="AH53" s="21"/>
      <c r="AI53" s="6">
        <v>40996.787233734445</v>
      </c>
      <c r="AJ53" s="6">
        <v>275.00764579184158</v>
      </c>
      <c r="AK53" s="6">
        <v>597.91428883181266</v>
      </c>
      <c r="AL53" s="6">
        <v>0</v>
      </c>
      <c r="AM53" s="6">
        <v>18.6017778747675</v>
      </c>
      <c r="AN53" s="6">
        <v>79.721905177575024</v>
      </c>
      <c r="AO53" s="6">
        <v>151.47161983739255</v>
      </c>
      <c r="AP53" s="6">
        <v>10.629587357010001</v>
      </c>
      <c r="AQ53" s="6">
        <v>10.629587357010001</v>
      </c>
      <c r="AR53" s="6">
        <v>122.24025460561501</v>
      </c>
      <c r="AS53" s="6">
        <v>0</v>
      </c>
      <c r="AT53" s="6">
        <v>108.95327040935251</v>
      </c>
      <c r="AU53" s="6">
        <v>0</v>
      </c>
      <c r="AV53" s="6">
        <v>2.6573968392525003</v>
      </c>
      <c r="AW53" s="21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21.017310653740001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32</v>
      </c>
      <c r="C54" s="12" t="s">
        <v>44</v>
      </c>
      <c r="E54" s="6">
        <v>11098.996049311259</v>
      </c>
      <c r="G54" s="6">
        <v>11098.996049311259</v>
      </c>
      <c r="I54" s="6">
        <v>0</v>
      </c>
      <c r="M54" s="6">
        <f>G54-I54</f>
        <v>11098.996049311259</v>
      </c>
      <c r="O54" s="2" t="s">
        <v>172</v>
      </c>
      <c r="Q54" s="6">
        <v>0</v>
      </c>
      <c r="R54" s="6">
        <v>0</v>
      </c>
      <c r="S54" s="6">
        <v>154.30580406192416</v>
      </c>
      <c r="T54" s="6">
        <v>4585.0867492686039</v>
      </c>
      <c r="U54" s="6">
        <v>242.48054924016654</v>
      </c>
      <c r="V54" s="6">
        <v>44.087372589121188</v>
      </c>
      <c r="W54" s="6">
        <v>451.89556903849217</v>
      </c>
      <c r="X54" s="6">
        <v>55.109215736401488</v>
      </c>
      <c r="Y54" s="6">
        <v>121.24027462008327</v>
      </c>
      <c r="Z54" s="6">
        <v>11.021843147280297</v>
      </c>
      <c r="AA54" s="6">
        <v>0</v>
      </c>
      <c r="AB54" s="21"/>
      <c r="AC54" s="6">
        <v>0</v>
      </c>
      <c r="AD54" s="6">
        <v>0</v>
      </c>
      <c r="AE54" s="6">
        <v>683.35427513137847</v>
      </c>
      <c r="AF54" s="6">
        <v>44.087372589121188</v>
      </c>
      <c r="AG54" s="6">
        <v>132.26211776736358</v>
      </c>
      <c r="AH54" s="21"/>
      <c r="AI54" s="6">
        <v>0</v>
      </c>
      <c r="AJ54" s="6">
        <v>0</v>
      </c>
      <c r="AK54" s="6">
        <v>2479.914708138067</v>
      </c>
      <c r="AL54" s="6">
        <v>0</v>
      </c>
      <c r="AM54" s="6">
        <v>77.152902030962082</v>
      </c>
      <c r="AN54" s="6">
        <v>330.65529441840891</v>
      </c>
      <c r="AO54" s="6">
        <v>628.24505939497692</v>
      </c>
      <c r="AP54" s="6">
        <v>44.087372589121188</v>
      </c>
      <c r="AQ54" s="6">
        <v>44.087372589121188</v>
      </c>
      <c r="AR54" s="6">
        <v>507.00478477489366</v>
      </c>
      <c r="AS54" s="6">
        <v>0</v>
      </c>
      <c r="AT54" s="6">
        <v>451.89556903849217</v>
      </c>
      <c r="AU54" s="6">
        <v>0</v>
      </c>
      <c r="AV54" s="6">
        <v>11.021843147280297</v>
      </c>
      <c r="AW54" s="21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33</v>
      </c>
      <c r="C55" s="3" t="s">
        <v>45</v>
      </c>
      <c r="E55" s="6">
        <v>0</v>
      </c>
      <c r="G55" s="6">
        <v>0</v>
      </c>
      <c r="I55" s="6">
        <v>0</v>
      </c>
      <c r="K55" s="2"/>
      <c r="M55" s="6">
        <f>G55-I55</f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21"/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21"/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21"/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</row>
    <row r="56" spans="1:58" ht="13.5" customHeight="1" x14ac:dyDescent="0.2">
      <c r="A56" s="2">
        <f>A55+1</f>
        <v>34</v>
      </c>
      <c r="C56" s="3" t="s">
        <v>99</v>
      </c>
      <c r="E56" s="16">
        <f>SUM(E41:E55)</f>
        <v>2502255.0446130778</v>
      </c>
      <c r="F56" s="10"/>
      <c r="G56" s="16">
        <f>SUM(G41:G55)</f>
        <v>2439671.4160016119</v>
      </c>
      <c r="I56" s="16">
        <f>SUM(I41:I55)</f>
        <v>11615.53513385792</v>
      </c>
      <c r="M56" s="16">
        <f>SUM(M41:M55)</f>
        <v>2428055.8808677541</v>
      </c>
      <c r="Q56" s="16">
        <f t="shared" ref="Q56:BF56" si="11">SUM(Q41:Q55)</f>
        <v>1022537.0199887898</v>
      </c>
      <c r="R56" s="16">
        <f t="shared" si="11"/>
        <v>358995.05721312732</v>
      </c>
      <c r="S56" s="16">
        <f t="shared" si="11"/>
        <v>1253.6678807521398</v>
      </c>
      <c r="T56" s="16">
        <f t="shared" si="11"/>
        <v>27242.574983658738</v>
      </c>
      <c r="U56" s="16">
        <f t="shared" si="11"/>
        <v>3693.5870562630212</v>
      </c>
      <c r="V56" s="16">
        <f t="shared" si="11"/>
        <v>11372.832712919429</v>
      </c>
      <c r="W56" s="16">
        <f t="shared" si="11"/>
        <v>2451.3406632309157</v>
      </c>
      <c r="X56" s="16">
        <f t="shared" si="11"/>
        <v>696.8517804721746</v>
      </c>
      <c r="Y56" s="16">
        <f t="shared" si="11"/>
        <v>1051.5985188814529</v>
      </c>
      <c r="Z56" s="16">
        <f t="shared" si="11"/>
        <v>1490.8339266479893</v>
      </c>
      <c r="AA56" s="16">
        <f t="shared" si="11"/>
        <v>0</v>
      </c>
      <c r="AB56" s="22"/>
      <c r="AC56" s="16">
        <f t="shared" si="11"/>
        <v>179250.88046435284</v>
      </c>
      <c r="AD56" s="16">
        <f t="shared" si="11"/>
        <v>19655.963921138216</v>
      </c>
      <c r="AE56" s="16">
        <f>SUM(AE41:AE55)</f>
        <v>12826.678078981458</v>
      </c>
      <c r="AF56" s="16">
        <f t="shared" si="11"/>
        <v>2793.6523211123467</v>
      </c>
      <c r="AG56" s="16">
        <f t="shared" si="11"/>
        <v>5606.2984832612756</v>
      </c>
      <c r="AH56" s="22"/>
      <c r="AI56" s="16">
        <f t="shared" si="11"/>
        <v>602502.73959256872</v>
      </c>
      <c r="AJ56" s="16">
        <f t="shared" si="11"/>
        <v>82390.550343882671</v>
      </c>
      <c r="AK56" s="16">
        <f t="shared" si="11"/>
        <v>25462.658168019363</v>
      </c>
      <c r="AL56" s="16">
        <f t="shared" si="11"/>
        <v>5.4178366123236135</v>
      </c>
      <c r="AM56" s="16">
        <f t="shared" si="11"/>
        <v>357.81494565971786</v>
      </c>
      <c r="AN56" s="16">
        <f t="shared" si="11"/>
        <v>1300.5027752714022</v>
      </c>
      <c r="AO56" s="16">
        <f t="shared" si="11"/>
        <v>22389.784405420407</v>
      </c>
      <c r="AP56" s="16">
        <f t="shared" si="11"/>
        <v>840.93161107276751</v>
      </c>
      <c r="AQ56" s="16">
        <f t="shared" si="11"/>
        <v>807.16654062183966</v>
      </c>
      <c r="AR56" s="16">
        <f t="shared" si="11"/>
        <v>7941.9658774718055</v>
      </c>
      <c r="AS56" s="16">
        <f t="shared" si="11"/>
        <v>122.08487555521239</v>
      </c>
      <c r="AT56" s="16">
        <f t="shared" si="11"/>
        <v>40296.702082565273</v>
      </c>
      <c r="AU56" s="16">
        <f t="shared" si="11"/>
        <v>578.22171082618172</v>
      </c>
      <c r="AV56" s="16">
        <f t="shared" si="11"/>
        <v>3476.6634020303304</v>
      </c>
      <c r="AW56" s="22"/>
      <c r="AX56" s="16">
        <f t="shared" si="11"/>
        <v>0</v>
      </c>
      <c r="AY56" s="16">
        <f t="shared" si="11"/>
        <v>0</v>
      </c>
      <c r="AZ56" s="16">
        <f t="shared" si="11"/>
        <v>0</v>
      </c>
      <c r="BA56" s="16">
        <f t="shared" si="11"/>
        <v>0</v>
      </c>
      <c r="BB56" s="16">
        <f t="shared" si="11"/>
        <v>0</v>
      </c>
      <c r="BC56" s="16">
        <f t="shared" si="11"/>
        <v>21.017310653740001</v>
      </c>
      <c r="BD56" s="16">
        <f t="shared" si="11"/>
        <v>0</v>
      </c>
      <c r="BE56" s="16">
        <f t="shared" si="11"/>
        <v>0</v>
      </c>
      <c r="BF56" s="16">
        <f t="shared" si="11"/>
        <v>258.35652979017073</v>
      </c>
    </row>
    <row r="57" spans="1:58" ht="13.5" customHeight="1" x14ac:dyDescent="0.2">
      <c r="E57" s="7"/>
      <c r="G57" s="7"/>
      <c r="I57" s="7"/>
      <c r="AB57" s="23"/>
      <c r="AH57" s="23"/>
    </row>
    <row r="58" spans="1:58" ht="13.5" customHeight="1" thickBot="1" x14ac:dyDescent="0.25">
      <c r="A58" s="2">
        <f>A56+1</f>
        <v>35</v>
      </c>
      <c r="C58" s="3" t="s">
        <v>46</v>
      </c>
      <c r="E58" s="17">
        <f>E21+E28+E38+E56</f>
        <v>3133081.2294689426</v>
      </c>
      <c r="F58" s="10"/>
      <c r="G58" s="17">
        <f>G21+G28+G38+G56</f>
        <v>3049796.7580086729</v>
      </c>
      <c r="I58" s="17">
        <f>I21+I28+I38+I56</f>
        <v>43377.221705881144</v>
      </c>
      <c r="M58" s="17">
        <f>M21+M28+M38+M56</f>
        <v>3006419.5363027919</v>
      </c>
      <c r="Q58" s="17">
        <f t="shared" ref="Q58:BF58" si="12">Q21+Q28+Q38+Q56</f>
        <v>1156463.1896795984</v>
      </c>
      <c r="R58" s="17">
        <f t="shared" si="12"/>
        <v>474007.69258986943</v>
      </c>
      <c r="S58" s="17">
        <f t="shared" si="12"/>
        <v>1643.8117821785518</v>
      </c>
      <c r="T58" s="17">
        <f t="shared" si="12"/>
        <v>38194.478153329983</v>
      </c>
      <c r="U58" s="17">
        <f t="shared" si="12"/>
        <v>5468.8887327589182</v>
      </c>
      <c r="V58" s="17">
        <f t="shared" si="12"/>
        <v>11388.490177265139</v>
      </c>
      <c r="W58" s="17">
        <f t="shared" si="12"/>
        <v>2464.6244408397538</v>
      </c>
      <c r="X58" s="17">
        <f t="shared" si="12"/>
        <v>733.2171779084689</v>
      </c>
      <c r="Y58" s="17">
        <f t="shared" si="12"/>
        <v>1128.5755640152545</v>
      </c>
      <c r="Z58" s="17">
        <f t="shared" si="12"/>
        <v>4629.827828996853</v>
      </c>
      <c r="AA58" s="17">
        <f t="shared" si="12"/>
        <v>0</v>
      </c>
      <c r="AB58" s="22"/>
      <c r="AC58" s="17">
        <f t="shared" si="12"/>
        <v>204162.4108441798</v>
      </c>
      <c r="AD58" s="17">
        <f t="shared" si="12"/>
        <v>26575.563248860402</v>
      </c>
      <c r="AE58" s="17">
        <f t="shared" si="12"/>
        <v>14842.830390855863</v>
      </c>
      <c r="AF58" s="17">
        <f t="shared" si="12"/>
        <v>2800.627595634468</v>
      </c>
      <c r="AG58" s="17">
        <f t="shared" si="12"/>
        <v>5626.7275110652563</v>
      </c>
      <c r="AH58" s="22"/>
      <c r="AI58" s="17">
        <f t="shared" si="12"/>
        <v>681951.03943686432</v>
      </c>
      <c r="AJ58" s="17">
        <f t="shared" si="12"/>
        <v>109941.68141839886</v>
      </c>
      <c r="AK58" s="17">
        <f t="shared" si="12"/>
        <v>33935.133920599008</v>
      </c>
      <c r="AL58" s="17">
        <f t="shared" si="12"/>
        <v>7.4074420467870832</v>
      </c>
      <c r="AM58" s="17">
        <f t="shared" si="12"/>
        <v>429.22602326218686</v>
      </c>
      <c r="AN58" s="17">
        <f t="shared" si="12"/>
        <v>1282.9583670104807</v>
      </c>
      <c r="AO58" s="17">
        <f t="shared" si="12"/>
        <v>35138.462847348848</v>
      </c>
      <c r="AP58" s="17">
        <f t="shared" si="12"/>
        <v>953.77171142490863</v>
      </c>
      <c r="AQ58" s="17">
        <f t="shared" si="12"/>
        <v>1815.4760497394382</v>
      </c>
      <c r="AR58" s="17">
        <f t="shared" si="12"/>
        <v>12203.254116217046</v>
      </c>
      <c r="AS58" s="17">
        <f t="shared" si="12"/>
        <v>121.87191566885615</v>
      </c>
      <c r="AT58" s="17">
        <f t="shared" si="12"/>
        <v>88041.775085812784</v>
      </c>
      <c r="AU58" s="17">
        <f t="shared" si="12"/>
        <v>577.98477038351461</v>
      </c>
      <c r="AV58" s="17">
        <f t="shared" si="12"/>
        <v>9297.1601663875626</v>
      </c>
      <c r="AW58" s="22"/>
      <c r="AX58" s="17">
        <f t="shared" si="12"/>
        <v>5.5698105570283136</v>
      </c>
      <c r="AY58" s="17">
        <f t="shared" si="12"/>
        <v>21667.777604785031</v>
      </c>
      <c r="AZ58" s="17">
        <f t="shared" si="12"/>
        <v>0</v>
      </c>
      <c r="BA58" s="17">
        <f t="shared" si="12"/>
        <v>1618.05154113819</v>
      </c>
      <c r="BB58" s="17">
        <f t="shared" si="12"/>
        <v>20.916562424892923</v>
      </c>
      <c r="BC58" s="17">
        <f t="shared" si="12"/>
        <v>100161.96959656545</v>
      </c>
      <c r="BD58" s="17">
        <f t="shared" si="12"/>
        <v>2.1945384149512162</v>
      </c>
      <c r="BE58" s="17">
        <f t="shared" si="12"/>
        <v>4.9877189295173583</v>
      </c>
      <c r="BF58" s="17">
        <f t="shared" si="12"/>
        <v>487.13164733585882</v>
      </c>
    </row>
    <row r="59" spans="1:58" ht="13.5" customHeight="1" thickTop="1" x14ac:dyDescent="0.2">
      <c r="E59" s="7"/>
      <c r="G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22"/>
      <c r="AC59" s="7"/>
      <c r="AD59" s="7"/>
      <c r="AE59" s="7"/>
      <c r="AF59" s="7"/>
      <c r="AG59" s="7"/>
      <c r="AH59" s="22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22"/>
      <c r="AX59" s="7"/>
      <c r="AY59" s="7"/>
      <c r="AZ59" s="7"/>
      <c r="BA59" s="7"/>
      <c r="BB59" s="7"/>
      <c r="BC59" s="7"/>
      <c r="BD59" s="7"/>
      <c r="BE59" s="7"/>
      <c r="BF59" s="7"/>
    </row>
    <row r="60" spans="1:58" ht="13.5" customHeight="1" x14ac:dyDescent="0.2"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21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21"/>
      <c r="AX60" s="6"/>
      <c r="AY60" s="6"/>
      <c r="AZ60" s="6"/>
      <c r="BA60" s="6"/>
      <c r="BB60" s="6"/>
      <c r="BC60" s="6"/>
      <c r="BD60" s="6"/>
    </row>
    <row r="61" spans="1:58" ht="13.5" customHeight="1" x14ac:dyDescent="0.2">
      <c r="G61" s="7"/>
      <c r="I61" s="7"/>
      <c r="K61" s="7"/>
      <c r="Q61" s="6"/>
    </row>
    <row r="62" spans="1:58" ht="13.5" customHeight="1" x14ac:dyDescent="0.2">
      <c r="G62" s="7"/>
      <c r="I62" s="7"/>
      <c r="K62" s="7"/>
      <c r="Q62" s="6"/>
    </row>
    <row r="63" spans="1:58" ht="13.5" customHeight="1" x14ac:dyDescent="0.2">
      <c r="G63" s="7"/>
      <c r="I63" s="7"/>
      <c r="K63" s="7"/>
      <c r="Q63" s="7"/>
    </row>
    <row r="64" spans="1:58" ht="13.5" customHeight="1" x14ac:dyDescent="0.2">
      <c r="G64" s="7"/>
      <c r="I64" s="7"/>
      <c r="K64" s="7"/>
    </row>
    <row r="65" spans="7:17" ht="13.5" customHeight="1" x14ac:dyDescent="0.2">
      <c r="G65" s="7"/>
      <c r="I65" s="7"/>
      <c r="K65" s="7"/>
      <c r="Q65" s="7"/>
    </row>
    <row r="66" spans="7:17" ht="13.5" customHeight="1" x14ac:dyDescent="0.2">
      <c r="I66" s="7"/>
    </row>
  </sheetData>
  <mergeCells count="7">
    <mergeCell ref="AI10:AV10"/>
    <mergeCell ref="AX10:BF10"/>
    <mergeCell ref="A6:R6"/>
    <mergeCell ref="A7:R7"/>
    <mergeCell ref="Q10:R10"/>
    <mergeCell ref="S10:AA10"/>
    <mergeCell ref="AC10:AG10"/>
  </mergeCells>
  <pageMargins left="0.4" right="0.4" top="0.75" bottom="0.75" header="0.3" footer="0.3"/>
  <pageSetup scale="65" orientation="landscape" r:id="rId1"/>
  <headerFooter>
    <oddHeader>&amp;R&amp;"Arial,Regular"&amp;10Filed: 2022-11-30
EB-2022-0200
Exhibit 7
Tab 2
Schedule 1
Attachment 9
Page &amp;P of &amp;N</oddHeader>
  </headerFooter>
  <colBreaks count="3" manualBreakCount="3">
    <brk id="18" max="57" man="1"/>
    <brk id="34" max="58" man="1"/>
    <brk id="48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FACA7330-7223-4287-BBEB-A258472DA920}"/>
</file>

<file path=customXml/itemProps2.xml><?xml version="1.0" encoding="utf-8"?>
<ds:datastoreItem xmlns:ds="http://schemas.openxmlformats.org/officeDocument/2006/customXml" ds:itemID="{FC2405CA-3A9E-479A-9D7C-8C7F3C302F7A}"/>
</file>

<file path=customXml/itemProps3.xml><?xml version="1.0" encoding="utf-8"?>
<ds:datastoreItem xmlns:ds="http://schemas.openxmlformats.org/officeDocument/2006/customXml" ds:itemID="{E54AB30C-3AAE-47D0-8CFF-05C5BA08DD63}"/>
</file>

<file path=customXml/itemProps4.xml><?xml version="1.0" encoding="utf-8"?>
<ds:datastoreItem xmlns:ds="http://schemas.openxmlformats.org/officeDocument/2006/customXml" ds:itemID="{BD7C9478-9A21-4148-B9E6-CE8ED34C1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2022-11-29T19:21:44Z</dcterms:created>
  <dcterms:modified xsi:type="dcterms:W3CDTF">2022-11-29T19:21:48Z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2022-11-29T19:21:46Z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539660c2-3905-40a3-a577-f1c8df96b099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