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F00FFEED-D798-4BD5-9C04-AC0CD58F01EA}" xr6:coauthVersionLast="47" xr6:coauthVersionMax="47" xr10:uidLastSave="{00000000-0000-0000-0000-000000000000}"/>
  <bookViews>
    <workbookView xWindow="-120" yWindow="-120" windowWidth="29040" windowHeight="15840" xr2:uid="{B15E4D4D-09E3-4672-85E2-1038DF11E151}"/>
  </bookViews>
  <sheets>
    <sheet name="Sheet1" sheetId="2" r:id="rId1"/>
    <sheet name="Sheet2" sheetId="3" r:id="rId2"/>
    <sheet name="Sheet3" sheetId="4" r:id="rId3"/>
    <sheet name="Sheet4" sheetId="5" r:id="rId4"/>
    <sheet name="Sheet5" sheetId="6" r:id="rId5"/>
    <sheet name="Sheet6" sheetId="1" r:id="rId6"/>
  </sheets>
  <definedNames>
    <definedName name="_xlnm.Print_Titles" localSheetId="5">Sheet6!$A:$F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4" l="1"/>
  <c r="F46" i="4" s="1"/>
  <c r="L46" i="4"/>
  <c r="F60" i="4"/>
  <c r="H61" i="4" s="1"/>
  <c r="F63" i="4"/>
  <c r="J64" i="4" s="1"/>
  <c r="L64" i="4"/>
  <c r="N64" i="4"/>
  <c r="F66" i="4"/>
  <c r="H64" i="4" l="1"/>
  <c r="N61" i="4"/>
  <c r="L61" i="4"/>
  <c r="J61" i="4"/>
  <c r="F61" i="4" s="1"/>
  <c r="F64" i="4"/>
  <c r="L47" i="4"/>
  <c r="N47" i="4"/>
  <c r="J47" i="4"/>
  <c r="H47" i="4"/>
  <c r="F47" i="4" l="1"/>
  <c r="F93" i="5" l="1"/>
  <c r="P94" i="5" s="1"/>
  <c r="R94" i="5" l="1"/>
  <c r="H94" i="5"/>
  <c r="L94" i="5"/>
  <c r="T94" i="5"/>
  <c r="J94" i="5"/>
  <c r="N94" i="5"/>
  <c r="F94" i="5" l="1"/>
  <c r="A14" i="1" l="1"/>
  <c r="A16" i="1" s="1"/>
  <c r="A17" i="1" s="1"/>
  <c r="A19" i="1" s="1"/>
  <c r="A20" i="1" s="1"/>
  <c r="A22" i="1" s="1"/>
  <c r="A23" i="1" s="1"/>
  <c r="A25" i="1" s="1"/>
  <c r="A26" i="1" s="1"/>
  <c r="A28" i="1" s="1"/>
  <c r="A29" i="1" s="1"/>
  <c r="A31" i="1" s="1"/>
  <c r="A32" i="1" s="1"/>
  <c r="F86" i="6"/>
  <c r="S87" i="6" s="1"/>
  <c r="F33" i="6"/>
  <c r="P34" i="6" s="1"/>
  <c r="F30" i="6"/>
  <c r="N31" i="6" s="1"/>
  <c r="F27" i="6"/>
  <c r="F24" i="6"/>
  <c r="S25" i="6" s="1"/>
  <c r="F21" i="6"/>
  <c r="O22" i="6" s="1"/>
  <c r="F18" i="6"/>
  <c r="N19" i="6" s="1"/>
  <c r="A16" i="6"/>
  <c r="A18" i="6" s="1"/>
  <c r="A19" i="6" s="1"/>
  <c r="A21" i="6" s="1"/>
  <c r="A22" i="6" s="1"/>
  <c r="A24" i="6" s="1"/>
  <c r="A25" i="6" s="1"/>
  <c r="A27" i="6" s="1"/>
  <c r="A28" i="6" s="1"/>
  <c r="A30" i="6" s="1"/>
  <c r="A31" i="6" s="1"/>
  <c r="A33" i="6" s="1"/>
  <c r="A34" i="6" s="1"/>
  <c r="A36" i="6" s="1"/>
  <c r="A37" i="6" s="1"/>
  <c r="A39" i="6" s="1"/>
  <c r="A40" i="6" s="1"/>
  <c r="A42" i="6" s="1"/>
  <c r="A43" i="6" s="1"/>
  <c r="F22" i="5"/>
  <c r="P23" i="5" s="1"/>
  <c r="F19" i="5"/>
  <c r="R20" i="5" s="1"/>
  <c r="F16" i="5"/>
  <c r="L17" i="5" s="1"/>
  <c r="A14" i="5"/>
  <c r="A16" i="5" s="1"/>
  <c r="A17" i="5" s="1"/>
  <c r="A19" i="5" s="1"/>
  <c r="A20" i="5" s="1"/>
  <c r="A22" i="5" s="1"/>
  <c r="A23" i="5" s="1"/>
  <c r="A25" i="5" s="1"/>
  <c r="A26" i="5" s="1"/>
  <c r="A28" i="5" s="1"/>
  <c r="A29" i="5" s="1"/>
  <c r="A31" i="5" s="1"/>
  <c r="A32" i="5" s="1"/>
  <c r="A34" i="5" s="1"/>
  <c r="A35" i="5" s="1"/>
  <c r="A37" i="5" s="1"/>
  <c r="A38" i="5" s="1"/>
  <c r="A40" i="5" s="1"/>
  <c r="A41" i="5" s="1"/>
  <c r="A43" i="5" s="1"/>
  <c r="A44" i="5" s="1"/>
  <c r="A46" i="5" s="1"/>
  <c r="A47" i="5" s="1"/>
  <c r="A49" i="5" s="1"/>
  <c r="A50" i="5" s="1"/>
  <c r="A63" i="5" s="1"/>
  <c r="A64" i="5" s="1"/>
  <c r="A66" i="5" s="1"/>
  <c r="A67" i="5" s="1"/>
  <c r="A69" i="5" s="1"/>
  <c r="A70" i="5" s="1"/>
  <c r="A72" i="5" s="1"/>
  <c r="A73" i="5" s="1"/>
  <c r="A75" i="5" s="1"/>
  <c r="A76" i="5" s="1"/>
  <c r="A78" i="5" s="1"/>
  <c r="A79" i="5" s="1"/>
  <c r="A81" i="5" s="1"/>
  <c r="A82" i="5" s="1"/>
  <c r="A84" i="5" s="1"/>
  <c r="A85" i="5" s="1"/>
  <c r="A87" i="5" s="1"/>
  <c r="A88" i="5" s="1"/>
  <c r="A90" i="5" s="1"/>
  <c r="A91" i="5" s="1"/>
  <c r="A93" i="5" s="1"/>
  <c r="A94" i="5" s="1"/>
  <c r="F37" i="4"/>
  <c r="N38" i="4" s="1"/>
  <c r="A14" i="4"/>
  <c r="A16" i="4" s="1"/>
  <c r="A17" i="4" s="1"/>
  <c r="A19" i="4" s="1"/>
  <c r="A20" i="4" s="1"/>
  <c r="A22" i="4" s="1"/>
  <c r="A23" i="4" s="1"/>
  <c r="A25" i="4" s="1"/>
  <c r="A26" i="4" s="1"/>
  <c r="A28" i="4" s="1"/>
  <c r="A29" i="4" s="1"/>
  <c r="A31" i="4" s="1"/>
  <c r="A32" i="4" s="1"/>
  <c r="A34" i="4" s="1"/>
  <c r="A35" i="4" s="1"/>
  <c r="A37" i="4" s="1"/>
  <c r="A38" i="4" s="1"/>
  <c r="A40" i="4" s="1"/>
  <c r="A41" i="4" s="1"/>
  <c r="A43" i="4" s="1"/>
  <c r="A44" i="4" s="1"/>
  <c r="P14" i="3"/>
  <c r="L14" i="3"/>
  <c r="J14" i="3"/>
  <c r="H14" i="3"/>
  <c r="A14" i="3"/>
  <c r="A16" i="3" s="1"/>
  <c r="A17" i="3" s="1"/>
  <c r="A19" i="3" s="1"/>
  <c r="A20" i="3" s="1"/>
  <c r="F13" i="3"/>
  <c r="R14" i="3" s="1"/>
  <c r="F137" i="2"/>
  <c r="L138" i="2" s="1"/>
  <c r="F134" i="2"/>
  <c r="F128" i="2"/>
  <c r="H129" i="2" s="1"/>
  <c r="F119" i="2"/>
  <c r="J120" i="2" s="1"/>
  <c r="F46" i="2"/>
  <c r="N47" i="2" s="1"/>
  <c r="F43" i="2"/>
  <c r="N44" i="2" s="1"/>
  <c r="A14" i="2"/>
  <c r="A16" i="2" s="1"/>
  <c r="A17" i="2" s="1"/>
  <c r="A19" i="2" s="1"/>
  <c r="A20" i="2" s="1"/>
  <c r="A22" i="2" s="1"/>
  <c r="A23" i="2" s="1"/>
  <c r="A25" i="2" s="1"/>
  <c r="A26" i="2" s="1"/>
  <c r="A28" i="2" s="1"/>
  <c r="A29" i="2" s="1"/>
  <c r="A31" i="2" s="1"/>
  <c r="A32" i="2" s="1"/>
  <c r="A34" i="2" s="1"/>
  <c r="A35" i="2" s="1"/>
  <c r="A37" i="2" s="1"/>
  <c r="A38" i="2" s="1"/>
  <c r="A40" i="2" s="1"/>
  <c r="A41" i="2" s="1"/>
  <c r="A43" i="2" s="1"/>
  <c r="A44" i="2" s="1"/>
  <c r="A46" i="2" s="1"/>
  <c r="A47" i="2" s="1"/>
  <c r="A60" i="2" s="1"/>
  <c r="A61" i="2" s="1"/>
  <c r="A63" i="2" s="1"/>
  <c r="A64" i="2" s="1"/>
  <c r="A66" i="2" s="1"/>
  <c r="A67" i="2" s="1"/>
  <c r="A69" i="2" s="1"/>
  <c r="A70" i="2" s="1"/>
  <c r="A72" i="2" s="1"/>
  <c r="A73" i="2" s="1"/>
  <c r="A75" i="2" s="1"/>
  <c r="A76" i="2" s="1"/>
  <c r="A78" i="2" s="1"/>
  <c r="A79" i="2" s="1"/>
  <c r="A81" i="2" s="1"/>
  <c r="A82" i="2" s="1"/>
  <c r="A84" i="2" s="1"/>
  <c r="A85" i="2" s="1"/>
  <c r="A87" i="2" s="1"/>
  <c r="A88" i="2" s="1"/>
  <c r="A90" i="2" s="1"/>
  <c r="A91" i="2" s="1"/>
  <c r="A93" i="2" s="1"/>
  <c r="A94" i="2" s="1"/>
  <c r="A107" i="2" s="1"/>
  <c r="A108" i="2" s="1"/>
  <c r="A110" i="2" s="1"/>
  <c r="A111" i="2" s="1"/>
  <c r="A113" i="2" s="1"/>
  <c r="A114" i="2" s="1"/>
  <c r="A116" i="2" s="1"/>
  <c r="A117" i="2" s="1"/>
  <c r="A119" i="2" s="1"/>
  <c r="A120" i="2" s="1"/>
  <c r="A122" i="2" s="1"/>
  <c r="A123" i="2" s="1"/>
  <c r="A125" i="2" s="1"/>
  <c r="A126" i="2" s="1"/>
  <c r="A128" i="2" s="1"/>
  <c r="A129" i="2" s="1"/>
  <c r="A131" i="2" s="1"/>
  <c r="A132" i="2" s="1"/>
  <c r="A134" i="2" s="1"/>
  <c r="A135" i="2" s="1"/>
  <c r="A137" i="2" s="1"/>
  <c r="A138" i="2" s="1"/>
  <c r="A140" i="2" s="1"/>
  <c r="A141" i="2" s="1"/>
  <c r="Q31" i="6" l="1"/>
  <c r="S34" i="6"/>
  <c r="L20" i="5"/>
  <c r="P20" i="5"/>
  <c r="H38" i="4"/>
  <c r="J38" i="4"/>
  <c r="L38" i="4"/>
  <c r="A46" i="4"/>
  <c r="A47" i="4" s="1"/>
  <c r="A60" i="4" s="1"/>
  <c r="A61" i="4" s="1"/>
  <c r="A63" i="4" s="1"/>
  <c r="A64" i="4" s="1"/>
  <c r="A66" i="4" s="1"/>
  <c r="A67" i="4" s="1"/>
  <c r="A69" i="4" s="1"/>
  <c r="A70" i="4" s="1"/>
  <c r="A72" i="4" s="1"/>
  <c r="A73" i="4" s="1"/>
  <c r="A75" i="4" s="1"/>
  <c r="A76" i="4" s="1"/>
  <c r="A78" i="4" s="1"/>
  <c r="A79" i="4" s="1"/>
  <c r="A81" i="4" s="1"/>
  <c r="A82" i="4" s="1"/>
  <c r="A84" i="4" s="1"/>
  <c r="A85" i="4" s="1"/>
  <c r="J129" i="2"/>
  <c r="N138" i="2"/>
  <c r="L129" i="2"/>
  <c r="N129" i="2"/>
  <c r="H138" i="2"/>
  <c r="J138" i="2"/>
  <c r="F66" i="2"/>
  <c r="J67" i="2" s="1"/>
  <c r="A34" i="1"/>
  <c r="A35" i="1" s="1"/>
  <c r="A37" i="1" s="1"/>
  <c r="A38" i="1" s="1"/>
  <c r="A40" i="1" s="1"/>
  <c r="A41" i="1" s="1"/>
  <c r="A43" i="1" s="1"/>
  <c r="A44" i="1" s="1"/>
  <c r="A46" i="1" s="1"/>
  <c r="A47" i="1" s="1"/>
  <c r="A49" i="1" s="1"/>
  <c r="A50" i="1" s="1"/>
  <c r="A52" i="1" s="1"/>
  <c r="A53" i="1" s="1"/>
  <c r="A55" i="1" s="1"/>
  <c r="A56" i="1" s="1"/>
  <c r="A58" i="1" s="1"/>
  <c r="A59" i="1" s="1"/>
  <c r="A72" i="1" s="1"/>
  <c r="A73" i="1" s="1"/>
  <c r="A75" i="1" s="1"/>
  <c r="A76" i="1" s="1"/>
  <c r="A78" i="1" s="1"/>
  <c r="A79" i="1" s="1"/>
  <c r="A81" i="1" s="1"/>
  <c r="A82" i="1" s="1"/>
  <c r="A84" i="1" s="1"/>
  <c r="A85" i="1" s="1"/>
  <c r="A87" i="1" s="1"/>
  <c r="A88" i="1" s="1"/>
  <c r="A90" i="1" s="1"/>
  <c r="A91" i="1" s="1"/>
  <c r="A93" i="1" s="1"/>
  <c r="A94" i="1" s="1"/>
  <c r="A96" i="1" s="1"/>
  <c r="A97" i="1" s="1"/>
  <c r="A99" i="1" s="1"/>
  <c r="A100" i="1" s="1"/>
  <c r="A102" i="1" s="1"/>
  <c r="A103" i="1" s="1"/>
  <c r="H22" i="6"/>
  <c r="S31" i="6"/>
  <c r="M22" i="6"/>
  <c r="P22" i="6"/>
  <c r="Q34" i="6"/>
  <c r="A45" i="6"/>
  <c r="A46" i="6" s="1"/>
  <c r="A48" i="6" s="1"/>
  <c r="A49" i="6" s="1"/>
  <c r="A65" i="6" s="1"/>
  <c r="A66" i="6" s="1"/>
  <c r="A68" i="6" s="1"/>
  <c r="A69" i="6" s="1"/>
  <c r="A71" i="6" s="1"/>
  <c r="A72" i="6" s="1"/>
  <c r="A74" i="6" s="1"/>
  <c r="A75" i="6" s="1"/>
  <c r="A77" i="6" s="1"/>
  <c r="A78" i="6" s="1"/>
  <c r="A80" i="6" s="1"/>
  <c r="A81" i="6" s="1"/>
  <c r="Q22" i="6"/>
  <c r="P19" i="6"/>
  <c r="Q19" i="6"/>
  <c r="S19" i="6"/>
  <c r="J87" i="6"/>
  <c r="S22" i="6"/>
  <c r="H31" i="6"/>
  <c r="H34" i="6"/>
  <c r="K87" i="6"/>
  <c r="H19" i="6"/>
  <c r="I31" i="6"/>
  <c r="I34" i="6"/>
  <c r="M87" i="6"/>
  <c r="I19" i="6"/>
  <c r="I22" i="6"/>
  <c r="J25" i="6"/>
  <c r="J31" i="6"/>
  <c r="J34" i="6"/>
  <c r="J19" i="6"/>
  <c r="J22" i="6"/>
  <c r="K25" i="6"/>
  <c r="O31" i="6"/>
  <c r="K34" i="6"/>
  <c r="O19" i="6"/>
  <c r="K22" i="6"/>
  <c r="M25" i="6"/>
  <c r="P31" i="6"/>
  <c r="M34" i="6"/>
  <c r="N17" i="5"/>
  <c r="T20" i="5"/>
  <c r="P17" i="5"/>
  <c r="H20" i="5"/>
  <c r="J20" i="5"/>
  <c r="N20" i="5"/>
  <c r="F13" i="2"/>
  <c r="N14" i="2" s="1"/>
  <c r="F90" i="2"/>
  <c r="J91" i="2" s="1"/>
  <c r="F31" i="2"/>
  <c r="N32" i="2" s="1"/>
  <c r="F13" i="5"/>
  <c r="L14" i="5" s="1"/>
  <c r="F16" i="1"/>
  <c r="AB17" i="1" s="1"/>
  <c r="F37" i="2"/>
  <c r="J38" i="2" s="1"/>
  <c r="F60" i="2"/>
  <c r="J61" i="2" s="1"/>
  <c r="F16" i="4"/>
  <c r="N17" i="4" s="1"/>
  <c r="H32" i="2"/>
  <c r="F40" i="4"/>
  <c r="L41" i="4" s="1"/>
  <c r="F19" i="2"/>
  <c r="F25" i="2"/>
  <c r="N26" i="2" s="1"/>
  <c r="F84" i="2"/>
  <c r="H120" i="2"/>
  <c r="F16" i="3"/>
  <c r="P17" i="3" s="1"/>
  <c r="J135" i="2"/>
  <c r="H135" i="2"/>
  <c r="L120" i="2"/>
  <c r="F28" i="4"/>
  <c r="F34" i="4"/>
  <c r="J35" i="4" s="1"/>
  <c r="F78" i="2"/>
  <c r="J79" i="2" s="1"/>
  <c r="L135" i="2"/>
  <c r="F13" i="4"/>
  <c r="J14" i="4" s="1"/>
  <c r="F19" i="4"/>
  <c r="H20" i="4" s="1"/>
  <c r="F43" i="5"/>
  <c r="R44" i="5" s="1"/>
  <c r="F25" i="4"/>
  <c r="F31" i="4"/>
  <c r="J32" i="4" s="1"/>
  <c r="F107" i="2"/>
  <c r="L108" i="2" s="1"/>
  <c r="F31" i="5"/>
  <c r="N32" i="5" s="1"/>
  <c r="F66" i="5"/>
  <c r="F90" i="5"/>
  <c r="N91" i="5" s="1"/>
  <c r="F28" i="1"/>
  <c r="AB29" i="1" s="1"/>
  <c r="F37" i="1"/>
  <c r="AB38" i="1" s="1"/>
  <c r="F105" i="1"/>
  <c r="AB106" i="1" s="1"/>
  <c r="F84" i="1"/>
  <c r="AB85" i="1" s="1"/>
  <c r="F96" i="1"/>
  <c r="AB97" i="1" s="1"/>
  <c r="F19" i="1"/>
  <c r="AB20" i="1" s="1"/>
  <c r="F31" i="1"/>
  <c r="AB32" i="1" s="1"/>
  <c r="F40" i="1"/>
  <c r="AB41" i="1" s="1"/>
  <c r="F52" i="1"/>
  <c r="AB53" i="1" s="1"/>
  <c r="F75" i="1"/>
  <c r="AB76" i="1" s="1"/>
  <c r="F87" i="1"/>
  <c r="AB88" i="1" s="1"/>
  <c r="F99" i="1"/>
  <c r="AB100" i="1" s="1"/>
  <c r="F108" i="1"/>
  <c r="AB109" i="1" s="1"/>
  <c r="F72" i="1"/>
  <c r="AB73" i="1" s="1"/>
  <c r="F22" i="1"/>
  <c r="AB23" i="1" s="1"/>
  <c r="F43" i="1"/>
  <c r="AB44" i="1" s="1"/>
  <c r="F55" i="1"/>
  <c r="AB56" i="1" s="1"/>
  <c r="F78" i="1"/>
  <c r="AB79" i="1" s="1"/>
  <c r="F90" i="1"/>
  <c r="AB91" i="1" s="1"/>
  <c r="F102" i="1"/>
  <c r="AB103" i="1" s="1"/>
  <c r="F111" i="1"/>
  <c r="AB112" i="1" s="1"/>
  <c r="F49" i="1"/>
  <c r="AB50" i="1" s="1"/>
  <c r="F13" i="1"/>
  <c r="AB14" i="1" s="1"/>
  <c r="F25" i="1"/>
  <c r="AB26" i="1" s="1"/>
  <c r="F34" i="1"/>
  <c r="AB35" i="1" s="1"/>
  <c r="F46" i="1"/>
  <c r="AB47" i="1" s="1"/>
  <c r="F58" i="1"/>
  <c r="AB59" i="1" s="1"/>
  <c r="F81" i="1"/>
  <c r="AB82" i="1" s="1"/>
  <c r="F93" i="1"/>
  <c r="AB94" i="1" s="1"/>
  <c r="F45" i="6"/>
  <c r="P46" i="6" s="1"/>
  <c r="F71" i="6"/>
  <c r="N72" i="6" s="1"/>
  <c r="F80" i="6"/>
  <c r="P81" i="6" s="1"/>
  <c r="K28" i="6"/>
  <c r="P28" i="6"/>
  <c r="O28" i="6"/>
  <c r="J28" i="6"/>
  <c r="S28" i="6"/>
  <c r="I28" i="6"/>
  <c r="Q28" i="6"/>
  <c r="H28" i="6"/>
  <c r="M28" i="6"/>
  <c r="F89" i="6"/>
  <c r="H90" i="6" s="1"/>
  <c r="N28" i="6"/>
  <c r="K19" i="6"/>
  <c r="N22" i="6"/>
  <c r="P25" i="6"/>
  <c r="K31" i="6"/>
  <c r="N34" i="6"/>
  <c r="P87" i="6"/>
  <c r="N25" i="6"/>
  <c r="N87" i="6"/>
  <c r="O25" i="6"/>
  <c r="O87" i="6"/>
  <c r="M19" i="6"/>
  <c r="H25" i="6"/>
  <c r="Q25" i="6"/>
  <c r="M31" i="6"/>
  <c r="O34" i="6"/>
  <c r="H87" i="6"/>
  <c r="Q87" i="6"/>
  <c r="I25" i="6"/>
  <c r="I87" i="6"/>
  <c r="F46" i="5"/>
  <c r="H47" i="5" s="1"/>
  <c r="F81" i="5"/>
  <c r="L82" i="5" s="1"/>
  <c r="R17" i="5"/>
  <c r="R23" i="5"/>
  <c r="T23" i="5"/>
  <c r="F69" i="5"/>
  <c r="T17" i="5"/>
  <c r="H23" i="5"/>
  <c r="F25" i="5"/>
  <c r="H26" i="5" s="1"/>
  <c r="F49" i="5"/>
  <c r="L50" i="5" s="1"/>
  <c r="F72" i="5"/>
  <c r="P73" i="5" s="1"/>
  <c r="H17" i="5"/>
  <c r="L23" i="5"/>
  <c r="F28" i="5"/>
  <c r="N29" i="5" s="1"/>
  <c r="F40" i="5"/>
  <c r="P41" i="5" s="1"/>
  <c r="F63" i="5"/>
  <c r="H64" i="5" s="1"/>
  <c r="F87" i="5"/>
  <c r="T88" i="5" s="1"/>
  <c r="J17" i="5"/>
  <c r="N23" i="5"/>
  <c r="J23" i="5"/>
  <c r="H35" i="4"/>
  <c r="F78" i="4"/>
  <c r="L79" i="4" s="1"/>
  <c r="N14" i="3"/>
  <c r="F14" i="3" s="1"/>
  <c r="J14" i="2"/>
  <c r="J32" i="2"/>
  <c r="L14" i="2"/>
  <c r="L32" i="2"/>
  <c r="N91" i="2"/>
  <c r="N120" i="2"/>
  <c r="N135" i="2"/>
  <c r="F16" i="2"/>
  <c r="L17" i="2" s="1"/>
  <c r="F22" i="2"/>
  <c r="L23" i="2" s="1"/>
  <c r="F28" i="2"/>
  <c r="F34" i="2"/>
  <c r="N35" i="2" s="1"/>
  <c r="F40" i="2"/>
  <c r="H41" i="2" s="1"/>
  <c r="J44" i="2"/>
  <c r="J47" i="2"/>
  <c r="F69" i="2"/>
  <c r="H70" i="2" s="1"/>
  <c r="F75" i="2"/>
  <c r="H76" i="2" s="1"/>
  <c r="F81" i="2"/>
  <c r="F87" i="2"/>
  <c r="H88" i="2" s="1"/>
  <c r="F93" i="2"/>
  <c r="H94" i="2" s="1"/>
  <c r="F116" i="2"/>
  <c r="H117" i="2" s="1"/>
  <c r="F131" i="2"/>
  <c r="L132" i="2" s="1"/>
  <c r="F140" i="2"/>
  <c r="H141" i="2" s="1"/>
  <c r="H44" i="2"/>
  <c r="L44" i="2"/>
  <c r="L47" i="2"/>
  <c r="H47" i="2"/>
  <c r="A105" i="1" l="1"/>
  <c r="A106" i="1" s="1"/>
  <c r="A108" i="1" s="1"/>
  <c r="A109" i="1" s="1"/>
  <c r="A111" i="1" s="1"/>
  <c r="A112" i="1" s="1"/>
  <c r="J20" i="4"/>
  <c r="F20" i="5"/>
  <c r="J17" i="4"/>
  <c r="F38" i="4"/>
  <c r="L91" i="2"/>
  <c r="H91" i="2"/>
  <c r="N67" i="2"/>
  <c r="L67" i="2"/>
  <c r="F47" i="2"/>
  <c r="H67" i="2"/>
  <c r="F67" i="2" s="1"/>
  <c r="F129" i="2"/>
  <c r="F138" i="2"/>
  <c r="L20" i="4"/>
  <c r="N20" i="4"/>
  <c r="T14" i="5"/>
  <c r="P14" i="5"/>
  <c r="R14" i="5"/>
  <c r="H14" i="2"/>
  <c r="F14" i="2" s="1"/>
  <c r="A83" i="6"/>
  <c r="A84" i="6" s="1"/>
  <c r="A86" i="6" s="1"/>
  <c r="A87" i="6" s="1"/>
  <c r="A89" i="6" s="1"/>
  <c r="A90" i="6" s="1"/>
  <c r="F22" i="6"/>
  <c r="F34" i="6"/>
  <c r="F19" i="6"/>
  <c r="J14" i="5"/>
  <c r="T91" i="5"/>
  <c r="H91" i="5"/>
  <c r="L26" i="2"/>
  <c r="R91" i="5"/>
  <c r="J91" i="5"/>
  <c r="H26" i="2"/>
  <c r="L91" i="5"/>
  <c r="H17" i="4"/>
  <c r="N61" i="2"/>
  <c r="H14" i="5"/>
  <c r="F14" i="5" s="1"/>
  <c r="N14" i="5"/>
  <c r="L61" i="2"/>
  <c r="H61" i="2"/>
  <c r="P91" i="5"/>
  <c r="L17" i="4"/>
  <c r="L38" i="2"/>
  <c r="N44" i="5"/>
  <c r="R67" i="5"/>
  <c r="T67" i="5"/>
  <c r="L26" i="4"/>
  <c r="H26" i="4"/>
  <c r="H38" i="2"/>
  <c r="N20" i="2"/>
  <c r="L20" i="2"/>
  <c r="N38" i="2"/>
  <c r="L35" i="4"/>
  <c r="J29" i="4"/>
  <c r="H29" i="4"/>
  <c r="N35" i="4"/>
  <c r="J85" i="2"/>
  <c r="H85" i="2"/>
  <c r="L85" i="2"/>
  <c r="N85" i="2"/>
  <c r="J26" i="2"/>
  <c r="L29" i="4"/>
  <c r="N29" i="4"/>
  <c r="F120" i="2"/>
  <c r="F91" i="2"/>
  <c r="N141" i="2"/>
  <c r="N17" i="3"/>
  <c r="R17" i="3"/>
  <c r="H17" i="3"/>
  <c r="N14" i="4"/>
  <c r="H32" i="4"/>
  <c r="L26" i="5"/>
  <c r="L17" i="3"/>
  <c r="J20" i="2"/>
  <c r="L32" i="4"/>
  <c r="N32" i="4"/>
  <c r="J17" i="3"/>
  <c r="F32" i="2"/>
  <c r="J41" i="4"/>
  <c r="L44" i="5"/>
  <c r="H41" i="4"/>
  <c r="P88" i="5"/>
  <c r="M72" i="6"/>
  <c r="J67" i="5"/>
  <c r="J44" i="5"/>
  <c r="T44" i="5"/>
  <c r="P44" i="5"/>
  <c r="N41" i="4"/>
  <c r="H67" i="5"/>
  <c r="N88" i="5"/>
  <c r="N67" i="5"/>
  <c r="H20" i="2"/>
  <c r="L67" i="5"/>
  <c r="L14" i="4"/>
  <c r="F135" i="2"/>
  <c r="P67" i="5"/>
  <c r="J117" i="2"/>
  <c r="H14" i="4"/>
  <c r="H44" i="5"/>
  <c r="J141" i="2"/>
  <c r="N79" i="4"/>
  <c r="H32" i="5"/>
  <c r="P26" i="5"/>
  <c r="R32" i="5"/>
  <c r="T41" i="5"/>
  <c r="T64" i="5"/>
  <c r="P90" i="6"/>
  <c r="N132" i="2"/>
  <c r="P32" i="5"/>
  <c r="L141" i="2"/>
  <c r="H73" i="5"/>
  <c r="N79" i="2"/>
  <c r="N76" i="2"/>
  <c r="N23" i="2"/>
  <c r="H41" i="5"/>
  <c r="L79" i="2"/>
  <c r="N117" i="2"/>
  <c r="L117" i="2"/>
  <c r="P50" i="5"/>
  <c r="P29" i="5"/>
  <c r="T47" i="5"/>
  <c r="L32" i="5"/>
  <c r="Q90" i="6"/>
  <c r="J26" i="4"/>
  <c r="N26" i="4"/>
  <c r="T50" i="5"/>
  <c r="J32" i="5"/>
  <c r="S90" i="6"/>
  <c r="H79" i="2"/>
  <c r="J70" i="2"/>
  <c r="J41" i="2"/>
  <c r="L41" i="2"/>
  <c r="T32" i="5"/>
  <c r="N108" i="2"/>
  <c r="J108" i="2"/>
  <c r="H108" i="2"/>
  <c r="J46" i="6"/>
  <c r="K46" i="6"/>
  <c r="I46" i="6"/>
  <c r="S46" i="6"/>
  <c r="Q46" i="6"/>
  <c r="H46" i="6"/>
  <c r="I90" i="6"/>
  <c r="O90" i="6"/>
  <c r="O46" i="6"/>
  <c r="J81" i="6"/>
  <c r="I81" i="6"/>
  <c r="K81" i="6"/>
  <c r="S81" i="6"/>
  <c r="Q81" i="6"/>
  <c r="H81" i="6"/>
  <c r="F87" i="6"/>
  <c r="M46" i="6"/>
  <c r="F28" i="6"/>
  <c r="F25" i="6"/>
  <c r="F31" i="6"/>
  <c r="N46" i="6"/>
  <c r="O81" i="6"/>
  <c r="M81" i="6"/>
  <c r="N81" i="6"/>
  <c r="K72" i="6"/>
  <c r="J72" i="6"/>
  <c r="I72" i="6"/>
  <c r="S72" i="6"/>
  <c r="Q72" i="6"/>
  <c r="H72" i="6"/>
  <c r="N90" i="6"/>
  <c r="M90" i="6"/>
  <c r="K90" i="6"/>
  <c r="J90" i="6"/>
  <c r="P72" i="6"/>
  <c r="O72" i="6"/>
  <c r="F17" i="5"/>
  <c r="J70" i="5"/>
  <c r="N70" i="5"/>
  <c r="R70" i="5"/>
  <c r="T29" i="5"/>
  <c r="H70" i="5"/>
  <c r="R88" i="5"/>
  <c r="J88" i="5"/>
  <c r="L88" i="5"/>
  <c r="J50" i="5"/>
  <c r="N50" i="5"/>
  <c r="N47" i="5"/>
  <c r="J47" i="5"/>
  <c r="R47" i="5"/>
  <c r="T70" i="5"/>
  <c r="H82" i="5"/>
  <c r="H50" i="5"/>
  <c r="R50" i="5"/>
  <c r="J73" i="5"/>
  <c r="N73" i="5"/>
  <c r="H29" i="5"/>
  <c r="J64" i="5"/>
  <c r="R64" i="5"/>
  <c r="P64" i="5"/>
  <c r="L29" i="5"/>
  <c r="L73" i="5"/>
  <c r="P47" i="5"/>
  <c r="L70" i="5"/>
  <c r="J41" i="5"/>
  <c r="R41" i="5"/>
  <c r="N26" i="5"/>
  <c r="J26" i="5"/>
  <c r="L47" i="5"/>
  <c r="T73" i="5"/>
  <c r="N41" i="5"/>
  <c r="R73" i="5"/>
  <c r="L41" i="5"/>
  <c r="J82" i="5"/>
  <c r="N82" i="5"/>
  <c r="R82" i="5"/>
  <c r="R29" i="5"/>
  <c r="J29" i="5"/>
  <c r="F23" i="5"/>
  <c r="P82" i="5"/>
  <c r="P70" i="5"/>
  <c r="R26" i="5"/>
  <c r="N64" i="5"/>
  <c r="H88" i="5"/>
  <c r="T26" i="5"/>
  <c r="L64" i="5"/>
  <c r="T82" i="5"/>
  <c r="F20" i="4"/>
  <c r="J79" i="4"/>
  <c r="H79" i="4"/>
  <c r="H35" i="2"/>
  <c r="J35" i="2"/>
  <c r="F44" i="2"/>
  <c r="J82" i="2"/>
  <c r="H82" i="2"/>
  <c r="H29" i="2"/>
  <c r="J29" i="2"/>
  <c r="N29" i="2"/>
  <c r="L88" i="2"/>
  <c r="J94" i="2"/>
  <c r="N94" i="2"/>
  <c r="L70" i="2"/>
  <c r="L29" i="2"/>
  <c r="J88" i="2"/>
  <c r="H23" i="2"/>
  <c r="J23" i="2"/>
  <c r="H132" i="2"/>
  <c r="J132" i="2"/>
  <c r="N88" i="2"/>
  <c r="L82" i="2"/>
  <c r="L35" i="2"/>
  <c r="N82" i="2"/>
  <c r="J76" i="2"/>
  <c r="L94" i="2"/>
  <c r="N41" i="2"/>
  <c r="H17" i="2"/>
  <c r="J17" i="2"/>
  <c r="N70" i="2"/>
  <c r="N17" i="2"/>
  <c r="L76" i="2"/>
  <c r="Y79" i="1"/>
  <c r="J41" i="1"/>
  <c r="W82" i="1"/>
  <c r="O59" i="1"/>
  <c r="Z20" i="1"/>
  <c r="R73" i="1"/>
  <c r="Z50" i="1"/>
  <c r="Z97" i="1"/>
  <c r="U91" i="1"/>
  <c r="L47" i="1"/>
  <c r="I88" i="1"/>
  <c r="W94" i="1"/>
  <c r="R103" i="1"/>
  <c r="S76" i="1"/>
  <c r="K44" i="1"/>
  <c r="S38" i="1"/>
  <c r="Y109" i="1"/>
  <c r="H29" i="1"/>
  <c r="Z35" i="1"/>
  <c r="V53" i="1"/>
  <c r="I23" i="1"/>
  <c r="P100" i="1"/>
  <c r="V112" i="1"/>
  <c r="W41" i="1"/>
  <c r="M106" i="1"/>
  <c r="H56" i="1"/>
  <c r="S26" i="1"/>
  <c r="M85" i="1"/>
  <c r="AA82" i="1"/>
  <c r="Q17" i="1"/>
  <c r="S14" i="1"/>
  <c r="F26" i="2" l="1"/>
  <c r="F17" i="4"/>
  <c r="F91" i="5"/>
  <c r="F17" i="3"/>
  <c r="F35" i="4"/>
  <c r="F32" i="4"/>
  <c r="F85" i="2"/>
  <c r="F38" i="2"/>
  <c r="F29" i="4"/>
  <c r="F26" i="4"/>
  <c r="F117" i="2"/>
  <c r="F14" i="4"/>
  <c r="F20" i="2"/>
  <c r="F44" i="5"/>
  <c r="F61" i="2"/>
  <c r="F41" i="2"/>
  <c r="F73" i="5"/>
  <c r="F32" i="5"/>
  <c r="F41" i="5"/>
  <c r="F67" i="5"/>
  <c r="F41" i="4"/>
  <c r="F17" i="2"/>
  <c r="F76" i="2"/>
  <c r="F141" i="2"/>
  <c r="F64" i="5"/>
  <c r="F70" i="2"/>
  <c r="F79" i="2"/>
  <c r="F94" i="2"/>
  <c r="F132" i="2"/>
  <c r="F82" i="5"/>
  <c r="F88" i="2"/>
  <c r="F26" i="5"/>
  <c r="F47" i="5"/>
  <c r="F108" i="2"/>
  <c r="F90" i="6"/>
  <c r="Q82" i="1"/>
  <c r="F46" i="6"/>
  <c r="F81" i="6"/>
  <c r="F72" i="6"/>
  <c r="F88" i="5"/>
  <c r="F70" i="5"/>
  <c r="F29" i="5"/>
  <c r="F50" i="5"/>
  <c r="F79" i="4"/>
  <c r="F82" i="2"/>
  <c r="F29" i="2"/>
  <c r="F23" i="2"/>
  <c r="F35" i="2"/>
  <c r="J82" i="1"/>
  <c r="O82" i="1"/>
  <c r="I41" i="1"/>
  <c r="P41" i="1"/>
  <c r="R41" i="1"/>
  <c r="V41" i="1"/>
  <c r="O41" i="1"/>
  <c r="S82" i="1"/>
  <c r="K82" i="1"/>
  <c r="V79" i="1"/>
  <c r="H82" i="1"/>
  <c r="Q41" i="1"/>
  <c r="M41" i="1"/>
  <c r="L41" i="1"/>
  <c r="K41" i="1"/>
  <c r="U41" i="1"/>
  <c r="AA41" i="1"/>
  <c r="H41" i="1"/>
  <c r="S41" i="1"/>
  <c r="N41" i="1"/>
  <c r="Z41" i="1"/>
  <c r="Y41" i="1"/>
  <c r="O103" i="1"/>
  <c r="L79" i="1"/>
  <c r="S79" i="1"/>
  <c r="W79" i="1"/>
  <c r="P79" i="1"/>
  <c r="U79" i="1"/>
  <c r="R79" i="1"/>
  <c r="H79" i="1"/>
  <c r="Q79" i="1"/>
  <c r="J79" i="1"/>
  <c r="AA79" i="1"/>
  <c r="N79" i="1"/>
  <c r="O79" i="1"/>
  <c r="K79" i="1"/>
  <c r="Z79" i="1"/>
  <c r="I79" i="1"/>
  <c r="M79" i="1"/>
  <c r="L59" i="1"/>
  <c r="U97" i="1"/>
  <c r="O29" i="1"/>
  <c r="P82" i="1"/>
  <c r="V82" i="1"/>
  <c r="Z82" i="1"/>
  <c r="M82" i="1"/>
  <c r="H76" i="1"/>
  <c r="R82" i="1"/>
  <c r="L82" i="1"/>
  <c r="I82" i="1"/>
  <c r="N82" i="1"/>
  <c r="Y82" i="1"/>
  <c r="U82" i="1"/>
  <c r="J50" i="1"/>
  <c r="K76" i="1"/>
  <c r="R50" i="1"/>
  <c r="Y76" i="1"/>
  <c r="V76" i="1"/>
  <c r="P50" i="1"/>
  <c r="I76" i="1"/>
  <c r="S50" i="1"/>
  <c r="V50" i="1"/>
  <c r="W76" i="1"/>
  <c r="M50" i="1"/>
  <c r="H50" i="1"/>
  <c r="N76" i="1"/>
  <c r="J59" i="1"/>
  <c r="R76" i="1"/>
  <c r="Y29" i="1"/>
  <c r="W59" i="1"/>
  <c r="V91" i="1"/>
  <c r="Y35" i="1"/>
  <c r="Y91" i="1"/>
  <c r="I26" i="1"/>
  <c r="V59" i="1"/>
  <c r="R59" i="1"/>
  <c r="Y97" i="1"/>
  <c r="O26" i="1"/>
  <c r="K94" i="1"/>
  <c r="R47" i="1"/>
  <c r="AA47" i="1"/>
  <c r="V47" i="1"/>
  <c r="J97" i="1"/>
  <c r="AA59" i="1"/>
  <c r="H97" i="1"/>
  <c r="Q76" i="1"/>
  <c r="S47" i="1"/>
  <c r="P47" i="1"/>
  <c r="AA97" i="1"/>
  <c r="U47" i="1"/>
  <c r="I59" i="1"/>
  <c r="O76" i="1"/>
  <c r="M76" i="1"/>
  <c r="W47" i="1"/>
  <c r="K47" i="1"/>
  <c r="J47" i="1"/>
  <c r="Q47" i="1"/>
  <c r="N47" i="1"/>
  <c r="O47" i="1"/>
  <c r="Y47" i="1"/>
  <c r="M26" i="1"/>
  <c r="H47" i="1"/>
  <c r="Z47" i="1"/>
  <c r="M47" i="1"/>
  <c r="S23" i="1"/>
  <c r="Z14" i="1"/>
  <c r="P14" i="1"/>
  <c r="J14" i="1"/>
  <c r="M14" i="1"/>
  <c r="Q14" i="1"/>
  <c r="K14" i="1"/>
  <c r="Y14" i="1"/>
  <c r="I14" i="1"/>
  <c r="O14" i="1"/>
  <c r="M59" i="1"/>
  <c r="Q59" i="1"/>
  <c r="P59" i="1"/>
  <c r="Z59" i="1"/>
  <c r="Y59" i="1"/>
  <c r="H59" i="1"/>
  <c r="S59" i="1"/>
  <c r="U59" i="1"/>
  <c r="N59" i="1"/>
  <c r="K59" i="1"/>
  <c r="O109" i="1"/>
  <c r="I109" i="1"/>
  <c r="M109" i="1"/>
  <c r="K109" i="1"/>
  <c r="S109" i="1"/>
  <c r="AA109" i="1"/>
  <c r="Q109" i="1"/>
  <c r="V109" i="1"/>
  <c r="S106" i="1"/>
  <c r="K106" i="1"/>
  <c r="V106" i="1"/>
  <c r="Y106" i="1"/>
  <c r="Q106" i="1"/>
  <c r="N20" i="1"/>
  <c r="W20" i="1"/>
  <c r="AA20" i="1"/>
  <c r="Y20" i="1"/>
  <c r="M20" i="1"/>
  <c r="Q20" i="1"/>
  <c r="O20" i="1"/>
  <c r="S20" i="1"/>
  <c r="V20" i="1"/>
  <c r="I20" i="1"/>
  <c r="R20" i="1"/>
  <c r="K20" i="1"/>
  <c r="L20" i="1"/>
  <c r="J20" i="1"/>
  <c r="U20" i="1"/>
  <c r="P20" i="1"/>
  <c r="H20" i="1"/>
  <c r="AA85" i="1"/>
  <c r="K85" i="1"/>
  <c r="U85" i="1"/>
  <c r="Q85" i="1"/>
  <c r="Y85" i="1"/>
  <c r="V85" i="1"/>
  <c r="I85" i="1"/>
  <c r="O85" i="1"/>
  <c r="W29" i="1"/>
  <c r="S29" i="1"/>
  <c r="AA29" i="1"/>
  <c r="N29" i="1"/>
  <c r="V29" i="1"/>
  <c r="K29" i="1"/>
  <c r="Q29" i="1"/>
  <c r="I29" i="1"/>
  <c r="M29" i="1"/>
  <c r="Y73" i="1"/>
  <c r="I73" i="1"/>
  <c r="S73" i="1"/>
  <c r="O73" i="1"/>
  <c r="L73" i="1"/>
  <c r="U73" i="1"/>
  <c r="V73" i="1"/>
  <c r="K73" i="1"/>
  <c r="Z73" i="1"/>
  <c r="H73" i="1"/>
  <c r="N73" i="1"/>
  <c r="AA73" i="1"/>
  <c r="J73" i="1"/>
  <c r="W73" i="1"/>
  <c r="M73" i="1"/>
  <c r="Q73" i="1"/>
  <c r="P73" i="1"/>
  <c r="L50" i="1"/>
  <c r="K50" i="1"/>
  <c r="U50" i="1"/>
  <c r="AA50" i="1"/>
  <c r="Q50" i="1"/>
  <c r="O50" i="1"/>
  <c r="N50" i="1"/>
  <c r="Y50" i="1"/>
  <c r="W50" i="1"/>
  <c r="I50" i="1"/>
  <c r="U53" i="1"/>
  <c r="K53" i="1"/>
  <c r="Z26" i="1"/>
  <c r="J26" i="1"/>
  <c r="Q26" i="1"/>
  <c r="V26" i="1"/>
  <c r="Y26" i="1"/>
  <c r="AA26" i="1"/>
  <c r="P26" i="1"/>
  <c r="K26" i="1"/>
  <c r="K88" i="1"/>
  <c r="S88" i="1"/>
  <c r="U88" i="1"/>
  <c r="Q88" i="1"/>
  <c r="V88" i="1"/>
  <c r="O88" i="1"/>
  <c r="S56" i="1"/>
  <c r="K56" i="1"/>
  <c r="Q56" i="1"/>
  <c r="N56" i="1"/>
  <c r="I56" i="1"/>
  <c r="M35" i="1"/>
  <c r="J35" i="1"/>
  <c r="AA35" i="1"/>
  <c r="O35" i="1"/>
  <c r="P35" i="1"/>
  <c r="Q35" i="1"/>
  <c r="I35" i="1"/>
  <c r="K35" i="1"/>
  <c r="S35" i="1"/>
  <c r="Q97" i="1"/>
  <c r="N97" i="1"/>
  <c r="I97" i="1"/>
  <c r="W97" i="1"/>
  <c r="O97" i="1"/>
  <c r="M97" i="1"/>
  <c r="P97" i="1"/>
  <c r="S97" i="1"/>
  <c r="V97" i="1"/>
  <c r="K97" i="1"/>
  <c r="L97" i="1"/>
  <c r="R97" i="1"/>
  <c r="AA112" i="1"/>
  <c r="I38" i="1"/>
  <c r="N38" i="1"/>
  <c r="AA38" i="1"/>
  <c r="M38" i="1"/>
  <c r="W38" i="1"/>
  <c r="Q38" i="1"/>
  <c r="Y38" i="1"/>
  <c r="H38" i="1"/>
  <c r="O38" i="1"/>
  <c r="V38" i="1"/>
  <c r="H91" i="1"/>
  <c r="Z91" i="1"/>
  <c r="W91" i="1"/>
  <c r="M91" i="1"/>
  <c r="O91" i="1"/>
  <c r="I91" i="1"/>
  <c r="AA91" i="1"/>
  <c r="P91" i="1"/>
  <c r="Q91" i="1"/>
  <c r="S91" i="1"/>
  <c r="J91" i="1"/>
  <c r="R91" i="1"/>
  <c r="N91" i="1"/>
  <c r="K91" i="1"/>
  <c r="L91" i="1"/>
  <c r="AA76" i="1"/>
  <c r="O100" i="1"/>
  <c r="H103" i="1"/>
  <c r="S103" i="1"/>
  <c r="V103" i="1"/>
  <c r="I103" i="1"/>
  <c r="K103" i="1"/>
  <c r="AA103" i="1"/>
  <c r="L103" i="1"/>
  <c r="W103" i="1"/>
  <c r="P103" i="1"/>
  <c r="Y103" i="1"/>
  <c r="Z94" i="1"/>
  <c r="H94" i="1"/>
  <c r="U94" i="1"/>
  <c r="O94" i="1"/>
  <c r="S94" i="1"/>
  <c r="I47" i="1"/>
  <c r="R100" i="1"/>
  <c r="N100" i="1"/>
  <c r="H100" i="1"/>
  <c r="W100" i="1"/>
  <c r="L23" i="1"/>
  <c r="M53" i="1"/>
  <c r="O44" i="1"/>
  <c r="I17" i="1"/>
  <c r="K23" i="1"/>
  <c r="L53" i="1"/>
  <c r="Q112" i="1"/>
  <c r="AA23" i="1"/>
  <c r="M88" i="1"/>
  <c r="J100" i="1"/>
  <c r="H17" i="1"/>
  <c r="R106" i="1"/>
  <c r="Z106" i="1"/>
  <c r="P106" i="1"/>
  <c r="J106" i="1"/>
  <c r="W106" i="1"/>
  <c r="N106" i="1"/>
  <c r="H106" i="1"/>
  <c r="U106" i="1"/>
  <c r="L106" i="1"/>
  <c r="L88" i="1"/>
  <c r="S85" i="1"/>
  <c r="AA88" i="1"/>
  <c r="AA14" i="1"/>
  <c r="S112" i="1"/>
  <c r="J103" i="1"/>
  <c r="U103" i="1"/>
  <c r="N103" i="1"/>
  <c r="Z103" i="1"/>
  <c r="R94" i="1"/>
  <c r="M94" i="1"/>
  <c r="I94" i="1"/>
  <c r="Q94" i="1"/>
  <c r="AA94" i="1"/>
  <c r="V94" i="1"/>
  <c r="Y94" i="1"/>
  <c r="Z44" i="1"/>
  <c r="W44" i="1"/>
  <c r="N17" i="1"/>
  <c r="M17" i="1"/>
  <c r="Q23" i="1"/>
  <c r="Z88" i="1"/>
  <c r="P88" i="1"/>
  <c r="J88" i="1"/>
  <c r="W88" i="1"/>
  <c r="N88" i="1"/>
  <c r="H88" i="1"/>
  <c r="R88" i="1"/>
  <c r="R56" i="1"/>
  <c r="Z56" i="1"/>
  <c r="P56" i="1"/>
  <c r="J56" i="1"/>
  <c r="U56" i="1"/>
  <c r="L56" i="1"/>
  <c r="V14" i="1"/>
  <c r="AA53" i="1"/>
  <c r="Y23" i="1"/>
  <c r="AA56" i="1"/>
  <c r="O106" i="1"/>
  <c r="Y53" i="1"/>
  <c r="U35" i="1"/>
  <c r="L35" i="1"/>
  <c r="R35" i="1"/>
  <c r="N35" i="1"/>
  <c r="H35" i="1"/>
  <c r="W35" i="1"/>
  <c r="V23" i="1"/>
  <c r="R38" i="1"/>
  <c r="Z38" i="1"/>
  <c r="P38" i="1"/>
  <c r="J38" i="1"/>
  <c r="U38" i="1"/>
  <c r="L38" i="1"/>
  <c r="Q100" i="1"/>
  <c r="P94" i="1"/>
  <c r="J44" i="1"/>
  <c r="Q103" i="1"/>
  <c r="R17" i="1"/>
  <c r="Z17" i="1"/>
  <c r="P17" i="1"/>
  <c r="J17" i="1"/>
  <c r="U17" i="1"/>
  <c r="L17" i="1"/>
  <c r="AA17" i="1"/>
  <c r="Y17" i="1"/>
  <c r="Q53" i="1"/>
  <c r="O23" i="1"/>
  <c r="I106" i="1"/>
  <c r="O53" i="1"/>
  <c r="M23" i="1"/>
  <c r="Y56" i="1"/>
  <c r="V56" i="1"/>
  <c r="L44" i="1"/>
  <c r="J94" i="1"/>
  <c r="Y44" i="1"/>
  <c r="S44" i="1"/>
  <c r="Z112" i="1"/>
  <c r="P112" i="1"/>
  <c r="J112" i="1"/>
  <c r="W112" i="1"/>
  <c r="N112" i="1"/>
  <c r="H112" i="1"/>
  <c r="R112" i="1"/>
  <c r="V100" i="1"/>
  <c r="L32" i="1"/>
  <c r="AA100" i="1"/>
  <c r="K112" i="1"/>
  <c r="S100" i="1"/>
  <c r="P44" i="1"/>
  <c r="S53" i="1"/>
  <c r="O17" i="1"/>
  <c r="Y112" i="1"/>
  <c r="Y100" i="1"/>
  <c r="I53" i="1"/>
  <c r="M112" i="1"/>
  <c r="S17" i="1"/>
  <c r="R29" i="1"/>
  <c r="Z29" i="1"/>
  <c r="P29" i="1"/>
  <c r="J29" i="1"/>
  <c r="U29" i="1"/>
  <c r="L29" i="1"/>
  <c r="O56" i="1"/>
  <c r="U100" i="1"/>
  <c r="I44" i="1"/>
  <c r="Z76" i="1"/>
  <c r="U76" i="1"/>
  <c r="L76" i="1"/>
  <c r="J76" i="1"/>
  <c r="P76" i="1"/>
  <c r="M103" i="1"/>
  <c r="O112" i="1"/>
  <c r="Z23" i="1"/>
  <c r="P23" i="1"/>
  <c r="J23" i="1"/>
  <c r="W23" i="1"/>
  <c r="N23" i="1"/>
  <c r="H23" i="1"/>
  <c r="R23" i="1"/>
  <c r="Z53" i="1"/>
  <c r="P53" i="1"/>
  <c r="J53" i="1"/>
  <c r="W53" i="1"/>
  <c r="N53" i="1"/>
  <c r="H53" i="1"/>
  <c r="R53" i="1"/>
  <c r="K17" i="1"/>
  <c r="U112" i="1"/>
  <c r="L100" i="1"/>
  <c r="AA44" i="1"/>
  <c r="Q44" i="1"/>
  <c r="V44" i="1"/>
  <c r="M44" i="1"/>
  <c r="H44" i="1"/>
  <c r="N44" i="1"/>
  <c r="K100" i="1"/>
  <c r="U14" i="1"/>
  <c r="L14" i="1"/>
  <c r="R14" i="1"/>
  <c r="W14" i="1"/>
  <c r="N14" i="1"/>
  <c r="H14" i="1"/>
  <c r="Z85" i="1"/>
  <c r="P85" i="1"/>
  <c r="J85" i="1"/>
  <c r="W85" i="1"/>
  <c r="N85" i="1"/>
  <c r="H85" i="1"/>
  <c r="R85" i="1"/>
  <c r="U26" i="1"/>
  <c r="L26" i="1"/>
  <c r="R26" i="1"/>
  <c r="W26" i="1"/>
  <c r="N26" i="1"/>
  <c r="H26" i="1"/>
  <c r="Z100" i="1"/>
  <c r="W17" i="1"/>
  <c r="AA106" i="1"/>
  <c r="I112" i="1"/>
  <c r="I100" i="1"/>
  <c r="V17" i="1"/>
  <c r="L85" i="1"/>
  <c r="K38" i="1"/>
  <c r="L112" i="1"/>
  <c r="U23" i="1"/>
  <c r="Z109" i="1"/>
  <c r="P109" i="1"/>
  <c r="J109" i="1"/>
  <c r="W109" i="1"/>
  <c r="N109" i="1"/>
  <c r="H109" i="1"/>
  <c r="U109" i="1"/>
  <c r="L109" i="1"/>
  <c r="R109" i="1"/>
  <c r="W56" i="1"/>
  <c r="L94" i="1"/>
  <c r="M56" i="1"/>
  <c r="V35" i="1"/>
  <c r="U44" i="1"/>
  <c r="M100" i="1"/>
  <c r="Y88" i="1"/>
  <c r="N94" i="1"/>
  <c r="R44" i="1"/>
  <c r="F47" i="1" l="1"/>
  <c r="F14" i="1"/>
  <c r="F29" i="1"/>
  <c r="F112" i="1"/>
  <c r="F100" i="1"/>
  <c r="F79" i="1"/>
  <c r="F56" i="1"/>
  <c r="F109" i="1"/>
  <c r="F106" i="1"/>
  <c r="F103" i="1"/>
  <c r="F97" i="1"/>
  <c r="F94" i="1"/>
  <c r="F91" i="1"/>
  <c r="F88" i="1"/>
  <c r="F85" i="1"/>
  <c r="F82" i="1"/>
  <c r="F76" i="1"/>
  <c r="F73" i="1"/>
  <c r="F59" i="1"/>
  <c r="F53" i="1"/>
  <c r="F50" i="1"/>
  <c r="F44" i="1"/>
  <c r="F41" i="1"/>
  <c r="F38" i="1"/>
  <c r="F35" i="1"/>
  <c r="F26" i="1"/>
  <c r="F23" i="1"/>
  <c r="F20" i="1"/>
  <c r="F17" i="1"/>
  <c r="V32" i="1"/>
  <c r="O32" i="1"/>
  <c r="S32" i="1"/>
  <c r="K32" i="1"/>
  <c r="Q32" i="1"/>
  <c r="I32" i="1"/>
  <c r="N32" i="1"/>
  <c r="H32" i="1"/>
  <c r="W32" i="1"/>
  <c r="Z32" i="1"/>
  <c r="U32" i="1"/>
  <c r="R32" i="1"/>
  <c r="J32" i="1"/>
  <c r="M32" i="1"/>
  <c r="P32" i="1"/>
  <c r="Y32" i="1"/>
  <c r="AA32" i="1"/>
  <c r="F32" i="1" l="1"/>
  <c r="F48" i="6" l="1"/>
  <c r="J49" i="6" s="1"/>
  <c r="S49" i="6" l="1"/>
  <c r="H49" i="6"/>
  <c r="P49" i="6"/>
  <c r="O49" i="6"/>
  <c r="N49" i="6"/>
  <c r="Q49" i="6"/>
  <c r="M49" i="6"/>
  <c r="I49" i="6"/>
  <c r="K49" i="6"/>
  <c r="F49" i="6" l="1"/>
  <c r="F83" i="6" l="1"/>
  <c r="P84" i="6" s="1"/>
  <c r="Q84" i="6" l="1"/>
  <c r="H84" i="6"/>
  <c r="N84" i="6"/>
  <c r="J84" i="6"/>
  <c r="I84" i="6"/>
  <c r="S84" i="6"/>
  <c r="O84" i="6"/>
  <c r="K84" i="6"/>
  <c r="M84" i="6"/>
  <c r="F84" i="6" l="1"/>
  <c r="F36" i="6" l="1"/>
  <c r="M37" i="6" s="1"/>
  <c r="F65" i="6"/>
  <c r="Q66" i="6" s="1"/>
  <c r="P37" i="6" l="1"/>
  <c r="J37" i="6"/>
  <c r="S37" i="6"/>
  <c r="O37" i="6"/>
  <c r="H37" i="6"/>
  <c r="I66" i="6"/>
  <c r="Q37" i="6"/>
  <c r="H66" i="6"/>
  <c r="N37" i="6"/>
  <c r="J66" i="6"/>
  <c r="P66" i="6"/>
  <c r="K66" i="6"/>
  <c r="S66" i="6"/>
  <c r="N66" i="6"/>
  <c r="O66" i="6"/>
  <c r="M66" i="6"/>
  <c r="I37" i="6"/>
  <c r="K37" i="6"/>
  <c r="F37" i="6" l="1"/>
  <c r="F66" i="6"/>
  <c r="F43" i="4" l="1"/>
  <c r="F72" i="4" l="1"/>
  <c r="H73" i="4" s="1"/>
  <c r="H44" i="4"/>
  <c r="N44" i="4"/>
  <c r="L44" i="4"/>
  <c r="J44" i="4"/>
  <c r="J73" i="4" l="1"/>
  <c r="N73" i="4"/>
  <c r="L73" i="4"/>
  <c r="F44" i="4"/>
  <c r="F73" i="4" l="1"/>
  <c r="F125" i="2" l="1"/>
  <c r="N126" i="2" s="1"/>
  <c r="F22" i="4"/>
  <c r="H126" i="2" l="1"/>
  <c r="L126" i="2"/>
  <c r="H23" i="4"/>
  <c r="N23" i="4"/>
  <c r="L23" i="4"/>
  <c r="J23" i="4"/>
  <c r="J126" i="2"/>
  <c r="F126" i="2" s="1"/>
  <c r="F23" i="4" l="1"/>
  <c r="F77" i="6"/>
  <c r="H78" i="6" s="1"/>
  <c r="F78" i="5"/>
  <c r="H79" i="5" s="1"/>
  <c r="M78" i="6" l="1"/>
  <c r="N79" i="5"/>
  <c r="I78" i="6"/>
  <c r="J78" i="6"/>
  <c r="P79" i="5"/>
  <c r="R79" i="5"/>
  <c r="L79" i="5"/>
  <c r="J79" i="5"/>
  <c r="T79" i="5"/>
  <c r="S78" i="6"/>
  <c r="K78" i="6"/>
  <c r="Q78" i="6"/>
  <c r="P78" i="6"/>
  <c r="N78" i="6"/>
  <c r="O78" i="6"/>
  <c r="F79" i="5" l="1"/>
  <c r="F78" i="6"/>
  <c r="F84" i="4" l="1"/>
  <c r="H85" i="4" s="1"/>
  <c r="J85" i="4" l="1"/>
  <c r="L85" i="4"/>
  <c r="N85" i="4"/>
  <c r="F85" i="4" l="1"/>
  <c r="N67" i="4" l="1"/>
  <c r="F69" i="4"/>
  <c r="F122" i="2" l="1"/>
  <c r="F110" i="2"/>
  <c r="N111" i="2" s="1"/>
  <c r="F75" i="4"/>
  <c r="N76" i="4" s="1"/>
  <c r="F34" i="5"/>
  <c r="H35" i="5" s="1"/>
  <c r="F39" i="6"/>
  <c r="N40" i="6" s="1"/>
  <c r="J70" i="4"/>
  <c r="L70" i="4"/>
  <c r="F74" i="6"/>
  <c r="N75" i="6" s="1"/>
  <c r="F37" i="5"/>
  <c r="H38" i="5" s="1"/>
  <c r="H70" i="4"/>
  <c r="N123" i="2"/>
  <c r="F68" i="6"/>
  <c r="M69" i="6" s="1"/>
  <c r="F75" i="5"/>
  <c r="R76" i="5" s="1"/>
  <c r="F84" i="5"/>
  <c r="H85" i="5" s="1"/>
  <c r="F81" i="4"/>
  <c r="N82" i="4" s="1"/>
  <c r="H111" i="2"/>
  <c r="F72" i="2"/>
  <c r="J73" i="2" s="1"/>
  <c r="F15" i="6"/>
  <c r="H16" i="6" s="1"/>
  <c r="L67" i="4"/>
  <c r="F42" i="6"/>
  <c r="Q43" i="6" s="1"/>
  <c r="F113" i="2"/>
  <c r="L114" i="2" s="1"/>
  <c r="J38" i="5"/>
  <c r="L38" i="5"/>
  <c r="N38" i="5"/>
  <c r="P38" i="5"/>
  <c r="R38" i="5"/>
  <c r="T38" i="5"/>
  <c r="N76" i="5"/>
  <c r="H123" i="2"/>
  <c r="J123" i="2"/>
  <c r="L123" i="2"/>
  <c r="N35" i="5"/>
  <c r="P35" i="5"/>
  <c r="R35" i="5"/>
  <c r="T35" i="5"/>
  <c r="O16" i="6"/>
  <c r="J67" i="4"/>
  <c r="H114" i="2"/>
  <c r="J114" i="2"/>
  <c r="N114" i="2"/>
  <c r="F63" i="2"/>
  <c r="H64" i="2" s="1"/>
  <c r="H67" i="4"/>
  <c r="F19" i="3"/>
  <c r="J20" i="3" s="1"/>
  <c r="N70" i="4"/>
  <c r="S40" i="6" l="1"/>
  <c r="H75" i="6"/>
  <c r="J75" i="6"/>
  <c r="I75" i="6"/>
  <c r="Q75" i="6"/>
  <c r="M40" i="6"/>
  <c r="P75" i="6"/>
  <c r="M75" i="6"/>
  <c r="F75" i="6" s="1"/>
  <c r="S75" i="6"/>
  <c r="O75" i="6"/>
  <c r="K75" i="6"/>
  <c r="J82" i="4"/>
  <c r="L35" i="5"/>
  <c r="J35" i="5"/>
  <c r="J76" i="4"/>
  <c r="H76" i="4"/>
  <c r="L76" i="4"/>
  <c r="F76" i="4" s="1"/>
  <c r="H82" i="4"/>
  <c r="F82" i="4" s="1"/>
  <c r="H73" i="2"/>
  <c r="N73" i="2"/>
  <c r="L73" i="2"/>
  <c r="J40" i="6"/>
  <c r="K40" i="6"/>
  <c r="L76" i="5"/>
  <c r="I40" i="6"/>
  <c r="L111" i="2"/>
  <c r="J111" i="2"/>
  <c r="P40" i="6"/>
  <c r="F67" i="4"/>
  <c r="Q40" i="6"/>
  <c r="L82" i="4"/>
  <c r="H40" i="6"/>
  <c r="O40" i="6"/>
  <c r="T85" i="5"/>
  <c r="P76" i="5"/>
  <c r="H43" i="6"/>
  <c r="O43" i="6"/>
  <c r="N43" i="6"/>
  <c r="I43" i="6"/>
  <c r="M43" i="6"/>
  <c r="S43" i="6"/>
  <c r="K43" i="6"/>
  <c r="K69" i="6"/>
  <c r="P43" i="6"/>
  <c r="J43" i="6"/>
  <c r="J76" i="5"/>
  <c r="H76" i="5"/>
  <c r="T76" i="5"/>
  <c r="N20" i="3"/>
  <c r="N16" i="6"/>
  <c r="R85" i="5"/>
  <c r="J69" i="6"/>
  <c r="P16" i="6"/>
  <c r="M16" i="6"/>
  <c r="P85" i="5"/>
  <c r="S69" i="6"/>
  <c r="K16" i="6"/>
  <c r="N85" i="5"/>
  <c r="I69" i="6"/>
  <c r="F70" i="4"/>
  <c r="J16" i="6"/>
  <c r="L85" i="5"/>
  <c r="Q69" i="6"/>
  <c r="S16" i="6"/>
  <c r="J85" i="5"/>
  <c r="O69" i="6"/>
  <c r="H69" i="6"/>
  <c r="L64" i="2"/>
  <c r="Q16" i="6"/>
  <c r="I16" i="6"/>
  <c r="N69" i="6"/>
  <c r="P69" i="6"/>
  <c r="F114" i="2"/>
  <c r="J64" i="2"/>
  <c r="N64" i="2"/>
  <c r="F38" i="5"/>
  <c r="F35" i="5"/>
  <c r="F123" i="2"/>
  <c r="H20" i="3"/>
  <c r="L20" i="3"/>
  <c r="P20" i="3"/>
  <c r="R20" i="3"/>
  <c r="F40" i="6" l="1"/>
  <c r="F76" i="5"/>
  <c r="F73" i="2"/>
  <c r="F111" i="2"/>
  <c r="F43" i="6"/>
  <c r="F69" i="6"/>
  <c r="F16" i="6"/>
  <c r="F85" i="5"/>
  <c r="F64" i="2"/>
  <c r="F20" i="3"/>
</calcChain>
</file>

<file path=xl/sharedStrings.xml><?xml version="1.0" encoding="utf-8"?>
<sst xmlns="http://schemas.openxmlformats.org/spreadsheetml/2006/main" count="619" uniqueCount="235">
  <si>
    <t>Allocation Factors</t>
  </si>
  <si>
    <t>Total</t>
  </si>
  <si>
    <t>DSM_PRO</t>
  </si>
  <si>
    <t>DSM_ADM</t>
  </si>
  <si>
    <t>NETFROMSTOR</t>
  </si>
  <si>
    <t>STORAGEXCESS</t>
  </si>
  <si>
    <t>TOTAL_CUSTOMERS</t>
  </si>
  <si>
    <t>SUPPLY_VOL</t>
  </si>
  <si>
    <t>METERREPLCOST</t>
  </si>
  <si>
    <t>STATIONREPLCOST</t>
  </si>
  <si>
    <t>DISTCOMM</t>
  </si>
  <si>
    <t>TRANSCOMM</t>
  </si>
  <si>
    <t>STORCOMM</t>
  </si>
  <si>
    <t>KIRKWALL_DEMAND</t>
  </si>
  <si>
    <t>PKWY_DEMAND</t>
  </si>
  <si>
    <t>D-PTRANS</t>
  </si>
  <si>
    <t>ALBIONTRANS</t>
  </si>
  <si>
    <t>HIGHPRESS&gt;4</t>
  </si>
  <si>
    <t>HIGHPRESS&lt;=4</t>
  </si>
  <si>
    <t>LOWPRESS</t>
  </si>
  <si>
    <t>BAD_DEBT</t>
  </si>
  <si>
    <t>PAN_STCLAIR</t>
  </si>
  <si>
    <t>TRANS_COMPFUEL</t>
  </si>
  <si>
    <t>OP_CONTINGENCY</t>
  </si>
  <si>
    <t>TRANS_DEMAND</t>
  </si>
  <si>
    <t>TRANS_FUEL</t>
  </si>
  <si>
    <t>LOAD_BALANCING</t>
  </si>
  <si>
    <t>GASSTORALLO</t>
  </si>
  <si>
    <t>CUST_EXCL_GS</t>
  </si>
  <si>
    <t>SALESPROMO</t>
  </si>
  <si>
    <t>TRANSPT_DEM_OPT</t>
  </si>
  <si>
    <t>Functionalization Factors</t>
  </si>
  <si>
    <t>Gas Supply</t>
  </si>
  <si>
    <t>Storage</t>
  </si>
  <si>
    <t>Transmission</t>
  </si>
  <si>
    <t>Distribution</t>
  </si>
  <si>
    <t>DP_GS_A&amp;G</t>
  </si>
  <si>
    <t>EXT</t>
  </si>
  <si>
    <t>DP_GS_CUSTACCT</t>
  </si>
  <si>
    <t>DP_GS_EMPBEN</t>
  </si>
  <si>
    <t>DP_GS_GENOPS</t>
  </si>
  <si>
    <t>GS_BADDEBT</t>
  </si>
  <si>
    <t>COMPFUEL</t>
  </si>
  <si>
    <t>COMPRESSORS</t>
  </si>
  <si>
    <t>COMPRESSORS_AD</t>
  </si>
  <si>
    <t>DAWN_COMP_O&amp;M</t>
  </si>
  <si>
    <t>DEPEXP</t>
  </si>
  <si>
    <t>DISTRIBUTION</t>
  </si>
  <si>
    <t>INT</t>
  </si>
  <si>
    <t>GASSUPPLY</t>
  </si>
  <si>
    <t>GENOPS&amp;ENG</t>
  </si>
  <si>
    <t>GENPLANT</t>
  </si>
  <si>
    <t>GENPLANT_DEPEXP</t>
  </si>
  <si>
    <t>GS_OTHERTRANS</t>
  </si>
  <si>
    <t>LABOUR</t>
  </si>
  <si>
    <t>LAND</t>
  </si>
  <si>
    <t>LANDRIGHTS</t>
  </si>
  <si>
    <t>LANDRIGHTS_AD</t>
  </si>
  <si>
    <t>LINEPACK</t>
  </si>
  <si>
    <t>MAINS</t>
  </si>
  <si>
    <t>MAINS_AD</t>
  </si>
  <si>
    <t>MEAS&amp;REG</t>
  </si>
  <si>
    <t>MEAS&amp;REG_AD</t>
  </si>
  <si>
    <t>NETPLANT</t>
  </si>
  <si>
    <t>O&amp;M</t>
  </si>
  <si>
    <t>OWN_USE_GAS</t>
  </si>
  <si>
    <t>PROPTAX</t>
  </si>
  <si>
    <t>RATEBASE</t>
  </si>
  <si>
    <t>STOR_SUPER_O&amp;M</t>
  </si>
  <si>
    <t>STORAGE</t>
  </si>
  <si>
    <t>STRUC&amp;IMP</t>
  </si>
  <si>
    <t>STRUC&amp;IMP_AD</t>
  </si>
  <si>
    <t>TRANSMISSION</t>
  </si>
  <si>
    <t>UFG</t>
  </si>
  <si>
    <t>Gas Supply Classification Factors</t>
  </si>
  <si>
    <t>Gas</t>
  </si>
  <si>
    <t>Load Balancing</t>
  </si>
  <si>
    <t>Transportation</t>
  </si>
  <si>
    <t>Supply</t>
  </si>
  <si>
    <t>Transport</t>
  </si>
  <si>
    <t>Commodity</t>
  </si>
  <si>
    <t>Demand</t>
  </si>
  <si>
    <t>Admin</t>
  </si>
  <si>
    <t>ADMIN</t>
  </si>
  <si>
    <t>GASSUPPLY_CLASS</t>
  </si>
  <si>
    <t>OPTIMIZATION</t>
  </si>
  <si>
    <t>Operational</t>
  </si>
  <si>
    <t>Deliverability</t>
  </si>
  <si>
    <t>Space</t>
  </si>
  <si>
    <t>Contingency</t>
  </si>
  <si>
    <t>LNG_EQUIPMENT</t>
  </si>
  <si>
    <t>LNG_EQUIPMENT_AD</t>
  </si>
  <si>
    <t>LNG_LAND</t>
  </si>
  <si>
    <t>LNG_O&amp;M</t>
  </si>
  <si>
    <t>LNG_STRUCTURES</t>
  </si>
  <si>
    <t>LNG_STRUCTURES_AD</t>
  </si>
  <si>
    <t>MKTSTORFUEL</t>
  </si>
  <si>
    <t>DEL_SPACE_OPCON</t>
  </si>
  <si>
    <t>DELIVERABILITY</t>
  </si>
  <si>
    <t>GASINSTORAGE</t>
  </si>
  <si>
    <t>MKTSTOR_DEMAND</t>
  </si>
  <si>
    <t>SPACE_OPCON</t>
  </si>
  <si>
    <t>STOR_COMM</t>
  </si>
  <si>
    <t>STOR_DEPEXP</t>
  </si>
  <si>
    <t>STOR_GENPLANT</t>
  </si>
  <si>
    <t>STOR_LABOUR</t>
  </si>
  <si>
    <t>STOR_NETPLANT</t>
  </si>
  <si>
    <t>STOR_O&amp;M</t>
  </si>
  <si>
    <t>STOR_PROPTAX</t>
  </si>
  <si>
    <t>STOR_RATEBASE</t>
  </si>
  <si>
    <t>STOR_SUPER</t>
  </si>
  <si>
    <t>Dawn</t>
  </si>
  <si>
    <t>Kirkwall</t>
  </si>
  <si>
    <t>Parkway</t>
  </si>
  <si>
    <t>Panhandle</t>
  </si>
  <si>
    <t>Station</t>
  </si>
  <si>
    <t>Albion</t>
  </si>
  <si>
    <t>St. Clair</t>
  </si>
  <si>
    <t>DAWNPARKWAY</t>
  </si>
  <si>
    <t>TRANS_COMM</t>
  </si>
  <si>
    <t>TRANS_COMPRESSORS</t>
  </si>
  <si>
    <t>TRANS_COMPRESSORS_AD</t>
  </si>
  <si>
    <t>TRANS_DEPEXP</t>
  </si>
  <si>
    <t>TRANS_GENPLANT</t>
  </si>
  <si>
    <t>TRANS_LABOUR</t>
  </si>
  <si>
    <t>TRANS_LAND</t>
  </si>
  <si>
    <t>TRANS_LANDRIGHTS</t>
  </si>
  <si>
    <t>TRANS_LANDRIGHTS_AD</t>
  </si>
  <si>
    <t>TRANS_LINEPACK</t>
  </si>
  <si>
    <t>TRANS_MAINS</t>
  </si>
  <si>
    <t>TRANS_MAINS_AD</t>
  </si>
  <si>
    <t>TRANS_MEAS&amp;REG</t>
  </si>
  <si>
    <t>TRANS_MEAS&amp;REG_AD</t>
  </si>
  <si>
    <t>TRANS_NETPLANT</t>
  </si>
  <si>
    <t>TRANS_O&amp;M</t>
  </si>
  <si>
    <t>TRANS_PROPTAX</t>
  </si>
  <si>
    <t>TRANS_RATEBASE</t>
  </si>
  <si>
    <t>TRANS_STRUC&amp;IMP</t>
  </si>
  <si>
    <t>TRANS_STRUC&amp;IMP_AD</t>
  </si>
  <si>
    <t>Distribution Demand</t>
  </si>
  <si>
    <t>Distribution Customer</t>
  </si>
  <si>
    <t>Customer</t>
  </si>
  <si>
    <t>High</t>
  </si>
  <si>
    <t>Low</t>
  </si>
  <si>
    <t>Specific</t>
  </si>
  <si>
    <t xml:space="preserve">Distribution </t>
  </si>
  <si>
    <t>Pressure &gt; 4"</t>
  </si>
  <si>
    <t>Pressure &lt;= 4"</t>
  </si>
  <si>
    <t>Pressure</t>
  </si>
  <si>
    <t>Allocation</t>
  </si>
  <si>
    <t>Mains</t>
  </si>
  <si>
    <t>Services</t>
  </si>
  <si>
    <t>Meters</t>
  </si>
  <si>
    <t>Stations</t>
  </si>
  <si>
    <t>COMMUNITY_EXP</t>
  </si>
  <si>
    <t>CUST_METERS</t>
  </si>
  <si>
    <t>CUST_SERVICES</t>
  </si>
  <si>
    <t>CUST_SPECIFIC</t>
  </si>
  <si>
    <t>CUST_STATIONS</t>
  </si>
  <si>
    <t>DEM_SPECIFIC</t>
  </si>
  <si>
    <t>DIST_COMM</t>
  </si>
  <si>
    <t>DIST_DEPEXP</t>
  </si>
  <si>
    <t>DIST_GENPLANT</t>
  </si>
  <si>
    <t>DIST_LABOUR</t>
  </si>
  <si>
    <t>DIST_MAINS&amp;SERVICES</t>
  </si>
  <si>
    <t>DIST_NETPLANT</t>
  </si>
  <si>
    <t>DIST_O&amp;M</t>
  </si>
  <si>
    <t>DIST_PROPTAX</t>
  </si>
  <si>
    <t>DIST_RATEBASE</t>
  </si>
  <si>
    <t>DISTDEMAND</t>
  </si>
  <si>
    <t>DISTMAINS&amp;MR</t>
  </si>
  <si>
    <t>ZERO_INT</t>
  </si>
  <si>
    <t>Cost Allocation Study - Harmonized Rate Classes</t>
  </si>
  <si>
    <t>Line</t>
  </si>
  <si>
    <t xml:space="preserve">Functionalization </t>
  </si>
  <si>
    <t>No.</t>
  </si>
  <si>
    <t>Factor</t>
  </si>
  <si>
    <t>(a)</t>
  </si>
  <si>
    <t>(b)</t>
  </si>
  <si>
    <t>(c)</t>
  </si>
  <si>
    <t>(d)</t>
  </si>
  <si>
    <t>(e)</t>
  </si>
  <si>
    <t>2024 Cost Allocation Study - Harmonized Rate Classes</t>
  </si>
  <si>
    <t>Classification Factor</t>
  </si>
  <si>
    <t>(f)</t>
  </si>
  <si>
    <t>(g)</t>
  </si>
  <si>
    <t>Storage Classification Factors</t>
  </si>
  <si>
    <t>Transmission Classification Factors</t>
  </si>
  <si>
    <t>(h)</t>
  </si>
  <si>
    <t>Distribution Classification Factors</t>
  </si>
  <si>
    <t>(i)</t>
  </si>
  <si>
    <t>(j)</t>
  </si>
  <si>
    <t>(k)</t>
  </si>
  <si>
    <t>Rate E01</t>
  </si>
  <si>
    <t>Rate E02</t>
  </si>
  <si>
    <t>Rate E10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</si>
  <si>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</si>
  <si>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</si>
  <si>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</si>
  <si>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</si>
  <si>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</si>
  <si>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</si>
  <si>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</si>
  <si>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</si>
  <si>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</si>
  <si>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</si>
  <si>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</si>
  <si>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</si>
  <si>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</si>
  <si>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</si>
  <si>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</si>
  <si>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</si>
  <si>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</si>
  <si>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</si>
  <si>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</si>
  <si>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</si>
  <si>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</si>
  <si>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</si>
  <si>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</si>
  <si>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</si>
  <si>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</si>
  <si>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In-franchise Rate Classes</t>
  </si>
  <si>
    <t>Wholesale Rate Classes</t>
  </si>
  <si>
    <t>Ex-franchise Rate Classes</t>
  </si>
  <si>
    <t>DIST_LINEPACK</t>
  </si>
  <si>
    <t>HPMAINS&gt;4"</t>
  </si>
  <si>
    <t>DAWN_O&amp;M</t>
  </si>
  <si>
    <t>TRANS_SUPER</t>
  </si>
  <si>
    <t>DIST_SUPER</t>
  </si>
  <si>
    <t>DAWN_DEMAND</t>
  </si>
  <si>
    <t>Functionalization Factors (Continued)</t>
  </si>
  <si>
    <t>Storage Classification Factors (Continued)</t>
  </si>
  <si>
    <t>Transmission Classification Factors (Continued)</t>
  </si>
  <si>
    <t>Distribution Classification Factors (Continued)</t>
  </si>
  <si>
    <t>Allocation Factors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</si>
</sst>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0.00000%"/>
    <numFmt numFmtId="167" formatCode="0.000000000%"/>
    <numFmt numFmtId="168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0" xfId="1" applyNumberFormat="1" applyFont="1" applyFill="1"/>
    <xf numFmtId="10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4" applyNumberFormat="1" applyFont="1" applyFill="1" applyBorder="1"/>
    <xf numFmtId="1" fontId="5" fillId="0" borderId="0" xfId="4" applyNumberFormat="1" applyFont="1" applyFill="1" applyBorder="1"/>
    <xf numFmtId="164" fontId="5" fillId="0" borderId="0" xfId="1" applyNumberFormat="1" applyFont="1" applyFill="1" applyBorder="1"/>
    <xf numFmtId="164" fontId="0" fillId="0" borderId="0" xfId="1" applyNumberFormat="1" applyFont="1" applyFill="1"/>
    <xf numFmtId="0" fontId="7" fillId="0" borderId="0" xfId="0" applyFont="1"/>
    <xf numFmtId="10" fontId="2" fillId="0" borderId="0" xfId="2" applyNumberFormat="1" applyFont="1" applyFill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166" fontId="2" fillId="0" borderId="0" xfId="0" applyNumberFormat="1" applyFont="1"/>
    <xf numFmtId="167" fontId="2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2" fillId="0" borderId="0" xfId="1" applyFont="1"/>
    <xf numFmtId="0" fontId="10" fillId="0" borderId="0" xfId="0" applyFont="1" applyAlignment="1">
      <alignment horizontal="center"/>
    </xf>
    <xf numFmtId="43" fontId="2" fillId="0" borderId="0" xfId="0" applyNumberFormat="1" applyFont="1"/>
    <xf numFmtId="43" fontId="2" fillId="0" borderId="0" xfId="1" applyFont="1" applyFill="1"/>
    <xf numFmtId="0" fontId="4" fillId="0" borderId="0" xfId="0" applyFont="1"/>
    <xf numFmtId="43" fontId="5" fillId="0" borderId="0" xfId="1" applyFont="1" applyFill="1" applyBorder="1"/>
    <xf numFmtId="10" fontId="5" fillId="0" borderId="0" xfId="2" applyNumberFormat="1" applyFont="1" applyFill="1" applyBorder="1"/>
    <xf numFmtId="43" fontId="5" fillId="0" borderId="0" xfId="4" applyFont="1" applyFill="1" applyBorder="1"/>
    <xf numFmtId="168" fontId="2" fillId="0" borderId="0" xfId="0" applyNumberFormat="1" applyFont="1"/>
    <xf numFmtId="0" fontId="5" fillId="0" borderId="1" xfId="0" applyFont="1" applyBorder="1" applyAlignment="1">
      <alignment horizontal="center"/>
    </xf>
    <xf numFmtId="164" fontId="2" fillId="0" borderId="0" xfId="0" applyNumberFormat="1" applyFont="1"/>
    <xf numFmtId="0" fontId="6" fillId="0" borderId="0" xfId="3" applyFont="1" applyFill="1"/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0" xfId="0" applyNumberFormat="1" applyFont="1" applyFill="1"/>
    <xf numFmtId="164" fontId="5" fillId="0" borderId="0" xfId="1" applyNumberFormat="1" applyFont="1" applyFill="1"/>
    <xf numFmtId="9" fontId="5" fillId="0" borderId="0" xfId="2" applyFont="1" applyFill="1"/>
    <xf numFmtId="10" fontId="5" fillId="0" borderId="0" xfId="0" applyNumberFormat="1" applyFont="1" applyFill="1"/>
    <xf numFmtId="0" fontId="9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6" fillId="0" borderId="0" xfId="3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1" applyNumberFormat="1" applyFont="1"/>
    <xf numFmtId="0" fontId="2" fillId="0" borderId="0" xfId="0" applyFont="1" applyAlignment="1"/>
    <xf numFmtId="0" fontId="5" fillId="0" borderId="0" xfId="0" applyFont="1" applyFill="1" applyAlignment="1"/>
    <xf numFmtId="0" fontId="9" fillId="0" borderId="0" xfId="0" applyFont="1" applyFill="1" applyAlignment="1"/>
    <xf numFmtId="0" fontId="2" fillId="0" borderId="1" xfId="0" quotePrefix="1" applyFont="1" applyBorder="1" applyAlignment="1">
      <alignment horizontal="center"/>
    </xf>
    <xf numFmtId="0" fontId="9" fillId="0" borderId="0" xfId="0" quotePrefix="1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9" fillId="0" borderId="0" xfId="0" applyFont="1" applyFill="1" applyBorder="1" applyAlignment="1"/>
    <xf numFmtId="0" fontId="2" fillId="0" borderId="0" xfId="0" applyFont="1" applyBorder="1" applyAlignment="1">
      <alignment horizontal="center"/>
    </xf>
    <xf numFmtId="9" fontId="5" fillId="0" borderId="0" xfId="2" applyFont="1" applyFill="1" applyBorder="1"/>
    <xf numFmtId="0" fontId="2" fillId="0" borderId="2" xfId="0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5">
    <cellStyle name="Comma" xfId="1" builtinId="3"/>
    <cellStyle name="Comma 2" xfId="4" xr:uid="{360DCB85-D994-4CB5-9D21-8E700E433B5C}"/>
    <cellStyle name="Normal" xfId="0" builtinId="0"/>
    <cellStyle name="Normal 10" xfId="3" xr:uid="{126E2561-7C2A-476C-8A34-47DA53417D7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00D4-D657-42B8-B785-889133023368}">
  <dimension ref="A2:AG146"/>
  <sheetViews>
    <sheetView tabSelected="1" view="pageLayout" zoomScaleNormal="80" zoomScaleSheetLayoutView="80" workbookViewId="0"/>
  </sheetViews>
  <sheetFormatPr defaultColWidth="9.140625" defaultRowHeight="12.75" x14ac:dyDescent="0.2"/>
  <cols>
    <col min="1" max="1" width="5.140625" style="49" customWidth="1"/>
    <col min="2" max="2" width="1.7109375" style="2" customWidth="1"/>
    <col min="3" max="3" width="30.7109375" style="7" customWidth="1"/>
    <col min="4" max="4" width="5.7109375" style="2" customWidth="1"/>
    <col min="5" max="5" width="1.7109375" style="2" customWidth="1"/>
    <col min="6" max="6" width="13.7109375" style="2" customWidth="1"/>
    <col min="7" max="7" width="1.7109375" style="2" customWidth="1"/>
    <col min="8" max="8" width="13.7109375" style="2" customWidth="1"/>
    <col min="9" max="9" width="1.7109375" style="2" customWidth="1"/>
    <col min="10" max="10" width="13.7109375" style="2" customWidth="1"/>
    <col min="11" max="11" width="1.7109375" style="2" customWidth="1"/>
    <col min="12" max="12" width="13.7109375" style="2" customWidth="1"/>
    <col min="13" max="13" width="1.7109375" style="2" customWidth="1"/>
    <col min="14" max="14" width="13.7109375" style="2" customWidth="1"/>
    <col min="15" max="16" width="9.140625" style="2"/>
    <col min="17" max="17" width="11.28515625" style="2" bestFit="1" customWidth="1"/>
    <col min="18" max="18" width="9.140625" style="2"/>
    <col min="19" max="19" width="11.28515625" style="2" bestFit="1" customWidth="1"/>
    <col min="20" max="23" width="11.28515625" style="2" customWidth="1"/>
    <col min="24" max="24" width="9.140625" style="2"/>
    <col min="25" max="25" width="14.7109375" style="2" bestFit="1" customWidth="1"/>
    <col min="26" max="26" width="9.140625" style="2"/>
    <col min="27" max="27" width="15.140625" style="2" bestFit="1" customWidth="1"/>
    <col min="28" max="28" width="1.7109375" style="2" customWidth="1"/>
    <col min="29" max="29" width="16.28515625" style="2" bestFit="1" customWidth="1"/>
    <col min="30" max="30" width="1.7109375" style="2" customWidth="1"/>
    <col min="31" max="31" width="17.28515625" style="2" bestFit="1" customWidth="1"/>
    <col min="32" max="32" width="1.7109375" style="2" customWidth="1"/>
    <col min="33" max="33" width="12.28515625" style="2" bestFit="1" customWidth="1"/>
    <col min="34" max="16384" width="9.140625" style="2"/>
  </cols>
  <sheetData>
    <row r="2" spans="1:33" ht="13.5" customHeight="1" x14ac:dyDescent="0.2"/>
    <row r="3" spans="1:33" ht="13.5" customHeight="1" x14ac:dyDescent="0.2"/>
    <row r="4" spans="1:33" ht="13.5" customHeight="1" x14ac:dyDescent="0.2"/>
    <row r="6" spans="1:33" ht="13.5" customHeight="1" x14ac:dyDescent="0.2">
      <c r="A6" s="68" t="s">
        <v>182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33" ht="13.5" customHeight="1" x14ac:dyDescent="0.2">
      <c r="A7" s="68" t="s">
        <v>31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33" ht="13.5" customHeight="1" x14ac:dyDescent="0.2"/>
    <row r="9" spans="1:33" ht="13.5" customHeight="1" x14ac:dyDescent="0.2">
      <c r="A9" s="49" t="s">
        <v>173</v>
      </c>
      <c r="C9" s="49" t="s">
        <v>174</v>
      </c>
      <c r="D9" s="7"/>
      <c r="H9" s="49"/>
    </row>
    <row r="10" spans="1:33" ht="13.5" customHeight="1" x14ac:dyDescent="0.2">
      <c r="A10" s="50" t="s">
        <v>175</v>
      </c>
      <c r="C10" s="50" t="s">
        <v>176</v>
      </c>
      <c r="D10" s="8"/>
      <c r="F10" s="50" t="s">
        <v>1</v>
      </c>
      <c r="H10" s="50" t="s">
        <v>32</v>
      </c>
      <c r="J10" s="9" t="s">
        <v>33</v>
      </c>
      <c r="L10" s="50" t="s">
        <v>34</v>
      </c>
      <c r="N10" s="50" t="s">
        <v>35</v>
      </c>
    </row>
    <row r="11" spans="1:33" ht="13.5" customHeight="1" x14ac:dyDescent="0.2">
      <c r="C11" s="2"/>
      <c r="D11" s="7"/>
      <c r="F11" s="49" t="s">
        <v>177</v>
      </c>
      <c r="G11" s="49"/>
      <c r="H11" s="52" t="s">
        <v>178</v>
      </c>
      <c r="I11" s="49"/>
      <c r="J11" s="52" t="s">
        <v>179</v>
      </c>
      <c r="K11" s="49"/>
      <c r="L11" s="52" t="s">
        <v>180</v>
      </c>
      <c r="M11" s="49"/>
      <c r="N11" s="52" t="s">
        <v>181</v>
      </c>
    </row>
    <row r="12" spans="1:33" ht="13.5" customHeight="1" x14ac:dyDescent="0.2">
      <c r="C12" s="2"/>
      <c r="D12" s="7"/>
    </row>
    <row r="13" spans="1:33" customFormat="1" ht="13.5" customHeight="1" x14ac:dyDescent="0.25">
      <c r="A13" s="49">
        <v>1</v>
      </c>
      <c r="B13" s="2"/>
      <c r="C13" s="10" t="s">
        <v>36</v>
      </c>
      <c r="D13" s="11" t="s">
        <v>37</v>
      </c>
      <c r="E13" s="12"/>
      <c r="F13" s="4">
        <f>SUM(H13:N13)</f>
        <v>5865.9645385754357</v>
      </c>
      <c r="G13" s="13"/>
      <c r="H13" s="4">
        <v>4758.6044086021757</v>
      </c>
      <c r="I13" s="14"/>
      <c r="J13" s="4">
        <v>0</v>
      </c>
      <c r="K13" s="15"/>
      <c r="L13" s="4">
        <v>0</v>
      </c>
      <c r="M13" s="15"/>
      <c r="N13" s="4">
        <v>1107.36012997326</v>
      </c>
      <c r="P13" s="16"/>
      <c r="Q13" s="1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customFormat="1" ht="13.5" customHeight="1" x14ac:dyDescent="0.25">
      <c r="A14" s="49">
        <f>A13+1</f>
        <v>2</v>
      </c>
      <c r="B14" s="2"/>
      <c r="C14" s="10"/>
      <c r="D14" s="11"/>
      <c r="E14" s="5"/>
      <c r="F14" s="5">
        <f>SUM(H14:N14)</f>
        <v>1</v>
      </c>
      <c r="G14" s="2"/>
      <c r="H14" s="5">
        <f>IFERROR(H13/$F13,0)</f>
        <v>0.81122283936578565</v>
      </c>
      <c r="I14" s="2"/>
      <c r="J14" s="17">
        <f>IFERROR(J13/$F13,0)</f>
        <v>0</v>
      </c>
      <c r="K14" s="2"/>
      <c r="L14" s="17">
        <f>IFERROR(L13/$F13,0)</f>
        <v>0</v>
      </c>
      <c r="M14" s="2"/>
      <c r="N14" s="17">
        <f>IFERROR(N13/$F13,0)</f>
        <v>0.18877716063421432</v>
      </c>
      <c r="P14" s="16"/>
      <c r="Q14" s="1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3.5" customHeight="1" x14ac:dyDescent="0.25">
      <c r="C15" s="18"/>
      <c r="D15" s="11"/>
      <c r="P15" s="16"/>
      <c r="Q15" s="18"/>
    </row>
    <row r="16" spans="1:33" customFormat="1" ht="13.5" customHeight="1" x14ac:dyDescent="0.25">
      <c r="A16" s="49">
        <f>A14+1</f>
        <v>3</v>
      </c>
      <c r="B16" s="2"/>
      <c r="C16" s="10" t="s">
        <v>38</v>
      </c>
      <c r="D16" s="11" t="s">
        <v>37</v>
      </c>
      <c r="E16" s="12"/>
      <c r="F16" s="4">
        <f>SUM(H16:N16)</f>
        <v>1708.3898809221498</v>
      </c>
      <c r="G16" s="13"/>
      <c r="H16" s="4">
        <v>1295.4715209674002</v>
      </c>
      <c r="I16" s="14"/>
      <c r="J16" s="4">
        <v>0</v>
      </c>
      <c r="K16" s="15"/>
      <c r="L16" s="4">
        <v>0</v>
      </c>
      <c r="M16" s="15"/>
      <c r="N16" s="4">
        <v>412.91835995474958</v>
      </c>
      <c r="P16" s="16"/>
      <c r="Q16" s="1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customFormat="1" ht="13.5" customHeight="1" x14ac:dyDescent="0.25">
      <c r="A17" s="49">
        <f>A16+1</f>
        <v>4</v>
      </c>
      <c r="B17" s="2"/>
      <c r="C17" s="10"/>
      <c r="D17" s="11"/>
      <c r="E17" s="5"/>
      <c r="F17" s="5">
        <f>SUM(H17:N17)</f>
        <v>1</v>
      </c>
      <c r="G17" s="2"/>
      <c r="H17" s="17">
        <f>IFERROR(H16/$F16,0)</f>
        <v>0.75829969226236249</v>
      </c>
      <c r="I17" s="2"/>
      <c r="J17" s="17">
        <f>IFERROR(J16/$F16,0)</f>
        <v>0</v>
      </c>
      <c r="K17" s="2"/>
      <c r="L17" s="17">
        <f>IFERROR(L16/$F16,0)</f>
        <v>0</v>
      </c>
      <c r="M17" s="2"/>
      <c r="N17" s="17">
        <f>IFERROR(N16/$F16,0)</f>
        <v>0.24170030773763754</v>
      </c>
      <c r="P17" s="16"/>
      <c r="Q17" s="1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customFormat="1" ht="13.5" customHeight="1" x14ac:dyDescent="0.25">
      <c r="A18" s="49"/>
      <c r="B18" s="2"/>
      <c r="C18" s="19"/>
      <c r="D18" s="20"/>
      <c r="P18" s="16"/>
      <c r="Q18" s="19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customFormat="1" ht="13.5" customHeight="1" x14ac:dyDescent="0.25">
      <c r="A19" s="49">
        <f>A17+1</f>
        <v>5</v>
      </c>
      <c r="B19" s="2"/>
      <c r="C19" s="10" t="s">
        <v>39</v>
      </c>
      <c r="D19" s="11" t="s">
        <v>37</v>
      </c>
      <c r="E19" s="12"/>
      <c r="F19" s="4">
        <f>SUM(H19:N19)</f>
        <v>2531.2823068200137</v>
      </c>
      <c r="G19" s="13"/>
      <c r="H19" s="4">
        <v>2104.1517941099964</v>
      </c>
      <c r="I19" s="14"/>
      <c r="J19" s="4">
        <v>0</v>
      </c>
      <c r="K19" s="15"/>
      <c r="L19" s="4">
        <v>0</v>
      </c>
      <c r="M19" s="15"/>
      <c r="N19" s="4">
        <v>427.13051271001717</v>
      </c>
      <c r="P19" s="16"/>
      <c r="Q19" s="1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customFormat="1" ht="13.5" customHeight="1" x14ac:dyDescent="0.25">
      <c r="A20" s="49">
        <f>A19+1</f>
        <v>6</v>
      </c>
      <c r="B20" s="2"/>
      <c r="C20" s="10"/>
      <c r="D20" s="11"/>
      <c r="E20" s="5"/>
      <c r="F20" s="5">
        <f>SUM(H20:N20)</f>
        <v>1</v>
      </c>
      <c r="G20" s="2"/>
      <c r="H20" s="5">
        <f>IFERROR(H19/$F19,0)</f>
        <v>0.83125923506864374</v>
      </c>
      <c r="I20" s="2"/>
      <c r="J20" s="17">
        <f>IFERROR(J19/$F19,0)</f>
        <v>0</v>
      </c>
      <c r="K20" s="2"/>
      <c r="L20" s="17">
        <f>IFERROR(L19/$F19,0)</f>
        <v>0</v>
      </c>
      <c r="M20" s="2"/>
      <c r="N20" s="17">
        <f>IFERROR(N19/$F19,0)</f>
        <v>0.16874076493135629</v>
      </c>
      <c r="P20" s="16"/>
      <c r="Q20" s="1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customFormat="1" ht="13.5" customHeight="1" x14ac:dyDescent="0.25">
      <c r="A21" s="49"/>
      <c r="B21" s="2"/>
      <c r="C21" s="19"/>
      <c r="D21" s="20"/>
      <c r="P21" s="16"/>
      <c r="Q21" s="19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3.5" customHeight="1" x14ac:dyDescent="0.25">
      <c r="A22" s="49">
        <f>A20+1</f>
        <v>7</v>
      </c>
      <c r="C22" s="10" t="s">
        <v>40</v>
      </c>
      <c r="D22" s="11" t="s">
        <v>37</v>
      </c>
      <c r="F22" s="4">
        <f>SUM(H22:N22)</f>
        <v>2940.7050695282501</v>
      </c>
      <c r="G22" s="13"/>
      <c r="H22" s="4">
        <v>2546.4739944630078</v>
      </c>
      <c r="I22" s="14"/>
      <c r="J22" s="4">
        <v>0</v>
      </c>
      <c r="K22" s="15"/>
      <c r="L22" s="4">
        <v>0</v>
      </c>
      <c r="M22" s="15"/>
      <c r="N22" s="4">
        <v>394.23107506524224</v>
      </c>
      <c r="P22" s="16"/>
      <c r="Q22" s="10"/>
    </row>
    <row r="23" spans="1:33" ht="13.5" customHeight="1" x14ac:dyDescent="0.25">
      <c r="A23" s="49">
        <f>A22+1</f>
        <v>8</v>
      </c>
      <c r="C23" s="10"/>
      <c r="D23" s="11"/>
      <c r="F23" s="5">
        <f>SUM(H23:N23)</f>
        <v>1</v>
      </c>
      <c r="H23" s="5">
        <f>IFERROR(H22/$F22,0)</f>
        <v>0.86593994782057992</v>
      </c>
      <c r="J23" s="17">
        <f>IFERROR(J22/$F22,0)</f>
        <v>0</v>
      </c>
      <c r="L23" s="17">
        <f>IFERROR(L22/$F22,0)</f>
        <v>0</v>
      </c>
      <c r="N23" s="17">
        <f>IFERROR(N22/$F22,0)</f>
        <v>0.13406005217942005</v>
      </c>
      <c r="P23" s="16"/>
      <c r="Q23" s="10"/>
    </row>
    <row r="24" spans="1:33" ht="13.5" customHeight="1" x14ac:dyDescent="0.25">
      <c r="C24" s="10"/>
      <c r="D24" s="11"/>
      <c r="P24" s="16"/>
      <c r="Q24" s="10"/>
    </row>
    <row r="25" spans="1:33" ht="13.5" customHeight="1" x14ac:dyDescent="0.25">
      <c r="A25" s="49">
        <f>A23+1</f>
        <v>9</v>
      </c>
      <c r="C25" s="10" t="s">
        <v>41</v>
      </c>
      <c r="D25" s="11" t="s">
        <v>37</v>
      </c>
      <c r="E25" s="12"/>
      <c r="F25" s="4">
        <f>SUM(H25:N25)</f>
        <v>10151.221525209376</v>
      </c>
      <c r="G25" s="13"/>
      <c r="H25" s="4">
        <v>10151.221525209376</v>
      </c>
      <c r="I25" s="14"/>
      <c r="J25" s="4">
        <v>0</v>
      </c>
      <c r="K25" s="15"/>
      <c r="L25" s="4">
        <v>0</v>
      </c>
      <c r="M25" s="15"/>
      <c r="N25" s="4">
        <v>0</v>
      </c>
      <c r="P25" s="16"/>
      <c r="Q25" s="10"/>
    </row>
    <row r="26" spans="1:33" ht="13.5" customHeight="1" x14ac:dyDescent="0.2">
      <c r="A26" s="49">
        <f>A25+1</f>
        <v>10</v>
      </c>
      <c r="C26" s="10"/>
      <c r="D26" s="11"/>
      <c r="E26" s="5"/>
      <c r="F26" s="5">
        <f>SUM(H26:N26)</f>
        <v>1</v>
      </c>
      <c r="H26" s="5">
        <f>IFERROR(H25/$F25,0)</f>
        <v>1</v>
      </c>
      <c r="J26" s="17">
        <f>IFERROR(J25/$F25,0)</f>
        <v>0</v>
      </c>
      <c r="L26" s="17">
        <f>IFERROR(L25/$F25,0)</f>
        <v>0</v>
      </c>
      <c r="N26" s="17">
        <f>IFERROR(N25/$F25,0)</f>
        <v>0</v>
      </c>
      <c r="Q26" s="10"/>
    </row>
    <row r="27" spans="1:33" ht="13.5" customHeight="1" x14ac:dyDescent="0.2">
      <c r="C27" s="18"/>
      <c r="D27" s="11"/>
      <c r="Q27" s="18"/>
    </row>
    <row r="28" spans="1:33" ht="13.5" customHeight="1" x14ac:dyDescent="0.2">
      <c r="A28" s="49">
        <f>A26+1</f>
        <v>11</v>
      </c>
      <c r="C28" s="10" t="s">
        <v>42</v>
      </c>
      <c r="D28" s="11" t="s">
        <v>37</v>
      </c>
      <c r="F28" s="4">
        <f>SUM(H28:N28)</f>
        <v>35305.778577559584</v>
      </c>
      <c r="H28" s="4">
        <v>0</v>
      </c>
      <c r="I28" s="4"/>
      <c r="J28" s="4">
        <v>8340.1649940931402</v>
      </c>
      <c r="K28" s="4"/>
      <c r="L28" s="4">
        <v>26965.613583466446</v>
      </c>
      <c r="N28" s="4">
        <v>0</v>
      </c>
      <c r="Q28" s="10"/>
    </row>
    <row r="29" spans="1:33" ht="13.5" customHeight="1" x14ac:dyDescent="0.2">
      <c r="A29" s="49">
        <f>A28+1</f>
        <v>12</v>
      </c>
      <c r="C29" s="10"/>
      <c r="D29" s="11"/>
      <c r="F29" s="5">
        <f>SUM(H29:N29)</f>
        <v>1</v>
      </c>
      <c r="H29" s="17">
        <f>IFERROR(H28/$F28,0)</f>
        <v>0</v>
      </c>
      <c r="J29" s="17">
        <f>IFERROR(J28/$F28,0)</f>
        <v>0.2362266272013093</v>
      </c>
      <c r="L29" s="17">
        <f>IFERROR(L28/$F28,0)</f>
        <v>0.76377337279869073</v>
      </c>
      <c r="N29" s="17">
        <f>IFERROR(N28/$F28,0)</f>
        <v>0</v>
      </c>
      <c r="Q29" s="10"/>
    </row>
    <row r="30" spans="1:33" ht="13.5" customHeight="1" x14ac:dyDescent="0.2">
      <c r="C30" s="18"/>
      <c r="D30" s="11"/>
      <c r="Q30" s="18"/>
    </row>
    <row r="31" spans="1:33" ht="13.5" customHeight="1" x14ac:dyDescent="0.2">
      <c r="A31" s="49">
        <f>A29+1</f>
        <v>13</v>
      </c>
      <c r="C31" s="10" t="s">
        <v>43</v>
      </c>
      <c r="D31" s="11" t="s">
        <v>37</v>
      </c>
      <c r="F31" s="4">
        <f>SUM(H31:N31)</f>
        <v>1767062.1521406355</v>
      </c>
      <c r="H31" s="4">
        <v>0</v>
      </c>
      <c r="I31" s="4"/>
      <c r="J31" s="4">
        <v>373232.12316475582</v>
      </c>
      <c r="K31" s="4"/>
      <c r="L31" s="4">
        <v>1361920.822376837</v>
      </c>
      <c r="N31" s="4">
        <v>31909.206599042634</v>
      </c>
      <c r="Q31" s="10"/>
    </row>
    <row r="32" spans="1:33" ht="13.5" customHeight="1" x14ac:dyDescent="0.2">
      <c r="A32" s="49">
        <f>A31+1</f>
        <v>14</v>
      </c>
      <c r="C32" s="10"/>
      <c r="D32" s="11"/>
      <c r="F32" s="5">
        <f>SUM(H32:N32)</f>
        <v>0.99999999999999989</v>
      </c>
      <c r="H32" s="17">
        <f>IFERROR(H31/$F31,0)</f>
        <v>0</v>
      </c>
      <c r="J32" s="17">
        <f>IFERROR(J31/$F31,0)</f>
        <v>0.21121618315044491</v>
      </c>
      <c r="L32" s="17">
        <f>IFERROR(L31/$F31,0)</f>
        <v>0.77072604420110147</v>
      </c>
      <c r="N32" s="17">
        <f>IFERROR(N31/$F31,0)</f>
        <v>1.8057772648453551E-2</v>
      </c>
      <c r="Q32" s="10"/>
    </row>
    <row r="33" spans="1:33" ht="13.5" customHeight="1" x14ac:dyDescent="0.2">
      <c r="C33" s="18"/>
      <c r="D33" s="11"/>
      <c r="Q33" s="18"/>
    </row>
    <row r="34" spans="1:33" ht="13.5" customHeight="1" x14ac:dyDescent="0.2">
      <c r="A34" s="49">
        <f>A32+1</f>
        <v>15</v>
      </c>
      <c r="C34" s="10" t="s">
        <v>44</v>
      </c>
      <c r="D34" s="11" t="s">
        <v>37</v>
      </c>
      <c r="F34" s="4">
        <f>SUM(H34:N34)</f>
        <v>-682925.10071282031</v>
      </c>
      <c r="H34" s="4">
        <v>0</v>
      </c>
      <c r="I34" s="4"/>
      <c r="J34" s="4">
        <v>-145034.61246955802</v>
      </c>
      <c r="K34" s="4"/>
      <c r="L34" s="4">
        <v>-530200.06314518396</v>
      </c>
      <c r="N34" s="4">
        <v>-7690.4250980783709</v>
      </c>
      <c r="Q34" s="10"/>
    </row>
    <row r="35" spans="1:33" ht="13.5" customHeight="1" x14ac:dyDescent="0.2">
      <c r="A35" s="49">
        <f>A34+1</f>
        <v>16</v>
      </c>
      <c r="C35" s="10"/>
      <c r="D35" s="11"/>
      <c r="F35" s="5">
        <f>SUM(H35:N35)</f>
        <v>1</v>
      </c>
      <c r="H35" s="17">
        <f>IFERROR(H34/$F34,0)</f>
        <v>0</v>
      </c>
      <c r="J35" s="17">
        <f>IFERROR(J34/$F34,0)</f>
        <v>0.21237264865235511</v>
      </c>
      <c r="L35" s="17">
        <f>IFERROR(L34/$F34,0)</f>
        <v>0.77636634323701714</v>
      </c>
      <c r="N35" s="17">
        <f>IFERROR(N34/$F34,0)</f>
        <v>1.1261008110627791E-2</v>
      </c>
      <c r="Q35" s="10"/>
    </row>
    <row r="36" spans="1:33" ht="13.5" customHeight="1" x14ac:dyDescent="0.2">
      <c r="C36" s="18"/>
      <c r="D36" s="11"/>
      <c r="Q36" s="18"/>
    </row>
    <row r="37" spans="1:33" ht="13.5" customHeight="1" x14ac:dyDescent="0.2">
      <c r="A37" s="49">
        <f>A35+1</f>
        <v>17</v>
      </c>
      <c r="C37" s="10" t="s">
        <v>45</v>
      </c>
      <c r="D37" s="11" t="s">
        <v>37</v>
      </c>
      <c r="F37" s="29">
        <f>SUM(H37:N37)</f>
        <v>1</v>
      </c>
      <c r="G37" s="26"/>
      <c r="H37" s="29">
        <v>0</v>
      </c>
      <c r="I37" s="29"/>
      <c r="J37" s="29">
        <v>0.39326014506907819</v>
      </c>
      <c r="K37" s="29"/>
      <c r="L37" s="29">
        <v>0.60673985493092175</v>
      </c>
      <c r="N37" s="4">
        <v>0</v>
      </c>
      <c r="Q37" s="10"/>
    </row>
    <row r="38" spans="1:33" ht="13.5" customHeight="1" x14ac:dyDescent="0.2">
      <c r="A38" s="49">
        <f>A37+1</f>
        <v>18</v>
      </c>
      <c r="C38" s="10"/>
      <c r="D38" s="11"/>
      <c r="F38" s="5">
        <f>SUM(H38:N38)</f>
        <v>1</v>
      </c>
      <c r="H38" s="17">
        <f>IFERROR(H37/$F37,0)</f>
        <v>0</v>
      </c>
      <c r="J38" s="17">
        <f>IFERROR(J37/$F37,0)</f>
        <v>0.39326014506907819</v>
      </c>
      <c r="L38" s="17">
        <f>IFERROR(L37/$F37,0)</f>
        <v>0.60673985493092175</v>
      </c>
      <c r="N38" s="17">
        <f>IFERROR(N37/$F37,0)</f>
        <v>0</v>
      </c>
      <c r="Q38" s="10"/>
    </row>
    <row r="39" spans="1:33" ht="13.5" customHeight="1" x14ac:dyDescent="0.2">
      <c r="C39" s="18"/>
      <c r="D39" s="11"/>
      <c r="Q39" s="18"/>
    </row>
    <row r="40" spans="1:33" ht="13.5" customHeight="1" x14ac:dyDescent="0.2">
      <c r="A40" s="49">
        <f>A38+1</f>
        <v>19</v>
      </c>
      <c r="C40" s="10" t="s">
        <v>46</v>
      </c>
      <c r="D40" s="11" t="s">
        <v>37</v>
      </c>
      <c r="F40" s="4">
        <f>SUM(H40:N40)</f>
        <v>823073.33924931777</v>
      </c>
      <c r="H40" s="4">
        <v>0</v>
      </c>
      <c r="I40" s="4"/>
      <c r="J40" s="4">
        <v>30302.427119821801</v>
      </c>
      <c r="K40" s="4"/>
      <c r="L40" s="4">
        <v>103657.95343098548</v>
      </c>
      <c r="N40" s="4">
        <v>689112.95869851054</v>
      </c>
      <c r="Q40" s="10"/>
    </row>
    <row r="41" spans="1:33" ht="13.5" customHeight="1" x14ac:dyDescent="0.2">
      <c r="A41" s="49">
        <f>A40+1</f>
        <v>20</v>
      </c>
      <c r="C41" s="10"/>
      <c r="D41" s="11"/>
      <c r="F41" s="5">
        <f>SUM(H41:N41)</f>
        <v>1</v>
      </c>
      <c r="H41" s="17">
        <f>IFERROR(H40/$F40,0)</f>
        <v>0</v>
      </c>
      <c r="J41" s="17">
        <f>IFERROR(J40/$F40,0)</f>
        <v>3.6816193253761641E-2</v>
      </c>
      <c r="L41" s="17">
        <f>IFERROR(L40/$F40,0)</f>
        <v>0.12594011795537746</v>
      </c>
      <c r="N41" s="17">
        <f>IFERROR(N40/$F40,0)</f>
        <v>0.83724368879086097</v>
      </c>
      <c r="Q41" s="10"/>
      <c r="AC41" s="21"/>
    </row>
    <row r="42" spans="1:33" ht="13.5" customHeight="1" x14ac:dyDescent="0.2">
      <c r="C42" s="18"/>
      <c r="D42" s="11"/>
      <c r="F42" s="5"/>
      <c r="H42" s="17"/>
      <c r="J42" s="17"/>
      <c r="L42" s="17"/>
      <c r="N42" s="17"/>
      <c r="Q42" s="18"/>
    </row>
    <row r="43" spans="1:33" ht="13.5" customHeight="1" x14ac:dyDescent="0.2">
      <c r="A43" s="49">
        <f>A41+1</f>
        <v>21</v>
      </c>
      <c r="C43" s="10" t="s">
        <v>47</v>
      </c>
      <c r="D43" s="11" t="s">
        <v>48</v>
      </c>
      <c r="F43" s="4">
        <f>SUM(H43:N43)</f>
        <v>1</v>
      </c>
      <c r="G43" s="4"/>
      <c r="H43" s="4">
        <v>0</v>
      </c>
      <c r="I43" s="4"/>
      <c r="J43" s="4">
        <v>0</v>
      </c>
      <c r="K43" s="4"/>
      <c r="L43" s="4">
        <v>0</v>
      </c>
      <c r="N43" s="4">
        <v>1</v>
      </c>
      <c r="Q43" s="10"/>
    </row>
    <row r="44" spans="1:33" ht="13.5" customHeight="1" x14ac:dyDescent="0.2">
      <c r="A44" s="49">
        <f>A43+1</f>
        <v>22</v>
      </c>
      <c r="C44" s="10"/>
      <c r="D44" s="11"/>
      <c r="F44" s="5">
        <f>SUM(H44:N44)</f>
        <v>1</v>
      </c>
      <c r="H44" s="17">
        <f>IFERROR(H43/$F43,0)</f>
        <v>0</v>
      </c>
      <c r="J44" s="17">
        <f>IFERROR(J43/$F43,0)</f>
        <v>0</v>
      </c>
      <c r="L44" s="17">
        <f>IFERROR(L43/$F43,0)</f>
        <v>0</v>
      </c>
      <c r="N44" s="17">
        <f>IFERROR(N43/$F43,0)</f>
        <v>1</v>
      </c>
      <c r="Q44" s="10"/>
    </row>
    <row r="45" spans="1:33" ht="13.5" customHeight="1" x14ac:dyDescent="0.2">
      <c r="C45" s="18"/>
      <c r="D45" s="11"/>
      <c r="Q45" s="18"/>
    </row>
    <row r="46" spans="1:33" ht="13.5" customHeight="1" x14ac:dyDescent="0.2">
      <c r="A46" s="49">
        <f>A44+1</f>
        <v>23</v>
      </c>
      <c r="C46" s="10" t="s">
        <v>49</v>
      </c>
      <c r="D46" s="11" t="s">
        <v>48</v>
      </c>
      <c r="F46" s="4">
        <f>SUM(H46:N46)</f>
        <v>1</v>
      </c>
      <c r="H46" s="4">
        <v>1</v>
      </c>
      <c r="I46" s="4"/>
      <c r="J46" s="4">
        <v>0</v>
      </c>
      <c r="K46" s="4"/>
      <c r="L46" s="4">
        <v>0</v>
      </c>
      <c r="N46" s="4">
        <v>0</v>
      </c>
      <c r="Q46" s="10"/>
      <c r="AC46" s="22"/>
      <c r="AE46" s="22"/>
      <c r="AG46" s="22"/>
    </row>
    <row r="47" spans="1:33" ht="13.5" customHeight="1" x14ac:dyDescent="0.2">
      <c r="A47" s="49">
        <f>A46+1</f>
        <v>24</v>
      </c>
      <c r="C47" s="10"/>
      <c r="D47" s="11"/>
      <c r="F47" s="5">
        <f>SUM(H47:N47)</f>
        <v>1</v>
      </c>
      <c r="H47" s="17">
        <f>IFERROR(H46/$F46,0)</f>
        <v>1</v>
      </c>
      <c r="J47" s="17">
        <f>IFERROR(J46/$F46,0)</f>
        <v>0</v>
      </c>
      <c r="L47" s="17">
        <f>IFERROR(L46/$F46,0)</f>
        <v>0</v>
      </c>
      <c r="N47" s="17">
        <f>IFERROR(N46/$F46,0)</f>
        <v>0</v>
      </c>
      <c r="Q47" s="10"/>
    </row>
    <row r="49" spans="1:17" ht="13.5" customHeight="1" x14ac:dyDescent="0.2"/>
    <row r="50" spans="1:17" ht="13.5" customHeight="1" x14ac:dyDescent="0.2"/>
    <row r="51" spans="1:17" ht="13.5" customHeight="1" x14ac:dyDescent="0.2"/>
    <row r="53" spans="1:17" ht="13.5" customHeight="1" x14ac:dyDescent="0.2">
      <c r="A53" s="68" t="s">
        <v>182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</row>
    <row r="54" spans="1:17" ht="13.5" customHeight="1" x14ac:dyDescent="0.2">
      <c r="A54" s="68" t="s">
        <v>230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pans="1:17" ht="13.5" customHeight="1" x14ac:dyDescent="0.2"/>
    <row r="56" spans="1:17" ht="13.5" customHeight="1" x14ac:dyDescent="0.2">
      <c r="A56" s="49" t="s">
        <v>173</v>
      </c>
      <c r="C56" s="49" t="s">
        <v>174</v>
      </c>
      <c r="D56" s="7"/>
      <c r="H56" s="49"/>
    </row>
    <row r="57" spans="1:17" ht="13.5" customHeight="1" x14ac:dyDescent="0.2">
      <c r="A57" s="66" t="s">
        <v>175</v>
      </c>
      <c r="C57" s="66" t="s">
        <v>176</v>
      </c>
      <c r="D57" s="8"/>
      <c r="F57" s="66" t="s">
        <v>1</v>
      </c>
      <c r="H57" s="66" t="s">
        <v>32</v>
      </c>
      <c r="J57" s="9" t="s">
        <v>33</v>
      </c>
      <c r="L57" s="66" t="s">
        <v>34</v>
      </c>
      <c r="N57" s="66" t="s">
        <v>35</v>
      </c>
    </row>
    <row r="58" spans="1:17" ht="13.5" customHeight="1" x14ac:dyDescent="0.2">
      <c r="C58" s="2"/>
      <c r="D58" s="7"/>
      <c r="F58" s="49" t="s">
        <v>177</v>
      </c>
      <c r="G58" s="49"/>
      <c r="H58" s="52" t="s">
        <v>178</v>
      </c>
      <c r="I58" s="49"/>
      <c r="J58" s="52" t="s">
        <v>179</v>
      </c>
      <c r="K58" s="49"/>
      <c r="L58" s="52" t="s">
        <v>180</v>
      </c>
      <c r="M58" s="49"/>
      <c r="N58" s="52" t="s">
        <v>181</v>
      </c>
    </row>
    <row r="59" spans="1:17" ht="13.5" customHeight="1" x14ac:dyDescent="0.2">
      <c r="C59" s="2"/>
      <c r="D59" s="7"/>
      <c r="F59" s="49"/>
      <c r="G59" s="49"/>
      <c r="H59" s="52"/>
      <c r="I59" s="49"/>
      <c r="J59" s="52"/>
      <c r="K59" s="49"/>
      <c r="L59" s="52"/>
      <c r="M59" s="49"/>
      <c r="N59" s="52"/>
    </row>
    <row r="60" spans="1:17" ht="13.5" customHeight="1" x14ac:dyDescent="0.2">
      <c r="A60" s="49">
        <f>A47+1</f>
        <v>25</v>
      </c>
      <c r="C60" s="10" t="s">
        <v>50</v>
      </c>
      <c r="D60" s="11" t="s">
        <v>37</v>
      </c>
      <c r="F60" s="4">
        <f>SUM(H60:N60)</f>
        <v>194713.51793516785</v>
      </c>
      <c r="G60" s="4"/>
      <c r="H60" s="4">
        <v>0</v>
      </c>
      <c r="I60" s="4"/>
      <c r="J60" s="4">
        <v>7271.6222767735126</v>
      </c>
      <c r="K60" s="4"/>
      <c r="L60" s="4">
        <v>17848.649151574664</v>
      </c>
      <c r="M60" s="4"/>
      <c r="N60" s="4">
        <v>169593.24650681968</v>
      </c>
      <c r="Q60" s="10"/>
    </row>
    <row r="61" spans="1:17" ht="13.5" customHeight="1" x14ac:dyDescent="0.2">
      <c r="A61" s="49">
        <f>A60+1</f>
        <v>26</v>
      </c>
      <c r="C61" s="10"/>
      <c r="D61" s="11"/>
      <c r="F61" s="5">
        <f>SUM(H61:N61)</f>
        <v>1</v>
      </c>
      <c r="H61" s="17">
        <f>IFERROR(H60/$F60,0)</f>
        <v>0</v>
      </c>
      <c r="J61" s="17">
        <f>IFERROR(J60/$F60,0)</f>
        <v>3.7345235985077753E-2</v>
      </c>
      <c r="L61" s="17">
        <f>IFERROR(L60/$F60,0)</f>
        <v>9.1666204487752007E-2</v>
      </c>
      <c r="N61" s="17">
        <f>IFERROR(N60/$F60,0)</f>
        <v>0.87098855952717025</v>
      </c>
      <c r="Q61" s="10"/>
    </row>
    <row r="62" spans="1:17" ht="13.5" customHeight="1" x14ac:dyDescent="0.2">
      <c r="C62" s="18"/>
      <c r="D62" s="11"/>
      <c r="Q62" s="18"/>
    </row>
    <row r="63" spans="1:17" ht="13.5" customHeight="1" x14ac:dyDescent="0.2">
      <c r="A63" s="49">
        <f>A61+1</f>
        <v>27</v>
      </c>
      <c r="C63" s="10" t="s">
        <v>51</v>
      </c>
      <c r="D63" s="11" t="s">
        <v>48</v>
      </c>
      <c r="F63" s="4">
        <f>SUM(H63:N63)</f>
        <v>99.999999999999986</v>
      </c>
      <c r="H63" s="4">
        <v>0</v>
      </c>
      <c r="I63" s="4"/>
      <c r="J63" s="29">
        <v>5.4457811967252834</v>
      </c>
      <c r="K63" s="29"/>
      <c r="L63" s="29">
        <v>13.197047368951711</v>
      </c>
      <c r="M63" s="26"/>
      <c r="N63" s="29">
        <v>81.357171434322993</v>
      </c>
      <c r="Q63" s="10"/>
    </row>
    <row r="64" spans="1:17" ht="13.5" customHeight="1" x14ac:dyDescent="0.2">
      <c r="A64" s="49">
        <f>A63+1</f>
        <v>28</v>
      </c>
      <c r="C64" s="10"/>
      <c r="D64" s="11"/>
      <c r="F64" s="5">
        <f>SUM(H64:N64)</f>
        <v>1</v>
      </c>
      <c r="H64" s="17">
        <f>IFERROR(H63/$F63,0)</f>
        <v>0</v>
      </c>
      <c r="J64" s="17">
        <f>IFERROR(J63/$F63,0)</f>
        <v>5.4457811967252842E-2</v>
      </c>
      <c r="L64" s="17">
        <f>IFERROR(L63/$F63,0)</f>
        <v>0.13197047368951714</v>
      </c>
      <c r="N64" s="17">
        <f>IFERROR(N63/$F63,0)</f>
        <v>0.81357171434323006</v>
      </c>
      <c r="Q64" s="10"/>
    </row>
    <row r="65" spans="1:17" ht="13.5" customHeight="1" x14ac:dyDescent="0.2">
      <c r="C65" s="18"/>
      <c r="D65" s="11"/>
      <c r="Q65" s="18"/>
    </row>
    <row r="66" spans="1:17" ht="13.5" customHeight="1" x14ac:dyDescent="0.2">
      <c r="A66" s="49">
        <f>A64+1</f>
        <v>29</v>
      </c>
      <c r="C66" s="10" t="s">
        <v>52</v>
      </c>
      <c r="D66" s="11" t="s">
        <v>37</v>
      </c>
      <c r="F66" s="4">
        <f>SUM(H66:N66)</f>
        <v>97921.260261951407</v>
      </c>
      <c r="H66" s="4">
        <v>0</v>
      </c>
      <c r="I66" s="4"/>
      <c r="J66" s="4">
        <v>4701.9032866950993</v>
      </c>
      <c r="K66" s="4"/>
      <c r="L66" s="4">
        <v>17866.23648779319</v>
      </c>
      <c r="N66" s="4">
        <v>75353.120487463122</v>
      </c>
      <c r="Q66" s="10"/>
    </row>
    <row r="67" spans="1:17" ht="13.5" customHeight="1" x14ac:dyDescent="0.2">
      <c r="A67" s="49">
        <f>A66+1</f>
        <v>30</v>
      </c>
      <c r="C67" s="10"/>
      <c r="D67" s="11"/>
      <c r="F67" s="5">
        <f>SUM(H67:N67)</f>
        <v>1</v>
      </c>
      <c r="H67" s="17">
        <f>IFERROR(H66/$F66,0)</f>
        <v>0</v>
      </c>
      <c r="J67" s="17">
        <f>IFERROR(J66/$F66,0)</f>
        <v>4.8017185176303184E-2</v>
      </c>
      <c r="L67" s="17">
        <f>IFERROR(L66/$F66,0)</f>
        <v>0.18245513221540258</v>
      </c>
      <c r="N67" s="17">
        <f>IFERROR(N66/$F66,0)</f>
        <v>0.76952768260829429</v>
      </c>
      <c r="Q67" s="10"/>
    </row>
    <row r="68" spans="1:17" ht="13.5" customHeight="1" x14ac:dyDescent="0.2">
      <c r="C68" s="18"/>
      <c r="D68" s="11"/>
      <c r="F68" s="5"/>
      <c r="H68" s="17"/>
      <c r="J68" s="17"/>
      <c r="L68" s="17"/>
      <c r="N68" s="17"/>
      <c r="Q68" s="18"/>
    </row>
    <row r="69" spans="1:17" ht="13.5" customHeight="1" x14ac:dyDescent="0.2">
      <c r="A69" s="49">
        <f>A67+1</f>
        <v>31</v>
      </c>
      <c r="C69" s="10" t="s">
        <v>53</v>
      </c>
      <c r="D69" s="11" t="s">
        <v>37</v>
      </c>
      <c r="F69" s="4">
        <f>SUM(H69:N69)</f>
        <v>12225.328252587002</v>
      </c>
      <c r="H69" s="4">
        <v>0</v>
      </c>
      <c r="I69" s="4"/>
      <c r="J69" s="4">
        <v>0</v>
      </c>
      <c r="K69" s="4"/>
      <c r="L69" s="4">
        <v>1285.6500471877962</v>
      </c>
      <c r="M69" s="4"/>
      <c r="N69" s="4">
        <v>10939.678205399206</v>
      </c>
      <c r="Q69" s="10"/>
    </row>
    <row r="70" spans="1:17" ht="13.5" customHeight="1" x14ac:dyDescent="0.2">
      <c r="A70" s="49">
        <f>A69+1</f>
        <v>32</v>
      </c>
      <c r="C70" s="10"/>
      <c r="D70" s="11"/>
      <c r="F70" s="5">
        <f>SUM(H70:N70)</f>
        <v>1</v>
      </c>
      <c r="H70" s="5">
        <f>IFERROR(H69/$F69,0)</f>
        <v>0</v>
      </c>
      <c r="J70" s="17">
        <f>IFERROR(J69/$F69,0)</f>
        <v>0</v>
      </c>
      <c r="L70" s="17">
        <f>IFERROR(L69/$F69,0)</f>
        <v>0.10516282431236476</v>
      </c>
      <c r="N70" s="17">
        <f>IFERROR(N69/$F69,0)</f>
        <v>0.89483717568763532</v>
      </c>
      <c r="Q70" s="10"/>
    </row>
    <row r="71" spans="1:17" ht="13.5" customHeight="1" x14ac:dyDescent="0.2">
      <c r="C71" s="2"/>
      <c r="D71" s="7"/>
    </row>
    <row r="72" spans="1:17" ht="13.5" customHeight="1" x14ac:dyDescent="0.2">
      <c r="A72" s="49">
        <f>A70+1</f>
        <v>33</v>
      </c>
      <c r="C72" s="10" t="s">
        <v>54</v>
      </c>
      <c r="D72" s="11" t="s">
        <v>48</v>
      </c>
      <c r="F72" s="4">
        <f>SUM(H72:N72)</f>
        <v>297583.24245598062</v>
      </c>
      <c r="H72" s="4">
        <v>0</v>
      </c>
      <c r="I72" s="4"/>
      <c r="J72" s="4">
        <v>18003.665757512004</v>
      </c>
      <c r="K72" s="4"/>
      <c r="L72" s="4">
        <v>21358.359878187395</v>
      </c>
      <c r="N72" s="4">
        <v>258221.21682028123</v>
      </c>
      <c r="P72" s="23"/>
      <c r="Q72" s="10"/>
    </row>
    <row r="73" spans="1:17" ht="13.5" customHeight="1" x14ac:dyDescent="0.2">
      <c r="A73" s="49">
        <f>A72+1</f>
        <v>34</v>
      </c>
      <c r="C73" s="10"/>
      <c r="D73" s="11"/>
      <c r="F73" s="5">
        <f>SUM(H73:N73)</f>
        <v>1</v>
      </c>
      <c r="H73" s="17">
        <f>IFERROR(H72/$F72,0)</f>
        <v>0</v>
      </c>
      <c r="J73" s="17">
        <f>IFERROR(J72/$F72,0)</f>
        <v>6.0499595370109453E-2</v>
      </c>
      <c r="L73" s="17">
        <f>IFERROR(L72/$F72,0)</f>
        <v>7.1772723833220503E-2</v>
      </c>
      <c r="N73" s="17">
        <f>IFERROR(N72/$F72,0)</f>
        <v>0.86772768079667006</v>
      </c>
      <c r="P73" s="23"/>
      <c r="Q73" s="10"/>
    </row>
    <row r="74" spans="1:17" ht="13.5" customHeight="1" x14ac:dyDescent="0.2">
      <c r="C74" s="18"/>
      <c r="D74" s="11"/>
      <c r="Q74" s="18"/>
    </row>
    <row r="75" spans="1:17" ht="13.5" customHeight="1" x14ac:dyDescent="0.2">
      <c r="A75" s="49">
        <f>A73+1</f>
        <v>35</v>
      </c>
      <c r="C75" s="10" t="s">
        <v>55</v>
      </c>
      <c r="D75" s="11" t="s">
        <v>37</v>
      </c>
      <c r="F75" s="4">
        <f>SUM(H75:N75)</f>
        <v>221951.98928670486</v>
      </c>
      <c r="H75" s="4">
        <v>0</v>
      </c>
      <c r="I75" s="4"/>
      <c r="J75" s="4">
        <v>12712.975753678993</v>
      </c>
      <c r="K75" s="4"/>
      <c r="L75" s="4">
        <v>81031.114909682263</v>
      </c>
      <c r="N75" s="4">
        <v>128207.8986233436</v>
      </c>
      <c r="Q75" s="10"/>
    </row>
    <row r="76" spans="1:17" ht="13.5" customHeight="1" x14ac:dyDescent="0.2">
      <c r="A76" s="49">
        <f>A75+1</f>
        <v>36</v>
      </c>
      <c r="C76" s="10"/>
      <c r="D76" s="11"/>
      <c r="F76" s="5">
        <f>SUM(H76:N76)</f>
        <v>1</v>
      </c>
      <c r="H76" s="17">
        <f>IFERROR(H75/$F75,0)</f>
        <v>0</v>
      </c>
      <c r="J76" s="17">
        <f>IFERROR(J75/$F75,0)</f>
        <v>5.7278043754125131E-2</v>
      </c>
      <c r="L76" s="17">
        <f>IFERROR(L75/$F75,0)</f>
        <v>0.36508397681000693</v>
      </c>
      <c r="N76" s="17">
        <f>IFERROR(N75/$F75,0)</f>
        <v>0.57763797943586792</v>
      </c>
      <c r="Q76" s="10"/>
    </row>
    <row r="77" spans="1:17" ht="13.5" customHeight="1" x14ac:dyDescent="0.2">
      <c r="C77" s="18"/>
      <c r="D77" s="11"/>
      <c r="Q77" s="18"/>
    </row>
    <row r="78" spans="1:17" ht="13.5" customHeight="1" x14ac:dyDescent="0.2">
      <c r="A78" s="49">
        <f>A76+1</f>
        <v>37</v>
      </c>
      <c r="C78" s="10" t="s">
        <v>56</v>
      </c>
      <c r="D78" s="11" t="s">
        <v>37</v>
      </c>
      <c r="F78" s="4">
        <f>SUM(H78:N78)</f>
        <v>384349.46231482743</v>
      </c>
      <c r="H78" s="4">
        <v>0</v>
      </c>
      <c r="I78" s="4"/>
      <c r="J78" s="4">
        <v>76519.049630000009</v>
      </c>
      <c r="K78" s="4"/>
      <c r="L78" s="4">
        <v>64690.372260000004</v>
      </c>
      <c r="N78" s="4">
        <v>243140.04042482743</v>
      </c>
      <c r="Q78" s="10"/>
    </row>
    <row r="79" spans="1:17" ht="13.5" customHeight="1" x14ac:dyDescent="0.2">
      <c r="A79" s="49">
        <f>A78+1</f>
        <v>38</v>
      </c>
      <c r="C79" s="10"/>
      <c r="D79" s="11"/>
      <c r="F79" s="5">
        <f>SUM(H79:N79)</f>
        <v>1</v>
      </c>
      <c r="H79" s="17">
        <f>IFERROR(H78/$F78,0)</f>
        <v>0</v>
      </c>
      <c r="J79" s="17">
        <f>IFERROR(J78/$F78,0)</f>
        <v>0.19908717751066321</v>
      </c>
      <c r="L79" s="17">
        <f>IFERROR(L78/$F78,0)</f>
        <v>0.16831133799534492</v>
      </c>
      <c r="N79" s="17">
        <f>IFERROR(N78/$F78,0)</f>
        <v>0.63260148449399189</v>
      </c>
      <c r="Q79" s="10"/>
    </row>
    <row r="80" spans="1:17" ht="13.5" customHeight="1" x14ac:dyDescent="0.2">
      <c r="C80" s="18"/>
      <c r="D80" s="11"/>
      <c r="Q80" s="18"/>
    </row>
    <row r="81" spans="1:17" ht="13.5" customHeight="1" x14ac:dyDescent="0.2">
      <c r="A81" s="49">
        <f>A79+1</f>
        <v>39</v>
      </c>
      <c r="C81" s="10" t="s">
        <v>57</v>
      </c>
      <c r="D81" s="11" t="s">
        <v>37</v>
      </c>
      <c r="F81" s="4">
        <f>SUM(H81:N81)</f>
        <v>-89966.905436698988</v>
      </c>
      <c r="H81" s="4">
        <v>0</v>
      </c>
      <c r="I81" s="4"/>
      <c r="J81" s="4">
        <v>-48801.44054123274</v>
      </c>
      <c r="K81" s="4"/>
      <c r="L81" s="4">
        <v>-17442.616532928572</v>
      </c>
      <c r="N81" s="4">
        <v>-23722.848362537687</v>
      </c>
      <c r="Q81" s="10"/>
    </row>
    <row r="82" spans="1:17" ht="13.5" customHeight="1" x14ac:dyDescent="0.2">
      <c r="A82" s="49">
        <f>A81+1</f>
        <v>40</v>
      </c>
      <c r="C82" s="10"/>
      <c r="D82" s="11"/>
      <c r="F82" s="5">
        <f>SUM(H82:N82)</f>
        <v>1</v>
      </c>
      <c r="H82" s="17">
        <f>IFERROR(H81/$F81,0)</f>
        <v>0</v>
      </c>
      <c r="J82" s="17">
        <f>IFERROR(J81/$F81,0)</f>
        <v>0.54243769199741554</v>
      </c>
      <c r="L82" s="17">
        <f>IFERROR(L81/$F81,0)</f>
        <v>0.19387814272661913</v>
      </c>
      <c r="N82" s="17">
        <f>IFERROR(N81/$F81,0)</f>
        <v>0.26368416527596539</v>
      </c>
      <c r="Q82" s="10"/>
    </row>
    <row r="83" spans="1:17" ht="13.5" customHeight="1" x14ac:dyDescent="0.2">
      <c r="C83" s="18"/>
      <c r="D83" s="11"/>
      <c r="Q83" s="18"/>
    </row>
    <row r="84" spans="1:17" ht="13.5" customHeight="1" x14ac:dyDescent="0.2">
      <c r="A84" s="49">
        <f>A82+1</f>
        <v>41</v>
      </c>
      <c r="C84" s="10" t="s">
        <v>58</v>
      </c>
      <c r="D84" s="11" t="s">
        <v>37</v>
      </c>
      <c r="F84" s="4">
        <f>SUM(H84:N84)</f>
        <v>48836.701068879993</v>
      </c>
      <c r="H84" s="4">
        <v>0</v>
      </c>
      <c r="I84" s="4"/>
      <c r="J84" s="4">
        <v>3243.4526964799998</v>
      </c>
      <c r="K84" s="4"/>
      <c r="L84" s="4">
        <v>29360.673046399999</v>
      </c>
      <c r="N84" s="4">
        <v>16232.575325999998</v>
      </c>
      <c r="Q84" s="10"/>
    </row>
    <row r="85" spans="1:17" ht="13.5" customHeight="1" x14ac:dyDescent="0.2">
      <c r="A85" s="49">
        <f>A84+1</f>
        <v>42</v>
      </c>
      <c r="C85" s="10"/>
      <c r="D85" s="11"/>
      <c r="F85" s="5">
        <f>SUM(H85:N85)</f>
        <v>1</v>
      </c>
      <c r="H85" s="17">
        <f>IFERROR(H84/$F84,0)</f>
        <v>0</v>
      </c>
      <c r="J85" s="17">
        <f>IFERROR(J84/$F84,0)</f>
        <v>6.6414246365768786E-2</v>
      </c>
      <c r="L85" s="17">
        <f>IFERROR(L84/$F84,0)</f>
        <v>0.60120099031646879</v>
      </c>
      <c r="N85" s="17">
        <f>IFERROR(N84/$F84,0)</f>
        <v>0.33238476331776257</v>
      </c>
      <c r="Q85" s="10"/>
    </row>
    <row r="86" spans="1:17" ht="13.5" customHeight="1" x14ac:dyDescent="0.25">
      <c r="C86" s="18"/>
      <c r="D86" s="20"/>
      <c r="Q86" s="18"/>
    </row>
    <row r="87" spans="1:17" ht="13.5" customHeight="1" x14ac:dyDescent="0.2">
      <c r="A87" s="49">
        <f>A85+1</f>
        <v>43</v>
      </c>
      <c r="C87" s="10" t="s">
        <v>59</v>
      </c>
      <c r="D87" s="11" t="s">
        <v>37</v>
      </c>
      <c r="F87" s="4">
        <f>SUM(H87:N87)</f>
        <v>11100100.470726311</v>
      </c>
      <c r="H87" s="4">
        <v>0</v>
      </c>
      <c r="I87" s="4"/>
      <c r="J87" s="4">
        <v>0</v>
      </c>
      <c r="K87" s="4"/>
      <c r="L87" s="4">
        <v>2318861.9823710397</v>
      </c>
      <c r="N87" s="4">
        <v>8781238.4883552715</v>
      </c>
      <c r="Q87" s="10"/>
    </row>
    <row r="88" spans="1:17" ht="13.5" customHeight="1" x14ac:dyDescent="0.2">
      <c r="A88" s="49">
        <f>A87+1</f>
        <v>44</v>
      </c>
      <c r="C88" s="10"/>
      <c r="D88" s="11"/>
      <c r="F88" s="5">
        <f>SUM(H88:N88)</f>
        <v>1</v>
      </c>
      <c r="H88" s="17">
        <f>IFERROR(H87/$F87,0)</f>
        <v>0</v>
      </c>
      <c r="J88" s="17">
        <f>IFERROR(J87/$F87,0)</f>
        <v>0</v>
      </c>
      <c r="L88" s="17">
        <f>IFERROR(L87/$F87,0)</f>
        <v>0.20890459401574316</v>
      </c>
      <c r="N88" s="17">
        <f>IFERROR(N87/$F87,0)</f>
        <v>0.79109540598425687</v>
      </c>
      <c r="Q88" s="10"/>
    </row>
    <row r="89" spans="1:17" ht="13.5" customHeight="1" x14ac:dyDescent="0.2">
      <c r="C89" s="18"/>
      <c r="D89" s="11"/>
      <c r="Q89" s="18"/>
    </row>
    <row r="90" spans="1:17" ht="13.5" customHeight="1" x14ac:dyDescent="0.2">
      <c r="A90" s="49">
        <f>A88+1</f>
        <v>45</v>
      </c>
      <c r="C90" s="10" t="s">
        <v>60</v>
      </c>
      <c r="D90" s="11" t="s">
        <v>37</v>
      </c>
      <c r="F90" s="4">
        <f>SUM(H90:N90)</f>
        <v>-4016863.754051527</v>
      </c>
      <c r="H90" s="4">
        <v>0</v>
      </c>
      <c r="I90" s="4"/>
      <c r="J90" s="4">
        <v>0</v>
      </c>
      <c r="K90" s="4"/>
      <c r="L90" s="4">
        <v>-723064.55407582107</v>
      </c>
      <c r="N90" s="4">
        <v>-3293799.1999757062</v>
      </c>
      <c r="Q90" s="10"/>
    </row>
    <row r="91" spans="1:17" ht="13.5" customHeight="1" x14ac:dyDescent="0.2">
      <c r="A91" s="49">
        <f>A90+1</f>
        <v>46</v>
      </c>
      <c r="C91" s="10"/>
      <c r="D91" s="11"/>
      <c r="F91" s="5">
        <f>SUM(H91:N91)</f>
        <v>1</v>
      </c>
      <c r="H91" s="17">
        <f>IFERROR(H90/$F90,0)</f>
        <v>0</v>
      </c>
      <c r="J91" s="17">
        <f>IFERROR(J90/$F90,0)</f>
        <v>0</v>
      </c>
      <c r="L91" s="17">
        <f>IFERROR(L90/$F90,0)</f>
        <v>0.18000723906717445</v>
      </c>
      <c r="N91" s="17">
        <f>IFERROR(N90/$F90,0)</f>
        <v>0.81999276093282558</v>
      </c>
      <c r="Q91" s="10"/>
    </row>
    <row r="92" spans="1:17" ht="13.5" customHeight="1" x14ac:dyDescent="0.2">
      <c r="C92" s="18"/>
      <c r="D92" s="11"/>
      <c r="Q92" s="18"/>
    </row>
    <row r="93" spans="1:17" ht="13.5" customHeight="1" x14ac:dyDescent="0.2">
      <c r="A93" s="49">
        <f>A91+1</f>
        <v>47</v>
      </c>
      <c r="C93" s="10" t="s">
        <v>61</v>
      </c>
      <c r="D93" s="11" t="s">
        <v>37</v>
      </c>
      <c r="F93" s="4">
        <f>SUM(H93:N93)</f>
        <v>1741318.9830492442</v>
      </c>
      <c r="H93" s="4">
        <v>0</v>
      </c>
      <c r="I93" s="4"/>
      <c r="J93" s="4">
        <v>37640.926755705732</v>
      </c>
      <c r="K93" s="4"/>
      <c r="L93" s="4">
        <v>293466.87206014263</v>
      </c>
      <c r="N93" s="4">
        <v>1410211.1842333958</v>
      </c>
      <c r="Q93" s="10"/>
    </row>
    <row r="94" spans="1:17" ht="13.5" customHeight="1" x14ac:dyDescent="0.2">
      <c r="A94" s="49">
        <f>A93+1</f>
        <v>48</v>
      </c>
      <c r="C94" s="10"/>
      <c r="D94" s="11"/>
      <c r="F94" s="5">
        <f>SUM(H94:N94)</f>
        <v>1</v>
      </c>
      <c r="H94" s="17">
        <f>IFERROR(H93/$F93,0)</f>
        <v>0</v>
      </c>
      <c r="J94" s="17">
        <f>IFERROR(J93/$F93,0)</f>
        <v>2.1616330564427813E-2</v>
      </c>
      <c r="L94" s="17">
        <f>IFERROR(L93/$F93,0)</f>
        <v>0.16853136898918389</v>
      </c>
      <c r="N94" s="17">
        <f>IFERROR(N93/$F93,0)</f>
        <v>0.80985230044638834</v>
      </c>
      <c r="Q94" s="10"/>
    </row>
    <row r="96" spans="1:17" ht="13.5" customHeight="1" x14ac:dyDescent="0.2"/>
    <row r="97" spans="1:17" ht="13.5" customHeight="1" x14ac:dyDescent="0.2"/>
    <row r="98" spans="1:17" ht="13.5" customHeight="1" x14ac:dyDescent="0.2"/>
    <row r="100" spans="1:17" ht="13.5" customHeight="1" x14ac:dyDescent="0.2">
      <c r="A100" s="68" t="s">
        <v>182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</row>
    <row r="101" spans="1:17" ht="13.5" customHeight="1" x14ac:dyDescent="0.2">
      <c r="A101" s="68" t="s">
        <v>230</v>
      </c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</row>
    <row r="102" spans="1:17" ht="13.5" customHeight="1" x14ac:dyDescent="0.2"/>
    <row r="103" spans="1:17" ht="13.5" customHeight="1" x14ac:dyDescent="0.2">
      <c r="A103" s="49" t="s">
        <v>173</v>
      </c>
      <c r="C103" s="49" t="s">
        <v>174</v>
      </c>
      <c r="D103" s="7"/>
      <c r="H103" s="49"/>
    </row>
    <row r="104" spans="1:17" ht="13.5" customHeight="1" x14ac:dyDescent="0.2">
      <c r="A104" s="66" t="s">
        <v>175</v>
      </c>
      <c r="C104" s="66" t="s">
        <v>176</v>
      </c>
      <c r="D104" s="8"/>
      <c r="F104" s="66" t="s">
        <v>1</v>
      </c>
      <c r="H104" s="66" t="s">
        <v>32</v>
      </c>
      <c r="J104" s="9" t="s">
        <v>33</v>
      </c>
      <c r="L104" s="66" t="s">
        <v>34</v>
      </c>
      <c r="N104" s="66" t="s">
        <v>35</v>
      </c>
    </row>
    <row r="105" spans="1:17" ht="13.5" customHeight="1" x14ac:dyDescent="0.2">
      <c r="C105" s="2"/>
      <c r="D105" s="7"/>
      <c r="F105" s="49" t="s">
        <v>177</v>
      </c>
      <c r="G105" s="49"/>
      <c r="H105" s="52" t="s">
        <v>178</v>
      </c>
      <c r="I105" s="49"/>
      <c r="J105" s="52" t="s">
        <v>179</v>
      </c>
      <c r="K105" s="49"/>
      <c r="L105" s="52" t="s">
        <v>180</v>
      </c>
      <c r="M105" s="49"/>
      <c r="N105" s="52" t="s">
        <v>181</v>
      </c>
    </row>
    <row r="106" spans="1:17" ht="13.5" customHeight="1" x14ac:dyDescent="0.2">
      <c r="C106" s="2"/>
      <c r="D106" s="7"/>
      <c r="F106" s="49"/>
      <c r="G106" s="49"/>
      <c r="H106" s="52"/>
      <c r="I106" s="49"/>
      <c r="J106" s="52"/>
      <c r="K106" s="49"/>
      <c r="L106" s="52"/>
      <c r="M106" s="49"/>
      <c r="N106" s="52"/>
    </row>
    <row r="107" spans="1:17" ht="13.5" customHeight="1" x14ac:dyDescent="0.2">
      <c r="A107" s="49">
        <f>A94+1</f>
        <v>49</v>
      </c>
      <c r="C107" s="10" t="s">
        <v>62</v>
      </c>
      <c r="D107" s="11" t="s">
        <v>37</v>
      </c>
      <c r="F107" s="4">
        <f>SUM(H107:N107)</f>
        <v>-626809.06456604158</v>
      </c>
      <c r="H107" s="4">
        <v>0</v>
      </c>
      <c r="I107" s="4"/>
      <c r="J107" s="4">
        <v>-30584.519384649553</v>
      </c>
      <c r="K107" s="4"/>
      <c r="L107" s="4">
        <v>-92652.685535819954</v>
      </c>
      <c r="N107" s="4">
        <v>-503571.85964557203</v>
      </c>
      <c r="Q107" s="10"/>
    </row>
    <row r="108" spans="1:17" ht="13.5" customHeight="1" x14ac:dyDescent="0.2">
      <c r="A108" s="49">
        <f>A107+1</f>
        <v>50</v>
      </c>
      <c r="C108" s="10"/>
      <c r="D108" s="11"/>
      <c r="F108" s="5">
        <f>SUM(H108:N108)</f>
        <v>1</v>
      </c>
      <c r="H108" s="17">
        <f>IFERROR(H107/$F107,0)</f>
        <v>0</v>
      </c>
      <c r="J108" s="17">
        <f>IFERROR(J107/$F107,0)</f>
        <v>4.8793996630894482E-2</v>
      </c>
      <c r="L108" s="17">
        <f>IFERROR(L107/$F107,0)</f>
        <v>0.1478164416782424</v>
      </c>
      <c r="N108" s="17">
        <f>IFERROR(N107/$F107,0)</f>
        <v>0.80338956169086306</v>
      </c>
      <c r="Q108" s="10"/>
    </row>
    <row r="109" spans="1:17" ht="13.5" customHeight="1" x14ac:dyDescent="0.2">
      <c r="C109" s="18"/>
      <c r="D109" s="11"/>
      <c r="Q109" s="18"/>
    </row>
    <row r="110" spans="1:17" ht="13.5" customHeight="1" x14ac:dyDescent="0.2">
      <c r="A110" s="49">
        <f>A108+1</f>
        <v>51</v>
      </c>
      <c r="C110" s="10" t="s">
        <v>63</v>
      </c>
      <c r="D110" s="11" t="s">
        <v>48</v>
      </c>
      <c r="F110" s="4">
        <f>SUM(H110:N110)</f>
        <v>15549207.399443973</v>
      </c>
      <c r="H110" s="4">
        <v>0</v>
      </c>
      <c r="I110" s="4"/>
      <c r="J110" s="4">
        <v>699839.80767905829</v>
      </c>
      <c r="K110" s="4"/>
      <c r="L110" s="4">
        <v>2962155.8085769233</v>
      </c>
      <c r="N110" s="4">
        <v>11887211.783187991</v>
      </c>
      <c r="Q110" s="10"/>
    </row>
    <row r="111" spans="1:17" ht="13.5" customHeight="1" x14ac:dyDescent="0.2">
      <c r="A111" s="49">
        <f>A110+1</f>
        <v>52</v>
      </c>
      <c r="C111" s="10"/>
      <c r="D111" s="11"/>
      <c r="F111" s="5">
        <f>SUM(H111:N111)</f>
        <v>1</v>
      </c>
      <c r="H111" s="17">
        <f>IFERROR(H110/$F110,0)</f>
        <v>0</v>
      </c>
      <c r="J111" s="17">
        <f>IFERROR(J110/$F110,0)</f>
        <v>4.5008069524115034E-2</v>
      </c>
      <c r="L111" s="17">
        <f>IFERROR(L110/$F110,0)</f>
        <v>0.19050204505490406</v>
      </c>
      <c r="N111" s="17">
        <f>IFERROR(N110/$F110,0)</f>
        <v>0.76448988542098084</v>
      </c>
      <c r="Q111" s="10"/>
    </row>
    <row r="112" spans="1:17" ht="13.5" customHeight="1" x14ac:dyDescent="0.2">
      <c r="C112" s="18"/>
      <c r="D112" s="11"/>
      <c r="Q112" s="18"/>
    </row>
    <row r="113" spans="1:23" ht="13.5" customHeight="1" x14ac:dyDescent="0.2">
      <c r="A113" s="49">
        <f>A111+1</f>
        <v>53</v>
      </c>
      <c r="B113" s="53"/>
      <c r="C113" s="10" t="s">
        <v>64</v>
      </c>
      <c r="D113" s="11" t="s">
        <v>48</v>
      </c>
      <c r="F113" s="4">
        <f>SUM(H113:N113)</f>
        <v>630104.10822375864</v>
      </c>
      <c r="H113" s="4">
        <v>0</v>
      </c>
      <c r="I113" s="4"/>
      <c r="J113" s="4">
        <v>41103.00898068559</v>
      </c>
      <c r="K113" s="4"/>
      <c r="L113" s="4">
        <v>45632.688314710518</v>
      </c>
      <c r="N113" s="4">
        <v>543368.41092836251</v>
      </c>
      <c r="Q113" s="10"/>
    </row>
    <row r="114" spans="1:23" ht="13.5" customHeight="1" x14ac:dyDescent="0.2">
      <c r="A114" s="49">
        <f>A113+1</f>
        <v>54</v>
      </c>
      <c r="C114" s="10"/>
      <c r="D114" s="11"/>
      <c r="F114" s="5">
        <f>SUM(H114:N114)</f>
        <v>1</v>
      </c>
      <c r="H114" s="17">
        <f>IFERROR(H113/$F113,0)</f>
        <v>0</v>
      </c>
      <c r="J114" s="17">
        <f>IFERROR(J113/$F113,0)</f>
        <v>6.5232091719816795E-2</v>
      </c>
      <c r="L114" s="17">
        <f>IFERROR(L113/$F113,0)</f>
        <v>7.2420870962653247E-2</v>
      </c>
      <c r="N114" s="17">
        <f>IFERROR(N113/$F113,0)</f>
        <v>0.86234703731752993</v>
      </c>
      <c r="Q114" s="10"/>
    </row>
    <row r="115" spans="1:23" ht="13.5" customHeight="1" x14ac:dyDescent="0.2">
      <c r="C115" s="18"/>
      <c r="D115" s="11"/>
      <c r="Q115" s="18"/>
    </row>
    <row r="116" spans="1:23" ht="13.5" customHeight="1" x14ac:dyDescent="0.2">
      <c r="A116" s="49">
        <f>A114+1</f>
        <v>55</v>
      </c>
      <c r="C116" s="10" t="s">
        <v>65</v>
      </c>
      <c r="D116" s="11" t="s">
        <v>37</v>
      </c>
      <c r="F116" s="4">
        <f>SUM(H116:N116)</f>
        <v>18719.620992596843</v>
      </c>
      <c r="H116" s="4">
        <v>0</v>
      </c>
      <c r="I116" s="4"/>
      <c r="J116" s="4">
        <v>1361.6861899019477</v>
      </c>
      <c r="K116" s="4"/>
      <c r="L116" s="4">
        <v>5325.0071600075844</v>
      </c>
      <c r="N116" s="4">
        <v>12032.927642687309</v>
      </c>
      <c r="Q116" s="10"/>
    </row>
    <row r="117" spans="1:23" ht="13.5" customHeight="1" x14ac:dyDescent="0.2">
      <c r="A117" s="49">
        <f>A116+1</f>
        <v>56</v>
      </c>
      <c r="C117" s="10"/>
      <c r="D117" s="11"/>
      <c r="F117" s="5">
        <f>SUM(H117:N117)</f>
        <v>1</v>
      </c>
      <c r="H117" s="5">
        <f>IFERROR(H116/$F116,0)</f>
        <v>0</v>
      </c>
      <c r="J117" s="17">
        <f>IFERROR(J116/$F116,0)</f>
        <v>7.2741119622051195E-2</v>
      </c>
      <c r="L117" s="17">
        <f>IFERROR(L116/$F116,0)</f>
        <v>0.28446126992173054</v>
      </c>
      <c r="N117" s="17">
        <f>IFERROR(N116/$F116,0)</f>
        <v>0.64279761045621819</v>
      </c>
      <c r="Q117" s="10"/>
    </row>
    <row r="118" spans="1:23" ht="13.5" customHeight="1" x14ac:dyDescent="0.2">
      <c r="C118" s="18"/>
      <c r="D118" s="11"/>
      <c r="Q118" s="18"/>
    </row>
    <row r="119" spans="1:23" ht="13.5" customHeight="1" x14ac:dyDescent="0.2">
      <c r="A119" s="49">
        <f>A117+1</f>
        <v>57</v>
      </c>
      <c r="C119" s="10" t="s">
        <v>66</v>
      </c>
      <c r="D119" s="11" t="s">
        <v>37</v>
      </c>
      <c r="F119" s="4">
        <f>SUM(H119:N119)</f>
        <v>118389.16895486812</v>
      </c>
      <c r="H119" s="4">
        <v>0</v>
      </c>
      <c r="I119" s="4"/>
      <c r="J119" s="4">
        <v>4084.6733599950676</v>
      </c>
      <c r="K119" s="4"/>
      <c r="L119" s="4">
        <v>24483.257915889248</v>
      </c>
      <c r="N119" s="4">
        <v>89821.237678983802</v>
      </c>
      <c r="Q119" s="10"/>
    </row>
    <row r="120" spans="1:23" ht="13.5" customHeight="1" x14ac:dyDescent="0.2">
      <c r="A120" s="49">
        <f>A119+1</f>
        <v>58</v>
      </c>
      <c r="C120" s="10"/>
      <c r="D120" s="11"/>
      <c r="F120" s="5">
        <f>SUM(H120:N120)</f>
        <v>1</v>
      </c>
      <c r="H120" s="17">
        <f>IFERROR(H119/$F119,0)</f>
        <v>0</v>
      </c>
      <c r="J120" s="17">
        <f>IFERROR(J119/$F119,0)</f>
        <v>3.4502086601792194E-2</v>
      </c>
      <c r="L120" s="17">
        <f>IFERROR(L119/$F119,0)</f>
        <v>0.20680319096777058</v>
      </c>
      <c r="N120" s="17">
        <f>IFERROR(N119/$F119,0)</f>
        <v>0.75869472243043723</v>
      </c>
      <c r="Q120" s="10"/>
    </row>
    <row r="121" spans="1:23" ht="13.5" customHeight="1" x14ac:dyDescent="0.25">
      <c r="C121" s="18"/>
      <c r="D121" s="20"/>
      <c r="Q121" s="18"/>
    </row>
    <row r="122" spans="1:23" ht="13.5" customHeight="1" x14ac:dyDescent="0.2">
      <c r="A122" s="49">
        <f>A120+1</f>
        <v>59</v>
      </c>
      <c r="C122" s="10" t="s">
        <v>67</v>
      </c>
      <c r="D122" s="11" t="s">
        <v>48</v>
      </c>
      <c r="F122" s="4">
        <f>SUM(H122:N122)</f>
        <v>16184284.977462605</v>
      </c>
      <c r="H122" s="4">
        <v>0</v>
      </c>
      <c r="I122" s="4"/>
      <c r="J122" s="4">
        <v>1414176.615439276</v>
      </c>
      <c r="K122" s="4"/>
      <c r="L122" s="4">
        <v>2949466.0918636587</v>
      </c>
      <c r="N122" s="4">
        <v>11820642.270159671</v>
      </c>
      <c r="Q122" s="10"/>
    </row>
    <row r="123" spans="1:23" ht="13.5" customHeight="1" x14ac:dyDescent="0.2">
      <c r="A123" s="49">
        <f>A122+1</f>
        <v>60</v>
      </c>
      <c r="C123" s="10"/>
      <c r="D123" s="11"/>
      <c r="F123" s="5">
        <f>SUM(H123:N123)</f>
        <v>1</v>
      </c>
      <c r="H123" s="17">
        <f>IFERROR(H122/$F122,0)</f>
        <v>0</v>
      </c>
      <c r="J123" s="17">
        <f>IFERROR(J122/$F122,0)</f>
        <v>8.7379616548311209E-2</v>
      </c>
      <c r="L123" s="17">
        <f>IFERROR(L122/$F122,0)</f>
        <v>0.18224259495992143</v>
      </c>
      <c r="N123" s="17">
        <f>IFERROR(N122/$F122,0)</f>
        <v>0.73037778849176738</v>
      </c>
      <c r="Q123" s="10"/>
    </row>
    <row r="124" spans="1:23" ht="13.5" customHeight="1" x14ac:dyDescent="0.2">
      <c r="C124" s="18"/>
      <c r="D124" s="11"/>
      <c r="Q124" s="18"/>
    </row>
    <row r="125" spans="1:23" ht="13.5" customHeight="1" x14ac:dyDescent="0.2">
      <c r="A125" s="49">
        <f>A123+1</f>
        <v>61</v>
      </c>
      <c r="C125" s="10" t="s">
        <v>68</v>
      </c>
      <c r="D125" s="11" t="s">
        <v>48</v>
      </c>
      <c r="F125" s="4">
        <f>SUM(H125:N125)</f>
        <v>13187.390277739607</v>
      </c>
      <c r="H125" s="4">
        <v>0</v>
      </c>
      <c r="I125" s="4"/>
      <c r="J125" s="4">
        <v>10889.315564516064</v>
      </c>
      <c r="K125" s="4"/>
      <c r="L125" s="4">
        <v>2298.0747132235433</v>
      </c>
      <c r="N125" s="4">
        <v>0</v>
      </c>
      <c r="Q125" s="10"/>
    </row>
    <row r="126" spans="1:23" ht="13.5" customHeight="1" x14ac:dyDescent="0.2">
      <c r="A126" s="49">
        <f>A125+1</f>
        <v>62</v>
      </c>
      <c r="C126" s="24"/>
      <c r="D126" s="25"/>
      <c r="F126" s="5">
        <f>SUM(H126:N126)</f>
        <v>1</v>
      </c>
      <c r="H126" s="17">
        <f>IFERROR(H125/$F125,0)</f>
        <v>0</v>
      </c>
      <c r="J126" s="17">
        <f>IFERROR(J125/$F125,0)</f>
        <v>0.82573696047331624</v>
      </c>
      <c r="L126" s="17">
        <f>IFERROR(L125/$F125,0)</f>
        <v>0.17426303952668384</v>
      </c>
      <c r="N126" s="17">
        <f>IFERROR(N125/$F125,0)</f>
        <v>0</v>
      </c>
      <c r="Q126" s="24"/>
    </row>
    <row r="127" spans="1:23" ht="13.5" customHeight="1" x14ac:dyDescent="0.2">
      <c r="C127" s="24"/>
      <c r="D127" s="25"/>
      <c r="F127" s="5"/>
      <c r="H127" s="17"/>
      <c r="J127" s="17"/>
      <c r="L127" s="17"/>
      <c r="N127" s="17"/>
      <c r="Q127" s="24"/>
    </row>
    <row r="128" spans="1:23" ht="13.5" customHeight="1" x14ac:dyDescent="0.2">
      <c r="A128" s="49">
        <f>A126+1</f>
        <v>63</v>
      </c>
      <c r="C128" s="10" t="s">
        <v>69</v>
      </c>
      <c r="D128" s="11" t="s">
        <v>48</v>
      </c>
      <c r="F128" s="4">
        <f>SUM(H128:N128)</f>
        <v>1</v>
      </c>
      <c r="H128" s="4">
        <v>0</v>
      </c>
      <c r="I128" s="4"/>
      <c r="J128" s="4">
        <v>1</v>
      </c>
      <c r="K128" s="4"/>
      <c r="L128" s="4">
        <v>0</v>
      </c>
      <c r="N128" s="4">
        <v>0</v>
      </c>
      <c r="Q128" s="10"/>
      <c r="T128" s="26"/>
      <c r="U128" s="26"/>
      <c r="V128" s="26"/>
      <c r="W128" s="26"/>
    </row>
    <row r="129" spans="1:17" ht="13.5" customHeight="1" x14ac:dyDescent="0.2">
      <c r="A129" s="49">
        <f>A128+1</f>
        <v>64</v>
      </c>
      <c r="C129" s="10"/>
      <c r="D129" s="11"/>
      <c r="F129" s="5">
        <f>SUM(H129:N129)</f>
        <v>1</v>
      </c>
      <c r="H129" s="17">
        <f>IFERROR(H128/$F128,0)</f>
        <v>0</v>
      </c>
      <c r="J129" s="17">
        <f>IFERROR(J128/$F128,0)</f>
        <v>1</v>
      </c>
      <c r="L129" s="17">
        <f>IFERROR(L128/$F128,0)</f>
        <v>0</v>
      </c>
      <c r="N129" s="17">
        <f>IFERROR(N128/$F128,0)</f>
        <v>0</v>
      </c>
      <c r="Q129" s="10"/>
    </row>
    <row r="130" spans="1:17" ht="13.5" customHeight="1" x14ac:dyDescent="0.2">
      <c r="C130" s="18"/>
      <c r="D130" s="11"/>
      <c r="Q130" s="18"/>
    </row>
    <row r="131" spans="1:17" ht="13.5" customHeight="1" x14ac:dyDescent="0.2">
      <c r="A131" s="49">
        <f>A129+1</f>
        <v>65</v>
      </c>
      <c r="C131" s="10" t="s">
        <v>70</v>
      </c>
      <c r="D131" s="11" t="s">
        <v>37</v>
      </c>
      <c r="F131" s="4">
        <f>SUM(H131:N131)</f>
        <v>566013.37989035703</v>
      </c>
      <c r="H131" s="4">
        <v>0</v>
      </c>
      <c r="I131" s="4"/>
      <c r="J131" s="4">
        <v>83033.542008632023</v>
      </c>
      <c r="K131" s="4"/>
      <c r="L131" s="4">
        <v>211742.30627404284</v>
      </c>
      <c r="N131" s="4">
        <v>271237.53160768218</v>
      </c>
      <c r="Q131" s="10"/>
    </row>
    <row r="132" spans="1:17" ht="13.5" customHeight="1" x14ac:dyDescent="0.2">
      <c r="A132" s="49">
        <f>A131+1</f>
        <v>66</v>
      </c>
      <c r="C132" s="10"/>
      <c r="D132" s="11"/>
      <c r="F132" s="5">
        <f>SUM(H132:N132)</f>
        <v>1</v>
      </c>
      <c r="H132" s="17">
        <f>IFERROR(H131/$F131,0)</f>
        <v>0</v>
      </c>
      <c r="J132" s="17">
        <f>IFERROR(J131/$F131,0)</f>
        <v>0.14669890316853734</v>
      </c>
      <c r="L132" s="17">
        <f>IFERROR(L131/$F131,0)</f>
        <v>0.37409417126333594</v>
      </c>
      <c r="N132" s="17">
        <f>IFERROR(N131/$F131,0)</f>
        <v>0.47920692556812677</v>
      </c>
      <c r="Q132" s="10"/>
    </row>
    <row r="133" spans="1:17" ht="13.5" customHeight="1" x14ac:dyDescent="0.25">
      <c r="C133" s="18"/>
      <c r="D133" s="20"/>
      <c r="Q133" s="18"/>
    </row>
    <row r="134" spans="1:17" ht="13.5" customHeight="1" x14ac:dyDescent="0.2">
      <c r="A134" s="49">
        <f>A132+1</f>
        <v>67</v>
      </c>
      <c r="C134" s="10" t="s">
        <v>71</v>
      </c>
      <c r="D134" s="11" t="s">
        <v>37</v>
      </c>
      <c r="F134" s="4">
        <f>SUM(H134:N134)</f>
        <v>-213039.49974216911</v>
      </c>
      <c r="H134" s="4">
        <v>0</v>
      </c>
      <c r="I134" s="4"/>
      <c r="J134" s="4">
        <v>-29423.043528013535</v>
      </c>
      <c r="K134" s="4"/>
      <c r="L134" s="4">
        <v>-77607.043173399012</v>
      </c>
      <c r="N134" s="4">
        <v>-106009.41304075655</v>
      </c>
      <c r="Q134" s="10"/>
    </row>
    <row r="135" spans="1:17" ht="13.5" customHeight="1" x14ac:dyDescent="0.2">
      <c r="A135" s="49">
        <f>A134+1</f>
        <v>68</v>
      </c>
      <c r="C135" s="10"/>
      <c r="D135" s="11"/>
      <c r="F135" s="5">
        <f>SUM(H135:N135)</f>
        <v>1</v>
      </c>
      <c r="H135" s="17">
        <f>IFERROR(H134/$F134,0)</f>
        <v>0</v>
      </c>
      <c r="J135" s="17">
        <f>IFERROR(J134/$F134,0)</f>
        <v>0.13811074267270976</v>
      </c>
      <c r="L135" s="17">
        <f>IFERROR(L134/$F134,0)</f>
        <v>0.36428476065388288</v>
      </c>
      <c r="N135" s="17">
        <f>IFERROR(N134/$F134,0)</f>
        <v>0.49760449667340734</v>
      </c>
      <c r="Q135" s="10"/>
    </row>
    <row r="136" spans="1:17" ht="13.5" customHeight="1" x14ac:dyDescent="0.25">
      <c r="C136" s="18"/>
      <c r="D136" s="20"/>
      <c r="Q136" s="18"/>
    </row>
    <row r="137" spans="1:17" ht="13.5" customHeight="1" x14ac:dyDescent="0.2">
      <c r="A137" s="49">
        <f>A135+1</f>
        <v>69</v>
      </c>
      <c r="C137" s="10" t="s">
        <v>72</v>
      </c>
      <c r="D137" s="11" t="s">
        <v>48</v>
      </c>
      <c r="F137" s="4">
        <f>SUM(H137:N137)</f>
        <v>1</v>
      </c>
      <c r="H137" s="4">
        <v>0</v>
      </c>
      <c r="I137" s="4"/>
      <c r="J137" s="4">
        <v>0</v>
      </c>
      <c r="K137" s="4"/>
      <c r="L137" s="4">
        <v>1</v>
      </c>
      <c r="N137" s="4">
        <v>0</v>
      </c>
      <c r="Q137" s="10"/>
    </row>
    <row r="138" spans="1:17" ht="13.5" customHeight="1" x14ac:dyDescent="0.2">
      <c r="A138" s="49">
        <f>A137+1</f>
        <v>70</v>
      </c>
      <c r="C138" s="10"/>
      <c r="D138" s="11"/>
      <c r="F138" s="5">
        <f>SUM(H138:N138)</f>
        <v>1</v>
      </c>
      <c r="H138" s="17">
        <f>IFERROR(H137/$F137,0)</f>
        <v>0</v>
      </c>
      <c r="J138" s="17">
        <f>IFERROR(J137/$F137,0)</f>
        <v>0</v>
      </c>
      <c r="L138" s="17">
        <f>IFERROR(L137/$F137,0)</f>
        <v>1</v>
      </c>
      <c r="N138" s="17">
        <f>IFERROR(N137/$F137,0)</f>
        <v>0</v>
      </c>
      <c r="Q138" s="10"/>
    </row>
    <row r="139" spans="1:17" ht="13.5" customHeight="1" x14ac:dyDescent="0.2">
      <c r="C139" s="10"/>
      <c r="D139" s="11"/>
      <c r="F139" s="5"/>
      <c r="H139" s="17"/>
      <c r="J139" s="17"/>
      <c r="L139" s="17"/>
      <c r="N139" s="17"/>
      <c r="Q139" s="10"/>
    </row>
    <row r="140" spans="1:17" ht="13.5" customHeight="1" x14ac:dyDescent="0.2">
      <c r="A140" s="49">
        <f>A138+1</f>
        <v>71</v>
      </c>
      <c r="C140" s="10" t="s">
        <v>73</v>
      </c>
      <c r="D140" s="11" t="s">
        <v>37</v>
      </c>
      <c r="F140" s="4">
        <f>SUM(H140:N140)</f>
        <v>56099.879742018238</v>
      </c>
      <c r="H140" s="4">
        <v>0</v>
      </c>
      <c r="I140" s="4"/>
      <c r="J140" s="4">
        <v>12127.286792026953</v>
      </c>
      <c r="K140" s="4"/>
      <c r="L140" s="4">
        <v>17163.793884536266</v>
      </c>
      <c r="N140" s="4">
        <v>26808.799065455016</v>
      </c>
      <c r="Q140" s="10"/>
    </row>
    <row r="141" spans="1:17" ht="13.5" customHeight="1" x14ac:dyDescent="0.2">
      <c r="A141" s="49">
        <f>A140+1</f>
        <v>72</v>
      </c>
      <c r="C141" s="10"/>
      <c r="D141" s="11"/>
      <c r="F141" s="5">
        <f>SUM(H141:N141)</f>
        <v>0.99999999999999989</v>
      </c>
      <c r="H141" s="17">
        <f>IFERROR(H140/$F140,0)</f>
        <v>0</v>
      </c>
      <c r="J141" s="17">
        <f>IFERROR(J140/$F140,0)</f>
        <v>0.21617313348612652</v>
      </c>
      <c r="L141" s="17">
        <f>IFERROR(L140/$F140,0)</f>
        <v>0.30595063596332023</v>
      </c>
      <c r="N141" s="17">
        <f>IFERROR(N140/$F140,0)</f>
        <v>0.47787623055055317</v>
      </c>
    </row>
    <row r="142" spans="1:17" ht="13.5" customHeight="1" x14ac:dyDescent="0.2">
      <c r="C142" s="18"/>
      <c r="D142" s="11"/>
    </row>
    <row r="143" spans="1:17" ht="13.5" customHeight="1" x14ac:dyDescent="0.2">
      <c r="C143" s="10"/>
      <c r="D143" s="11"/>
      <c r="F143" s="5"/>
      <c r="H143" s="17"/>
      <c r="J143" s="17"/>
      <c r="L143" s="17"/>
      <c r="N143" s="17"/>
    </row>
    <row r="144" spans="1:17" ht="13.5" customHeight="1" x14ac:dyDescent="0.2">
      <c r="H144" s="4"/>
    </row>
    <row r="145" spans="3:3" ht="13.5" customHeight="1" x14ac:dyDescent="0.2">
      <c r="C145" s="2"/>
    </row>
    <row r="146" spans="3:3" ht="13.5" customHeight="1" x14ac:dyDescent="0.2">
      <c r="C146" s="2"/>
    </row>
  </sheetData>
  <mergeCells count="6">
    <mergeCell ref="A101:N101"/>
    <mergeCell ref="A6:N6"/>
    <mergeCell ref="A7:N7"/>
    <mergeCell ref="A53:N53"/>
    <mergeCell ref="A54:N54"/>
    <mergeCell ref="A100:N100"/>
  </mergeCells>
  <pageMargins left="0.7" right="0.7" top="0.75" bottom="0.75" header="0.3" footer="0.3"/>
  <pageSetup scale="83" fitToHeight="0" orientation="landscape" r:id="rId1"/>
  <headerFooter>
    <oddHeader>&amp;R&amp;"Arial,Regular"&amp;10Filed: 2022-11-30
EB-2022-0200
Exhibit 7
Tab 3
Schedule 1
Attachment 12
Page &amp;P of 14</oddHeader>
  </headerFooter>
  <rowBreaks count="2" manualBreakCount="2">
    <brk id="47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16F1-0DE0-4EBB-970C-91FF17E4A342}">
  <dimension ref="A6:R94"/>
  <sheetViews>
    <sheetView view="pageLayout" zoomScaleNormal="100" zoomScaleSheetLayoutView="100" workbookViewId="0">
      <selection activeCell="H14" sqref="H14"/>
    </sheetView>
  </sheetViews>
  <sheetFormatPr defaultColWidth="9.140625" defaultRowHeight="12.75" x14ac:dyDescent="0.2"/>
  <cols>
    <col min="1" max="1" width="5.140625" style="49" customWidth="1"/>
    <col min="2" max="2" width="1.7109375" style="2" customWidth="1"/>
    <col min="3" max="3" width="30.7109375" style="2" customWidth="1"/>
    <col min="4" max="4" width="5.7109375" style="2" customWidth="1"/>
    <col min="5" max="5" width="1.7109375" style="2" customWidth="1"/>
    <col min="6" max="6" width="13.7109375" style="2" customWidth="1"/>
    <col min="7" max="7" width="1.7109375" style="2" customWidth="1"/>
    <col min="8" max="8" width="13.7109375" style="2" customWidth="1"/>
    <col min="9" max="9" width="1.7109375" style="2" customWidth="1"/>
    <col min="10" max="10" width="13.7109375" style="2" customWidth="1"/>
    <col min="11" max="11" width="1.7109375" style="2" customWidth="1"/>
    <col min="12" max="12" width="13.7109375" style="2" customWidth="1"/>
    <col min="13" max="13" width="1.7109375" style="2" customWidth="1"/>
    <col min="14" max="14" width="13.7109375" style="2" customWidth="1"/>
    <col min="15" max="15" width="1.7109375" style="2" customWidth="1"/>
    <col min="16" max="16" width="13.7109375" style="2" customWidth="1"/>
    <col min="17" max="17" width="1.7109375" style="2" customWidth="1"/>
    <col min="18" max="18" width="13.7109375" style="2" customWidth="1"/>
    <col min="19" max="16384" width="9.140625" style="2"/>
  </cols>
  <sheetData>
    <row r="6" spans="1:18" ht="15" customHeight="1" x14ac:dyDescent="0.2">
      <c r="A6" s="68" t="s">
        <v>182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1:18" ht="15" customHeight="1" x14ac:dyDescent="0.2">
      <c r="A7" s="68" t="s">
        <v>74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1:18" x14ac:dyDescent="0.2"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18" x14ac:dyDescent="0.2">
      <c r="A9" s="49" t="s">
        <v>173</v>
      </c>
      <c r="C9" s="49" t="s">
        <v>32</v>
      </c>
      <c r="H9" s="49" t="s">
        <v>75</v>
      </c>
      <c r="I9" s="49"/>
      <c r="J9" s="10" t="s">
        <v>76</v>
      </c>
      <c r="K9" s="10"/>
      <c r="L9" s="10" t="s">
        <v>76</v>
      </c>
      <c r="M9" s="27"/>
      <c r="N9" s="10" t="s">
        <v>77</v>
      </c>
      <c r="O9" s="27"/>
      <c r="P9" s="49" t="s">
        <v>77</v>
      </c>
      <c r="Q9" s="49"/>
      <c r="R9" s="49"/>
    </row>
    <row r="10" spans="1:18" x14ac:dyDescent="0.2">
      <c r="A10" s="50" t="s">
        <v>175</v>
      </c>
      <c r="C10" s="50" t="s">
        <v>183</v>
      </c>
      <c r="D10" s="50"/>
      <c r="F10" s="50" t="s">
        <v>1</v>
      </c>
      <c r="H10" s="50" t="s">
        <v>78</v>
      </c>
      <c r="I10" s="49"/>
      <c r="J10" s="50" t="s">
        <v>79</v>
      </c>
      <c r="K10" s="49"/>
      <c r="L10" s="50" t="s">
        <v>80</v>
      </c>
      <c r="M10" s="49"/>
      <c r="N10" s="50" t="s">
        <v>81</v>
      </c>
      <c r="O10" s="49"/>
      <c r="P10" s="50" t="s">
        <v>80</v>
      </c>
      <c r="Q10" s="49"/>
      <c r="R10" s="50" t="s">
        <v>82</v>
      </c>
    </row>
    <row r="11" spans="1:18" x14ac:dyDescent="0.2">
      <c r="F11" s="49" t="s">
        <v>177</v>
      </c>
      <c r="G11" s="49"/>
      <c r="H11" s="52" t="s">
        <v>178</v>
      </c>
      <c r="I11" s="49"/>
      <c r="J11" s="52" t="s">
        <v>179</v>
      </c>
      <c r="K11" s="49"/>
      <c r="L11" s="52" t="s">
        <v>180</v>
      </c>
      <c r="M11" s="49"/>
      <c r="N11" s="52" t="s">
        <v>181</v>
      </c>
      <c r="P11" s="52" t="s">
        <v>184</v>
      </c>
      <c r="Q11" s="49"/>
      <c r="R11" s="52" t="s">
        <v>185</v>
      </c>
    </row>
    <row r="13" spans="1:18" x14ac:dyDescent="0.2">
      <c r="A13" s="49">
        <v>1</v>
      </c>
      <c r="C13" s="49" t="s">
        <v>83</v>
      </c>
      <c r="D13" s="11" t="s">
        <v>48</v>
      </c>
      <c r="F13" s="4">
        <f>SUM(H13:R13)</f>
        <v>1</v>
      </c>
      <c r="H13" s="4">
        <v>0</v>
      </c>
      <c r="I13" s="4"/>
      <c r="J13" s="4">
        <v>0</v>
      </c>
      <c r="K13" s="4"/>
      <c r="L13" s="4">
        <v>0</v>
      </c>
      <c r="M13" s="4"/>
      <c r="N13" s="4">
        <v>0</v>
      </c>
      <c r="O13" s="4"/>
      <c r="P13" s="4">
        <v>0</v>
      </c>
      <c r="R13" s="2">
        <v>1</v>
      </c>
    </row>
    <row r="14" spans="1:18" x14ac:dyDescent="0.2">
      <c r="A14" s="49">
        <f>A13+1</f>
        <v>2</v>
      </c>
      <c r="C14" s="49"/>
      <c r="D14" s="11"/>
      <c r="F14" s="17">
        <f>SUM(H14:R14)</f>
        <v>1</v>
      </c>
      <c r="H14" s="17">
        <f>H13/$F13</f>
        <v>0</v>
      </c>
      <c r="J14" s="17">
        <f>J13/$F13</f>
        <v>0</v>
      </c>
      <c r="K14" s="17"/>
      <c r="L14" s="17">
        <f>L13/$F13</f>
        <v>0</v>
      </c>
      <c r="N14" s="17">
        <f>N13/$F13</f>
        <v>0</v>
      </c>
      <c r="P14" s="17">
        <f>P13/$F13</f>
        <v>0</v>
      </c>
      <c r="R14" s="17">
        <f>R13/$F13</f>
        <v>1</v>
      </c>
    </row>
    <row r="15" spans="1:18" x14ac:dyDescent="0.2">
      <c r="D15" s="11"/>
    </row>
    <row r="16" spans="1:18" x14ac:dyDescent="0.2">
      <c r="A16" s="49">
        <f>A14+1</f>
        <v>3</v>
      </c>
      <c r="C16" s="49" t="s">
        <v>84</v>
      </c>
      <c r="D16" s="11" t="s">
        <v>37</v>
      </c>
      <c r="F16" s="4">
        <f>SUM(H16:R16)</f>
        <v>3112816.4694699193</v>
      </c>
      <c r="G16" s="4"/>
      <c r="H16" s="4">
        <v>2728040.5732561182</v>
      </c>
      <c r="I16" s="4"/>
      <c r="J16" s="4">
        <v>175236.13783085361</v>
      </c>
      <c r="K16" s="4"/>
      <c r="L16" s="4">
        <v>23590.657623593441</v>
      </c>
      <c r="M16" s="4"/>
      <c r="N16" s="4">
        <v>162050.40026244638</v>
      </c>
      <c r="O16" s="4"/>
      <c r="P16" s="4">
        <v>23898.700496907863</v>
      </c>
      <c r="R16" s="4">
        <v>0</v>
      </c>
    </row>
    <row r="17" spans="1:18" x14ac:dyDescent="0.2">
      <c r="A17" s="49">
        <f>A16+1</f>
        <v>4</v>
      </c>
      <c r="C17" s="49"/>
      <c r="D17" s="11"/>
      <c r="F17" s="17">
        <f>SUM(H17:R17)</f>
        <v>1</v>
      </c>
      <c r="H17" s="17">
        <f>H16/$F16</f>
        <v>0.87638979040761611</v>
      </c>
      <c r="J17" s="17">
        <f>J16/$F16</f>
        <v>5.6295043266940348E-2</v>
      </c>
      <c r="K17" s="17"/>
      <c r="L17" s="17">
        <f>L16/$F16</f>
        <v>7.5785571860620127E-3</v>
      </c>
      <c r="N17" s="17">
        <f>N16/$F16</f>
        <v>5.205909241737014E-2</v>
      </c>
      <c r="P17" s="17">
        <f>P16/$F16</f>
        <v>7.6775167220114217E-3</v>
      </c>
      <c r="R17" s="17">
        <f>R16/$F16</f>
        <v>0</v>
      </c>
    </row>
    <row r="18" spans="1:18" x14ac:dyDescent="0.2">
      <c r="D18" s="11"/>
    </row>
    <row r="19" spans="1:18" x14ac:dyDescent="0.2">
      <c r="A19" s="49">
        <f>A17+1</f>
        <v>5</v>
      </c>
      <c r="C19" s="49" t="s">
        <v>85</v>
      </c>
      <c r="D19" s="11" t="s">
        <v>48</v>
      </c>
      <c r="F19" s="4">
        <f>SUM(H19:R19)</f>
        <v>337286.53809329995</v>
      </c>
      <c r="H19" s="4">
        <v>0</v>
      </c>
      <c r="I19" s="4"/>
      <c r="J19" s="4">
        <v>175236.13783085361</v>
      </c>
      <c r="K19" s="4"/>
      <c r="L19" s="4">
        <v>0</v>
      </c>
      <c r="M19" s="4"/>
      <c r="N19" s="4">
        <v>162050.40026244638</v>
      </c>
      <c r="O19" s="4"/>
      <c r="P19" s="4">
        <v>0</v>
      </c>
      <c r="Q19" s="4"/>
      <c r="R19" s="4">
        <v>0</v>
      </c>
    </row>
    <row r="20" spans="1:18" x14ac:dyDescent="0.2">
      <c r="A20" s="49">
        <f>A19+1</f>
        <v>6</v>
      </c>
      <c r="C20" s="24"/>
      <c r="D20" s="11"/>
      <c r="F20" s="17">
        <f>SUM(H20:R20)</f>
        <v>1</v>
      </c>
      <c r="H20" s="17">
        <f>H19/$F19</f>
        <v>0</v>
      </c>
      <c r="J20" s="17">
        <f>J19/$F19</f>
        <v>0.51954678897495732</v>
      </c>
      <c r="K20" s="17"/>
      <c r="L20" s="17">
        <f>L19/$F19</f>
        <v>0</v>
      </c>
      <c r="N20" s="17">
        <f>N19/$F19</f>
        <v>0.48045321102504279</v>
      </c>
      <c r="P20" s="17">
        <f>P19/$F19</f>
        <v>0</v>
      </c>
      <c r="R20" s="17">
        <f>R19/$F19</f>
        <v>0</v>
      </c>
    </row>
    <row r="94" spans="2:2" x14ac:dyDescent="0.2">
      <c r="B94" s="53"/>
    </row>
  </sheetData>
  <mergeCells count="3">
    <mergeCell ref="C8:R8"/>
    <mergeCell ref="A6:R6"/>
    <mergeCell ref="A7:R7"/>
  </mergeCells>
  <pageMargins left="0.7" right="0.7" top="0.75" bottom="0.75" header="0.3" footer="0.3"/>
  <pageSetup scale="81" firstPageNumber="4" fitToWidth="0" fitToHeight="0" orientation="landscape" useFirstPageNumber="1" r:id="rId1"/>
  <headerFooter>
    <oddHeader>&amp;R&amp;"Arial,Regular"&amp;10Filed: 2022-11-30
EB-2022-0200
Exhibit 7
Tab 3
Schedule 1
Attachment 12
Page &amp;P of 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941CA-208D-4FDE-9520-F4210C67A7CC}">
  <dimension ref="A6:P106"/>
  <sheetViews>
    <sheetView view="pageLayout" zoomScaleNormal="90" zoomScaleSheetLayoutView="100" workbookViewId="0">
      <selection activeCell="C45" sqref="C45"/>
    </sheetView>
  </sheetViews>
  <sheetFormatPr defaultColWidth="9.140625" defaultRowHeight="12.75" x14ac:dyDescent="0.2"/>
  <cols>
    <col min="1" max="1" width="5.140625" style="49" customWidth="1"/>
    <col min="2" max="2" width="1.7109375" style="2" customWidth="1"/>
    <col min="3" max="3" width="30.7109375" style="2" customWidth="1"/>
    <col min="4" max="4" width="5.7109375" style="2" customWidth="1"/>
    <col min="5" max="5" width="1.7109375" style="2" customWidth="1"/>
    <col min="6" max="6" width="13.7109375" style="2" customWidth="1"/>
    <col min="7" max="7" width="1.7109375" style="2" customWidth="1"/>
    <col min="8" max="8" width="13.7109375" style="2" customWidth="1"/>
    <col min="9" max="9" width="1.7109375" style="2" customWidth="1"/>
    <col min="10" max="10" width="13.7109375" style="2" customWidth="1"/>
    <col min="11" max="11" width="1.7109375" style="2" customWidth="1"/>
    <col min="12" max="12" width="13.7109375" style="2" customWidth="1"/>
    <col min="13" max="13" width="1.7109375" style="2" customWidth="1"/>
    <col min="14" max="14" width="13.7109375" style="2" customWidth="1"/>
    <col min="15" max="26" width="9.140625" style="2"/>
    <col min="27" max="27" width="13.7109375" style="2" customWidth="1"/>
    <col min="28" max="28" width="1.7109375" style="2" customWidth="1"/>
    <col min="29" max="29" width="13.7109375" style="2" customWidth="1"/>
    <col min="30" max="30" width="1.7109375" style="2" customWidth="1"/>
    <col min="31" max="31" width="13.7109375" style="2" customWidth="1"/>
    <col min="32" max="32" width="1.7109375" style="2" customWidth="1"/>
    <col min="33" max="33" width="13.7109375" style="2" customWidth="1"/>
    <col min="34" max="16384" width="9.140625" style="2"/>
  </cols>
  <sheetData>
    <row r="6" spans="1:16" ht="15" customHeight="1" x14ac:dyDescent="0.2">
      <c r="A6" s="68" t="s">
        <v>182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6" ht="15" customHeight="1" x14ac:dyDescent="0.2">
      <c r="A7" s="68" t="s">
        <v>186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9" spans="1:16" x14ac:dyDescent="0.2">
      <c r="A9" s="49" t="s">
        <v>173</v>
      </c>
      <c r="C9" s="49" t="s">
        <v>33</v>
      </c>
      <c r="H9" s="49"/>
      <c r="L9" s="49" t="s">
        <v>86</v>
      </c>
      <c r="N9" s="49" t="s">
        <v>33</v>
      </c>
    </row>
    <row r="10" spans="1:16" x14ac:dyDescent="0.2">
      <c r="A10" s="50" t="s">
        <v>175</v>
      </c>
      <c r="C10" s="50" t="s">
        <v>183</v>
      </c>
      <c r="D10" s="50"/>
      <c r="F10" s="50" t="s">
        <v>1</v>
      </c>
      <c r="H10" s="50" t="s">
        <v>87</v>
      </c>
      <c r="J10" s="9" t="s">
        <v>88</v>
      </c>
      <c r="L10" s="50" t="s">
        <v>89</v>
      </c>
      <c r="N10" s="50" t="s">
        <v>80</v>
      </c>
    </row>
    <row r="11" spans="1:16" x14ac:dyDescent="0.2">
      <c r="F11" s="49" t="s">
        <v>177</v>
      </c>
      <c r="G11" s="49"/>
      <c r="H11" s="52" t="s">
        <v>178</v>
      </c>
      <c r="I11" s="49"/>
      <c r="J11" s="52" t="s">
        <v>179</v>
      </c>
      <c r="K11" s="49"/>
      <c r="L11" s="52" t="s">
        <v>180</v>
      </c>
      <c r="M11" s="49"/>
      <c r="N11" s="52" t="s">
        <v>181</v>
      </c>
    </row>
    <row r="13" spans="1:16" x14ac:dyDescent="0.2">
      <c r="A13" s="49">
        <v>1</v>
      </c>
      <c r="C13" s="10" t="s">
        <v>90</v>
      </c>
      <c r="D13" s="11" t="s">
        <v>37</v>
      </c>
      <c r="F13" s="4">
        <f>SUM(H13:N13)</f>
        <v>32021.043297775072</v>
      </c>
      <c r="H13" s="4">
        <v>32021.043297775072</v>
      </c>
      <c r="I13" s="4"/>
      <c r="J13" s="4">
        <v>0</v>
      </c>
      <c r="K13" s="4"/>
      <c r="L13" s="4">
        <v>0</v>
      </c>
      <c r="M13" s="4"/>
      <c r="N13" s="4">
        <v>0</v>
      </c>
      <c r="P13" s="10"/>
    </row>
    <row r="14" spans="1:16" x14ac:dyDescent="0.2">
      <c r="A14" s="49">
        <f>A13+1</f>
        <v>2</v>
      </c>
      <c r="C14" s="10"/>
      <c r="D14" s="11"/>
      <c r="F14" s="17">
        <f>SUM(H14:N14)</f>
        <v>1</v>
      </c>
      <c r="H14" s="17">
        <f>IFERROR(H13/$F13,0)</f>
        <v>1</v>
      </c>
      <c r="J14" s="17">
        <f>IFERROR(J13/$F13,0)</f>
        <v>0</v>
      </c>
      <c r="L14" s="17">
        <f>IFERROR(L13/$F13,0)</f>
        <v>0</v>
      </c>
      <c r="N14" s="17">
        <f>IFERROR(N13/$F13,0)</f>
        <v>0</v>
      </c>
      <c r="P14" s="10"/>
    </row>
    <row r="15" spans="1:16" x14ac:dyDescent="0.2">
      <c r="C15" s="18"/>
      <c r="D15" s="18"/>
      <c r="P15" s="18"/>
    </row>
    <row r="16" spans="1:16" x14ac:dyDescent="0.2">
      <c r="A16" s="49">
        <f>A14+1</f>
        <v>3</v>
      </c>
      <c r="C16" s="10" t="s">
        <v>91</v>
      </c>
      <c r="D16" s="11" t="s">
        <v>37</v>
      </c>
      <c r="F16" s="4">
        <f>SUM(H16:N16)</f>
        <v>-17452.974556718505</v>
      </c>
      <c r="H16" s="4">
        <v>-17452.974556718505</v>
      </c>
      <c r="I16" s="4"/>
      <c r="J16" s="4">
        <v>0</v>
      </c>
      <c r="K16" s="4"/>
      <c r="L16" s="4">
        <v>0</v>
      </c>
      <c r="M16" s="4"/>
      <c r="N16" s="4">
        <v>0</v>
      </c>
      <c r="P16" s="10"/>
    </row>
    <row r="17" spans="1:16" x14ac:dyDescent="0.2">
      <c r="A17" s="49">
        <f>A16+1</f>
        <v>4</v>
      </c>
      <c r="C17" s="10"/>
      <c r="D17" s="11"/>
      <c r="F17" s="17">
        <f>SUM(H17:N17)</f>
        <v>1</v>
      </c>
      <c r="H17" s="17">
        <f>IFERROR(H16/$F16,0)</f>
        <v>1</v>
      </c>
      <c r="J17" s="17">
        <f>IFERROR(J16/$F16,0)</f>
        <v>0</v>
      </c>
      <c r="L17" s="17">
        <f>IFERROR(L16/$F16,0)</f>
        <v>0</v>
      </c>
      <c r="N17" s="17">
        <f>IFERROR(N16/$F16,0)</f>
        <v>0</v>
      </c>
      <c r="P17" s="10"/>
    </row>
    <row r="18" spans="1:16" x14ac:dyDescent="0.2">
      <c r="C18" s="18"/>
      <c r="D18" s="18"/>
      <c r="P18" s="18"/>
    </row>
    <row r="19" spans="1:16" x14ac:dyDescent="0.2">
      <c r="A19" s="49">
        <f>A17+1</f>
        <v>5</v>
      </c>
      <c r="C19" s="10" t="s">
        <v>92</v>
      </c>
      <c r="D19" s="11" t="s">
        <v>37</v>
      </c>
      <c r="F19" s="4">
        <f>SUM(H19:N19)</f>
        <v>7.3027000000000006</v>
      </c>
      <c r="H19" s="4">
        <v>7.3027000000000006</v>
      </c>
      <c r="I19" s="4"/>
      <c r="J19" s="4">
        <v>0</v>
      </c>
      <c r="K19" s="4"/>
      <c r="L19" s="4">
        <v>0</v>
      </c>
      <c r="M19" s="4"/>
      <c r="N19" s="4">
        <v>0</v>
      </c>
      <c r="P19" s="10"/>
    </row>
    <row r="20" spans="1:16" x14ac:dyDescent="0.2">
      <c r="A20" s="49">
        <f>A19+1</f>
        <v>6</v>
      </c>
      <c r="C20" s="10"/>
      <c r="D20" s="11"/>
      <c r="F20" s="17">
        <f>SUM(H20:N20)</f>
        <v>1</v>
      </c>
      <c r="H20" s="17">
        <f>IFERROR(H19/$F19,0)</f>
        <v>1</v>
      </c>
      <c r="J20" s="17">
        <f>IFERROR(J19/$F19,0)</f>
        <v>0</v>
      </c>
      <c r="L20" s="17">
        <f>IFERROR(L19/$F19,0)</f>
        <v>0</v>
      </c>
      <c r="N20" s="17">
        <f>IFERROR(N19/$F19,0)</f>
        <v>0</v>
      </c>
      <c r="P20" s="10"/>
    </row>
    <row r="21" spans="1:16" ht="15" x14ac:dyDescent="0.25">
      <c r="C21" s="19"/>
      <c r="D21" s="18"/>
      <c r="F21"/>
      <c r="P21" s="19"/>
    </row>
    <row r="22" spans="1:16" x14ac:dyDescent="0.2">
      <c r="A22" s="49">
        <f>A20+1</f>
        <v>7</v>
      </c>
      <c r="C22" s="10" t="s">
        <v>93</v>
      </c>
      <c r="D22" s="11" t="s">
        <v>48</v>
      </c>
      <c r="F22" s="4">
        <f>SUM(H22:N22)</f>
        <v>1640.1810497976596</v>
      </c>
      <c r="H22" s="4">
        <v>1640.1810497976596</v>
      </c>
      <c r="I22" s="4"/>
      <c r="J22" s="4">
        <v>0</v>
      </c>
      <c r="K22" s="4"/>
      <c r="L22" s="4">
        <v>0</v>
      </c>
      <c r="M22" s="4"/>
      <c r="N22" s="4">
        <v>0</v>
      </c>
      <c r="P22" s="10"/>
    </row>
    <row r="23" spans="1:16" x14ac:dyDescent="0.2">
      <c r="A23" s="49">
        <f>A22+1</f>
        <v>8</v>
      </c>
      <c r="C23" s="10"/>
      <c r="D23" s="18"/>
      <c r="F23" s="17">
        <f>SUM(H23:N23)</f>
        <v>1</v>
      </c>
      <c r="H23" s="17">
        <f>IFERROR(H22/$F22,0)</f>
        <v>1</v>
      </c>
      <c r="J23" s="17">
        <f>IFERROR(J22/$F22,0)</f>
        <v>0</v>
      </c>
      <c r="L23" s="17">
        <f>IFERROR(L22/$F22,0)</f>
        <v>0</v>
      </c>
      <c r="N23" s="17">
        <f>IFERROR(N22/$F22,0)</f>
        <v>0</v>
      </c>
      <c r="P23" s="10"/>
    </row>
    <row r="24" spans="1:16" x14ac:dyDescent="0.2">
      <c r="C24" s="18"/>
      <c r="D24" s="18"/>
      <c r="P24" s="18"/>
    </row>
    <row r="25" spans="1:16" x14ac:dyDescent="0.2">
      <c r="A25" s="49">
        <f>A23+1</f>
        <v>9</v>
      </c>
      <c r="C25" s="10" t="s">
        <v>94</v>
      </c>
      <c r="D25" s="11" t="s">
        <v>37</v>
      </c>
      <c r="F25" s="4">
        <f>SUM(H25:N25)</f>
        <v>8437.2249179863848</v>
      </c>
      <c r="H25" s="4">
        <v>8437.2249179863848</v>
      </c>
      <c r="I25" s="4"/>
      <c r="J25" s="4">
        <v>0</v>
      </c>
      <c r="K25" s="4"/>
      <c r="L25" s="4">
        <v>0</v>
      </c>
      <c r="M25" s="4"/>
      <c r="N25" s="4">
        <v>0</v>
      </c>
      <c r="P25" s="10"/>
    </row>
    <row r="26" spans="1:16" x14ac:dyDescent="0.2">
      <c r="A26" s="49">
        <f>A25+1</f>
        <v>10</v>
      </c>
      <c r="C26" s="10"/>
      <c r="D26" s="11"/>
      <c r="F26" s="17">
        <f>SUM(H26:N26)</f>
        <v>1</v>
      </c>
      <c r="H26" s="17">
        <f>IFERROR(H25/$F25,0)</f>
        <v>1</v>
      </c>
      <c r="J26" s="17">
        <f>IFERROR(J25/$F25,0)</f>
        <v>0</v>
      </c>
      <c r="L26" s="17">
        <f>IFERROR(L25/$F25,0)</f>
        <v>0</v>
      </c>
      <c r="N26" s="17">
        <f>IFERROR(N25/$F25,0)</f>
        <v>0</v>
      </c>
      <c r="P26" s="10"/>
    </row>
    <row r="27" spans="1:16" x14ac:dyDescent="0.2">
      <c r="C27" s="18"/>
      <c r="D27" s="18"/>
      <c r="P27" s="18"/>
    </row>
    <row r="28" spans="1:16" x14ac:dyDescent="0.2">
      <c r="A28" s="49">
        <f>A26+1</f>
        <v>11</v>
      </c>
      <c r="C28" s="10" t="s">
        <v>95</v>
      </c>
      <c r="D28" s="11" t="s">
        <v>37</v>
      </c>
      <c r="F28" s="4">
        <f>SUM(H28:N28)</f>
        <v>-3182.3723924816295</v>
      </c>
      <c r="H28" s="4">
        <v>-3182.3723924816295</v>
      </c>
      <c r="I28" s="4"/>
      <c r="J28" s="4">
        <v>0</v>
      </c>
      <c r="K28" s="4"/>
      <c r="L28" s="4">
        <v>0</v>
      </c>
      <c r="M28" s="4"/>
      <c r="N28" s="4">
        <v>0</v>
      </c>
      <c r="P28" s="10"/>
    </row>
    <row r="29" spans="1:16" x14ac:dyDescent="0.2">
      <c r="A29" s="49">
        <f>A28+1</f>
        <v>12</v>
      </c>
      <c r="C29" s="10"/>
      <c r="D29" s="11"/>
      <c r="F29" s="17">
        <f>SUM(H29:N29)</f>
        <v>1</v>
      </c>
      <c r="H29" s="17">
        <f>IFERROR(H28/$F28,0)</f>
        <v>1</v>
      </c>
      <c r="J29" s="17">
        <f>IFERROR(J28/$F28,0)</f>
        <v>0</v>
      </c>
      <c r="L29" s="17">
        <f>IFERROR(L28/$F28,0)</f>
        <v>0</v>
      </c>
      <c r="N29" s="17">
        <f>IFERROR(N28/$F28,0)</f>
        <v>0</v>
      </c>
      <c r="P29" s="10"/>
    </row>
    <row r="30" spans="1:16" x14ac:dyDescent="0.2">
      <c r="C30" s="18"/>
      <c r="D30" s="18"/>
      <c r="P30" s="18"/>
    </row>
    <row r="31" spans="1:16" x14ac:dyDescent="0.2">
      <c r="A31" s="49">
        <f>A29+1</f>
        <v>13</v>
      </c>
      <c r="C31" s="10" t="s">
        <v>96</v>
      </c>
      <c r="D31" s="11" t="s">
        <v>37</v>
      </c>
      <c r="F31" s="4">
        <f>SUM(H31:N31)</f>
        <v>700.84706149023225</v>
      </c>
      <c r="H31" s="4">
        <v>0</v>
      </c>
      <c r="I31" s="4"/>
      <c r="J31" s="4">
        <v>0</v>
      </c>
      <c r="K31" s="4"/>
      <c r="L31" s="4">
        <v>0</v>
      </c>
      <c r="M31" s="4"/>
      <c r="N31" s="4">
        <v>700.84706149023225</v>
      </c>
      <c r="P31" s="10"/>
    </row>
    <row r="32" spans="1:16" x14ac:dyDescent="0.2">
      <c r="A32" s="49">
        <f>A31+1</f>
        <v>14</v>
      </c>
      <c r="C32" s="10"/>
      <c r="D32" s="18"/>
      <c r="F32" s="17">
        <f>SUM(H32:N32)</f>
        <v>1</v>
      </c>
      <c r="H32" s="17">
        <f>IFERROR(H31/$F31,0)</f>
        <v>0</v>
      </c>
      <c r="J32" s="17">
        <f>IFERROR(J31/$F31,0)</f>
        <v>0</v>
      </c>
      <c r="L32" s="17">
        <f>IFERROR(L31/$F31,0)</f>
        <v>0</v>
      </c>
      <c r="N32" s="17">
        <f>IFERROR(N31/$F31,0)</f>
        <v>1</v>
      </c>
      <c r="P32" s="10"/>
    </row>
    <row r="33" spans="1:16" x14ac:dyDescent="0.2">
      <c r="C33" s="10"/>
      <c r="D33" s="18"/>
      <c r="F33" s="17"/>
      <c r="H33" s="17"/>
      <c r="J33" s="17"/>
      <c r="L33" s="17"/>
      <c r="N33" s="17"/>
      <c r="P33" s="10"/>
    </row>
    <row r="34" spans="1:16" x14ac:dyDescent="0.2">
      <c r="A34" s="49">
        <f>A32+1</f>
        <v>15</v>
      </c>
      <c r="C34" s="10" t="s">
        <v>97</v>
      </c>
      <c r="D34" s="11" t="s">
        <v>37</v>
      </c>
      <c r="F34" s="4">
        <f>SUM(H34:N34)</f>
        <v>100</v>
      </c>
      <c r="G34" s="28"/>
      <c r="H34" s="29">
        <v>50</v>
      </c>
      <c r="I34" s="29"/>
      <c r="J34" s="29">
        <v>46.087614707589566</v>
      </c>
      <c r="K34" s="29"/>
      <c r="L34" s="29">
        <v>3.9123852924104372</v>
      </c>
      <c r="M34" s="29"/>
      <c r="N34" s="29">
        <v>0</v>
      </c>
      <c r="P34" s="10"/>
    </row>
    <row r="35" spans="1:16" x14ac:dyDescent="0.2">
      <c r="A35" s="49">
        <f>A34+1</f>
        <v>16</v>
      </c>
      <c r="C35" s="10"/>
      <c r="D35" s="11"/>
      <c r="F35" s="17">
        <f>SUM(H35:N35)</f>
        <v>1</v>
      </c>
      <c r="H35" s="17">
        <f>IFERROR(H34/$F34,0)</f>
        <v>0.5</v>
      </c>
      <c r="J35" s="17">
        <f>IFERROR(J34/$F34,0)</f>
        <v>0.46087614707589564</v>
      </c>
      <c r="L35" s="17">
        <f>IFERROR(L34/$F34,0)</f>
        <v>3.912385292410437E-2</v>
      </c>
      <c r="N35" s="17">
        <f>IFERROR(N34/$F34,0)</f>
        <v>0</v>
      </c>
      <c r="P35" s="10"/>
    </row>
    <row r="36" spans="1:16" x14ac:dyDescent="0.2">
      <c r="C36" s="18"/>
      <c r="D36" s="18"/>
      <c r="E36" s="30"/>
      <c r="F36" s="30"/>
      <c r="H36" s="17"/>
      <c r="J36" s="17"/>
      <c r="L36" s="17"/>
      <c r="N36" s="17"/>
      <c r="P36" s="18"/>
    </row>
    <row r="37" spans="1:16" x14ac:dyDescent="0.2">
      <c r="A37" s="49">
        <f>A35+1</f>
        <v>17</v>
      </c>
      <c r="C37" s="10" t="s">
        <v>98</v>
      </c>
      <c r="D37" s="11" t="s">
        <v>48</v>
      </c>
      <c r="F37" s="4">
        <f>SUM(H37:N37)</f>
        <v>1</v>
      </c>
      <c r="G37" s="4"/>
      <c r="H37" s="4">
        <v>1</v>
      </c>
      <c r="I37" s="4"/>
      <c r="J37" s="4">
        <v>0</v>
      </c>
      <c r="K37" s="4"/>
      <c r="L37" s="4">
        <v>0</v>
      </c>
      <c r="M37" s="4"/>
      <c r="N37" s="4">
        <v>0</v>
      </c>
      <c r="P37" s="10"/>
    </row>
    <row r="38" spans="1:16" x14ac:dyDescent="0.2">
      <c r="A38" s="49">
        <f>A37+1</f>
        <v>18</v>
      </c>
      <c r="C38" s="10"/>
      <c r="D38" s="18"/>
      <c r="F38" s="17">
        <f>SUM(H38:N38)</f>
        <v>1</v>
      </c>
      <c r="H38" s="17">
        <f>IFERROR(H37/$F37,0)</f>
        <v>1</v>
      </c>
      <c r="J38" s="17">
        <f>IFERROR(J37/$F37,0)</f>
        <v>0</v>
      </c>
      <c r="L38" s="17">
        <f>IFERROR(L37/$F37,0)</f>
        <v>0</v>
      </c>
      <c r="N38" s="17">
        <f>IFERROR(N37/$F37,0)</f>
        <v>0</v>
      </c>
      <c r="P38" s="10"/>
    </row>
    <row r="39" spans="1:16" x14ac:dyDescent="0.2">
      <c r="C39" s="18"/>
      <c r="D39" s="18"/>
      <c r="P39" s="18"/>
    </row>
    <row r="40" spans="1:16" x14ac:dyDescent="0.2">
      <c r="A40" s="49">
        <f>A38+1</f>
        <v>19</v>
      </c>
      <c r="C40" s="10" t="s">
        <v>99</v>
      </c>
      <c r="D40" s="11" t="s">
        <v>37</v>
      </c>
      <c r="F40" s="4">
        <f>SUM(H40:N40)</f>
        <v>648411.24997650366</v>
      </c>
      <c r="H40" s="4">
        <v>0</v>
      </c>
      <c r="I40" s="4"/>
      <c r="J40" s="4">
        <v>591069.21767275734</v>
      </c>
      <c r="K40" s="4"/>
      <c r="L40" s="4">
        <v>57342.03230374628</v>
      </c>
      <c r="M40" s="4"/>
      <c r="N40" s="4">
        <v>0</v>
      </c>
      <c r="P40" s="10"/>
    </row>
    <row r="41" spans="1:16" x14ac:dyDescent="0.2">
      <c r="A41" s="49">
        <f>A40+1</f>
        <v>20</v>
      </c>
      <c r="C41" s="10"/>
      <c r="D41" s="11"/>
      <c r="F41" s="17">
        <f>SUM(H41:N41)</f>
        <v>1</v>
      </c>
      <c r="H41" s="17">
        <f>IFERROR(H40/$F40,0)</f>
        <v>0</v>
      </c>
      <c r="I41" s="4"/>
      <c r="J41" s="17">
        <f>IFERROR(J40/$F40,0)</f>
        <v>0.9115653340286366</v>
      </c>
      <c r="K41" s="4"/>
      <c r="L41" s="17">
        <f>IFERROR(L40/$F40,0)</f>
        <v>8.8434665971363347E-2</v>
      </c>
      <c r="N41" s="17">
        <f>IFERROR(N40/$F40,0)</f>
        <v>0</v>
      </c>
      <c r="P41" s="10"/>
    </row>
    <row r="42" spans="1:16" x14ac:dyDescent="0.2">
      <c r="C42" s="10"/>
      <c r="D42" s="18"/>
      <c r="F42" s="4"/>
      <c r="H42" s="4"/>
      <c r="I42" s="4"/>
      <c r="J42" s="4"/>
      <c r="K42" s="4"/>
      <c r="L42" s="4"/>
      <c r="N42" s="4"/>
      <c r="P42" s="10"/>
    </row>
    <row r="43" spans="1:16" x14ac:dyDescent="0.2">
      <c r="A43" s="49">
        <f>A41+1</f>
        <v>21</v>
      </c>
      <c r="C43" s="10" t="s">
        <v>100</v>
      </c>
      <c r="D43" s="11" t="s">
        <v>48</v>
      </c>
      <c r="F43" s="4">
        <f>SUM(H43:N43)</f>
        <v>656513.92106796801</v>
      </c>
      <c r="H43" s="4">
        <v>493259.05734751967</v>
      </c>
      <c r="I43" s="4"/>
      <c r="J43" s="4">
        <v>163254.86372044834</v>
      </c>
      <c r="K43" s="4"/>
      <c r="L43" s="4">
        <v>0</v>
      </c>
      <c r="M43" s="4"/>
      <c r="N43" s="4">
        <v>0</v>
      </c>
      <c r="P43" s="10"/>
    </row>
    <row r="44" spans="1:16" x14ac:dyDescent="0.2">
      <c r="A44" s="49">
        <f>A43+1</f>
        <v>22</v>
      </c>
      <c r="C44" s="10"/>
      <c r="D44" s="18"/>
      <c r="F44" s="17">
        <f>SUM(H44:N44)</f>
        <v>1</v>
      </c>
      <c r="H44" s="17">
        <f>IFERROR(H43/$F43,0)</f>
        <v>0.75133069005623299</v>
      </c>
      <c r="J44" s="17">
        <f>IFERROR(J43/$F43,0)</f>
        <v>0.24866930994376701</v>
      </c>
      <c r="L44" s="17">
        <f>IFERROR(L43/$F43,0)</f>
        <v>0</v>
      </c>
      <c r="N44" s="17">
        <f>IFERROR(N43/$F43,0)</f>
        <v>0</v>
      </c>
      <c r="P44" s="10"/>
    </row>
    <row r="45" spans="1:16" x14ac:dyDescent="0.2">
      <c r="C45" s="10"/>
      <c r="D45" s="18"/>
      <c r="F45" s="4"/>
      <c r="H45" s="4"/>
      <c r="I45" s="4"/>
      <c r="J45" s="4"/>
      <c r="K45" s="4"/>
      <c r="L45" s="4"/>
      <c r="N45" s="4"/>
      <c r="P45" s="10"/>
    </row>
    <row r="46" spans="1:16" x14ac:dyDescent="0.2">
      <c r="A46" s="49">
        <f>A44+1</f>
        <v>23</v>
      </c>
      <c r="C46" s="10" t="s">
        <v>101</v>
      </c>
      <c r="D46" s="11" t="s">
        <v>48</v>
      </c>
      <c r="F46" s="4">
        <f>SUM(H46:N46)</f>
        <v>100</v>
      </c>
      <c r="G46" s="28"/>
      <c r="H46" s="4">
        <v>0</v>
      </c>
      <c r="I46" s="4"/>
      <c r="J46" s="4">
        <f>J34/SUM($J$34:$L$34)*100</f>
        <v>92.175229415179132</v>
      </c>
      <c r="K46" s="4"/>
      <c r="L46" s="4">
        <f>L34/SUM($J$34:$L$34)*100</f>
        <v>7.8247705848208744</v>
      </c>
      <c r="M46" s="4"/>
      <c r="N46" s="4">
        <v>0</v>
      </c>
      <c r="P46" s="10"/>
    </row>
    <row r="47" spans="1:16" x14ac:dyDescent="0.2">
      <c r="A47" s="49">
        <f>A46+1</f>
        <v>24</v>
      </c>
      <c r="C47" s="10"/>
      <c r="D47" s="18"/>
      <c r="F47" s="17">
        <f>SUM(H47:N47)</f>
        <v>1</v>
      </c>
      <c r="H47" s="17">
        <f>IFERROR(H46/$F46,0)</f>
        <v>0</v>
      </c>
      <c r="J47" s="17">
        <f>IFERROR(J46/$F46,0)</f>
        <v>0.92175229415179127</v>
      </c>
      <c r="L47" s="17">
        <f>IFERROR(L46/$F46,0)</f>
        <v>7.824770584820874E-2</v>
      </c>
      <c r="N47" s="17">
        <f>IFERROR(N46/$F46,0)</f>
        <v>0</v>
      </c>
      <c r="P47" s="10"/>
    </row>
    <row r="53" spans="1:16" ht="15" customHeight="1" x14ac:dyDescent="0.2">
      <c r="A53" s="68" t="s">
        <v>182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</row>
    <row r="54" spans="1:16" ht="15" customHeight="1" x14ac:dyDescent="0.2">
      <c r="A54" s="68" t="s">
        <v>231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6" spans="1:16" x14ac:dyDescent="0.2">
      <c r="A56" s="49" t="s">
        <v>173</v>
      </c>
      <c r="C56" s="49" t="s">
        <v>33</v>
      </c>
      <c r="H56" s="49"/>
      <c r="L56" s="49" t="s">
        <v>86</v>
      </c>
      <c r="N56" s="49" t="s">
        <v>33</v>
      </c>
    </row>
    <row r="57" spans="1:16" x14ac:dyDescent="0.2">
      <c r="A57" s="66" t="s">
        <v>175</v>
      </c>
      <c r="C57" s="66" t="s">
        <v>183</v>
      </c>
      <c r="D57" s="66"/>
      <c r="F57" s="66" t="s">
        <v>1</v>
      </c>
      <c r="H57" s="66" t="s">
        <v>87</v>
      </c>
      <c r="J57" s="9" t="s">
        <v>88</v>
      </c>
      <c r="L57" s="66" t="s">
        <v>89</v>
      </c>
      <c r="N57" s="66" t="s">
        <v>80</v>
      </c>
    </row>
    <row r="58" spans="1:16" x14ac:dyDescent="0.2">
      <c r="F58" s="49" t="s">
        <v>177</v>
      </c>
      <c r="G58" s="49"/>
      <c r="H58" s="52" t="s">
        <v>178</v>
      </c>
      <c r="I58" s="49"/>
      <c r="J58" s="52" t="s">
        <v>179</v>
      </c>
      <c r="K58" s="49"/>
      <c r="L58" s="52" t="s">
        <v>180</v>
      </c>
      <c r="M58" s="49"/>
      <c r="N58" s="52" t="s">
        <v>181</v>
      </c>
    </row>
    <row r="59" spans="1:16" x14ac:dyDescent="0.2">
      <c r="C59" s="18"/>
      <c r="D59" s="18"/>
      <c r="P59" s="18"/>
    </row>
    <row r="60" spans="1:16" x14ac:dyDescent="0.2">
      <c r="A60" s="49">
        <f>A47+1</f>
        <v>25</v>
      </c>
      <c r="C60" s="10" t="s">
        <v>102</v>
      </c>
      <c r="D60" s="11" t="s">
        <v>48</v>
      </c>
      <c r="F60" s="4">
        <f>SUM(H60:N60)</f>
        <v>1</v>
      </c>
      <c r="H60" s="4">
        <v>0</v>
      </c>
      <c r="I60" s="4"/>
      <c r="J60" s="4">
        <v>0</v>
      </c>
      <c r="K60" s="4"/>
      <c r="L60" s="4">
        <v>0</v>
      </c>
      <c r="M60" s="4"/>
      <c r="N60" s="4">
        <v>1</v>
      </c>
      <c r="P60" s="10"/>
    </row>
    <row r="61" spans="1:16" x14ac:dyDescent="0.2">
      <c r="A61" s="49">
        <f>A60+1</f>
        <v>26</v>
      </c>
      <c r="C61" s="10"/>
      <c r="D61" s="18"/>
      <c r="F61" s="17">
        <f>SUM(H61:N61)</f>
        <v>1</v>
      </c>
      <c r="H61" s="17">
        <f>IFERROR(H60/$F60,0)</f>
        <v>0</v>
      </c>
      <c r="J61" s="17">
        <f>IFERROR(J60/$F60,0)</f>
        <v>0</v>
      </c>
      <c r="L61" s="17">
        <f>IFERROR(L60/$F60,0)</f>
        <v>0</v>
      </c>
      <c r="N61" s="17">
        <f>IFERROR(N60/$F60,0)</f>
        <v>1</v>
      </c>
      <c r="P61" s="10"/>
    </row>
    <row r="62" spans="1:16" x14ac:dyDescent="0.2">
      <c r="C62" s="18"/>
      <c r="D62" s="18"/>
      <c r="F62" s="17"/>
      <c r="H62" s="17"/>
      <c r="J62" s="17"/>
      <c r="L62" s="17"/>
      <c r="N62" s="17"/>
      <c r="P62" s="18"/>
    </row>
    <row r="63" spans="1:16" x14ac:dyDescent="0.2">
      <c r="A63" s="49">
        <f>A61+1</f>
        <v>27</v>
      </c>
      <c r="C63" s="10" t="s">
        <v>103</v>
      </c>
      <c r="D63" s="11" t="s">
        <v>48</v>
      </c>
      <c r="F63" s="4">
        <f>SUM(H63:N63)</f>
        <v>30302.427119821805</v>
      </c>
      <c r="G63" s="28"/>
      <c r="H63" s="4">
        <v>22769.488527016547</v>
      </c>
      <c r="I63" s="4"/>
      <c r="J63" s="4">
        <v>6943.5034296228105</v>
      </c>
      <c r="K63" s="4"/>
      <c r="L63" s="4">
        <v>589.43516318244519</v>
      </c>
      <c r="M63" s="4"/>
      <c r="N63" s="4">
        <v>0</v>
      </c>
      <c r="P63" s="10"/>
    </row>
    <row r="64" spans="1:16" x14ac:dyDescent="0.2">
      <c r="A64" s="49">
        <f>A63+1</f>
        <v>28</v>
      </c>
      <c r="C64" s="10"/>
      <c r="D64" s="18"/>
      <c r="F64" s="17">
        <f>SUM(H64:N64)</f>
        <v>0.99999999999999989</v>
      </c>
      <c r="H64" s="17">
        <f>IFERROR(H63/$F63,0)</f>
        <v>0.75140807820381761</v>
      </c>
      <c r="J64" s="17">
        <f>IFERROR(J63/$F63,0)</f>
        <v>0.22914017422323371</v>
      </c>
      <c r="L64" s="17">
        <f>IFERROR(L63/$F63,0)</f>
        <v>1.9451747572948586E-2</v>
      </c>
      <c r="N64" s="17">
        <f>IFERROR(N63/$F63,0)</f>
        <v>0</v>
      </c>
      <c r="P64" s="10"/>
    </row>
    <row r="65" spans="1:16" x14ac:dyDescent="0.2">
      <c r="C65" s="18"/>
      <c r="D65" s="18"/>
      <c r="P65" s="18"/>
    </row>
    <row r="66" spans="1:16" x14ac:dyDescent="0.2">
      <c r="A66" s="49">
        <f>A64+1</f>
        <v>29</v>
      </c>
      <c r="C66" s="10" t="s">
        <v>104</v>
      </c>
      <c r="D66" s="11" t="s">
        <v>48</v>
      </c>
      <c r="F66" s="4">
        <f>SUM(H66:N66)</f>
        <v>100</v>
      </c>
      <c r="G66" s="28"/>
      <c r="H66" s="4">
        <v>71.257949727439424</v>
      </c>
      <c r="I66" s="4"/>
      <c r="J66" s="4">
        <v>26.493050777358828</v>
      </c>
      <c r="K66" s="4"/>
      <c r="L66" s="4">
        <v>2.2489994952017476</v>
      </c>
      <c r="M66" s="4"/>
      <c r="N66" s="4">
        <v>0</v>
      </c>
      <c r="P66" s="10"/>
    </row>
    <row r="67" spans="1:16" x14ac:dyDescent="0.2">
      <c r="A67" s="49">
        <f>A66+1</f>
        <v>30</v>
      </c>
      <c r="C67" s="10"/>
      <c r="D67" s="18"/>
      <c r="F67" s="17">
        <f>SUM(H67:N67)</f>
        <v>1</v>
      </c>
      <c r="H67" s="17">
        <f>IFERROR(H66/$F66,0)</f>
        <v>0.71257949727439429</v>
      </c>
      <c r="J67" s="17">
        <f>IFERROR(J66/$F66,0)</f>
        <v>0.26493050777358829</v>
      </c>
      <c r="L67" s="17">
        <f>IFERROR(L66/$F66,0)</f>
        <v>2.2489994952017475E-2</v>
      </c>
      <c r="N67" s="17">
        <f>IFERROR(N66/$F66,0)</f>
        <v>0</v>
      </c>
      <c r="P67" s="10"/>
    </row>
    <row r="68" spans="1:16" x14ac:dyDescent="0.2">
      <c r="C68" s="18"/>
      <c r="D68" s="18"/>
      <c r="P68" s="18"/>
    </row>
    <row r="69" spans="1:16" x14ac:dyDescent="0.2">
      <c r="A69" s="49">
        <f>A67+1</f>
        <v>31</v>
      </c>
      <c r="C69" s="10" t="s">
        <v>105</v>
      </c>
      <c r="D69" s="11" t="s">
        <v>48</v>
      </c>
      <c r="F69" s="4">
        <f>SUM(H69:N69)</f>
        <v>18003.665757512004</v>
      </c>
      <c r="G69" s="28"/>
      <c r="H69" s="4">
        <v>12623.601185586278</v>
      </c>
      <c r="I69" s="4"/>
      <c r="J69" s="4">
        <v>4959.0868618573131</v>
      </c>
      <c r="K69" s="4"/>
      <c r="L69" s="4">
        <v>420.97771006841322</v>
      </c>
      <c r="M69" s="4"/>
      <c r="N69" s="4">
        <v>0</v>
      </c>
      <c r="P69" s="10"/>
    </row>
    <row r="70" spans="1:16" x14ac:dyDescent="0.2">
      <c r="A70" s="49">
        <f>A69+1</f>
        <v>32</v>
      </c>
      <c r="C70" s="10"/>
      <c r="D70" s="18"/>
      <c r="F70" s="17">
        <f>SUM(H70:N70)</f>
        <v>0.99999999999999989</v>
      </c>
      <c r="H70" s="17">
        <f>IFERROR(H69/$F69,0)</f>
        <v>0.70116838179575169</v>
      </c>
      <c r="J70" s="17">
        <f>IFERROR(J69/$F69,0)</f>
        <v>0.27544872964485806</v>
      </c>
      <c r="L70" s="17">
        <f>IFERROR(L69/$F69,0)</f>
        <v>2.3382888559390236E-2</v>
      </c>
      <c r="N70" s="17">
        <f>IFERROR(N69/$F69,0)</f>
        <v>0</v>
      </c>
      <c r="P70" s="10"/>
    </row>
    <row r="71" spans="1:16" x14ac:dyDescent="0.2">
      <c r="C71" s="18"/>
      <c r="D71" s="18"/>
      <c r="P71" s="18"/>
    </row>
    <row r="72" spans="1:16" x14ac:dyDescent="0.2">
      <c r="A72" s="49">
        <f>A70+1</f>
        <v>33</v>
      </c>
      <c r="C72" s="10" t="s">
        <v>106</v>
      </c>
      <c r="D72" s="11" t="s">
        <v>48</v>
      </c>
      <c r="F72" s="4">
        <f>SUM(H72:N72)</f>
        <v>670372.65365343133</v>
      </c>
      <c r="G72" s="28"/>
      <c r="H72" s="4">
        <v>493259.05734751967</v>
      </c>
      <c r="I72" s="4"/>
      <c r="J72" s="4">
        <v>163254.86372044834</v>
      </c>
      <c r="K72" s="4"/>
      <c r="L72" s="4">
        <v>13858.732585463367</v>
      </c>
      <c r="M72" s="4"/>
      <c r="N72" s="4">
        <v>0</v>
      </c>
      <c r="P72" s="10"/>
    </row>
    <row r="73" spans="1:16" x14ac:dyDescent="0.2">
      <c r="A73" s="49">
        <f>A72+1</f>
        <v>34</v>
      </c>
      <c r="C73" s="10"/>
      <c r="D73" s="18"/>
      <c r="F73" s="17">
        <f>SUM(H73:N73)</f>
        <v>1</v>
      </c>
      <c r="H73" s="17">
        <f>IFERROR(H72/$F72,0)</f>
        <v>0.73579829764733262</v>
      </c>
      <c r="J73" s="17">
        <f>IFERROR(J72/$F72,0)</f>
        <v>0.24352852526237995</v>
      </c>
      <c r="L73" s="17">
        <f>IFERROR(L72/$F72,0)</f>
        <v>2.0673177090287521E-2</v>
      </c>
      <c r="N73" s="17">
        <f>IFERROR(N72/$F72,0)</f>
        <v>0</v>
      </c>
      <c r="P73" s="10"/>
    </row>
    <row r="74" spans="1:16" x14ac:dyDescent="0.2">
      <c r="C74" s="18"/>
      <c r="D74" s="18"/>
      <c r="P74" s="18"/>
    </row>
    <row r="75" spans="1:16" x14ac:dyDescent="0.2">
      <c r="A75" s="49">
        <f>A73+1</f>
        <v>35</v>
      </c>
      <c r="C75" s="10" t="s">
        <v>107</v>
      </c>
      <c r="D75" s="11" t="s">
        <v>48</v>
      </c>
      <c r="F75" s="4">
        <f>SUM(H75:N75)</f>
        <v>41103.008980685598</v>
      </c>
      <c r="G75" s="28"/>
      <c r="H75" s="4">
        <v>28334.798915672225</v>
      </c>
      <c r="I75" s="4"/>
      <c r="J75" s="4">
        <v>11769.126919638065</v>
      </c>
      <c r="K75" s="4"/>
      <c r="L75" s="4">
        <v>999.0831453753043</v>
      </c>
      <c r="M75" s="4"/>
      <c r="N75" s="4">
        <v>0</v>
      </c>
      <c r="P75" s="10"/>
    </row>
    <row r="76" spans="1:16" x14ac:dyDescent="0.2">
      <c r="A76" s="49">
        <f>A75+1</f>
        <v>36</v>
      </c>
      <c r="C76" s="10"/>
      <c r="D76" s="18"/>
      <c r="F76" s="17">
        <f>SUM(H76:N76)</f>
        <v>1</v>
      </c>
      <c r="H76" s="17">
        <f>IFERROR(H75/$F75,0)</f>
        <v>0.68936069690145596</v>
      </c>
      <c r="J76" s="17">
        <f>IFERROR(J75/$F75,0)</f>
        <v>0.28633249028479657</v>
      </c>
      <c r="L76" s="17">
        <f>IFERROR(L75/$F75,0)</f>
        <v>2.4306812813747428E-2</v>
      </c>
      <c r="N76" s="17">
        <f>IFERROR(N75/$F75,0)</f>
        <v>0</v>
      </c>
      <c r="P76" s="10"/>
    </row>
    <row r="77" spans="1:16" x14ac:dyDescent="0.2">
      <c r="C77" s="18"/>
      <c r="D77" s="18"/>
      <c r="P77" s="18"/>
    </row>
    <row r="78" spans="1:16" x14ac:dyDescent="0.2">
      <c r="A78" s="49">
        <f>A76+1</f>
        <v>37</v>
      </c>
      <c r="C78" s="10" t="s">
        <v>108</v>
      </c>
      <c r="D78" s="11" t="s">
        <v>37</v>
      </c>
      <c r="F78" s="4">
        <f>SUM(H78:N78)</f>
        <v>4084.6733599950671</v>
      </c>
      <c r="H78" s="4">
        <v>4023.6655469486204</v>
      </c>
      <c r="I78" s="4"/>
      <c r="J78" s="4">
        <v>56.234091636745781</v>
      </c>
      <c r="K78" s="4"/>
      <c r="L78" s="4">
        <v>4.7737214097008689</v>
      </c>
      <c r="M78" s="4"/>
      <c r="N78" s="4">
        <v>0</v>
      </c>
      <c r="P78" s="10"/>
    </row>
    <row r="79" spans="1:16" x14ac:dyDescent="0.2">
      <c r="A79" s="49">
        <f>A78+1</f>
        <v>38</v>
      </c>
      <c r="C79" s="10"/>
      <c r="D79" s="11"/>
      <c r="F79" s="17">
        <f>SUM(H79:N79)</f>
        <v>0.99999999999999989</v>
      </c>
      <c r="H79" s="17">
        <f>IFERROR(H78/$F78,0)</f>
        <v>0.98506421256496246</v>
      </c>
      <c r="J79" s="17">
        <f>IFERROR(J78/$F78,0)</f>
        <v>1.3767096333209295E-2</v>
      </c>
      <c r="L79" s="17">
        <f>IFERROR(L78/$F78,0)</f>
        <v>1.1686911018281849E-3</v>
      </c>
      <c r="N79" s="17">
        <f>IFERROR(N78/$F78,0)</f>
        <v>0</v>
      </c>
      <c r="P79" s="10"/>
    </row>
    <row r="80" spans="1:16" x14ac:dyDescent="0.2">
      <c r="C80" s="10"/>
      <c r="D80" s="18"/>
      <c r="F80" s="4"/>
      <c r="H80" s="4"/>
      <c r="I80" s="4"/>
      <c r="J80" s="4"/>
      <c r="K80" s="4"/>
      <c r="L80" s="4"/>
      <c r="N80" s="4"/>
      <c r="P80" s="10"/>
    </row>
    <row r="81" spans="1:16" x14ac:dyDescent="0.2">
      <c r="A81" s="49">
        <f>A79+1</f>
        <v>39</v>
      </c>
      <c r="C81" s="10" t="s">
        <v>109</v>
      </c>
      <c r="D81" s="11" t="s">
        <v>48</v>
      </c>
      <c r="F81" s="4">
        <f>SUM(H81:N81)</f>
        <v>1414176.6154392762</v>
      </c>
      <c r="H81" s="4">
        <v>511764.23332612537</v>
      </c>
      <c r="I81" s="4"/>
      <c r="J81" s="4">
        <v>825195.34393686417</v>
      </c>
      <c r="K81" s="4"/>
      <c r="L81" s="4">
        <v>77217.038176286631</v>
      </c>
      <c r="M81" s="4"/>
      <c r="N81" s="4">
        <v>0</v>
      </c>
      <c r="P81" s="10"/>
    </row>
    <row r="82" spans="1:16" x14ac:dyDescent="0.2">
      <c r="A82" s="49">
        <f>A81+1</f>
        <v>40</v>
      </c>
      <c r="C82" s="10"/>
      <c r="D82" s="18"/>
      <c r="F82" s="17">
        <f>SUM(H82:N82)</f>
        <v>1</v>
      </c>
      <c r="H82" s="17">
        <f>IFERROR(H81/$F81,0)</f>
        <v>0.36188141406026536</v>
      </c>
      <c r="J82" s="17">
        <f>IFERROR(J81/$F81,0)</f>
        <v>0.58351646811847424</v>
      </c>
      <c r="L82" s="17">
        <f>IFERROR(L81/$F81,0)</f>
        <v>5.4602117821260406E-2</v>
      </c>
      <c r="N82" s="17">
        <f>IFERROR(N81/$F81,0)</f>
        <v>0</v>
      </c>
      <c r="P82" s="10"/>
    </row>
    <row r="83" spans="1:16" x14ac:dyDescent="0.2">
      <c r="C83" s="18"/>
      <c r="D83" s="18"/>
      <c r="P83" s="18"/>
    </row>
    <row r="84" spans="1:16" x14ac:dyDescent="0.2">
      <c r="A84" s="49">
        <f>A82+1</f>
        <v>41</v>
      </c>
      <c r="C84" s="10" t="s">
        <v>110</v>
      </c>
      <c r="D84" s="11" t="s">
        <v>48</v>
      </c>
      <c r="F84" s="4">
        <f>SUM(H84:N84)</f>
        <v>10889.315564516064</v>
      </c>
      <c r="G84" s="28"/>
      <c r="H84" s="4">
        <v>7314.2538809245907</v>
      </c>
      <c r="I84" s="4"/>
      <c r="J84" s="4">
        <v>3295.3213085846064</v>
      </c>
      <c r="K84" s="4"/>
      <c r="L84" s="4">
        <v>279.74037500686757</v>
      </c>
      <c r="M84" s="4"/>
      <c r="N84" s="4">
        <v>0</v>
      </c>
      <c r="P84" s="10"/>
    </row>
    <row r="85" spans="1:16" x14ac:dyDescent="0.2">
      <c r="A85" s="49">
        <f>A84+1</f>
        <v>42</v>
      </c>
      <c r="C85" s="18"/>
      <c r="D85" s="18"/>
      <c r="F85" s="17">
        <f>SUM(H85:N85)</f>
        <v>0.99999999999999989</v>
      </c>
      <c r="H85" s="17">
        <f>IFERROR(H84/$F84,0)</f>
        <v>0.67169087327754795</v>
      </c>
      <c r="J85" s="17">
        <f>IFERROR(J84/$F84,0)</f>
        <v>0.30261969074739131</v>
      </c>
      <c r="L85" s="17">
        <f>IFERROR(L84/$F84,0)</f>
        <v>2.5689435975060716E-2</v>
      </c>
      <c r="N85" s="17">
        <f>IFERROR(N84/$F84,0)</f>
        <v>0</v>
      </c>
      <c r="P85" s="18"/>
    </row>
    <row r="86" spans="1:16" x14ac:dyDescent="0.2">
      <c r="C86" s="18"/>
      <c r="D86" s="18"/>
      <c r="P86" s="18"/>
    </row>
    <row r="87" spans="1:16" x14ac:dyDescent="0.2">
      <c r="P87" s="18"/>
    </row>
    <row r="106" spans="2:2" x14ac:dyDescent="0.2">
      <c r="B106" s="53"/>
    </row>
  </sheetData>
  <mergeCells count="4">
    <mergeCell ref="A6:N6"/>
    <mergeCell ref="A7:N7"/>
    <mergeCell ref="A53:N53"/>
    <mergeCell ref="A54:N54"/>
  </mergeCells>
  <pageMargins left="0.7" right="0.7" top="0.75" bottom="0.75" header="0.3" footer="0.3"/>
  <pageSetup scale="85" firstPageNumber="5" fitToWidth="0" fitToHeight="0" orientation="landscape" useFirstPageNumber="1" r:id="rId1"/>
  <headerFooter>
    <oddHeader>&amp;R&amp;"Arial,Regular"&amp;10Filed: 2022-11-30
EB-2022-0200
Exhibit 7
Tab 3
Schedule 1
Attachment 12
Page &amp;P of 14</oddHeader>
  </headerFooter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8A80-BAE7-4083-9187-9D844193D38B}">
  <dimension ref="A6:T102"/>
  <sheetViews>
    <sheetView view="pageLayout" zoomScaleNormal="100" zoomScaleSheetLayoutView="90" workbookViewId="0">
      <selection activeCell="N38" sqref="N38"/>
    </sheetView>
  </sheetViews>
  <sheetFormatPr defaultColWidth="9.140625" defaultRowHeight="12.75" x14ac:dyDescent="0.2"/>
  <cols>
    <col min="1" max="1" width="5.140625" style="49" customWidth="1"/>
    <col min="2" max="2" width="1.28515625" style="2" customWidth="1"/>
    <col min="3" max="3" width="29.7109375" style="2" customWidth="1"/>
    <col min="4" max="4" width="4.28515625" style="2" bestFit="1" customWidth="1"/>
    <col min="5" max="5" width="1.28515625" style="2" customWidth="1"/>
    <col min="6" max="6" width="12.7109375" style="2" customWidth="1"/>
    <col min="7" max="7" width="1.28515625" style="2" customWidth="1"/>
    <col min="8" max="8" width="12.5703125" style="2" customWidth="1"/>
    <col min="9" max="9" width="1.28515625" style="2" customWidth="1"/>
    <col min="10" max="10" width="12.5703125" style="2" customWidth="1"/>
    <col min="11" max="11" width="1.28515625" style="2" customWidth="1"/>
    <col min="12" max="12" width="12" style="2" customWidth="1"/>
    <col min="13" max="13" width="1.28515625" style="2" customWidth="1"/>
    <col min="14" max="14" width="11.85546875" style="2" customWidth="1"/>
    <col min="15" max="15" width="1.28515625" style="2" customWidth="1"/>
    <col min="16" max="16" width="12.5703125" style="2" customWidth="1"/>
    <col min="17" max="17" width="1.28515625" style="2" customWidth="1"/>
    <col min="18" max="18" width="12.28515625" style="2" customWidth="1"/>
    <col min="19" max="19" width="1.28515625" style="2" customWidth="1"/>
    <col min="20" max="20" width="13" style="2" customWidth="1"/>
    <col min="21" max="23" width="9.140625" style="2"/>
    <col min="24" max="24" width="1.7109375" style="2" customWidth="1"/>
    <col min="25" max="25" width="9.140625" style="2"/>
    <col min="26" max="26" width="1.7109375" style="2" customWidth="1"/>
    <col min="27" max="27" width="9.140625" style="2"/>
    <col min="28" max="28" width="1.7109375" style="2" customWidth="1"/>
    <col min="29" max="29" width="10.28515625" style="2" bestFit="1" customWidth="1"/>
    <col min="30" max="30" width="1.7109375" style="2" customWidth="1"/>
    <col min="31" max="31" width="9.140625" style="2"/>
    <col min="32" max="32" width="1.7109375" style="2" customWidth="1"/>
    <col min="33" max="33" width="9.140625" style="2"/>
    <col min="34" max="34" width="1.7109375" style="2" customWidth="1"/>
    <col min="35" max="16384" width="9.140625" style="2"/>
  </cols>
  <sheetData>
    <row r="6" spans="1:20" x14ac:dyDescent="0.2">
      <c r="C6" s="68" t="s">
        <v>182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x14ac:dyDescent="0.2">
      <c r="C7" s="68" t="s">
        <v>187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9" spans="1:20" x14ac:dyDescent="0.2">
      <c r="A9" s="49" t="s">
        <v>173</v>
      </c>
      <c r="C9" s="49" t="s">
        <v>34</v>
      </c>
      <c r="H9" s="49" t="s">
        <v>111</v>
      </c>
      <c r="J9" s="49" t="s">
        <v>112</v>
      </c>
      <c r="L9" s="49" t="s">
        <v>113</v>
      </c>
      <c r="N9" s="49" t="s">
        <v>111</v>
      </c>
      <c r="P9" s="49"/>
      <c r="R9" s="49" t="s">
        <v>114</v>
      </c>
      <c r="T9" s="49" t="s">
        <v>34</v>
      </c>
    </row>
    <row r="10" spans="1:20" x14ac:dyDescent="0.2">
      <c r="A10" s="50" t="s">
        <v>175</v>
      </c>
      <c r="C10" s="50" t="s">
        <v>183</v>
      </c>
      <c r="D10" s="50"/>
      <c r="F10" s="50" t="s">
        <v>1</v>
      </c>
      <c r="H10" s="50" t="s">
        <v>115</v>
      </c>
      <c r="J10" s="9" t="s">
        <v>115</v>
      </c>
      <c r="L10" s="50" t="s">
        <v>115</v>
      </c>
      <c r="N10" s="50" t="s">
        <v>113</v>
      </c>
      <c r="P10" s="50" t="s">
        <v>116</v>
      </c>
      <c r="R10" s="50" t="s">
        <v>117</v>
      </c>
      <c r="T10" s="50" t="s">
        <v>80</v>
      </c>
    </row>
    <row r="11" spans="1:20" x14ac:dyDescent="0.2">
      <c r="D11" s="18"/>
      <c r="F11" s="49" t="s">
        <v>177</v>
      </c>
      <c r="G11" s="49"/>
      <c r="H11" s="52" t="s">
        <v>178</v>
      </c>
      <c r="I11" s="49"/>
      <c r="J11" s="52" t="s">
        <v>179</v>
      </c>
      <c r="K11" s="49"/>
      <c r="L11" s="52" t="s">
        <v>180</v>
      </c>
      <c r="M11" s="49"/>
      <c r="N11" s="52" t="s">
        <v>181</v>
      </c>
      <c r="P11" s="52" t="s">
        <v>184</v>
      </c>
      <c r="Q11" s="49"/>
      <c r="R11" s="52" t="s">
        <v>185</v>
      </c>
      <c r="T11" s="52" t="s">
        <v>188</v>
      </c>
    </row>
    <row r="12" spans="1:20" x14ac:dyDescent="0.2">
      <c r="D12" s="18"/>
    </row>
    <row r="13" spans="1:20" x14ac:dyDescent="0.2">
      <c r="A13" s="49">
        <v>1</v>
      </c>
      <c r="C13" s="49" t="s">
        <v>226</v>
      </c>
      <c r="D13" s="11" t="s">
        <v>37</v>
      </c>
      <c r="F13" s="31">
        <f>SUM(H13:T13)</f>
        <v>1</v>
      </c>
      <c r="G13" s="28"/>
      <c r="H13" s="31">
        <v>0.84299834963035125</v>
      </c>
      <c r="I13" s="31"/>
      <c r="J13" s="31">
        <v>0</v>
      </c>
      <c r="K13" s="31"/>
      <c r="L13" s="31">
        <v>0</v>
      </c>
      <c r="M13" s="31"/>
      <c r="N13" s="31">
        <v>0</v>
      </c>
      <c r="O13" s="31"/>
      <c r="P13" s="31">
        <v>0</v>
      </c>
      <c r="Q13" s="31"/>
      <c r="R13" s="31">
        <v>0.15700165036964872</v>
      </c>
      <c r="S13" s="31"/>
      <c r="T13" s="31">
        <v>0</v>
      </c>
    </row>
    <row r="14" spans="1:20" x14ac:dyDescent="0.2">
      <c r="A14" s="49">
        <f>A13+1</f>
        <v>2</v>
      </c>
      <c r="C14" s="49"/>
      <c r="D14" s="11"/>
      <c r="F14" s="32">
        <f>SUM(H14:T14)</f>
        <v>1</v>
      </c>
      <c r="H14" s="17">
        <f>IFERROR(H13/$F13,0)</f>
        <v>0.84299834963035125</v>
      </c>
      <c r="J14" s="17">
        <f>IFERROR(J13/$F13,0)</f>
        <v>0</v>
      </c>
      <c r="L14" s="17">
        <f>IFERROR(L13/$F13,0)</f>
        <v>0</v>
      </c>
      <c r="N14" s="17">
        <f>IFERROR(N13/$F13,0)</f>
        <v>0</v>
      </c>
      <c r="P14" s="17">
        <f>IFERROR(P13/$F13,0)</f>
        <v>0</v>
      </c>
      <c r="R14" s="17">
        <f>IFERROR(R13/$F13,0)</f>
        <v>0.15700165036964872</v>
      </c>
      <c r="T14" s="17">
        <f>IFERROR(T13/$F13,0)</f>
        <v>0</v>
      </c>
    </row>
    <row r="15" spans="1:20" x14ac:dyDescent="0.2">
      <c r="D15" s="18"/>
      <c r="F15" s="32"/>
      <c r="H15" s="17"/>
      <c r="J15" s="17"/>
      <c r="L15" s="17"/>
      <c r="N15" s="17"/>
      <c r="P15" s="17"/>
      <c r="R15" s="17"/>
      <c r="T15" s="17"/>
    </row>
    <row r="16" spans="1:20" x14ac:dyDescent="0.2">
      <c r="A16" s="49">
        <f>A14+1</f>
        <v>3</v>
      </c>
      <c r="C16" s="49" t="s">
        <v>118</v>
      </c>
      <c r="D16" s="18" t="s">
        <v>48</v>
      </c>
      <c r="F16" s="31">
        <f>SUM(H16:T16)</f>
        <v>1</v>
      </c>
      <c r="G16" s="28"/>
      <c r="H16" s="31">
        <v>0</v>
      </c>
      <c r="I16" s="31"/>
      <c r="J16" s="31">
        <v>0</v>
      </c>
      <c r="K16" s="31"/>
      <c r="L16" s="31">
        <v>0</v>
      </c>
      <c r="M16" s="31"/>
      <c r="N16" s="31">
        <v>1</v>
      </c>
      <c r="O16" s="31"/>
      <c r="P16" s="31">
        <v>0</v>
      </c>
      <c r="Q16" s="31"/>
      <c r="R16" s="31">
        <v>0</v>
      </c>
      <c r="S16" s="31"/>
      <c r="T16" s="31">
        <v>0</v>
      </c>
    </row>
    <row r="17" spans="1:20" x14ac:dyDescent="0.2">
      <c r="A17" s="49">
        <f>A16+1</f>
        <v>4</v>
      </c>
      <c r="C17" s="49"/>
      <c r="D17" s="18"/>
      <c r="F17" s="32">
        <f>SUM(H17:T17)</f>
        <v>1</v>
      </c>
      <c r="H17" s="17">
        <f>IFERROR(H16/$F16,0)</f>
        <v>0</v>
      </c>
      <c r="J17" s="17">
        <f>IFERROR(J16/$F16,0)</f>
        <v>0</v>
      </c>
      <c r="L17" s="17">
        <f>IFERROR(L16/$F16,0)</f>
        <v>0</v>
      </c>
      <c r="N17" s="17">
        <f>IFERROR(N16/$F16,0)</f>
        <v>1</v>
      </c>
      <c r="P17" s="17">
        <f>IFERROR(P16/$F16,0)</f>
        <v>0</v>
      </c>
      <c r="R17" s="17">
        <f>IFERROR(R16/$F16,0)</f>
        <v>0</v>
      </c>
      <c r="T17" s="17">
        <f>IFERROR(T16/$F16,0)</f>
        <v>0</v>
      </c>
    </row>
    <row r="18" spans="1:20" x14ac:dyDescent="0.2">
      <c r="D18" s="18"/>
    </row>
    <row r="19" spans="1:20" x14ac:dyDescent="0.2">
      <c r="A19" s="49">
        <f>A17+1</f>
        <v>5</v>
      </c>
      <c r="C19" s="49" t="s">
        <v>21</v>
      </c>
      <c r="D19" s="18" t="s">
        <v>48</v>
      </c>
      <c r="F19" s="31">
        <f>SUM(H19:T19)</f>
        <v>1</v>
      </c>
      <c r="G19" s="28"/>
      <c r="H19" s="31">
        <v>0</v>
      </c>
      <c r="I19" s="31"/>
      <c r="J19" s="31">
        <v>0</v>
      </c>
      <c r="K19" s="31"/>
      <c r="L19" s="31">
        <v>0</v>
      </c>
      <c r="M19" s="31"/>
      <c r="N19" s="31">
        <v>0</v>
      </c>
      <c r="O19" s="31"/>
      <c r="P19" s="31">
        <v>0</v>
      </c>
      <c r="Q19" s="31"/>
      <c r="R19" s="31">
        <v>1</v>
      </c>
      <c r="S19" s="31"/>
      <c r="T19" s="31">
        <v>0</v>
      </c>
    </row>
    <row r="20" spans="1:20" x14ac:dyDescent="0.2">
      <c r="A20" s="49">
        <f>A19+1</f>
        <v>6</v>
      </c>
      <c r="C20" s="49"/>
      <c r="D20" s="18"/>
      <c r="F20" s="32">
        <f>SUM(H20:T20)</f>
        <v>1</v>
      </c>
      <c r="H20" s="17">
        <f>IFERROR(H19/$F19,0)</f>
        <v>0</v>
      </c>
      <c r="J20" s="17">
        <f>IFERROR(J19/$F19,0)</f>
        <v>0</v>
      </c>
      <c r="L20" s="17">
        <f>IFERROR(L19/$F19,0)</f>
        <v>0</v>
      </c>
      <c r="N20" s="17">
        <f>IFERROR(N19/$F19,0)</f>
        <v>0</v>
      </c>
      <c r="P20" s="17">
        <f>IFERROR(P19/$F19,0)</f>
        <v>0</v>
      </c>
      <c r="R20" s="17">
        <f>IFERROR(R19/$F19,0)</f>
        <v>1</v>
      </c>
      <c r="T20" s="17">
        <f>IFERROR(T19/$F19,0)</f>
        <v>0</v>
      </c>
    </row>
    <row r="21" spans="1:20" x14ac:dyDescent="0.2">
      <c r="C21" s="49"/>
      <c r="D21" s="18"/>
    </row>
    <row r="22" spans="1:20" x14ac:dyDescent="0.2">
      <c r="A22" s="49">
        <f>A20+1</f>
        <v>7</v>
      </c>
      <c r="C22" s="49" t="s">
        <v>119</v>
      </c>
      <c r="D22" s="18" t="s">
        <v>48</v>
      </c>
      <c r="F22" s="31">
        <f>SUM(H22:T22)</f>
        <v>1</v>
      </c>
      <c r="G22" s="28"/>
      <c r="H22" s="31">
        <v>0</v>
      </c>
      <c r="I22" s="31"/>
      <c r="J22" s="31">
        <v>0</v>
      </c>
      <c r="K22" s="31"/>
      <c r="L22" s="31">
        <v>0</v>
      </c>
      <c r="M22" s="31"/>
      <c r="N22" s="31">
        <v>0</v>
      </c>
      <c r="O22" s="31"/>
      <c r="P22" s="31">
        <v>0</v>
      </c>
      <c r="Q22" s="31"/>
      <c r="R22" s="31">
        <v>0</v>
      </c>
      <c r="S22" s="31"/>
      <c r="T22" s="31">
        <v>1</v>
      </c>
    </row>
    <row r="23" spans="1:20" x14ac:dyDescent="0.2">
      <c r="A23" s="49">
        <f>A22+1</f>
        <v>8</v>
      </c>
      <c r="C23" s="49"/>
      <c r="D23" s="18"/>
      <c r="F23" s="32">
        <f>SUM(H23:T23)</f>
        <v>1</v>
      </c>
      <c r="H23" s="17">
        <f>IFERROR(H22/$F22,0)</f>
        <v>0</v>
      </c>
      <c r="J23" s="17">
        <f>IFERROR(J22/$F22,0)</f>
        <v>0</v>
      </c>
      <c r="L23" s="17">
        <f>IFERROR(L22/$F22,0)</f>
        <v>0</v>
      </c>
      <c r="N23" s="17">
        <f>IFERROR(N22/$F22,0)</f>
        <v>0</v>
      </c>
      <c r="P23" s="17">
        <f>IFERROR(P22/$F22,0)</f>
        <v>0</v>
      </c>
      <c r="R23" s="17">
        <f>IFERROR(R22/$F22,0)</f>
        <v>0</v>
      </c>
      <c r="T23" s="17">
        <f>IFERROR(T22/$F22,0)</f>
        <v>1</v>
      </c>
    </row>
    <row r="24" spans="1:20" x14ac:dyDescent="0.2">
      <c r="C24" s="49"/>
      <c r="D24" s="18"/>
    </row>
    <row r="25" spans="1:20" x14ac:dyDescent="0.2">
      <c r="A25" s="49">
        <f>A23+1</f>
        <v>9</v>
      </c>
      <c r="C25" s="49" t="s">
        <v>120</v>
      </c>
      <c r="D25" s="11" t="s">
        <v>37</v>
      </c>
      <c r="F25" s="14">
        <f>SUM(H25:T25)</f>
        <v>1361920.8223768368</v>
      </c>
      <c r="G25" s="12"/>
      <c r="H25" s="14">
        <v>0</v>
      </c>
      <c r="I25" s="14"/>
      <c r="J25" s="14">
        <v>0</v>
      </c>
      <c r="K25" s="14"/>
      <c r="L25" s="14">
        <v>308461.25900932599</v>
      </c>
      <c r="M25" s="14"/>
      <c r="N25" s="14">
        <v>1038455.0934274063</v>
      </c>
      <c r="O25" s="14"/>
      <c r="P25" s="14">
        <v>0</v>
      </c>
      <c r="Q25" s="14"/>
      <c r="R25" s="14">
        <v>15004.469940104416</v>
      </c>
      <c r="S25" s="14"/>
      <c r="T25" s="14">
        <v>0</v>
      </c>
    </row>
    <row r="26" spans="1:20" x14ac:dyDescent="0.2">
      <c r="A26" s="49">
        <f>A25+1</f>
        <v>10</v>
      </c>
      <c r="C26" s="49"/>
      <c r="D26" s="11"/>
      <c r="F26" s="32">
        <f>SUM(H26:T26)</f>
        <v>0.99999999999999989</v>
      </c>
      <c r="H26" s="17">
        <f>IFERROR(H25/$F25,0)</f>
        <v>0</v>
      </c>
      <c r="J26" s="17">
        <f>IFERROR(J25/$F25,0)</f>
        <v>0</v>
      </c>
      <c r="L26" s="17">
        <f>IFERROR(L25/$F25,0)</f>
        <v>0.22648986192236678</v>
      </c>
      <c r="N26" s="17">
        <f>IFERROR(N25/$F25,0)</f>
        <v>0.76249299986109687</v>
      </c>
      <c r="P26" s="17">
        <f>IFERROR(P25/$F25,0)</f>
        <v>0</v>
      </c>
      <c r="R26" s="17">
        <f>IFERROR(R25/$F25,0)</f>
        <v>1.1017138216536316E-2</v>
      </c>
      <c r="T26" s="17">
        <f>IFERROR(T25/$F25,0)</f>
        <v>0</v>
      </c>
    </row>
    <row r="27" spans="1:20" x14ac:dyDescent="0.2">
      <c r="D27" s="18"/>
    </row>
    <row r="28" spans="1:20" x14ac:dyDescent="0.2">
      <c r="A28" s="49">
        <f>A26+1</f>
        <v>11</v>
      </c>
      <c r="C28" s="49" t="s">
        <v>121</v>
      </c>
      <c r="D28" s="11" t="s">
        <v>37</v>
      </c>
      <c r="F28" s="14">
        <f>SUM(H28:T28)</f>
        <v>-530200.06314518396</v>
      </c>
      <c r="H28" s="14">
        <v>0</v>
      </c>
      <c r="I28" s="14"/>
      <c r="J28" s="14">
        <v>0</v>
      </c>
      <c r="K28" s="14"/>
      <c r="L28" s="14">
        <v>-125107.14607215668</v>
      </c>
      <c r="M28" s="14"/>
      <c r="N28" s="14">
        <v>-395914.42592852411</v>
      </c>
      <c r="O28" s="14"/>
      <c r="P28" s="14">
        <v>0</v>
      </c>
      <c r="Q28" s="14"/>
      <c r="R28" s="14">
        <v>-9178.491144503143</v>
      </c>
      <c r="S28" s="14"/>
      <c r="T28" s="14">
        <v>0</v>
      </c>
    </row>
    <row r="29" spans="1:20" x14ac:dyDescent="0.2">
      <c r="A29" s="49">
        <f>A28+1</f>
        <v>12</v>
      </c>
      <c r="C29" s="49"/>
      <c r="D29" s="11"/>
      <c r="F29" s="32">
        <f>SUM(H29:T29)</f>
        <v>1</v>
      </c>
      <c r="H29" s="17">
        <f>IFERROR(H28/$F28,0)</f>
        <v>0</v>
      </c>
      <c r="J29" s="17">
        <f>IFERROR(J28/$F28,0)</f>
        <v>0</v>
      </c>
      <c r="L29" s="17">
        <f>IFERROR(L28/$F28,0)</f>
        <v>0.23596214857088535</v>
      </c>
      <c r="N29" s="17">
        <f>IFERROR(N28/$F28,0)</f>
        <v>0.74672647826545313</v>
      </c>
      <c r="P29" s="17">
        <f>IFERROR(P28/$F28,0)</f>
        <v>0</v>
      </c>
      <c r="R29" s="17">
        <f>IFERROR(R28/$F28,0)</f>
        <v>1.7311373163661447E-2</v>
      </c>
      <c r="T29" s="17">
        <f>IFERROR(T28/$F28,0)</f>
        <v>0</v>
      </c>
    </row>
    <row r="30" spans="1:20" x14ac:dyDescent="0.2">
      <c r="D30" s="18"/>
    </row>
    <row r="31" spans="1:20" x14ac:dyDescent="0.2">
      <c r="A31" s="49">
        <f>A29+1</f>
        <v>13</v>
      </c>
      <c r="C31" s="49" t="s">
        <v>122</v>
      </c>
      <c r="D31" s="11" t="s">
        <v>37</v>
      </c>
      <c r="F31" s="14">
        <f>SUM(H31:T31)</f>
        <v>103657.95343097684</v>
      </c>
      <c r="G31" s="12"/>
      <c r="H31" s="14">
        <v>13914.463636711993</v>
      </c>
      <c r="I31" s="14"/>
      <c r="J31" s="14">
        <v>484.93518532480044</v>
      </c>
      <c r="K31" s="14"/>
      <c r="L31" s="14">
        <v>14596.01348068241</v>
      </c>
      <c r="M31" s="14"/>
      <c r="N31" s="14">
        <v>51293.646289450815</v>
      </c>
      <c r="O31" s="14"/>
      <c r="P31" s="14">
        <v>6966.9001113654285</v>
      </c>
      <c r="Q31" s="14"/>
      <c r="R31" s="14">
        <v>16401.994727441408</v>
      </c>
      <c r="S31" s="14"/>
      <c r="T31" s="14">
        <v>0</v>
      </c>
    </row>
    <row r="32" spans="1:20" x14ac:dyDescent="0.2">
      <c r="A32" s="49">
        <f>A31+1</f>
        <v>14</v>
      </c>
      <c r="C32" s="49"/>
      <c r="D32" s="11"/>
      <c r="F32" s="32">
        <f>SUM(H32:T32)</f>
        <v>1.0000000000000002</v>
      </c>
      <c r="H32" s="17">
        <f>IFERROR(H31/$F31,0)</f>
        <v>0.13423440436702502</v>
      </c>
      <c r="J32" s="17">
        <f>IFERROR(J31/$F31,0)</f>
        <v>4.6782245768310126E-3</v>
      </c>
      <c r="L32" s="17">
        <f>IFERROR(L31/$F31,0)</f>
        <v>0.14080939279204968</v>
      </c>
      <c r="N32" s="17">
        <f>IFERROR(N31/$F31,0)</f>
        <v>0.49483560683653605</v>
      </c>
      <c r="P32" s="17">
        <f>IFERROR(P31/$F31,0)</f>
        <v>6.7210473299615242E-2</v>
      </c>
      <c r="R32" s="17">
        <f>IFERROR(R31/$F31,0)</f>
        <v>0.15823189812794322</v>
      </c>
      <c r="T32" s="17">
        <f>IFERROR(T31/$F31,0)</f>
        <v>0</v>
      </c>
    </row>
    <row r="33" spans="1:20" x14ac:dyDescent="0.2">
      <c r="D33" s="18"/>
      <c r="F33" s="32"/>
      <c r="H33" s="17"/>
      <c r="J33" s="17"/>
      <c r="L33" s="17"/>
      <c r="N33" s="17"/>
      <c r="P33" s="17"/>
      <c r="R33" s="17"/>
      <c r="T33" s="17"/>
    </row>
    <row r="34" spans="1:20" x14ac:dyDescent="0.2">
      <c r="A34" s="49">
        <f>A32+1</f>
        <v>15</v>
      </c>
      <c r="C34" s="49" t="s">
        <v>123</v>
      </c>
      <c r="D34" s="18" t="s">
        <v>48</v>
      </c>
      <c r="F34" s="31">
        <f>SUM(H34:T34)</f>
        <v>100</v>
      </c>
      <c r="G34" s="33"/>
      <c r="H34" s="31">
        <v>9.1101334375247927</v>
      </c>
      <c r="I34" s="31"/>
      <c r="J34" s="31">
        <v>0.43866789199303097</v>
      </c>
      <c r="K34" s="31"/>
      <c r="L34" s="31">
        <v>11.869387430622105</v>
      </c>
      <c r="M34" s="31"/>
      <c r="N34" s="31">
        <v>47.493008242789806</v>
      </c>
      <c r="O34" s="31"/>
      <c r="P34" s="31">
        <v>8.954861761852003</v>
      </c>
      <c r="Q34" s="31"/>
      <c r="R34" s="31">
        <v>22.133941235218273</v>
      </c>
      <c r="S34" s="31"/>
      <c r="T34" s="31">
        <v>0</v>
      </c>
    </row>
    <row r="35" spans="1:20" x14ac:dyDescent="0.2">
      <c r="A35" s="49">
        <f>A34+1</f>
        <v>16</v>
      </c>
      <c r="C35" s="49"/>
      <c r="D35" s="18"/>
      <c r="F35" s="32">
        <f>SUM(H35:T35)</f>
        <v>1.0000000000000002</v>
      </c>
      <c r="H35" s="17">
        <f>IFERROR(H34/$F34,0)</f>
        <v>9.1101334375247922E-2</v>
      </c>
      <c r="J35" s="17">
        <f>IFERROR(J34/$F34,0)</f>
        <v>4.3866789199303096E-3</v>
      </c>
      <c r="L35" s="17">
        <f>IFERROR(L34/$F34,0)</f>
        <v>0.11869387430622105</v>
      </c>
      <c r="N35" s="17">
        <f>IFERROR(N34/$F34,0)</f>
        <v>0.47493008242789808</v>
      </c>
      <c r="P35" s="17">
        <f>IFERROR(P34/$F34,0)</f>
        <v>8.9548617618520024E-2</v>
      </c>
      <c r="R35" s="17">
        <f>IFERROR(R34/$F34,0)</f>
        <v>0.22133941235218274</v>
      </c>
      <c r="T35" s="17">
        <f>IFERROR(T34/$F34,0)</f>
        <v>0</v>
      </c>
    </row>
    <row r="36" spans="1:20" x14ac:dyDescent="0.2">
      <c r="C36" s="49"/>
      <c r="D36" s="18"/>
    </row>
    <row r="37" spans="1:20" x14ac:dyDescent="0.2">
      <c r="A37" s="49">
        <f>A35+1</f>
        <v>17</v>
      </c>
      <c r="C37" s="49" t="s">
        <v>124</v>
      </c>
      <c r="D37" s="18" t="s">
        <v>48</v>
      </c>
      <c r="F37" s="14">
        <f>SUM(H37:T37)</f>
        <v>21358.359878187392</v>
      </c>
      <c r="G37" s="12"/>
      <c r="H37" s="14">
        <v>3321.2372135934606</v>
      </c>
      <c r="I37" s="14"/>
      <c r="J37" s="14">
        <v>151.39399048547949</v>
      </c>
      <c r="K37" s="14"/>
      <c r="L37" s="14">
        <v>2677.5756099789996</v>
      </c>
      <c r="M37" s="14"/>
      <c r="N37" s="14">
        <v>9155.467980956304</v>
      </c>
      <c r="O37" s="14"/>
      <c r="P37" s="14">
        <v>1442.9275297073323</v>
      </c>
      <c r="Q37" s="14"/>
      <c r="R37" s="14">
        <v>4609.7575534658163</v>
      </c>
      <c r="S37" s="14"/>
      <c r="T37" s="14">
        <v>0</v>
      </c>
    </row>
    <row r="38" spans="1:20" x14ac:dyDescent="0.2">
      <c r="A38" s="49">
        <f>A37+1</f>
        <v>18</v>
      </c>
      <c r="C38" s="49"/>
      <c r="D38" s="18"/>
      <c r="F38" s="32">
        <f>SUM(H38:T38)</f>
        <v>1</v>
      </c>
      <c r="H38" s="17">
        <f>IFERROR(H37/$F37,0)</f>
        <v>0.15550057366461614</v>
      </c>
      <c r="J38" s="17">
        <f>IFERROR(J37/$F37,0)</f>
        <v>7.0882779084593161E-3</v>
      </c>
      <c r="L38" s="17">
        <f>IFERROR(L37/$F37,0)</f>
        <v>0.12536428945152861</v>
      </c>
      <c r="N38" s="17">
        <f>IFERROR(N37/$F37,0)</f>
        <v>0.42865969265301546</v>
      </c>
      <c r="P38" s="17">
        <f>IFERROR(P37/$F37,0)</f>
        <v>6.7557974392076239E-2</v>
      </c>
      <c r="R38" s="17">
        <f>IFERROR(R37/$F37,0)</f>
        <v>0.21582919193030425</v>
      </c>
      <c r="T38" s="17">
        <f>IFERROR(T37/$F37,0)</f>
        <v>0</v>
      </c>
    </row>
    <row r="39" spans="1:20" x14ac:dyDescent="0.2">
      <c r="D39" s="18"/>
    </row>
    <row r="40" spans="1:20" x14ac:dyDescent="0.2">
      <c r="A40" s="49">
        <f>A38+1</f>
        <v>19</v>
      </c>
      <c r="C40" s="49" t="s">
        <v>125</v>
      </c>
      <c r="D40" s="11" t="s">
        <v>37</v>
      </c>
      <c r="F40" s="14">
        <f>SUM(H40:T40)</f>
        <v>81031.114909682234</v>
      </c>
      <c r="G40" s="12"/>
      <c r="H40" s="14">
        <v>4168.0006204362617</v>
      </c>
      <c r="I40" s="14"/>
      <c r="J40" s="14">
        <v>0</v>
      </c>
      <c r="K40" s="14"/>
      <c r="L40" s="14">
        <v>30938.217399999998</v>
      </c>
      <c r="M40" s="14"/>
      <c r="N40" s="14">
        <v>40450.501670000012</v>
      </c>
      <c r="O40" s="14"/>
      <c r="P40" s="14">
        <v>42.9775025</v>
      </c>
      <c r="Q40" s="14"/>
      <c r="R40" s="14">
        <v>5431.4177167459693</v>
      </c>
      <c r="S40" s="14"/>
      <c r="T40" s="14">
        <v>0</v>
      </c>
    </row>
    <row r="41" spans="1:20" x14ac:dyDescent="0.2">
      <c r="A41" s="49">
        <f>A40+1</f>
        <v>20</v>
      </c>
      <c r="C41" s="49"/>
      <c r="D41" s="11"/>
      <c r="F41" s="32">
        <f>SUM(H41:T41)</f>
        <v>1.0000000000000002</v>
      </c>
      <c r="H41" s="17">
        <f>IFERROR(H40/$F40,0)</f>
        <v>5.1437039032252489E-2</v>
      </c>
      <c r="J41" s="17">
        <f>IFERROR(J40/$F40,0)</f>
        <v>0</v>
      </c>
      <c r="L41" s="17">
        <f>IFERROR(L40/$F40,0)</f>
        <v>0.38180663606176368</v>
      </c>
      <c r="N41" s="17">
        <f>IFERROR(N40/$F40,0)</f>
        <v>0.49919715056477237</v>
      </c>
      <c r="P41" s="17">
        <f>IFERROR(P40/$F40,0)</f>
        <v>5.303827122199044E-4</v>
      </c>
      <c r="R41" s="17">
        <f>IFERROR(R40/$F40,0)</f>
        <v>6.7028791628991655E-2</v>
      </c>
      <c r="T41" s="17">
        <f>IFERROR(T40/$F40,0)</f>
        <v>0</v>
      </c>
    </row>
    <row r="42" spans="1:20" x14ac:dyDescent="0.2">
      <c r="D42" s="18"/>
    </row>
    <row r="43" spans="1:20" x14ac:dyDescent="0.2">
      <c r="A43" s="49">
        <f>A41+1</f>
        <v>21</v>
      </c>
      <c r="C43" s="49" t="s">
        <v>126</v>
      </c>
      <c r="D43" s="11" t="s">
        <v>37</v>
      </c>
      <c r="F43" s="14">
        <f>SUM(H43:T43)</f>
        <v>64690.372259999989</v>
      </c>
      <c r="G43" s="12"/>
      <c r="H43" s="14">
        <v>0</v>
      </c>
      <c r="I43" s="14"/>
      <c r="J43" s="14">
        <v>0</v>
      </c>
      <c r="K43" s="14"/>
      <c r="L43" s="14">
        <v>427.95</v>
      </c>
      <c r="M43" s="14"/>
      <c r="N43" s="14">
        <v>34298.746129999992</v>
      </c>
      <c r="O43" s="14"/>
      <c r="P43" s="14">
        <v>19861.049589999999</v>
      </c>
      <c r="Q43" s="14"/>
      <c r="R43" s="14">
        <v>10102.626539999999</v>
      </c>
      <c r="S43" s="14"/>
      <c r="T43" s="14">
        <v>0</v>
      </c>
    </row>
    <row r="44" spans="1:20" x14ac:dyDescent="0.2">
      <c r="A44" s="49">
        <f>A43+1</f>
        <v>22</v>
      </c>
      <c r="C44" s="49"/>
      <c r="D44" s="11"/>
      <c r="F44" s="32">
        <f>SUM(H44:T44)</f>
        <v>1</v>
      </c>
      <c r="H44" s="17">
        <f>IFERROR(H43/$F43,0)</f>
        <v>0</v>
      </c>
      <c r="J44" s="17">
        <f>IFERROR(J43/$F43,0)</f>
        <v>0</v>
      </c>
      <c r="L44" s="17">
        <f>IFERROR(L43/$F43,0)</f>
        <v>6.6153584381924233E-3</v>
      </c>
      <c r="N44" s="17">
        <f>IFERROR(N43/$F43,0)</f>
        <v>0.53019862047088484</v>
      </c>
      <c r="P44" s="17">
        <f>IFERROR(P43/$F43,0)</f>
        <v>0.30701708610016276</v>
      </c>
      <c r="R44" s="17">
        <f>IFERROR(R43/$F43,0)</f>
        <v>0.15616893499075996</v>
      </c>
      <c r="T44" s="17">
        <f>IFERROR(T43/$F43,0)</f>
        <v>0</v>
      </c>
    </row>
    <row r="45" spans="1:20" x14ac:dyDescent="0.2">
      <c r="D45" s="18"/>
    </row>
    <row r="46" spans="1:20" x14ac:dyDescent="0.2">
      <c r="A46" s="49">
        <f>A44+1</f>
        <v>23</v>
      </c>
      <c r="C46" s="49" t="s">
        <v>127</v>
      </c>
      <c r="D46" s="11" t="s">
        <v>37</v>
      </c>
      <c r="F46" s="14">
        <f>SUM(H46:T46)</f>
        <v>-17442.616532928576</v>
      </c>
      <c r="H46" s="14">
        <v>0</v>
      </c>
      <c r="I46" s="14"/>
      <c r="J46" s="14">
        <v>0</v>
      </c>
      <c r="K46" s="14"/>
      <c r="L46" s="14">
        <v>-80.899080273626311</v>
      </c>
      <c r="M46" s="14"/>
      <c r="N46" s="14">
        <v>-14091.221591030917</v>
      </c>
      <c r="O46" s="14"/>
      <c r="P46" s="14">
        <v>-1505.0626170375363</v>
      </c>
      <c r="Q46" s="14"/>
      <c r="R46" s="14">
        <v>-1765.4332445864979</v>
      </c>
      <c r="S46" s="14"/>
      <c r="T46" s="14">
        <v>0</v>
      </c>
    </row>
    <row r="47" spans="1:20" x14ac:dyDescent="0.2">
      <c r="A47" s="49">
        <f>A46+1</f>
        <v>24</v>
      </c>
      <c r="C47" s="49"/>
      <c r="D47" s="11"/>
      <c r="F47" s="32">
        <f>SUM(H47:T47)</f>
        <v>1</v>
      </c>
      <c r="H47" s="17">
        <f>IFERROR(H46/$F46,0)</f>
        <v>0</v>
      </c>
      <c r="J47" s="17">
        <f>IFERROR(J46/$F46,0)</f>
        <v>0</v>
      </c>
      <c r="L47" s="17">
        <f>IFERROR(L46/$F46,0)</f>
        <v>4.6380128876251535E-3</v>
      </c>
      <c r="N47" s="17">
        <f>IFERROR(N46/$F46,0)</f>
        <v>0.80786168545465542</v>
      </c>
      <c r="P47" s="17">
        <f>IFERROR(P46/$F46,0)</f>
        <v>8.6286516371912675E-2</v>
      </c>
      <c r="R47" s="17">
        <f>IFERROR(R46/$F46,0)</f>
        <v>0.10121378528580686</v>
      </c>
      <c r="T47" s="17">
        <f>IFERROR(T46/$F46,0)</f>
        <v>0</v>
      </c>
    </row>
    <row r="48" spans="1:20" x14ac:dyDescent="0.2">
      <c r="D48" s="18"/>
    </row>
    <row r="49" spans="1:20" x14ac:dyDescent="0.2">
      <c r="A49" s="49">
        <f>A47+1</f>
        <v>25</v>
      </c>
      <c r="C49" s="49" t="s">
        <v>128</v>
      </c>
      <c r="D49" s="11" t="s">
        <v>37</v>
      </c>
      <c r="F49" s="14">
        <f>SUM(H49:T49)</f>
        <v>29360.673046399999</v>
      </c>
      <c r="G49" s="14"/>
      <c r="H49" s="14">
        <v>0</v>
      </c>
      <c r="I49" s="14"/>
      <c r="J49" s="14">
        <v>0</v>
      </c>
      <c r="K49" s="14"/>
      <c r="L49" s="14">
        <v>266.28169600000001</v>
      </c>
      <c r="M49" s="14"/>
      <c r="N49" s="14">
        <v>24205.402756159998</v>
      </c>
      <c r="O49" s="14"/>
      <c r="P49" s="14">
        <v>925.89545039999996</v>
      </c>
      <c r="Q49" s="14"/>
      <c r="R49" s="14">
        <v>3963.0931438399998</v>
      </c>
      <c r="S49" s="14"/>
      <c r="T49" s="14">
        <v>0</v>
      </c>
    </row>
    <row r="50" spans="1:20" x14ac:dyDescent="0.2">
      <c r="A50" s="49">
        <f>A49+1</f>
        <v>26</v>
      </c>
      <c r="C50" s="49"/>
      <c r="D50" s="11"/>
      <c r="F50" s="32">
        <f>SUM(H50:T50)</f>
        <v>0.99999999999999989</v>
      </c>
      <c r="G50" s="34"/>
      <c r="H50" s="17">
        <f>IFERROR(H49/$F49,0)</f>
        <v>0</v>
      </c>
      <c r="J50" s="17">
        <f>IFERROR(J49/$F49,0)</f>
        <v>0</v>
      </c>
      <c r="L50" s="17">
        <f>IFERROR(L49/$F49,0)</f>
        <v>9.069332149817649E-3</v>
      </c>
      <c r="N50" s="17">
        <f>IFERROR(N49/$F49,0)</f>
        <v>0.82441579993439196</v>
      </c>
      <c r="P50" s="17">
        <f>IFERROR(P49/$F49,0)</f>
        <v>3.1535225671998922E-2</v>
      </c>
      <c r="R50" s="17">
        <f>IFERROR(R49/$F49,0)</f>
        <v>0.13497964224379136</v>
      </c>
      <c r="T50" s="17">
        <f>IFERROR(T49/$F49,0)</f>
        <v>0</v>
      </c>
    </row>
    <row r="56" spans="1:20" ht="15" customHeight="1" x14ac:dyDescent="0.2">
      <c r="A56" s="68" t="s">
        <v>182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</row>
    <row r="57" spans="1:20" ht="15" customHeight="1" x14ac:dyDescent="0.2">
      <c r="A57" s="68" t="s">
        <v>232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9" spans="1:20" x14ac:dyDescent="0.2">
      <c r="A59" s="49" t="s">
        <v>173</v>
      </c>
      <c r="C59" s="49" t="s">
        <v>34</v>
      </c>
      <c r="H59" s="49" t="s">
        <v>111</v>
      </c>
      <c r="J59" s="49" t="s">
        <v>112</v>
      </c>
      <c r="L59" s="49" t="s">
        <v>113</v>
      </c>
      <c r="N59" s="49" t="s">
        <v>111</v>
      </c>
      <c r="P59" s="49"/>
      <c r="R59" s="49" t="s">
        <v>114</v>
      </c>
      <c r="T59" s="49" t="s">
        <v>34</v>
      </c>
    </row>
    <row r="60" spans="1:20" x14ac:dyDescent="0.2">
      <c r="A60" s="66" t="s">
        <v>175</v>
      </c>
      <c r="C60" s="66" t="s">
        <v>183</v>
      </c>
      <c r="D60" s="66"/>
      <c r="F60" s="66" t="s">
        <v>1</v>
      </c>
      <c r="H60" s="66" t="s">
        <v>115</v>
      </c>
      <c r="J60" s="9" t="s">
        <v>115</v>
      </c>
      <c r="L60" s="66" t="s">
        <v>115</v>
      </c>
      <c r="N60" s="66" t="s">
        <v>113</v>
      </c>
      <c r="P60" s="66" t="s">
        <v>116</v>
      </c>
      <c r="R60" s="66" t="s">
        <v>117</v>
      </c>
      <c r="T60" s="66" t="s">
        <v>80</v>
      </c>
    </row>
    <row r="61" spans="1:20" x14ac:dyDescent="0.2">
      <c r="D61" s="18"/>
      <c r="F61" s="49" t="s">
        <v>177</v>
      </c>
      <c r="G61" s="49"/>
      <c r="H61" s="52" t="s">
        <v>178</v>
      </c>
      <c r="I61" s="49"/>
      <c r="J61" s="52" t="s">
        <v>179</v>
      </c>
      <c r="K61" s="49"/>
      <c r="L61" s="52" t="s">
        <v>180</v>
      </c>
      <c r="M61" s="49"/>
      <c r="N61" s="52" t="s">
        <v>181</v>
      </c>
      <c r="P61" s="52" t="s">
        <v>184</v>
      </c>
      <c r="Q61" s="49"/>
      <c r="R61" s="52" t="s">
        <v>185</v>
      </c>
      <c r="T61" s="52" t="s">
        <v>188</v>
      </c>
    </row>
    <row r="62" spans="1:20" x14ac:dyDescent="0.2">
      <c r="C62" s="49"/>
      <c r="D62" s="18"/>
    </row>
    <row r="63" spans="1:20" x14ac:dyDescent="0.2">
      <c r="A63" s="49">
        <f>A50+1</f>
        <v>27</v>
      </c>
      <c r="C63" s="49" t="s">
        <v>129</v>
      </c>
      <c r="D63" s="11" t="s">
        <v>37</v>
      </c>
      <c r="F63" s="14">
        <f>SUM(H63:T63)</f>
        <v>2318861.9823705535</v>
      </c>
      <c r="G63" s="12"/>
      <c r="H63" s="14">
        <v>0</v>
      </c>
      <c r="I63" s="14"/>
      <c r="J63" s="14">
        <v>121.5177113019156</v>
      </c>
      <c r="K63" s="14"/>
      <c r="L63" s="14">
        <v>8228.3867942873221</v>
      </c>
      <c r="M63" s="14"/>
      <c r="N63" s="14">
        <v>1300861.0807291402</v>
      </c>
      <c r="O63" s="14"/>
      <c r="P63" s="14">
        <v>368401.49894999998</v>
      </c>
      <c r="Q63" s="14"/>
      <c r="R63" s="14">
        <v>641249.49818582437</v>
      </c>
      <c r="S63" s="14"/>
      <c r="T63" s="14">
        <v>0</v>
      </c>
    </row>
    <row r="64" spans="1:20" x14ac:dyDescent="0.2">
      <c r="A64" s="49">
        <f>A63+1</f>
        <v>28</v>
      </c>
      <c r="C64" s="49"/>
      <c r="D64" s="11"/>
      <c r="F64" s="32">
        <f>SUM(H64:T64)</f>
        <v>1</v>
      </c>
      <c r="H64" s="17">
        <f>IFERROR(H63/$F63,0)</f>
        <v>0</v>
      </c>
      <c r="J64" s="17">
        <f>IFERROR(J63/$F63,0)</f>
        <v>5.240402931514235E-5</v>
      </c>
      <c r="L64" s="17">
        <f>IFERROR(L63/$F63,0)</f>
        <v>3.5484590531237696E-3</v>
      </c>
      <c r="N64" s="17">
        <f>IFERROR(N63/$F63,0)</f>
        <v>0.56099116317361875</v>
      </c>
      <c r="P64" s="17">
        <f>IFERROR(P63/$F63,0)</f>
        <v>0.15887168005289654</v>
      </c>
      <c r="R64" s="17">
        <f>IFERROR(R63/$F63,0)</f>
        <v>0.27653629369104593</v>
      </c>
      <c r="T64" s="17">
        <f>IFERROR(T63/$F63,0)</f>
        <v>0</v>
      </c>
    </row>
    <row r="65" spans="1:20" x14ac:dyDescent="0.2">
      <c r="D65" s="18"/>
    </row>
    <row r="66" spans="1:20" x14ac:dyDescent="0.2">
      <c r="A66" s="49">
        <f>A64+1</f>
        <v>29</v>
      </c>
      <c r="C66" s="49" t="s">
        <v>130</v>
      </c>
      <c r="D66" s="11" t="s">
        <v>37</v>
      </c>
      <c r="F66" s="14">
        <f>SUM(H66:T66)</f>
        <v>-723064.55407581734</v>
      </c>
      <c r="H66" s="14">
        <v>0</v>
      </c>
      <c r="I66" s="14"/>
      <c r="J66" s="14">
        <v>-6.7890014107161498</v>
      </c>
      <c r="K66" s="14"/>
      <c r="L66" s="14">
        <v>-1785.0868061207786</v>
      </c>
      <c r="M66" s="14"/>
      <c r="N66" s="14">
        <v>-585103.23895990243</v>
      </c>
      <c r="O66" s="14"/>
      <c r="P66" s="14">
        <v>-53209.523789999999</v>
      </c>
      <c r="Q66" s="14"/>
      <c r="R66" s="14">
        <v>-82959.915518383423</v>
      </c>
      <c r="S66" s="14"/>
      <c r="T66" s="14">
        <v>0</v>
      </c>
    </row>
    <row r="67" spans="1:20" x14ac:dyDescent="0.2">
      <c r="A67" s="49">
        <f>A66+1</f>
        <v>30</v>
      </c>
      <c r="C67" s="49"/>
      <c r="D67" s="11"/>
      <c r="F67" s="32">
        <f>SUM(H67:T67)</f>
        <v>1</v>
      </c>
      <c r="H67" s="17">
        <f>IFERROR(H66/$F66,0)</f>
        <v>0</v>
      </c>
      <c r="J67" s="17">
        <f>IFERROR(J66/$F66,0)</f>
        <v>9.3892051165383015E-6</v>
      </c>
      <c r="L67" s="17">
        <f>IFERROR(L66/$F66,0)</f>
        <v>2.4687793033948149E-3</v>
      </c>
      <c r="N67" s="17">
        <f>IFERROR(N66/$F66,0)</f>
        <v>0.80919917269039732</v>
      </c>
      <c r="P67" s="17">
        <f>IFERROR(P66/$F66,0)</f>
        <v>7.3588898100543157E-2</v>
      </c>
      <c r="R67" s="17">
        <f>IFERROR(R66/$F66,0)</f>
        <v>0.11473376070054821</v>
      </c>
      <c r="T67" s="17">
        <f>IFERROR(T66/$F66,0)</f>
        <v>0</v>
      </c>
    </row>
    <row r="68" spans="1:20" x14ac:dyDescent="0.2">
      <c r="D68" s="18"/>
    </row>
    <row r="69" spans="1:20" x14ac:dyDescent="0.2">
      <c r="A69" s="49">
        <f>A67+1</f>
        <v>31</v>
      </c>
      <c r="C69" s="49" t="s">
        <v>131</v>
      </c>
      <c r="D69" s="11" t="s">
        <v>37</v>
      </c>
      <c r="F69" s="14">
        <f>SUM(H69:T69)</f>
        <v>293466.87206014257</v>
      </c>
      <c r="G69" s="12"/>
      <c r="H69" s="14">
        <v>73971.592004132632</v>
      </c>
      <c r="I69" s="14"/>
      <c r="J69" s="14">
        <v>14562.609643379701</v>
      </c>
      <c r="K69" s="14"/>
      <c r="L69" s="14">
        <v>58892.235152515903</v>
      </c>
      <c r="M69" s="14"/>
      <c r="N69" s="14">
        <v>0</v>
      </c>
      <c r="O69" s="14"/>
      <c r="P69" s="14">
        <v>3464.1131800000003</v>
      </c>
      <c r="Q69" s="14"/>
      <c r="R69" s="14">
        <v>142576.32208011433</v>
      </c>
      <c r="S69" s="14"/>
      <c r="T69" s="14">
        <v>0</v>
      </c>
    </row>
    <row r="70" spans="1:20" x14ac:dyDescent="0.2">
      <c r="A70" s="49">
        <f>A69+1</f>
        <v>32</v>
      </c>
      <c r="C70" s="49"/>
      <c r="D70" s="11"/>
      <c r="F70" s="32">
        <f>SUM(H70:T70)</f>
        <v>1</v>
      </c>
      <c r="H70" s="17">
        <f>IFERROR(H69/$F69,0)</f>
        <v>0.25206113209593561</v>
      </c>
      <c r="J70" s="17">
        <f>IFERROR(J69/$F69,0)</f>
        <v>4.9622669642913786E-2</v>
      </c>
      <c r="L70" s="17">
        <f>IFERROR(L69/$F69,0)</f>
        <v>0.20067762585634072</v>
      </c>
      <c r="N70" s="17">
        <f>IFERROR(N69/$F69,0)</f>
        <v>0</v>
      </c>
      <c r="P70" s="17">
        <f>IFERROR(P69/$F69,0)</f>
        <v>1.1804102983351631E-2</v>
      </c>
      <c r="R70" s="17">
        <f>IFERROR(R69/$F69,0)</f>
        <v>0.48583446942145825</v>
      </c>
      <c r="T70" s="17">
        <f>IFERROR(T69/$F69,0)</f>
        <v>0</v>
      </c>
    </row>
    <row r="71" spans="1:20" x14ac:dyDescent="0.2">
      <c r="D71" s="18"/>
    </row>
    <row r="72" spans="1:20" x14ac:dyDescent="0.2">
      <c r="A72" s="49">
        <f>A70+1</f>
        <v>33</v>
      </c>
      <c r="C72" s="49" t="s">
        <v>132</v>
      </c>
      <c r="D72" s="11" t="s">
        <v>37</v>
      </c>
      <c r="F72" s="14">
        <f>SUM(H72:T72)</f>
        <v>-92652.685535819997</v>
      </c>
      <c r="H72" s="14">
        <v>-33735.564321391314</v>
      </c>
      <c r="I72" s="14"/>
      <c r="J72" s="14">
        <v>-9154.1914444332124</v>
      </c>
      <c r="K72" s="14"/>
      <c r="L72" s="14">
        <v>-18615.739318229174</v>
      </c>
      <c r="M72" s="14"/>
      <c r="N72" s="14">
        <v>0</v>
      </c>
      <c r="O72" s="14"/>
      <c r="P72" s="14">
        <v>-457.62718551629945</v>
      </c>
      <c r="Q72" s="14"/>
      <c r="R72" s="14">
        <v>-30689.563266249999</v>
      </c>
      <c r="S72" s="14"/>
      <c r="T72" s="14">
        <v>0</v>
      </c>
    </row>
    <row r="73" spans="1:20" x14ac:dyDescent="0.2">
      <c r="A73" s="49">
        <f>A72+1</f>
        <v>34</v>
      </c>
      <c r="C73" s="49"/>
      <c r="D73" s="11"/>
      <c r="F73" s="32">
        <f>SUM(H73:T73)</f>
        <v>1</v>
      </c>
      <c r="H73" s="17">
        <f>IFERROR(H72/$F72,0)</f>
        <v>0.36410778733821991</v>
      </c>
      <c r="J73" s="17">
        <f>IFERROR(J72/$F72,0)</f>
        <v>9.8801145282444686E-2</v>
      </c>
      <c r="L73" s="17">
        <f>IFERROR(L72/$F72,0)</f>
        <v>0.200919587064017</v>
      </c>
      <c r="N73" s="17">
        <f>IFERROR(N72/$F72,0)</f>
        <v>0</v>
      </c>
      <c r="P73" s="17">
        <f>IFERROR(P72/$F72,0)</f>
        <v>4.9391680647980617E-3</v>
      </c>
      <c r="R73" s="17">
        <f>IFERROR(R72/$F72,0)</f>
        <v>0.33123231225052036</v>
      </c>
      <c r="T73" s="17">
        <f>IFERROR(T72/$F72,0)</f>
        <v>0</v>
      </c>
    </row>
    <row r="74" spans="1:20" x14ac:dyDescent="0.2">
      <c r="D74" s="18"/>
    </row>
    <row r="75" spans="1:20" x14ac:dyDescent="0.2">
      <c r="A75" s="49">
        <f>A73+1</f>
        <v>35</v>
      </c>
      <c r="C75" s="49" t="s">
        <v>133</v>
      </c>
      <c r="D75" s="18" t="s">
        <v>48</v>
      </c>
      <c r="F75" s="14">
        <f>SUM(H75:T75)</f>
        <v>2962155.8085769233</v>
      </c>
      <c r="G75" s="12"/>
      <c r="H75" s="14">
        <v>65380.150630935335</v>
      </c>
      <c r="I75" s="14"/>
      <c r="J75" s="14">
        <v>6926.9122850782906</v>
      </c>
      <c r="K75" s="14"/>
      <c r="L75" s="14">
        <v>324637.96299737052</v>
      </c>
      <c r="M75" s="14"/>
      <c r="N75" s="14">
        <v>1514501.4739190701</v>
      </c>
      <c r="O75" s="14"/>
      <c r="P75" s="14">
        <v>342992.02980072331</v>
      </c>
      <c r="Q75" s="14"/>
      <c r="R75" s="14">
        <v>707717.27894374577</v>
      </c>
      <c r="S75" s="14"/>
      <c r="T75" s="14">
        <v>0</v>
      </c>
    </row>
    <row r="76" spans="1:20" x14ac:dyDescent="0.2">
      <c r="A76" s="49">
        <f>A75+1</f>
        <v>36</v>
      </c>
      <c r="C76" s="49"/>
      <c r="D76" s="18"/>
      <c r="F76" s="32">
        <f>SUM(H76:T76)</f>
        <v>1</v>
      </c>
      <c r="H76" s="17">
        <f>IFERROR(H75/$F75,0)</f>
        <v>2.2071813522309355E-2</v>
      </c>
      <c r="J76" s="17">
        <f>IFERROR(J75/$F75,0)</f>
        <v>2.3384699295767673E-3</v>
      </c>
      <c r="L76" s="17">
        <f>IFERROR(L75/$F75,0)</f>
        <v>0.10959516783600011</v>
      </c>
      <c r="N76" s="17">
        <f>IFERROR(N75/$F75,0)</f>
        <v>0.51128352854830605</v>
      </c>
      <c r="P76" s="17">
        <f>IFERROR(P75/$F75,0)</f>
        <v>0.11579135331355284</v>
      </c>
      <c r="R76" s="17">
        <f>IFERROR(R75/$F75,0)</f>
        <v>0.23891966685025484</v>
      </c>
      <c r="T76" s="17">
        <f>IFERROR(T75/$F75,0)</f>
        <v>0</v>
      </c>
    </row>
    <row r="77" spans="1:20" x14ac:dyDescent="0.2">
      <c r="D77" s="18"/>
    </row>
    <row r="78" spans="1:20" x14ac:dyDescent="0.2">
      <c r="A78" s="49">
        <f>A76+1</f>
        <v>37</v>
      </c>
      <c r="C78" s="49" t="s">
        <v>134</v>
      </c>
      <c r="D78" s="18" t="s">
        <v>48</v>
      </c>
      <c r="F78" s="14">
        <f>SUM(H78:T78)</f>
        <v>8297.3820979529337</v>
      </c>
      <c r="G78" s="12"/>
      <c r="H78" s="14">
        <v>630.18672633973108</v>
      </c>
      <c r="I78" s="14"/>
      <c r="J78" s="14">
        <v>124.07300197448653</v>
      </c>
      <c r="K78" s="14"/>
      <c r="L78" s="14">
        <v>1773.6645441872117</v>
      </c>
      <c r="M78" s="14"/>
      <c r="N78" s="14">
        <v>4383.2363970456881</v>
      </c>
      <c r="O78" s="14"/>
      <c r="P78" s="14">
        <v>58.78207536407205</v>
      </c>
      <c r="Q78" s="14"/>
      <c r="R78" s="14">
        <v>1327.4393530417442</v>
      </c>
      <c r="S78" s="14"/>
      <c r="T78" s="14">
        <v>0</v>
      </c>
    </row>
    <row r="79" spans="1:20" x14ac:dyDescent="0.2">
      <c r="A79" s="49">
        <f>A78+1</f>
        <v>38</v>
      </c>
      <c r="C79" s="49"/>
      <c r="D79" s="30"/>
      <c r="F79" s="32">
        <f>SUM(H79:T79)</f>
        <v>0.99999999999999978</v>
      </c>
      <c r="H79" s="17">
        <f>IFERROR(H78/$F78,0)</f>
        <v>7.595006700911193E-2</v>
      </c>
      <c r="J79" s="17">
        <f>IFERROR(J78/$F78,0)</f>
        <v>1.4953270864203887E-2</v>
      </c>
      <c r="L79" s="17">
        <f>IFERROR(L78/$F78,0)</f>
        <v>0.21376194602690365</v>
      </c>
      <c r="N79" s="17">
        <f>IFERROR(N78/$F78,0)</f>
        <v>0.52826739148569357</v>
      </c>
      <c r="P79" s="17">
        <f>IFERROR(P78/$F78,0)</f>
        <v>7.084412248361361E-3</v>
      </c>
      <c r="R79" s="17">
        <f>IFERROR(R78/$F78,0)</f>
        <v>0.15998291236572554</v>
      </c>
      <c r="T79" s="17">
        <f>IFERROR(T78/$F78,0)</f>
        <v>0</v>
      </c>
    </row>
    <row r="80" spans="1:20" x14ac:dyDescent="0.2">
      <c r="C80" s="49"/>
      <c r="D80" s="30"/>
      <c r="F80" s="32"/>
      <c r="H80" s="17"/>
      <c r="J80" s="17"/>
      <c r="L80" s="17"/>
      <c r="N80" s="17"/>
      <c r="P80" s="17"/>
      <c r="R80" s="17"/>
      <c r="T80" s="17"/>
    </row>
    <row r="81" spans="1:20" x14ac:dyDescent="0.2">
      <c r="A81" s="49">
        <f>A79+1</f>
        <v>39</v>
      </c>
      <c r="C81" s="49" t="s">
        <v>135</v>
      </c>
      <c r="D81" s="11" t="s">
        <v>37</v>
      </c>
      <c r="F81" s="14">
        <f>SUM(H81:T81)</f>
        <v>24483.257915889251</v>
      </c>
      <c r="G81" s="12"/>
      <c r="H81" s="14">
        <v>2346.6664252457413</v>
      </c>
      <c r="I81" s="14"/>
      <c r="J81" s="14">
        <v>19.289255075244643</v>
      </c>
      <c r="K81" s="14"/>
      <c r="L81" s="14">
        <v>1020.3124362795184</v>
      </c>
      <c r="M81" s="14"/>
      <c r="N81" s="14">
        <v>16881.87280396025</v>
      </c>
      <c r="O81" s="14"/>
      <c r="P81" s="14">
        <v>981.74718392973955</v>
      </c>
      <c r="Q81" s="14"/>
      <c r="R81" s="14">
        <v>3233.3698113987543</v>
      </c>
      <c r="S81" s="14"/>
      <c r="T81" s="14">
        <v>0</v>
      </c>
    </row>
    <row r="82" spans="1:20" x14ac:dyDescent="0.2">
      <c r="A82" s="49">
        <f>A81+1</f>
        <v>40</v>
      </c>
      <c r="C82" s="49"/>
      <c r="D82" s="11"/>
      <c r="F82" s="32">
        <f>SUM(H82:T82)</f>
        <v>0.99999999999999978</v>
      </c>
      <c r="H82" s="17">
        <f>IFERROR(H81/$F81,0)</f>
        <v>9.584780070150678E-2</v>
      </c>
      <c r="J82" s="17">
        <f>IFERROR(J81/$F81,0)</f>
        <v>7.8785491463234636E-4</v>
      </c>
      <c r="L82" s="17">
        <f>IFERROR(L81/$F81,0)</f>
        <v>4.1673883426165743E-2</v>
      </c>
      <c r="N82" s="17">
        <f>IFERROR(N81/$F81,0)</f>
        <v>0.68952722149792733</v>
      </c>
      <c r="P82" s="17">
        <f>IFERROR(P81/$F81,0)</f>
        <v>4.0098715101661409E-2</v>
      </c>
      <c r="R82" s="17">
        <f>IFERROR(R81/$F81,0)</f>
        <v>0.13206452435810628</v>
      </c>
      <c r="T82" s="17">
        <f>IFERROR(T81/$F81,0)</f>
        <v>0</v>
      </c>
    </row>
    <row r="83" spans="1:20" x14ac:dyDescent="0.2">
      <c r="D83" s="18"/>
    </row>
    <row r="84" spans="1:20" x14ac:dyDescent="0.2">
      <c r="A84" s="49">
        <f>A82+1</f>
        <v>41</v>
      </c>
      <c r="C84" s="49" t="s">
        <v>136</v>
      </c>
      <c r="D84" s="18" t="s">
        <v>48</v>
      </c>
      <c r="F84" s="14">
        <f>SUM(H84:T84)</f>
        <v>2949466.0918636583</v>
      </c>
      <c r="G84" s="12"/>
      <c r="H84" s="14">
        <v>65000.266430191987</v>
      </c>
      <c r="I84" s="14"/>
      <c r="J84" s="14">
        <v>6886.664220311809</v>
      </c>
      <c r="K84" s="14"/>
      <c r="L84" s="14">
        <v>322792.69726284186</v>
      </c>
      <c r="M84" s="14"/>
      <c r="N84" s="14">
        <v>1509429.2787043925</v>
      </c>
      <c r="O84" s="14"/>
      <c r="P84" s="14">
        <v>341141.70077044889</v>
      </c>
      <c r="Q84" s="14"/>
      <c r="R84" s="14">
        <v>704215.48447547131</v>
      </c>
      <c r="S84" s="14"/>
      <c r="T84" s="14">
        <v>0</v>
      </c>
    </row>
    <row r="85" spans="1:20" x14ac:dyDescent="0.2">
      <c r="A85" s="49">
        <f>A84+1</f>
        <v>42</v>
      </c>
      <c r="C85" s="49"/>
      <c r="D85" s="18"/>
      <c r="F85" s="32">
        <f>SUM(H85:T85)</f>
        <v>1</v>
      </c>
      <c r="H85" s="17">
        <f>IFERROR(H84/$F84,0)</f>
        <v>2.2037977181531429E-2</v>
      </c>
      <c r="J85" s="17">
        <f>IFERROR(J84/$F84,0)</f>
        <v>2.334885028618987E-3</v>
      </c>
      <c r="L85" s="17">
        <f>IFERROR(L84/$F84,0)</f>
        <v>0.10944106058831858</v>
      </c>
      <c r="N85" s="17">
        <f>IFERROR(N84/$F84,0)</f>
        <v>0.51176356387628108</v>
      </c>
      <c r="P85" s="17">
        <f>IFERROR(P84/$F84,0)</f>
        <v>0.11566218771306304</v>
      </c>
      <c r="R85" s="17">
        <f>IFERROR(R84/$F84,0)</f>
        <v>0.23876032561218688</v>
      </c>
      <c r="T85" s="17">
        <f>IFERROR(T84/$F84,0)</f>
        <v>0</v>
      </c>
    </row>
    <row r="86" spans="1:20" x14ac:dyDescent="0.2">
      <c r="C86" s="49"/>
      <c r="D86" s="18"/>
      <c r="F86" s="32"/>
      <c r="H86" s="17"/>
      <c r="J86" s="17"/>
      <c r="L86" s="17"/>
      <c r="N86" s="17"/>
      <c r="P86" s="17"/>
      <c r="R86" s="17"/>
      <c r="T86" s="17"/>
    </row>
    <row r="87" spans="1:20" x14ac:dyDescent="0.2">
      <c r="A87" s="49">
        <f>A85+1</f>
        <v>43</v>
      </c>
      <c r="C87" s="49" t="s">
        <v>137</v>
      </c>
      <c r="D87" s="11" t="s">
        <v>37</v>
      </c>
      <c r="F87" s="14">
        <f>SUM(H87:T87)</f>
        <v>211742.30627404284</v>
      </c>
      <c r="G87" s="12"/>
      <c r="H87" s="14">
        <v>38228.102706980484</v>
      </c>
      <c r="I87" s="14"/>
      <c r="J87" s="14">
        <v>2159.9639478204872</v>
      </c>
      <c r="K87" s="14"/>
      <c r="L87" s="14">
        <v>79366.560994702348</v>
      </c>
      <c r="M87" s="14"/>
      <c r="N87" s="14">
        <v>86945.670952664863</v>
      </c>
      <c r="O87" s="14"/>
      <c r="P87" s="14">
        <v>0</v>
      </c>
      <c r="Q87" s="14"/>
      <c r="R87" s="14">
        <v>5042.0076718746495</v>
      </c>
      <c r="S87" s="14"/>
      <c r="T87" s="14">
        <v>0</v>
      </c>
    </row>
    <row r="88" spans="1:20" x14ac:dyDescent="0.2">
      <c r="A88" s="49">
        <f>A87+1</f>
        <v>44</v>
      </c>
      <c r="C88" s="49"/>
      <c r="D88" s="11"/>
      <c r="F88" s="32">
        <f>SUM(H88:T88)</f>
        <v>0.99999999999999989</v>
      </c>
      <c r="H88" s="17">
        <f>IFERROR(H87/$F87,0)</f>
        <v>0.18054069297566164</v>
      </c>
      <c r="J88" s="17">
        <f>IFERROR(J87/$F87,0)</f>
        <v>1.0200908764189057E-2</v>
      </c>
      <c r="L88" s="17">
        <f>IFERROR(L87/$F87,0)</f>
        <v>0.37482618561821046</v>
      </c>
      <c r="N88" s="17">
        <f>IFERROR(N87/$F87,0)</f>
        <v>0.41062021323285924</v>
      </c>
      <c r="P88" s="17">
        <f>IFERROR(P87/$F87,0)</f>
        <v>0</v>
      </c>
      <c r="R88" s="17">
        <f>IFERROR(R87/$F87,0)</f>
        <v>2.3811999409079552E-2</v>
      </c>
      <c r="T88" s="17">
        <f>IFERROR(T87/$F87,0)</f>
        <v>0</v>
      </c>
    </row>
    <row r="89" spans="1:20" x14ac:dyDescent="0.2">
      <c r="D89" s="18"/>
    </row>
    <row r="90" spans="1:20" x14ac:dyDescent="0.2">
      <c r="A90" s="49">
        <f>A88+1</f>
        <v>45</v>
      </c>
      <c r="C90" s="49" t="s">
        <v>138</v>
      </c>
      <c r="D90" s="11" t="s">
        <v>37</v>
      </c>
      <c r="F90" s="14">
        <f>SUM(H90:T90)</f>
        <v>-77607.043173398997</v>
      </c>
      <c r="H90" s="14">
        <v>-23757.462967843203</v>
      </c>
      <c r="I90" s="14"/>
      <c r="J90" s="14">
        <v>-1069.4482460350521</v>
      </c>
      <c r="K90" s="14"/>
      <c r="L90" s="14">
        <v>-24563.621648747867</v>
      </c>
      <c r="M90" s="14"/>
      <c r="N90" s="14">
        <v>-25315.157620474292</v>
      </c>
      <c r="O90" s="14"/>
      <c r="P90" s="14">
        <v>0</v>
      </c>
      <c r="Q90" s="14"/>
      <c r="R90" s="14">
        <v>-2901.352690298585</v>
      </c>
      <c r="S90" s="14"/>
      <c r="T90" s="14">
        <v>0</v>
      </c>
    </row>
    <row r="91" spans="1:20" x14ac:dyDescent="0.2">
      <c r="A91" s="49">
        <f>A90+1</f>
        <v>46</v>
      </c>
      <c r="C91" s="49"/>
      <c r="D91" s="11"/>
      <c r="F91" s="32">
        <f>SUM(H91:T91)</f>
        <v>1</v>
      </c>
      <c r="H91" s="17">
        <f>IFERROR(H90/$F90,0)</f>
        <v>0.30612508860518522</v>
      </c>
      <c r="J91" s="17">
        <f>IFERROR(J90/$F90,0)</f>
        <v>1.3780298827331458E-2</v>
      </c>
      <c r="L91" s="17">
        <f>IFERROR(L90/$F90,0)</f>
        <v>0.31651278858627391</v>
      </c>
      <c r="N91" s="17">
        <f>IFERROR(N90/$F90,0)</f>
        <v>0.32619665155792782</v>
      </c>
      <c r="P91" s="17">
        <f>IFERROR(P90/$F90,0)</f>
        <v>0</v>
      </c>
      <c r="R91" s="17">
        <f>IFERROR(R90/$F90,0)</f>
        <v>3.7385172423281654E-2</v>
      </c>
      <c r="T91" s="17">
        <f>IFERROR(T90/$F90,0)</f>
        <v>0</v>
      </c>
    </row>
    <row r="92" spans="1:20" x14ac:dyDescent="0.2">
      <c r="D92" s="18"/>
    </row>
    <row r="93" spans="1:20" x14ac:dyDescent="0.2">
      <c r="A93" s="49">
        <f>A91+1</f>
        <v>47</v>
      </c>
      <c r="C93" s="49" t="s">
        <v>227</v>
      </c>
      <c r="D93" s="11" t="s">
        <v>48</v>
      </c>
      <c r="F93" s="14">
        <f>SUM(H93:T93)</f>
        <v>8297.3820979529337</v>
      </c>
      <c r="H93" s="14">
        <v>630.18672633973108</v>
      </c>
      <c r="I93" s="14"/>
      <c r="J93" s="14">
        <v>124.07300197448653</v>
      </c>
      <c r="K93" s="14"/>
      <c r="L93" s="14">
        <v>1773.6645441872117</v>
      </c>
      <c r="M93" s="14"/>
      <c r="N93" s="14">
        <v>4383.2363970456881</v>
      </c>
      <c r="O93" s="14"/>
      <c r="P93" s="14">
        <v>58.78207536407205</v>
      </c>
      <c r="Q93" s="14"/>
      <c r="R93" s="14">
        <v>1327.4393530417442</v>
      </c>
      <c r="S93" s="14"/>
      <c r="T93" s="14">
        <v>0</v>
      </c>
    </row>
    <row r="94" spans="1:20" x14ac:dyDescent="0.2">
      <c r="A94" s="49">
        <f>A93+1</f>
        <v>48</v>
      </c>
      <c r="C94" s="49"/>
      <c r="D94" s="11"/>
      <c r="F94" s="32">
        <f>SUM(H94:T94)</f>
        <v>0.99999999999999978</v>
      </c>
      <c r="H94" s="17">
        <f>IFERROR(H93/$F93,0)</f>
        <v>7.595006700911193E-2</v>
      </c>
      <c r="J94" s="17">
        <f>IFERROR(J93/$F93,0)</f>
        <v>1.4953270864203887E-2</v>
      </c>
      <c r="L94" s="17">
        <f>IFERROR(L93/$F93,0)</f>
        <v>0.21376194602690365</v>
      </c>
      <c r="N94" s="17">
        <f>IFERROR(N93/$F93,0)</f>
        <v>0.52826739148569357</v>
      </c>
      <c r="P94" s="17">
        <f>IFERROR(P93/$F93,0)</f>
        <v>7.084412248361361E-3</v>
      </c>
      <c r="R94" s="17">
        <f>IFERROR(R93/$F93,0)</f>
        <v>0.15998291236572554</v>
      </c>
      <c r="T94" s="17">
        <f>IFERROR(T93/$F93,0)</f>
        <v>0</v>
      </c>
    </row>
    <row r="102" spans="2:2" x14ac:dyDescent="0.2">
      <c r="B102" s="53"/>
    </row>
  </sheetData>
  <mergeCells count="4">
    <mergeCell ref="A57:T57"/>
    <mergeCell ref="C6:T6"/>
    <mergeCell ref="C7:T7"/>
    <mergeCell ref="A56:T56"/>
  </mergeCells>
  <pageMargins left="0.7" right="0.7" top="0.75" bottom="0.75" header="0.3" footer="0.3"/>
  <pageSetup scale="82" firstPageNumber="7" fitToHeight="0" orientation="landscape" useFirstPageNumber="1" r:id="rId1"/>
  <headerFooter>
    <oddHeader>&amp;R&amp;"Arial,Regular"&amp;10Filed: 2022-11-30
EB-2022-0200
Exhibit 7
Tab 3
Schedule 1
Attachment 12
Page &amp;P of 14</oddHeader>
  </headerFooter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FF773-5963-44F6-976E-D971371D4CB0}">
  <dimension ref="A6:AP104"/>
  <sheetViews>
    <sheetView view="pageLayout" zoomScaleNormal="100" zoomScaleSheetLayoutView="80" workbookViewId="0"/>
  </sheetViews>
  <sheetFormatPr defaultColWidth="9.140625" defaultRowHeight="12.75" x14ac:dyDescent="0.2"/>
  <cols>
    <col min="1" max="1" width="4.7109375" style="49" customWidth="1"/>
    <col min="2" max="2" width="0.85546875" style="2" customWidth="1"/>
    <col min="3" max="3" width="23" style="2" bestFit="1" customWidth="1"/>
    <col min="4" max="4" width="4.5703125" style="2" bestFit="1" customWidth="1"/>
    <col min="5" max="5" width="0.85546875" style="2" customWidth="1"/>
    <col min="6" max="6" width="12.28515625" style="2" bestFit="1" customWidth="1"/>
    <col min="7" max="7" width="0.85546875" style="2" customWidth="1"/>
    <col min="8" max="8" width="13" style="2" bestFit="1" customWidth="1"/>
    <col min="9" max="9" width="13.7109375" style="2" customWidth="1"/>
    <col min="10" max="10" width="11.28515625" style="2" bestFit="1" customWidth="1"/>
    <col min="11" max="11" width="9.5703125" style="2" bestFit="1" customWidth="1"/>
    <col min="12" max="12" width="0.85546875" style="2" customWidth="1"/>
    <col min="13" max="16" width="11.28515625" style="2" bestFit="1" customWidth="1"/>
    <col min="17" max="17" width="9.5703125" style="2" bestFit="1" customWidth="1"/>
    <col min="18" max="18" width="0.85546875" style="2" customWidth="1"/>
    <col min="19" max="19" width="10.7109375" style="2" bestFit="1" customWidth="1"/>
    <col min="20" max="20" width="9.140625" style="2"/>
    <col min="21" max="21" width="1.7109375" style="2" customWidth="1"/>
    <col min="22" max="22" width="10.7109375" style="2" customWidth="1"/>
    <col min="23" max="23" width="1.7109375" style="2" customWidth="1"/>
    <col min="24" max="24" width="10.7109375" style="2" customWidth="1"/>
    <col min="25" max="25" width="1.7109375" style="2" customWidth="1"/>
    <col min="26" max="26" width="10.7109375" style="2" customWidth="1"/>
    <col min="27" max="27" width="1.7109375" style="2" customWidth="1"/>
    <col min="28" max="28" width="10.7109375" style="2" customWidth="1"/>
    <col min="29" max="29" width="1.7109375" style="2" customWidth="1"/>
    <col min="30" max="30" width="10.7109375" style="2" customWidth="1"/>
    <col min="31" max="31" width="1.7109375" style="2" customWidth="1"/>
    <col min="32" max="32" width="10.7109375" style="2" customWidth="1"/>
    <col min="33" max="33" width="1.7109375" style="2" customWidth="1"/>
    <col min="34" max="34" width="10.7109375" style="2" customWidth="1"/>
    <col min="35" max="35" width="1.7109375" style="2" customWidth="1"/>
    <col min="36" max="36" width="10.7109375" style="2" customWidth="1"/>
    <col min="37" max="37" width="1.7109375" style="2" customWidth="1"/>
    <col min="38" max="38" width="10.7109375" style="2" customWidth="1"/>
    <col min="39" max="39" width="1.7109375" style="2" customWidth="1"/>
    <col min="40" max="40" width="10.7109375" style="2" customWidth="1"/>
    <col min="41" max="41" width="9.140625" style="2"/>
    <col min="42" max="42" width="12.140625" style="2" bestFit="1" customWidth="1"/>
    <col min="43" max="16384" width="9.140625" style="2"/>
  </cols>
  <sheetData>
    <row r="6" spans="1:19" ht="15" customHeight="1" x14ac:dyDescent="0.2">
      <c r="A6" s="68" t="s">
        <v>182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19" ht="15" customHeight="1" x14ac:dyDescent="0.2">
      <c r="A7" s="68" t="s">
        <v>189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9" spans="1:19" x14ac:dyDescent="0.2">
      <c r="H9" s="69" t="s">
        <v>139</v>
      </c>
      <c r="I9" s="69"/>
      <c r="J9" s="69"/>
      <c r="K9" s="69"/>
      <c r="M9" s="69" t="s">
        <v>140</v>
      </c>
      <c r="N9" s="69"/>
      <c r="O9" s="69"/>
      <c r="P9" s="69"/>
      <c r="Q9" s="69"/>
    </row>
    <row r="10" spans="1:19" x14ac:dyDescent="0.2">
      <c r="H10" s="49"/>
      <c r="I10" s="49"/>
      <c r="J10" s="49"/>
      <c r="K10" s="49" t="s">
        <v>81</v>
      </c>
      <c r="Q10" s="49" t="s">
        <v>141</v>
      </c>
      <c r="S10" s="10"/>
    </row>
    <row r="11" spans="1:19" x14ac:dyDescent="0.2">
      <c r="A11" s="49" t="s">
        <v>173</v>
      </c>
      <c r="C11" s="49" t="s">
        <v>35</v>
      </c>
      <c r="H11" s="49" t="s">
        <v>142</v>
      </c>
      <c r="I11" s="49" t="s">
        <v>142</v>
      </c>
      <c r="J11" s="10" t="s">
        <v>143</v>
      </c>
      <c r="K11" s="10" t="s">
        <v>144</v>
      </c>
      <c r="L11" s="27"/>
      <c r="M11" s="10" t="s">
        <v>35</v>
      </c>
      <c r="N11" s="10" t="s">
        <v>35</v>
      </c>
      <c r="O11" s="10" t="s">
        <v>35</v>
      </c>
      <c r="P11" s="10" t="s">
        <v>145</v>
      </c>
      <c r="Q11" s="10" t="s">
        <v>144</v>
      </c>
      <c r="R11" s="10"/>
      <c r="S11" s="10" t="s">
        <v>35</v>
      </c>
    </row>
    <row r="12" spans="1:19" x14ac:dyDescent="0.2">
      <c r="A12" s="50" t="s">
        <v>175</v>
      </c>
      <c r="C12" s="50" t="s">
        <v>183</v>
      </c>
      <c r="D12" s="67"/>
      <c r="F12" s="50" t="s">
        <v>1</v>
      </c>
      <c r="H12" s="50" t="s">
        <v>146</v>
      </c>
      <c r="I12" s="50" t="s">
        <v>147</v>
      </c>
      <c r="J12" s="50" t="s">
        <v>148</v>
      </c>
      <c r="K12" s="50" t="s">
        <v>149</v>
      </c>
      <c r="L12" s="49"/>
      <c r="M12" s="35" t="s">
        <v>150</v>
      </c>
      <c r="N12" s="35" t="s">
        <v>151</v>
      </c>
      <c r="O12" s="35" t="s">
        <v>152</v>
      </c>
      <c r="P12" s="35" t="s">
        <v>153</v>
      </c>
      <c r="Q12" s="35" t="s">
        <v>149</v>
      </c>
      <c r="R12" s="10"/>
      <c r="S12" s="35" t="s">
        <v>80</v>
      </c>
    </row>
    <row r="13" spans="1:19" x14ac:dyDescent="0.2">
      <c r="F13" s="49" t="s">
        <v>177</v>
      </c>
      <c r="G13" s="49"/>
      <c r="H13" s="52" t="s">
        <v>178</v>
      </c>
      <c r="I13" s="52" t="s">
        <v>179</v>
      </c>
      <c r="J13" s="52" t="s">
        <v>180</v>
      </c>
      <c r="K13" s="52" t="s">
        <v>181</v>
      </c>
      <c r="M13" s="52" t="s">
        <v>184</v>
      </c>
      <c r="N13" s="52" t="s">
        <v>185</v>
      </c>
      <c r="O13" s="52" t="s">
        <v>188</v>
      </c>
      <c r="P13" s="52" t="s">
        <v>190</v>
      </c>
      <c r="Q13" s="52" t="s">
        <v>191</v>
      </c>
      <c r="R13" s="49"/>
      <c r="S13" s="52" t="s">
        <v>192</v>
      </c>
    </row>
    <row r="15" spans="1:19" x14ac:dyDescent="0.2">
      <c r="A15" s="49">
        <v>1</v>
      </c>
      <c r="C15" s="10" t="s">
        <v>154</v>
      </c>
      <c r="D15" s="18" t="s">
        <v>48</v>
      </c>
      <c r="F15" s="4">
        <f>SUM(H15:S15)</f>
        <v>1797606.3016871277</v>
      </c>
      <c r="H15" s="4">
        <v>0</v>
      </c>
      <c r="I15" s="4">
        <v>0</v>
      </c>
      <c r="J15" s="4">
        <v>499471.41182706389</v>
      </c>
      <c r="K15" s="4">
        <v>0</v>
      </c>
      <c r="L15" s="4"/>
      <c r="M15" s="4">
        <v>354054.3311281724</v>
      </c>
      <c r="N15" s="4">
        <v>591462.33137629332</v>
      </c>
      <c r="O15" s="4">
        <v>299904.82038263849</v>
      </c>
      <c r="P15" s="4">
        <v>52713.406972959769</v>
      </c>
      <c r="Q15" s="4">
        <v>0</v>
      </c>
      <c r="R15" s="4"/>
      <c r="S15" s="4">
        <v>0</v>
      </c>
    </row>
    <row r="16" spans="1:19" x14ac:dyDescent="0.2">
      <c r="A16" s="49">
        <f>A15+1</f>
        <v>2</v>
      </c>
      <c r="C16" s="10"/>
      <c r="D16" s="18"/>
      <c r="F16" s="17">
        <f>SUM(H16:S16)</f>
        <v>1</v>
      </c>
      <c r="H16" s="17">
        <f>IFERROR(H15/$F15,0)</f>
        <v>0</v>
      </c>
      <c r="I16" s="17">
        <f>IFERROR(I15/$F15,0)</f>
        <v>0</v>
      </c>
      <c r="J16" s="17">
        <f>IFERROR(J15/$F15,0)</f>
        <v>0.27785361642217732</v>
      </c>
      <c r="K16" s="17">
        <f>IFERROR(K15/$F15,0)</f>
        <v>0</v>
      </c>
      <c r="M16" s="17">
        <f>IFERROR(M15/$F15,0)</f>
        <v>0.19695877278349425</v>
      </c>
      <c r="N16" s="17">
        <f>IFERROR(N15/$F15,0)</f>
        <v>0.32902773584025685</v>
      </c>
      <c r="O16" s="17">
        <f>IFERROR(O15/$F15,0)</f>
        <v>0.16683565255705068</v>
      </c>
      <c r="P16" s="17">
        <f>IFERROR(P15/$F15,0)</f>
        <v>2.9324222397021007E-2</v>
      </c>
      <c r="Q16" s="17">
        <f>IFERROR(Q15/$F15,0)</f>
        <v>0</v>
      </c>
      <c r="S16" s="17">
        <f>IFERROR(S15/$F15,0)</f>
        <v>0</v>
      </c>
    </row>
    <row r="17" spans="1:22" x14ac:dyDescent="0.2">
      <c r="C17" s="10"/>
      <c r="D17" s="18"/>
      <c r="F17" s="5"/>
      <c r="H17" s="17"/>
      <c r="I17" s="17"/>
      <c r="J17" s="17"/>
      <c r="K17" s="17"/>
    </row>
    <row r="18" spans="1:22" x14ac:dyDescent="0.2">
      <c r="A18" s="49">
        <f>A16+1</f>
        <v>3</v>
      </c>
      <c r="C18" s="10" t="s">
        <v>155</v>
      </c>
      <c r="D18" s="18" t="s">
        <v>48</v>
      </c>
      <c r="F18" s="4">
        <f>SUM(H18:S18)</f>
        <v>1</v>
      </c>
      <c r="H18" s="4">
        <v>0</v>
      </c>
      <c r="I18" s="4">
        <v>0</v>
      </c>
      <c r="J18" s="4">
        <v>0</v>
      </c>
      <c r="K18" s="4">
        <v>0</v>
      </c>
      <c r="L18" s="4"/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/>
      <c r="S18" s="4">
        <v>0</v>
      </c>
    </row>
    <row r="19" spans="1:22" x14ac:dyDescent="0.2">
      <c r="A19" s="49">
        <f>A18+1</f>
        <v>4</v>
      </c>
      <c r="C19" s="10"/>
      <c r="D19" s="18"/>
      <c r="F19" s="17">
        <f>SUM(H19:S19)</f>
        <v>1</v>
      </c>
      <c r="H19" s="17">
        <f>IFERROR(H18/$F18,0)</f>
        <v>0</v>
      </c>
      <c r="I19" s="17">
        <f>IFERROR(I18/$F18,0)</f>
        <v>0</v>
      </c>
      <c r="J19" s="17">
        <f>IFERROR(J18/$F18,0)</f>
        <v>0</v>
      </c>
      <c r="K19" s="17">
        <f>IFERROR(K18/$F18,0)</f>
        <v>0</v>
      </c>
      <c r="M19" s="17">
        <f>IFERROR(M18/$F18,0)</f>
        <v>0</v>
      </c>
      <c r="N19" s="17">
        <f>IFERROR(N18/$F18,0)</f>
        <v>0</v>
      </c>
      <c r="O19" s="17">
        <f>IFERROR(O18/$F18,0)</f>
        <v>1</v>
      </c>
      <c r="P19" s="17">
        <f>IFERROR(P18/$F18,0)</f>
        <v>0</v>
      </c>
      <c r="Q19" s="17">
        <f>IFERROR(Q18/$F18,0)</f>
        <v>0</v>
      </c>
      <c r="S19" s="17">
        <f>IFERROR(S18/$F18,0)</f>
        <v>0</v>
      </c>
    </row>
    <row r="20" spans="1:22" x14ac:dyDescent="0.2">
      <c r="C20" s="18"/>
      <c r="D20" s="18"/>
    </row>
    <row r="21" spans="1:22" x14ac:dyDescent="0.2">
      <c r="A21" s="49">
        <f>A19+1</f>
        <v>5</v>
      </c>
      <c r="C21" s="10" t="s">
        <v>156</v>
      </c>
      <c r="D21" s="18" t="s">
        <v>48</v>
      </c>
      <c r="F21" s="4">
        <f>SUM(H21:S21)</f>
        <v>1</v>
      </c>
      <c r="H21" s="4">
        <v>0</v>
      </c>
      <c r="I21" s="4">
        <v>0</v>
      </c>
      <c r="J21" s="4">
        <v>0</v>
      </c>
      <c r="K21" s="4">
        <v>0</v>
      </c>
      <c r="L21" s="4"/>
      <c r="M21" s="4">
        <v>0</v>
      </c>
      <c r="N21" s="4">
        <v>1</v>
      </c>
      <c r="O21" s="4">
        <v>0</v>
      </c>
      <c r="P21" s="4">
        <v>0</v>
      </c>
      <c r="Q21" s="4">
        <v>0</v>
      </c>
      <c r="R21" s="4"/>
      <c r="S21" s="4">
        <v>0</v>
      </c>
    </row>
    <row r="22" spans="1:22" x14ac:dyDescent="0.2">
      <c r="A22" s="49">
        <f>A21+1</f>
        <v>6</v>
      </c>
      <c r="C22" s="10"/>
      <c r="D22" s="18"/>
      <c r="F22" s="17">
        <f>SUM(H22:S22)</f>
        <v>1</v>
      </c>
      <c r="H22" s="17">
        <f>IFERROR(H21/$F21,0)</f>
        <v>0</v>
      </c>
      <c r="I22" s="17">
        <f>IFERROR(I21/$F21,0)</f>
        <v>0</v>
      </c>
      <c r="J22" s="17">
        <f>IFERROR(J21/$F21,0)</f>
        <v>0</v>
      </c>
      <c r="K22" s="17">
        <f>IFERROR(K21/$F21,0)</f>
        <v>0</v>
      </c>
      <c r="M22" s="17">
        <f>IFERROR(M21/$F21,0)</f>
        <v>0</v>
      </c>
      <c r="N22" s="17">
        <f>IFERROR(N21/$F21,0)</f>
        <v>1</v>
      </c>
      <c r="O22" s="17">
        <f>IFERROR(O21/$F21,0)</f>
        <v>0</v>
      </c>
      <c r="P22" s="17">
        <f>IFERROR(P21/$F21,0)</f>
        <v>0</v>
      </c>
      <c r="Q22" s="17">
        <f>IFERROR(Q21/$F21,0)</f>
        <v>0</v>
      </c>
      <c r="S22" s="17">
        <f>IFERROR(S21/$F21,0)</f>
        <v>0</v>
      </c>
    </row>
    <row r="23" spans="1:22" x14ac:dyDescent="0.2">
      <c r="C23" s="18"/>
      <c r="D23" s="18"/>
    </row>
    <row r="24" spans="1:22" x14ac:dyDescent="0.2">
      <c r="A24" s="49">
        <f>A22+1</f>
        <v>7</v>
      </c>
      <c r="C24" s="10" t="s">
        <v>157</v>
      </c>
      <c r="D24" s="18" t="s">
        <v>48</v>
      </c>
      <c r="F24" s="4">
        <f>SUM(H24:S24)</f>
        <v>1</v>
      </c>
      <c r="H24" s="4">
        <v>0</v>
      </c>
      <c r="I24" s="4">
        <v>0</v>
      </c>
      <c r="J24" s="4">
        <v>0</v>
      </c>
      <c r="K24" s="4">
        <v>0</v>
      </c>
      <c r="L24" s="4"/>
      <c r="M24" s="4">
        <v>0</v>
      </c>
      <c r="N24" s="4">
        <v>0</v>
      </c>
      <c r="O24" s="4">
        <v>0</v>
      </c>
      <c r="P24" s="4">
        <v>0</v>
      </c>
      <c r="Q24" s="4">
        <v>1</v>
      </c>
      <c r="R24" s="4"/>
      <c r="S24" s="4">
        <v>0</v>
      </c>
    </row>
    <row r="25" spans="1:22" x14ac:dyDescent="0.2">
      <c r="A25" s="49">
        <f>A24+1</f>
        <v>8</v>
      </c>
      <c r="C25" s="10"/>
      <c r="D25" s="18"/>
      <c r="F25" s="17">
        <f>SUM(H25:S25)</f>
        <v>1</v>
      </c>
      <c r="H25" s="17">
        <f>IFERROR(H24/$F24,0)</f>
        <v>0</v>
      </c>
      <c r="I25" s="17">
        <f>IFERROR(I24/$F24,0)</f>
        <v>0</v>
      </c>
      <c r="J25" s="17">
        <f>IFERROR(J24/$F24,0)</f>
        <v>0</v>
      </c>
      <c r="K25" s="17">
        <f>IFERROR(K24/$F24,0)</f>
        <v>0</v>
      </c>
      <c r="M25" s="17">
        <f>IFERROR(M24/$F24,0)</f>
        <v>0</v>
      </c>
      <c r="N25" s="17">
        <f>IFERROR(N24/$F24,0)</f>
        <v>0</v>
      </c>
      <c r="O25" s="17">
        <f>IFERROR(O24/$F24,0)</f>
        <v>0</v>
      </c>
      <c r="P25" s="17">
        <f>IFERROR(P24/$F24,0)</f>
        <v>0</v>
      </c>
      <c r="Q25" s="17">
        <f>IFERROR(Q24/$F24,0)</f>
        <v>1</v>
      </c>
      <c r="S25" s="17">
        <f>IFERROR(S24/$F24,0)</f>
        <v>0</v>
      </c>
    </row>
    <row r="26" spans="1:22" x14ac:dyDescent="0.2">
      <c r="C26" s="10"/>
      <c r="D26" s="18"/>
      <c r="H26" s="17"/>
      <c r="I26" s="17"/>
      <c r="J26" s="17"/>
      <c r="K26" s="17"/>
      <c r="M26" s="17"/>
      <c r="N26" s="17"/>
      <c r="O26" s="17"/>
      <c r="S26" s="17"/>
      <c r="V26" s="36"/>
    </row>
    <row r="27" spans="1:22" x14ac:dyDescent="0.2">
      <c r="A27" s="49">
        <f>A25+1</f>
        <v>9</v>
      </c>
      <c r="C27" s="10" t="s">
        <v>158</v>
      </c>
      <c r="D27" s="18" t="s">
        <v>48</v>
      </c>
      <c r="F27" s="4">
        <f>SUM(H27:S27)</f>
        <v>1</v>
      </c>
      <c r="H27" s="4">
        <v>0</v>
      </c>
      <c r="I27" s="4">
        <v>0</v>
      </c>
      <c r="J27" s="4">
        <v>0</v>
      </c>
      <c r="K27" s="4">
        <v>0</v>
      </c>
      <c r="L27" s="4"/>
      <c r="M27" s="4">
        <v>0</v>
      </c>
      <c r="N27" s="4">
        <v>0</v>
      </c>
      <c r="O27" s="4">
        <v>0</v>
      </c>
      <c r="P27" s="4">
        <v>1</v>
      </c>
      <c r="Q27" s="4">
        <v>0</v>
      </c>
      <c r="R27" s="4"/>
      <c r="S27" s="4">
        <v>0</v>
      </c>
    </row>
    <row r="28" spans="1:22" x14ac:dyDescent="0.2">
      <c r="A28" s="49">
        <f>A27+1</f>
        <v>10</v>
      </c>
      <c r="C28" s="10"/>
      <c r="D28" s="18"/>
      <c r="F28" s="17">
        <f>SUM(H28:S28)</f>
        <v>1</v>
      </c>
      <c r="H28" s="17">
        <f>IFERROR(H27/$F27,0)</f>
        <v>0</v>
      </c>
      <c r="I28" s="17">
        <f>IFERROR(I27/$F27,0)</f>
        <v>0</v>
      </c>
      <c r="J28" s="17">
        <f>IFERROR(J27/$F27,0)</f>
        <v>0</v>
      </c>
      <c r="K28" s="17">
        <f>IFERROR(K27/$F27,0)</f>
        <v>0</v>
      </c>
      <c r="M28" s="17">
        <f>IFERROR(M27/$F27,0)</f>
        <v>0</v>
      </c>
      <c r="N28" s="17">
        <f>IFERROR(N27/$F27,0)</f>
        <v>0</v>
      </c>
      <c r="O28" s="17">
        <f>IFERROR(O27/$F27,0)</f>
        <v>0</v>
      </c>
      <c r="P28" s="17">
        <f>IFERROR(P27/$F27,0)</f>
        <v>1</v>
      </c>
      <c r="Q28" s="17">
        <f>IFERROR(Q27/$F27,0)</f>
        <v>0</v>
      </c>
      <c r="S28" s="17">
        <f>IFERROR(S27/$F27,0)</f>
        <v>0</v>
      </c>
    </row>
    <row r="29" spans="1:22" x14ac:dyDescent="0.2">
      <c r="C29" s="18"/>
      <c r="D29" s="18"/>
    </row>
    <row r="30" spans="1:22" x14ac:dyDescent="0.2">
      <c r="A30" s="49">
        <f>A28+1</f>
        <v>11</v>
      </c>
      <c r="C30" s="10" t="s">
        <v>159</v>
      </c>
      <c r="D30" s="18" t="s">
        <v>48</v>
      </c>
      <c r="F30" s="4">
        <f>SUM(H30:S30)</f>
        <v>1</v>
      </c>
      <c r="H30" s="4">
        <v>0</v>
      </c>
      <c r="I30" s="4">
        <v>0</v>
      </c>
      <c r="J30" s="4">
        <v>0</v>
      </c>
      <c r="K30" s="4">
        <v>1</v>
      </c>
      <c r="L30" s="4"/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/>
      <c r="S30" s="4">
        <v>0</v>
      </c>
    </row>
    <row r="31" spans="1:22" x14ac:dyDescent="0.2">
      <c r="A31" s="49">
        <f>A30+1</f>
        <v>12</v>
      </c>
      <c r="C31" s="10"/>
      <c r="D31" s="18"/>
      <c r="F31" s="17">
        <f>SUM(H31:S31)</f>
        <v>1</v>
      </c>
      <c r="H31" s="17">
        <f>IFERROR(H30/$F30,0)</f>
        <v>0</v>
      </c>
      <c r="I31" s="17">
        <f>IFERROR(I30/$F30,0)</f>
        <v>0</v>
      </c>
      <c r="J31" s="17">
        <f>IFERROR(J30/$F30,0)</f>
        <v>0</v>
      </c>
      <c r="K31" s="17">
        <f>IFERROR(K30/$F30,0)</f>
        <v>1</v>
      </c>
      <c r="M31" s="17">
        <f>IFERROR(M30/$F30,0)</f>
        <v>0</v>
      </c>
      <c r="N31" s="17">
        <f>IFERROR(N30/$F30,0)</f>
        <v>0</v>
      </c>
      <c r="O31" s="17">
        <f>IFERROR(O30/$F30,0)</f>
        <v>0</v>
      </c>
      <c r="P31" s="17">
        <f>IFERROR(P30/$F30,0)</f>
        <v>0</v>
      </c>
      <c r="Q31" s="17">
        <f>IFERROR(Q30/$F30,0)</f>
        <v>0</v>
      </c>
      <c r="S31" s="17">
        <f>IFERROR(S30/$F30,0)</f>
        <v>0</v>
      </c>
    </row>
    <row r="32" spans="1:22" x14ac:dyDescent="0.2">
      <c r="C32" s="10"/>
      <c r="D32" s="18"/>
      <c r="H32" s="17"/>
      <c r="I32" s="17"/>
      <c r="J32" s="17"/>
      <c r="K32" s="17"/>
      <c r="M32" s="17"/>
      <c r="N32" s="17"/>
      <c r="O32" s="17"/>
      <c r="S32" s="17"/>
    </row>
    <row r="33" spans="1:42" x14ac:dyDescent="0.2">
      <c r="A33" s="49">
        <f>A31+1</f>
        <v>13</v>
      </c>
      <c r="C33" s="10" t="s">
        <v>160</v>
      </c>
      <c r="D33" s="18" t="s">
        <v>48</v>
      </c>
      <c r="F33" s="4">
        <f>SUM(H33:S33)</f>
        <v>1</v>
      </c>
      <c r="H33" s="4">
        <v>0</v>
      </c>
      <c r="I33" s="4">
        <v>0</v>
      </c>
      <c r="J33" s="4">
        <v>0</v>
      </c>
      <c r="K33" s="4">
        <v>0</v>
      </c>
      <c r="L33" s="4"/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/>
      <c r="S33" s="4">
        <v>1</v>
      </c>
    </row>
    <row r="34" spans="1:42" x14ac:dyDescent="0.2">
      <c r="A34" s="49">
        <f>A33+1</f>
        <v>14</v>
      </c>
      <c r="C34" s="10"/>
      <c r="D34" s="18"/>
      <c r="F34" s="17">
        <f>SUM(H34:S34)</f>
        <v>1</v>
      </c>
      <c r="H34" s="17">
        <f>IFERROR(H33/$F33,0)</f>
        <v>0</v>
      </c>
      <c r="I34" s="17">
        <f>IFERROR(I33/$F33,0)</f>
        <v>0</v>
      </c>
      <c r="J34" s="17">
        <f>IFERROR(J33/$F33,0)</f>
        <v>0</v>
      </c>
      <c r="K34" s="17">
        <f>IFERROR(K33/$F33,0)</f>
        <v>0</v>
      </c>
      <c r="M34" s="17">
        <f>IFERROR(M33/$F33,0)</f>
        <v>0</v>
      </c>
      <c r="N34" s="17">
        <f>IFERROR(N33/$F33,0)</f>
        <v>0</v>
      </c>
      <c r="O34" s="17">
        <f>IFERROR(O33/$F33,0)</f>
        <v>0</v>
      </c>
      <c r="P34" s="17">
        <f>IFERROR(P33/$F33,0)</f>
        <v>0</v>
      </c>
      <c r="Q34" s="17">
        <f>IFERROR(Q33/$F33,0)</f>
        <v>0</v>
      </c>
      <c r="S34" s="17">
        <f>IFERROR(S33/$F33,0)</f>
        <v>1</v>
      </c>
    </row>
    <row r="35" spans="1:42" x14ac:dyDescent="0.2">
      <c r="C35" s="18"/>
      <c r="D35" s="18"/>
    </row>
    <row r="36" spans="1:42" x14ac:dyDescent="0.2">
      <c r="A36" s="49">
        <f>A34+1</f>
        <v>15</v>
      </c>
      <c r="C36" s="10" t="s">
        <v>161</v>
      </c>
      <c r="D36" s="18" t="s">
        <v>48</v>
      </c>
      <c r="F36" s="4">
        <f>SUM(H36:S36)</f>
        <v>689112.95869851054</v>
      </c>
      <c r="H36" s="4">
        <v>71587.069634521264</v>
      </c>
      <c r="I36" s="4">
        <v>13692.069402809184</v>
      </c>
      <c r="J36" s="4">
        <v>139537.75766851532</v>
      </c>
      <c r="K36" s="4">
        <v>0</v>
      </c>
      <c r="L36" s="4"/>
      <c r="M36" s="4">
        <v>99276.249947871271</v>
      </c>
      <c r="N36" s="4">
        <v>186705.98374623555</v>
      </c>
      <c r="O36" s="4">
        <v>163280.66426203429</v>
      </c>
      <c r="P36" s="4">
        <v>15033.16403652362</v>
      </c>
      <c r="Q36" s="4">
        <v>0</v>
      </c>
      <c r="R36" s="4"/>
      <c r="S36" s="4">
        <v>0</v>
      </c>
    </row>
    <row r="37" spans="1:42" x14ac:dyDescent="0.2">
      <c r="A37" s="49">
        <f>A36+1</f>
        <v>16</v>
      </c>
      <c r="C37" s="10"/>
      <c r="D37" s="18"/>
      <c r="F37" s="17">
        <f>SUM(H37:S37)</f>
        <v>0.99999999999999989</v>
      </c>
      <c r="H37" s="17">
        <f>IFERROR(H36/$F36,0)</f>
        <v>0.1038829247526034</v>
      </c>
      <c r="I37" s="17">
        <f>IFERROR(I36/$F36,0)</f>
        <v>1.9869121934187158E-2</v>
      </c>
      <c r="J37" s="17">
        <f>IFERROR(J36/$F36,0)</f>
        <v>0.20248894743185869</v>
      </c>
      <c r="K37" s="17">
        <f>IFERROR(K36/$F36,0)</f>
        <v>0</v>
      </c>
      <c r="M37" s="17">
        <f>IFERROR(M36/$F36,0)</f>
        <v>0.14406382682944871</v>
      </c>
      <c r="N37" s="17">
        <f>IFERROR(N36/$F36,0)</f>
        <v>0.27093668953614919</v>
      </c>
      <c r="O37" s="17">
        <f>IFERROR(O36/$F36,0)</f>
        <v>0.23694325030603608</v>
      </c>
      <c r="P37" s="17">
        <f>IFERROR(P36/$F36,0)</f>
        <v>2.1815239209716682E-2</v>
      </c>
      <c r="Q37" s="17">
        <f>IFERROR(Q36/$F36,0)</f>
        <v>0</v>
      </c>
      <c r="S37" s="17">
        <f>IFERROR(S36/$F36,0)</f>
        <v>0</v>
      </c>
      <c r="AP37" s="36"/>
    </row>
    <row r="38" spans="1:42" x14ac:dyDescent="0.2">
      <c r="C38" s="18"/>
      <c r="D38" s="18"/>
    </row>
    <row r="39" spans="1:42" x14ac:dyDescent="0.2">
      <c r="A39" s="49">
        <f>A37+1</f>
        <v>17</v>
      </c>
      <c r="C39" s="10" t="s">
        <v>162</v>
      </c>
      <c r="D39" s="18" t="s">
        <v>48</v>
      </c>
      <c r="F39" s="29">
        <f>SUM(H39:S39)</f>
        <v>100</v>
      </c>
      <c r="H39" s="29">
        <v>10.511488252312178</v>
      </c>
      <c r="I39" s="29">
        <v>2.0104751795576727</v>
      </c>
      <c r="J39" s="29">
        <v>20.489028367481545</v>
      </c>
      <c r="K39" s="29">
        <v>3.94649196067133</v>
      </c>
      <c r="L39" s="29"/>
      <c r="M39" s="29">
        <v>14.247821464552143</v>
      </c>
      <c r="N39" s="29">
        <v>24.110322169951388</v>
      </c>
      <c r="O39" s="29">
        <v>8.5473677127671959</v>
      </c>
      <c r="P39" s="29">
        <v>2.3542794028674625</v>
      </c>
      <c r="Q39" s="29">
        <v>13.782725489839077</v>
      </c>
      <c r="R39" s="29"/>
      <c r="S39" s="29">
        <v>0</v>
      </c>
    </row>
    <row r="40" spans="1:42" x14ac:dyDescent="0.2">
      <c r="A40" s="49">
        <f>A39+1</f>
        <v>18</v>
      </c>
      <c r="C40" s="10"/>
      <c r="D40" s="18"/>
      <c r="F40" s="17">
        <f>SUM(H40:S40)</f>
        <v>1</v>
      </c>
      <c r="H40" s="17">
        <f>IFERROR(H39/$F39,0)</f>
        <v>0.10511488252312179</v>
      </c>
      <c r="I40" s="17">
        <f>IFERROR(I39/$F39,0)</f>
        <v>2.0104751795576727E-2</v>
      </c>
      <c r="J40" s="17">
        <f>IFERROR(J39/$F39,0)</f>
        <v>0.20489028367481546</v>
      </c>
      <c r="K40" s="17">
        <f>IFERROR(K39/$F39,0)</f>
        <v>3.9464919606713299E-2</v>
      </c>
      <c r="M40" s="17">
        <f>IFERROR(M39/$F39,0)</f>
        <v>0.14247821464552143</v>
      </c>
      <c r="N40" s="17">
        <f>IFERROR(N39/$F39,0)</f>
        <v>0.24110322169951387</v>
      </c>
      <c r="O40" s="17">
        <f>IFERROR(O39/$F39,0)</f>
        <v>8.5473677127671954E-2</v>
      </c>
      <c r="P40" s="17">
        <f>IFERROR(P39/$F39,0)</f>
        <v>2.3542794028674624E-2</v>
      </c>
      <c r="Q40" s="17">
        <f>IFERROR(Q39/$F39,0)</f>
        <v>0.13782725489839076</v>
      </c>
      <c r="S40" s="17">
        <f>IFERROR(S39/$F39,0)</f>
        <v>0</v>
      </c>
    </row>
    <row r="41" spans="1:42" x14ac:dyDescent="0.2">
      <c r="C41" s="18"/>
      <c r="D41" s="18"/>
    </row>
    <row r="42" spans="1:42" x14ac:dyDescent="0.2">
      <c r="A42" s="49">
        <f>A40+1</f>
        <v>19</v>
      </c>
      <c r="C42" s="10" t="s">
        <v>163</v>
      </c>
      <c r="D42" s="18" t="s">
        <v>48</v>
      </c>
      <c r="F42" s="4">
        <f>SUM(H42:S42)</f>
        <v>258221.21682028129</v>
      </c>
      <c r="H42" s="4">
        <v>22212.449367823632</v>
      </c>
      <c r="I42" s="4">
        <v>4248.4543633835819</v>
      </c>
      <c r="J42" s="4">
        <v>43296.581253228011</v>
      </c>
      <c r="K42" s="4">
        <v>26406.561454107647</v>
      </c>
      <c r="L42" s="4"/>
      <c r="M42" s="4">
        <v>29020.832749352263</v>
      </c>
      <c r="N42" s="4">
        <v>50067.116657044171</v>
      </c>
      <c r="O42" s="4">
        <v>21407.41301682972</v>
      </c>
      <c r="P42" s="4">
        <v>5210.5045746907399</v>
      </c>
      <c r="Q42" s="4">
        <v>56351.303383821491</v>
      </c>
      <c r="R42" s="4"/>
      <c r="S42" s="4">
        <v>0</v>
      </c>
    </row>
    <row r="43" spans="1:42" x14ac:dyDescent="0.2">
      <c r="A43" s="49">
        <f>A42+1</f>
        <v>20</v>
      </c>
      <c r="C43" s="10"/>
      <c r="D43" s="18"/>
      <c r="F43" s="17">
        <f>SUM(H43:S43)</f>
        <v>0.99999999999999978</v>
      </c>
      <c r="H43" s="17">
        <f>IFERROR(H42/$F42,0)</f>
        <v>8.6021008038557945E-2</v>
      </c>
      <c r="I43" s="17">
        <f>IFERROR(I42/$F42,0)</f>
        <v>1.6452770286263706E-2</v>
      </c>
      <c r="J43" s="17">
        <f>IFERROR(J42/$F42,0)</f>
        <v>0.16767243910620205</v>
      </c>
      <c r="K43" s="17">
        <f>IFERROR(K42/$F42,0)</f>
        <v>0.10226332978860633</v>
      </c>
      <c r="M43" s="17">
        <f>IFERROR(M42/$F42,0)</f>
        <v>0.11238748351786444</v>
      </c>
      <c r="N43" s="17">
        <f>IFERROR(N42/$F42,0)</f>
        <v>0.193892342672563</v>
      </c>
      <c r="O43" s="17">
        <f>IFERROR(O42/$F42,0)</f>
        <v>8.29033852463371E-2</v>
      </c>
      <c r="P43" s="17">
        <f>IFERROR(P42/$F42,0)</f>
        <v>2.0178452564249147E-2</v>
      </c>
      <c r="Q43" s="17">
        <f>IFERROR(Q42/$F42,0)</f>
        <v>0.21822878877935614</v>
      </c>
      <c r="S43" s="17">
        <f>IFERROR(S42/$F42,0)</f>
        <v>0</v>
      </c>
    </row>
    <row r="44" spans="1:42" x14ac:dyDescent="0.2">
      <c r="C44" s="18"/>
      <c r="D44" s="18"/>
    </row>
    <row r="45" spans="1:42" x14ac:dyDescent="0.2">
      <c r="A45" s="49">
        <f>A43+1</f>
        <v>21</v>
      </c>
      <c r="C45" s="10" t="s">
        <v>224</v>
      </c>
      <c r="D45" s="11" t="s">
        <v>37</v>
      </c>
      <c r="F45" s="4">
        <f>SUM(H45:S45)</f>
        <v>16232.575325999998</v>
      </c>
      <c r="H45" s="4">
        <v>12229.327214586983</v>
      </c>
      <c r="I45" s="4">
        <v>2339.0368934872786</v>
      </c>
      <c r="J45" s="4">
        <v>1664.2112179257374</v>
      </c>
      <c r="K45" s="4">
        <v>0</v>
      </c>
      <c r="L45" s="4"/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/>
      <c r="S45" s="4">
        <v>0</v>
      </c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</row>
    <row r="46" spans="1:42" x14ac:dyDescent="0.2">
      <c r="A46" s="49">
        <f>A45+1</f>
        <v>22</v>
      </c>
      <c r="C46" s="10"/>
      <c r="D46" s="11"/>
      <c r="F46" s="17">
        <f>SUM(H46:S46)</f>
        <v>1</v>
      </c>
      <c r="H46" s="17">
        <f>IFERROR(H45/$F45,0)</f>
        <v>0.75338182444772372</v>
      </c>
      <c r="I46" s="17">
        <f>IFERROR(I45/$F45,0)</f>
        <v>0.144095243454118</v>
      </c>
      <c r="J46" s="17">
        <f>IFERROR(J45/$F45,0)</f>
        <v>0.10252293209815828</v>
      </c>
      <c r="K46" s="17">
        <f>IFERROR(K45/$F45,0)</f>
        <v>0</v>
      </c>
      <c r="M46" s="17">
        <f>IFERROR(M45/$F45,0)</f>
        <v>0</v>
      </c>
      <c r="N46" s="17">
        <f>IFERROR(N45/$F45,0)</f>
        <v>0</v>
      </c>
      <c r="O46" s="17">
        <f>IFERROR(O45/$F45,0)</f>
        <v>0</v>
      </c>
      <c r="P46" s="17">
        <f>IFERROR(P45/$F45,0)</f>
        <v>0</v>
      </c>
      <c r="Q46" s="17">
        <f>IFERROR(Q45/$F45,0)</f>
        <v>0</v>
      </c>
      <c r="S46" s="17">
        <f>IFERROR(S45/$F45,0)</f>
        <v>0</v>
      </c>
    </row>
    <row r="47" spans="1:42" x14ac:dyDescent="0.2">
      <c r="F47" s="49"/>
      <c r="G47" s="49"/>
      <c r="H47" s="52"/>
      <c r="I47" s="52"/>
      <c r="J47" s="52"/>
      <c r="K47" s="52"/>
      <c r="M47" s="52"/>
      <c r="N47" s="52"/>
      <c r="O47" s="52"/>
      <c r="P47" s="52"/>
      <c r="Q47" s="52"/>
      <c r="R47" s="49"/>
      <c r="S47" s="52"/>
    </row>
    <row r="48" spans="1:42" x14ac:dyDescent="0.2">
      <c r="A48" s="49">
        <f>A46+1</f>
        <v>23</v>
      </c>
      <c r="C48" s="10" t="s">
        <v>164</v>
      </c>
      <c r="D48" s="18" t="s">
        <v>48</v>
      </c>
      <c r="F48" s="4">
        <f>SUM(H48:S48)</f>
        <v>14374369.849361137</v>
      </c>
      <c r="H48" s="4">
        <v>1832102.1500419029</v>
      </c>
      <c r="I48" s="4">
        <v>350416.21230592806</v>
      </c>
      <c r="J48" s="4">
        <v>3571139.6924289344</v>
      </c>
      <c r="K48" s="4">
        <v>0</v>
      </c>
      <c r="L48" s="4"/>
      <c r="M48" s="4">
        <v>3027580.4335785056</v>
      </c>
      <c r="N48" s="4">
        <v>5593131.361005866</v>
      </c>
      <c r="O48" s="4">
        <v>0</v>
      </c>
      <c r="P48" s="4">
        <v>0</v>
      </c>
      <c r="Q48" s="4">
        <v>0</v>
      </c>
      <c r="R48" s="4"/>
      <c r="S48" s="4">
        <v>0</v>
      </c>
    </row>
    <row r="49" spans="1:19" x14ac:dyDescent="0.2">
      <c r="A49" s="49">
        <f>A48+1</f>
        <v>24</v>
      </c>
      <c r="C49" s="10"/>
      <c r="D49" s="18"/>
      <c r="F49" s="17">
        <f>SUM(H49:S49)</f>
        <v>1</v>
      </c>
      <c r="H49" s="17">
        <f>IFERROR(H48/$F48,0)</f>
        <v>0.12745617159164233</v>
      </c>
      <c r="I49" s="17">
        <f>IFERROR(I48/$F48,0)</f>
        <v>2.437784862767408E-2</v>
      </c>
      <c r="J49" s="17">
        <f>IFERROR(J48/$F48,0)</f>
        <v>0.24843799970735081</v>
      </c>
      <c r="K49" s="17">
        <f>IFERROR(K48/$F48,0)</f>
        <v>0</v>
      </c>
      <c r="M49" s="17">
        <f>IFERROR(M48/$F48,0)</f>
        <v>0.21062352404359941</v>
      </c>
      <c r="N49" s="17">
        <f>IFERROR(N48/$F48,0)</f>
        <v>0.38910445602973343</v>
      </c>
      <c r="O49" s="17">
        <f>IFERROR(O48/$F48,0)</f>
        <v>0</v>
      </c>
      <c r="P49" s="17">
        <f>IFERROR(P48/$F48,0)</f>
        <v>0</v>
      </c>
      <c r="Q49" s="17">
        <f>IFERROR(Q48/$F48,0)</f>
        <v>0</v>
      </c>
      <c r="S49" s="17">
        <f>IFERROR(S48/$F48,0)</f>
        <v>0</v>
      </c>
    </row>
    <row r="50" spans="1:19" x14ac:dyDescent="0.2">
      <c r="C50" s="18"/>
      <c r="D50" s="18"/>
      <c r="F50" s="17"/>
      <c r="H50" s="17"/>
      <c r="I50" s="17"/>
      <c r="J50" s="17"/>
      <c r="K50" s="17"/>
      <c r="M50" s="17"/>
      <c r="N50" s="17"/>
      <c r="O50" s="17"/>
      <c r="P50" s="17"/>
      <c r="Q50" s="17"/>
      <c r="S50" s="17"/>
    </row>
    <row r="56" spans="1:19" ht="15" customHeight="1" x14ac:dyDescent="0.2">
      <c r="A56" s="68" t="s">
        <v>182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19" ht="15" customHeight="1" x14ac:dyDescent="0.2">
      <c r="A57" s="68" t="s">
        <v>233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9" spans="1:19" x14ac:dyDescent="0.2">
      <c r="H59" s="69" t="s">
        <v>139</v>
      </c>
      <c r="I59" s="69"/>
      <c r="J59" s="69"/>
      <c r="K59" s="69"/>
      <c r="M59" s="69" t="s">
        <v>140</v>
      </c>
      <c r="N59" s="69"/>
      <c r="O59" s="69"/>
      <c r="P59" s="69"/>
      <c r="Q59" s="69"/>
    </row>
    <row r="60" spans="1:19" x14ac:dyDescent="0.2">
      <c r="H60" s="49"/>
      <c r="I60" s="49"/>
      <c r="J60" s="49"/>
      <c r="K60" s="49" t="s">
        <v>81</v>
      </c>
      <c r="Q60" s="49" t="s">
        <v>141</v>
      </c>
      <c r="S60" s="10"/>
    </row>
    <row r="61" spans="1:19" x14ac:dyDescent="0.2">
      <c r="A61" s="49" t="s">
        <v>173</v>
      </c>
      <c r="C61" s="49" t="s">
        <v>35</v>
      </c>
      <c r="H61" s="49" t="s">
        <v>142</v>
      </c>
      <c r="I61" s="49" t="s">
        <v>142</v>
      </c>
      <c r="J61" s="10" t="s">
        <v>143</v>
      </c>
      <c r="K61" s="10" t="s">
        <v>144</v>
      </c>
      <c r="L61" s="27"/>
      <c r="M61" s="10" t="s">
        <v>35</v>
      </c>
      <c r="N61" s="10" t="s">
        <v>35</v>
      </c>
      <c r="O61" s="10" t="s">
        <v>35</v>
      </c>
      <c r="P61" s="10" t="s">
        <v>145</v>
      </c>
      <c r="Q61" s="10" t="s">
        <v>144</v>
      </c>
      <c r="R61" s="10"/>
      <c r="S61" s="10" t="s">
        <v>35</v>
      </c>
    </row>
    <row r="62" spans="1:19" x14ac:dyDescent="0.2">
      <c r="A62" s="66" t="s">
        <v>175</v>
      </c>
      <c r="C62" s="66" t="s">
        <v>183</v>
      </c>
      <c r="F62" s="66" t="s">
        <v>1</v>
      </c>
      <c r="H62" s="66" t="s">
        <v>146</v>
      </c>
      <c r="I62" s="66" t="s">
        <v>147</v>
      </c>
      <c r="J62" s="66" t="s">
        <v>148</v>
      </c>
      <c r="K62" s="66" t="s">
        <v>149</v>
      </c>
      <c r="L62" s="49"/>
      <c r="M62" s="35" t="s">
        <v>150</v>
      </c>
      <c r="N62" s="35" t="s">
        <v>151</v>
      </c>
      <c r="O62" s="35" t="s">
        <v>152</v>
      </c>
      <c r="P62" s="35" t="s">
        <v>153</v>
      </c>
      <c r="Q62" s="35" t="s">
        <v>149</v>
      </c>
      <c r="R62" s="10"/>
      <c r="S62" s="35" t="s">
        <v>80</v>
      </c>
    </row>
    <row r="63" spans="1:19" x14ac:dyDescent="0.2">
      <c r="F63" s="49" t="s">
        <v>177</v>
      </c>
      <c r="G63" s="49"/>
      <c r="H63" s="52" t="s">
        <v>178</v>
      </c>
      <c r="I63" s="52" t="s">
        <v>179</v>
      </c>
      <c r="J63" s="52" t="s">
        <v>180</v>
      </c>
      <c r="K63" s="52" t="s">
        <v>181</v>
      </c>
      <c r="M63" s="52" t="s">
        <v>184</v>
      </c>
      <c r="N63" s="52" t="s">
        <v>185</v>
      </c>
      <c r="O63" s="52" t="s">
        <v>188</v>
      </c>
      <c r="P63" s="52" t="s">
        <v>190</v>
      </c>
      <c r="Q63" s="52" t="s">
        <v>191</v>
      </c>
      <c r="R63" s="49"/>
      <c r="S63" s="52" t="s">
        <v>192</v>
      </c>
    </row>
    <row r="64" spans="1:19" x14ac:dyDescent="0.2">
      <c r="C64" s="18"/>
      <c r="D64" s="18"/>
    </row>
    <row r="65" spans="1:19" x14ac:dyDescent="0.2">
      <c r="A65" s="49">
        <f>A49+1</f>
        <v>25</v>
      </c>
      <c r="C65" s="10" t="s">
        <v>165</v>
      </c>
      <c r="D65" s="18" t="s">
        <v>48</v>
      </c>
      <c r="F65" s="4">
        <f>SUM(H65:S65)</f>
        <v>11446987.650939317</v>
      </c>
      <c r="H65" s="4">
        <v>1488666.485178927</v>
      </c>
      <c r="I65" s="4">
        <v>284729.1408458025</v>
      </c>
      <c r="J65" s="4">
        <v>2901713.7357158531</v>
      </c>
      <c r="K65" s="4">
        <v>0</v>
      </c>
      <c r="L65" s="4"/>
      <c r="M65" s="4">
        <v>2048576.8306339958</v>
      </c>
      <c r="N65" s="4">
        <v>3424670.064028197</v>
      </c>
      <c r="O65" s="4">
        <v>983615.6434350654</v>
      </c>
      <c r="P65" s="4">
        <v>315015.75110147637</v>
      </c>
      <c r="Q65" s="4">
        <v>0</v>
      </c>
      <c r="R65" s="4"/>
      <c r="S65" s="4">
        <v>0</v>
      </c>
    </row>
    <row r="66" spans="1:19" x14ac:dyDescent="0.2">
      <c r="A66" s="49">
        <f>A65+1</f>
        <v>26</v>
      </c>
      <c r="C66" s="10"/>
      <c r="D66" s="18"/>
      <c r="F66" s="17">
        <f>SUM(H66:S66)</f>
        <v>1</v>
      </c>
      <c r="H66" s="17">
        <f>IFERROR(H65/$F65,0)</f>
        <v>0.13004875435999705</v>
      </c>
      <c r="I66" s="17">
        <f>IFERROR(I65/$F65,0)</f>
        <v>2.4873717831121987E-2</v>
      </c>
      <c r="J66" s="17">
        <f>IFERROR(J65/$F65,0)</f>
        <v>0.25349147078687939</v>
      </c>
      <c r="K66" s="17">
        <f>IFERROR(K65/$F65,0)</f>
        <v>0</v>
      </c>
      <c r="M66" s="17">
        <f>IFERROR(M65/$F65,0)</f>
        <v>0.17896208968705349</v>
      </c>
      <c r="N66" s="17">
        <f>IFERROR(N65/$F65,0)</f>
        <v>0.29917653171812197</v>
      </c>
      <c r="O66" s="17">
        <f>IFERROR(O65/$F65,0)</f>
        <v>8.5927902905910084E-2</v>
      </c>
      <c r="P66" s="17">
        <f>IFERROR(P65/$F65,0)</f>
        <v>2.7519532710916027E-2</v>
      </c>
      <c r="Q66" s="17">
        <f>IFERROR(Q65/$F65,0)</f>
        <v>0</v>
      </c>
      <c r="S66" s="17">
        <f>IFERROR(S65/$F65,0)</f>
        <v>0</v>
      </c>
    </row>
    <row r="67" spans="1:19" x14ac:dyDescent="0.2">
      <c r="C67" s="18"/>
      <c r="D67" s="18"/>
    </row>
    <row r="68" spans="1:19" x14ac:dyDescent="0.2">
      <c r="A68" s="49">
        <f>A66+1</f>
        <v>27</v>
      </c>
      <c r="C68" s="10" t="s">
        <v>166</v>
      </c>
      <c r="D68" s="18" t="s">
        <v>48</v>
      </c>
      <c r="F68" s="4">
        <f>SUM(H68:S68)</f>
        <v>543368.4109283624</v>
      </c>
      <c r="H68" s="4">
        <v>44341.480655986605</v>
      </c>
      <c r="I68" s="4">
        <v>8480.9538044328074</v>
      </c>
      <c r="J68" s="4">
        <v>86430.563704126369</v>
      </c>
      <c r="K68" s="4">
        <v>43649.561270279955</v>
      </c>
      <c r="L68" s="4"/>
      <c r="M68" s="4">
        <v>58616.696384453928</v>
      </c>
      <c r="N68" s="4">
        <v>101218.69528464213</v>
      </c>
      <c r="O68" s="4">
        <v>47017.221722800794</v>
      </c>
      <c r="P68" s="4">
        <v>10820.36578527002</v>
      </c>
      <c r="Q68" s="4">
        <v>142792.87231636987</v>
      </c>
      <c r="R68" s="4"/>
      <c r="S68" s="4">
        <v>0</v>
      </c>
    </row>
    <row r="69" spans="1:19" x14ac:dyDescent="0.2">
      <c r="A69" s="49">
        <f>A68+1</f>
        <v>28</v>
      </c>
      <c r="C69" s="10"/>
      <c r="D69" s="18"/>
      <c r="F69" s="17">
        <f>SUM(H69:S69)</f>
        <v>1.0000000000000002</v>
      </c>
      <c r="H69" s="17">
        <f>IFERROR(H68/$F68,0)</f>
        <v>8.1604818690559799E-2</v>
      </c>
      <c r="I69" s="17">
        <f>IFERROR(I68/$F68,0)</f>
        <v>1.5608109772047339E-2</v>
      </c>
      <c r="J69" s="17">
        <f>IFERROR(J68/$F68,0)</f>
        <v>0.15906438792872957</v>
      </c>
      <c r="K69" s="17">
        <f>IFERROR(K68/$F68,0)</f>
        <v>8.0331429638508575E-2</v>
      </c>
      <c r="M69" s="17">
        <f>IFERROR(M68/$F68,0)</f>
        <v>0.10787652577061926</v>
      </c>
      <c r="N69" s="17">
        <f>IFERROR(N68/$F68,0)</f>
        <v>0.18628005097261127</v>
      </c>
      <c r="O69" s="17">
        <f>IFERROR(O68/$F68,0)</f>
        <v>8.6529177584082156E-2</v>
      </c>
      <c r="P69" s="17">
        <f>IFERROR(P68/$F68,0)</f>
        <v>1.9913498038620015E-2</v>
      </c>
      <c r="Q69" s="17">
        <f>IFERROR(Q68/$F68,0)</f>
        <v>0.26279200160422217</v>
      </c>
      <c r="S69" s="17">
        <f>IFERROR(S68/$F68,0)</f>
        <v>0</v>
      </c>
    </row>
    <row r="70" spans="1:19" x14ac:dyDescent="0.2">
      <c r="C70" s="10"/>
      <c r="D70" s="18"/>
      <c r="F70" s="17"/>
      <c r="H70" s="17"/>
      <c r="I70" s="17"/>
      <c r="J70" s="17"/>
      <c r="K70" s="17"/>
      <c r="M70" s="17"/>
      <c r="N70" s="17"/>
      <c r="O70" s="17"/>
      <c r="P70" s="17"/>
      <c r="Q70" s="17"/>
      <c r="S70" s="17"/>
    </row>
    <row r="71" spans="1:19" x14ac:dyDescent="0.2">
      <c r="A71" s="49">
        <f>A69+1</f>
        <v>29</v>
      </c>
      <c r="C71" s="10" t="s">
        <v>167</v>
      </c>
      <c r="D71" s="11" t="s">
        <v>37</v>
      </c>
      <c r="F71" s="4">
        <f>SUM(H71:S71)</f>
        <v>89821.237678983802</v>
      </c>
      <c r="G71" s="4"/>
      <c r="H71" s="4">
        <v>15192.696143924946</v>
      </c>
      <c r="I71" s="4">
        <v>2905.824349012034</v>
      </c>
      <c r="J71" s="4">
        <v>29613.654584348096</v>
      </c>
      <c r="K71" s="4">
        <v>0</v>
      </c>
      <c r="L71" s="4"/>
      <c r="M71" s="4">
        <v>24746.919281584811</v>
      </c>
      <c r="N71" s="4">
        <v>17362.143320113923</v>
      </c>
      <c r="O71" s="4">
        <v>0</v>
      </c>
      <c r="P71" s="4">
        <v>0</v>
      </c>
      <c r="Q71" s="4">
        <v>0</v>
      </c>
      <c r="R71" s="4"/>
      <c r="S71" s="4">
        <v>0</v>
      </c>
    </row>
    <row r="72" spans="1:19" x14ac:dyDescent="0.2">
      <c r="A72" s="49">
        <f>A71+1</f>
        <v>30</v>
      </c>
      <c r="C72" s="10"/>
      <c r="D72" s="11"/>
      <c r="F72" s="17">
        <f>SUM(H72:S72)</f>
        <v>1</v>
      </c>
      <c r="H72" s="17">
        <f>IFERROR(H71/$F71,0)</f>
        <v>0.16914369626282386</v>
      </c>
      <c r="I72" s="17">
        <f>IFERROR(I71/$F71,0)</f>
        <v>3.2351194707395274E-2</v>
      </c>
      <c r="J72" s="17">
        <f>IFERROR(J71/$F71,0)</f>
        <v>0.32969546345136858</v>
      </c>
      <c r="K72" s="17">
        <f>IFERROR(K71/$F71,0)</f>
        <v>0</v>
      </c>
      <c r="M72" s="17">
        <f>IFERROR(M71/$F71,0)</f>
        <v>0.27551300695754105</v>
      </c>
      <c r="N72" s="17">
        <f>IFERROR(N71/$F71,0)</f>
        <v>0.19329663862087132</v>
      </c>
      <c r="O72" s="17">
        <f>IFERROR(O71/$F71,0)</f>
        <v>0</v>
      </c>
      <c r="P72" s="17">
        <f>IFERROR(P71/$F71,0)</f>
        <v>0</v>
      </c>
      <c r="Q72" s="17">
        <f>IFERROR(Q71/$F71,0)</f>
        <v>0</v>
      </c>
      <c r="S72" s="17">
        <f>IFERROR(S71/$F71,0)</f>
        <v>0</v>
      </c>
    </row>
    <row r="73" spans="1:19" x14ac:dyDescent="0.2">
      <c r="C73" s="18"/>
      <c r="D73" s="18"/>
    </row>
    <row r="74" spans="1:19" x14ac:dyDescent="0.2">
      <c r="A74" s="49">
        <f>A72+1</f>
        <v>31</v>
      </c>
      <c r="C74" s="10" t="s">
        <v>168</v>
      </c>
      <c r="D74" s="18" t="s">
        <v>48</v>
      </c>
      <c r="F74" s="4">
        <f>SUM(H74:S74)</f>
        <v>11820642.270159671</v>
      </c>
      <c r="H74" s="4">
        <v>1527841.5365949173</v>
      </c>
      <c r="I74" s="4">
        <v>292221.93983289355</v>
      </c>
      <c r="J74" s="4">
        <v>2974659.1838433924</v>
      </c>
      <c r="K74" s="4">
        <v>17373.409988129082</v>
      </c>
      <c r="L74" s="4"/>
      <c r="M74" s="4">
        <v>2098938.3853632594</v>
      </c>
      <c r="N74" s="4">
        <v>3510145.5945631671</v>
      </c>
      <c r="O74" s="4">
        <v>1015308.2351136713</v>
      </c>
      <c r="P74" s="4">
        <v>323479.10117238091</v>
      </c>
      <c r="Q74" s="4">
        <v>60674.883687861016</v>
      </c>
      <c r="R74" s="4"/>
      <c r="S74" s="4">
        <v>0</v>
      </c>
    </row>
    <row r="75" spans="1:19" x14ac:dyDescent="0.2">
      <c r="A75" s="49">
        <f>A74+1</f>
        <v>32</v>
      </c>
      <c r="C75" s="10"/>
      <c r="D75" s="18"/>
      <c r="F75" s="17">
        <f>SUM(H75:S75)</f>
        <v>1</v>
      </c>
      <c r="H75" s="17">
        <f>IFERROR(H74/$F74,0)</f>
        <v>0.12925199000834661</v>
      </c>
      <c r="I75" s="17">
        <f>IFERROR(I74/$F74,0)</f>
        <v>2.4721325047674103E-2</v>
      </c>
      <c r="J75" s="17">
        <f>IFERROR(J74/$F74,0)</f>
        <v>0.25164953949691021</v>
      </c>
      <c r="K75" s="17">
        <f>IFERROR(K74/$F74,0)</f>
        <v>1.4697517775313241E-3</v>
      </c>
      <c r="M75" s="17">
        <f>IFERROR(M74/$F74,0)</f>
        <v>0.177565511026577</v>
      </c>
      <c r="N75" s="17">
        <f>IFERROR(N74/$F74,0)</f>
        <v>0.29695049679527713</v>
      </c>
      <c r="O75" s="17">
        <f>IFERROR(O74/$F74,0)</f>
        <v>8.5892814612683194E-2</v>
      </c>
      <c r="P75" s="17">
        <f>IFERROR(P74/$F74,0)</f>
        <v>2.7365611256926346E-2</v>
      </c>
      <c r="Q75" s="17">
        <f>IFERROR(Q74/$F74,0)</f>
        <v>5.1329599780741385E-3</v>
      </c>
      <c r="S75" s="17">
        <f>IFERROR(S74/$F74,0)</f>
        <v>0</v>
      </c>
    </row>
    <row r="76" spans="1:19" x14ac:dyDescent="0.2">
      <c r="C76" s="18"/>
      <c r="D76" s="18"/>
    </row>
    <row r="77" spans="1:19" x14ac:dyDescent="0.2">
      <c r="A77" s="49">
        <f>A75+1</f>
        <v>33</v>
      </c>
      <c r="C77" s="10" t="s">
        <v>228</v>
      </c>
      <c r="D77" s="18" t="s">
        <v>48</v>
      </c>
      <c r="F77" s="4">
        <f>SUM(H77:S77)</f>
        <v>90714.658046140539</v>
      </c>
      <c r="H77" s="4">
        <v>10204.623044133152</v>
      </c>
      <c r="I77" s="4">
        <v>1951.7827404182365</v>
      </c>
      <c r="J77" s="4">
        <v>19890.88566832662</v>
      </c>
      <c r="K77" s="4">
        <v>0</v>
      </c>
      <c r="L77" s="4"/>
      <c r="M77" s="4">
        <v>12570.525391981027</v>
      </c>
      <c r="N77" s="4">
        <v>23222.702529857175</v>
      </c>
      <c r="O77" s="4">
        <v>19651.883397468569</v>
      </c>
      <c r="P77" s="4">
        <v>3222.2552739557595</v>
      </c>
      <c r="Q77" s="4">
        <v>0</v>
      </c>
      <c r="R77" s="4"/>
      <c r="S77" s="4">
        <v>0</v>
      </c>
    </row>
    <row r="78" spans="1:19" x14ac:dyDescent="0.2">
      <c r="A78" s="49">
        <f>A77+1</f>
        <v>34</v>
      </c>
      <c r="C78" s="10"/>
      <c r="D78" s="18"/>
      <c r="F78" s="17">
        <f>SUM(H78:S78)</f>
        <v>1</v>
      </c>
      <c r="H78" s="17">
        <f>IFERROR(H77/$F77,0)</f>
        <v>0.11249144585809645</v>
      </c>
      <c r="I78" s="17">
        <f>IFERROR(I77/$F77,0)</f>
        <v>2.1515626938983706E-2</v>
      </c>
      <c r="J78" s="17">
        <f>IFERROR(J77/$F77,0)</f>
        <v>0.21926870581609254</v>
      </c>
      <c r="K78" s="17">
        <f>IFERROR(K77/$F77,0)</f>
        <v>0</v>
      </c>
      <c r="M78" s="17">
        <f>IFERROR(M77/$F77,0)</f>
        <v>0.13857215209461776</v>
      </c>
      <c r="N78" s="17">
        <f>IFERROR(N77/$F77,0)</f>
        <v>0.25599724487794823</v>
      </c>
      <c r="O78" s="17">
        <f>IFERROR(O77/$F77,0)</f>
        <v>0.2166340459275386</v>
      </c>
      <c r="P78" s="17">
        <f>IFERROR(P77/$F77,0)</f>
        <v>3.5520778486722748E-2</v>
      </c>
      <c r="Q78" s="17">
        <f>IFERROR(Q77/$F77,0)</f>
        <v>0</v>
      </c>
      <c r="S78" s="17">
        <f>IFERROR(S77/$F77,0)</f>
        <v>0</v>
      </c>
    </row>
    <row r="79" spans="1:19" x14ac:dyDescent="0.2">
      <c r="C79" s="18"/>
      <c r="D79" s="18"/>
    </row>
    <row r="80" spans="1:19" x14ac:dyDescent="0.2">
      <c r="A80" s="49">
        <f>A78+1</f>
        <v>35</v>
      </c>
      <c r="C80" s="10" t="s">
        <v>169</v>
      </c>
      <c r="D80" s="18" t="s">
        <v>48</v>
      </c>
      <c r="F80" s="4">
        <f>SUM(H80:S80)</f>
        <v>5575565.20342925</v>
      </c>
      <c r="H80" s="4">
        <v>1775393.1324474369</v>
      </c>
      <c r="I80" s="4">
        <v>339569.78698592697</v>
      </c>
      <c r="J80" s="4">
        <v>3460602.2839958859</v>
      </c>
      <c r="K80" s="4">
        <v>0</v>
      </c>
      <c r="L80" s="4"/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/>
      <c r="S80" s="4">
        <v>0</v>
      </c>
    </row>
    <row r="81" spans="1:34" x14ac:dyDescent="0.2">
      <c r="A81" s="49">
        <f>A80+1</f>
        <v>36</v>
      </c>
      <c r="C81" s="10"/>
      <c r="D81" s="18"/>
      <c r="F81" s="17">
        <f>SUM(H81:S81)</f>
        <v>1</v>
      </c>
      <c r="H81" s="17">
        <f>IFERROR(H80/$F80,0)</f>
        <v>0.31842388487457413</v>
      </c>
      <c r="I81" s="17">
        <f>IFERROR(I80/$F80,0)</f>
        <v>6.0903204356228251E-2</v>
      </c>
      <c r="J81" s="17">
        <f>IFERROR(J80/$F80,0)</f>
        <v>0.62067291076919762</v>
      </c>
      <c r="K81" s="17">
        <f>IFERROR(K80/$F80,0)</f>
        <v>0</v>
      </c>
      <c r="M81" s="17">
        <f>IFERROR(M80/$F80,0)</f>
        <v>0</v>
      </c>
      <c r="N81" s="17">
        <f>IFERROR(N80/$F80,0)</f>
        <v>0</v>
      </c>
      <c r="O81" s="17">
        <f>IFERROR(O80/$F80,0)</f>
        <v>0</v>
      </c>
      <c r="P81" s="17">
        <f>IFERROR(P80/$F80,0)</f>
        <v>0</v>
      </c>
      <c r="Q81" s="17">
        <f>IFERROR(Q80/$F80,0)</f>
        <v>0</v>
      </c>
      <c r="S81" s="17">
        <f>IFERROR(S80/$F80,0)</f>
        <v>0</v>
      </c>
    </row>
    <row r="82" spans="1:34" x14ac:dyDescent="0.2">
      <c r="C82" s="18"/>
      <c r="D82" s="18"/>
    </row>
    <row r="83" spans="1:34" x14ac:dyDescent="0.2">
      <c r="A83" s="49">
        <f>A81+1</f>
        <v>37</v>
      </c>
      <c r="C83" s="10" t="s">
        <v>170</v>
      </c>
      <c r="D83" s="18" t="s">
        <v>48</v>
      </c>
      <c r="F83" s="4">
        <f>SUM(H83:S83)</f>
        <v>9913397.0448081512</v>
      </c>
      <c r="H83" s="4">
        <v>2192608.4758816189</v>
      </c>
      <c r="I83" s="4">
        <v>419368.29623323021</v>
      </c>
      <c r="J83" s="4">
        <v>4273839.8391147964</v>
      </c>
      <c r="K83" s="4">
        <v>0</v>
      </c>
      <c r="L83" s="4"/>
      <c r="M83" s="4">
        <v>3027580.4335785056</v>
      </c>
      <c r="N83" s="4">
        <v>0</v>
      </c>
      <c r="O83" s="4">
        <v>0</v>
      </c>
      <c r="P83" s="4">
        <v>0</v>
      </c>
      <c r="Q83" s="4">
        <v>0</v>
      </c>
      <c r="R83" s="4"/>
      <c r="S83" s="4">
        <v>0</v>
      </c>
    </row>
    <row r="84" spans="1:34" x14ac:dyDescent="0.2">
      <c r="A84" s="49">
        <f>A83+1</f>
        <v>38</v>
      </c>
      <c r="C84" s="10"/>
      <c r="D84" s="18"/>
      <c r="F84" s="17">
        <f>SUM(H84:S84)</f>
        <v>0.99999999999999989</v>
      </c>
      <c r="H84" s="17">
        <f>IFERROR(H83/$F83,0)</f>
        <v>0.22117629970545091</v>
      </c>
      <c r="I84" s="17">
        <f>IFERROR(I83/$F83,0)</f>
        <v>4.2303187730472466E-2</v>
      </c>
      <c r="J84" s="17">
        <f>IFERROR(J83/$F83,0)</f>
        <v>0.43111758964129188</v>
      </c>
      <c r="K84" s="17">
        <f>IFERROR(K83/$F83,0)</f>
        <v>0</v>
      </c>
      <c r="M84" s="17">
        <f>IFERROR(M83/$F83,0)</f>
        <v>0.3054029229227847</v>
      </c>
      <c r="N84" s="17">
        <f>IFERROR(N83/$F83,0)</f>
        <v>0</v>
      </c>
      <c r="O84" s="17">
        <f>IFERROR(O83/$F83,0)</f>
        <v>0</v>
      </c>
      <c r="P84" s="17">
        <f>IFERROR(P83/$F83,0)</f>
        <v>0</v>
      </c>
      <c r="Q84" s="17">
        <f>IFERROR(Q83/$F83,0)</f>
        <v>0</v>
      </c>
      <c r="S84" s="17">
        <f>IFERROR(S83/$F83,0)</f>
        <v>0</v>
      </c>
    </row>
    <row r="85" spans="1:34" x14ac:dyDescent="0.2">
      <c r="C85" s="18"/>
      <c r="D85" s="18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</row>
    <row r="86" spans="1:34" x14ac:dyDescent="0.2">
      <c r="A86" s="49">
        <f>A84+1</f>
        <v>39</v>
      </c>
      <c r="C86" s="10" t="s">
        <v>225</v>
      </c>
      <c r="D86" s="18" t="s">
        <v>48</v>
      </c>
      <c r="F86" s="4">
        <f>SUM(H86:S86)</f>
        <v>1</v>
      </c>
      <c r="H86" s="4">
        <v>1</v>
      </c>
      <c r="I86" s="4">
        <v>0</v>
      </c>
      <c r="J86" s="4">
        <v>0</v>
      </c>
      <c r="K86" s="4">
        <v>0</v>
      </c>
      <c r="L86" s="4"/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/>
      <c r="S86" s="4">
        <v>0</v>
      </c>
    </row>
    <row r="87" spans="1:34" x14ac:dyDescent="0.2">
      <c r="A87" s="49">
        <f>A86+1</f>
        <v>40</v>
      </c>
      <c r="C87" s="10"/>
      <c r="D87" s="18"/>
      <c r="F87" s="17">
        <f>SUM(H87:S87)</f>
        <v>1</v>
      </c>
      <c r="H87" s="17">
        <f>IFERROR(H86/$F86,0)</f>
        <v>1</v>
      </c>
      <c r="I87" s="17">
        <f>IFERROR(I86/$F86,0)</f>
        <v>0</v>
      </c>
      <c r="J87" s="17">
        <f>IFERROR(J86/$F86,0)</f>
        <v>0</v>
      </c>
      <c r="K87" s="17">
        <f>IFERROR(K86/$F86,0)</f>
        <v>0</v>
      </c>
      <c r="M87" s="17">
        <f>IFERROR(M86/$F86,0)</f>
        <v>0</v>
      </c>
      <c r="N87" s="17">
        <f>IFERROR(N86/$F86,0)</f>
        <v>0</v>
      </c>
      <c r="O87" s="17">
        <f>IFERROR(O86/$F86,0)</f>
        <v>0</v>
      </c>
      <c r="P87" s="17">
        <f>IFERROR(P86/$F86,0)</f>
        <v>0</v>
      </c>
      <c r="Q87" s="17">
        <f>IFERROR(Q86/$F86,0)</f>
        <v>0</v>
      </c>
      <c r="S87" s="17">
        <f>IFERROR(S86/$F86,0)</f>
        <v>0</v>
      </c>
    </row>
    <row r="88" spans="1:34" x14ac:dyDescent="0.2">
      <c r="C88" s="18"/>
      <c r="D88" s="18"/>
    </row>
    <row r="89" spans="1:34" x14ac:dyDescent="0.2">
      <c r="A89" s="49">
        <f>A87+1</f>
        <v>41</v>
      </c>
      <c r="C89" s="10" t="s">
        <v>171</v>
      </c>
      <c r="D89" s="11" t="s">
        <v>37</v>
      </c>
      <c r="F89" s="4">
        <f>SUM(H89:S89)</f>
        <v>8509433.0063705742</v>
      </c>
      <c r="H89" s="4">
        <v>1775393.1324474369</v>
      </c>
      <c r="I89" s="4">
        <v>339569.78698592697</v>
      </c>
      <c r="J89" s="4">
        <v>3460602.2839958859</v>
      </c>
      <c r="K89" s="4">
        <v>0</v>
      </c>
      <c r="L89" s="4"/>
      <c r="M89" s="4">
        <v>2933867.8029413237</v>
      </c>
      <c r="N89" s="4">
        <v>0</v>
      </c>
      <c r="O89" s="4">
        <v>0</v>
      </c>
      <c r="P89" s="4">
        <v>0</v>
      </c>
      <c r="Q89" s="4">
        <v>0</v>
      </c>
      <c r="R89" s="4"/>
      <c r="S89" s="4">
        <v>0</v>
      </c>
    </row>
    <row r="90" spans="1:34" x14ac:dyDescent="0.2">
      <c r="A90" s="49">
        <f>A89+1</f>
        <v>42</v>
      </c>
      <c r="C90" s="10"/>
      <c r="D90" s="11"/>
      <c r="F90" s="17">
        <f>SUM(H90:S90)</f>
        <v>1</v>
      </c>
      <c r="H90" s="17">
        <f>IFERROR(H89/$F89,0)</f>
        <v>0.20863824077565352</v>
      </c>
      <c r="I90" s="17">
        <f>IFERROR(I89/$F89,0)</f>
        <v>3.9905101401198947E-2</v>
      </c>
      <c r="J90" s="17">
        <f>IFERROR(J89/$F89,0)</f>
        <v>0.40667836287154635</v>
      </c>
      <c r="K90" s="17">
        <f>IFERROR(K89/$F89,0)</f>
        <v>0</v>
      </c>
      <c r="M90" s="17">
        <f>IFERROR(M89/$F89,0)</f>
        <v>0.34477829495160112</v>
      </c>
      <c r="N90" s="17">
        <f>IFERROR(N89/$F89,0)</f>
        <v>0</v>
      </c>
      <c r="O90" s="17">
        <f>IFERROR(O89/$F89,0)</f>
        <v>0</v>
      </c>
      <c r="P90" s="17">
        <f>IFERROR(P89/$F89,0)</f>
        <v>0</v>
      </c>
      <c r="Q90" s="17">
        <f>IFERROR(Q89/$F89,0)</f>
        <v>0</v>
      </c>
      <c r="S90" s="17">
        <f>IFERROR(S89/$F89,0)</f>
        <v>0</v>
      </c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</row>
    <row r="91" spans="1:34" x14ac:dyDescent="0.2">
      <c r="C91" s="18"/>
      <c r="D91" s="18"/>
    </row>
    <row r="104" spans="2:2" x14ac:dyDescent="0.2">
      <c r="B104" s="53"/>
    </row>
  </sheetData>
  <mergeCells count="8">
    <mergeCell ref="H59:K59"/>
    <mergeCell ref="M59:Q59"/>
    <mergeCell ref="A6:S6"/>
    <mergeCell ref="A7:S7"/>
    <mergeCell ref="A56:S56"/>
    <mergeCell ref="A57:S57"/>
    <mergeCell ref="H9:K9"/>
    <mergeCell ref="M9:Q9"/>
  </mergeCells>
  <pageMargins left="0.7" right="0.7" top="0.75" bottom="0.75" header="0.3" footer="0.3"/>
  <pageSetup scale="76" firstPageNumber="9" fitToHeight="2" orientation="landscape" useFirstPageNumber="1" r:id="rId1"/>
  <headerFooter>
    <oddHeader>&amp;R&amp;"Arial,Regular"&amp;10Filed: 2022-11-30
EB-2022-0200
Exhibit 7
Tab 3
Schedule 1
Attachment 12
Page &amp;P of 14</oddHeader>
  </headerFooter>
  <rowBreaks count="1" manualBreakCount="1">
    <brk id="4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0F7E8-9DDF-4870-AD42-0705A5AB75F9}">
  <dimension ref="A2:AB113"/>
  <sheetViews>
    <sheetView view="pageLayout" zoomScaleNormal="70" zoomScaleSheetLayoutView="80" workbookViewId="0"/>
  </sheetViews>
  <sheetFormatPr defaultColWidth="8.7109375" defaultRowHeight="13.5" customHeight="1" x14ac:dyDescent="0.25"/>
  <cols>
    <col min="1" max="1" width="4.7109375" style="49" customWidth="1"/>
    <col min="2" max="2" width="0.85546875" style="2" customWidth="1"/>
    <col min="3" max="3" width="20" style="1" bestFit="1" customWidth="1"/>
    <col min="4" max="4" width="4.5703125" style="2" bestFit="1" customWidth="1"/>
    <col min="5" max="5" width="0.85546875" style="2" customWidth="1"/>
    <col min="6" max="6" width="15.140625" style="38" bestFit="1" customWidth="1"/>
    <col min="7" max="7" width="0.85546875" style="38" customWidth="1"/>
    <col min="8" max="8" width="14.140625" style="38" customWidth="1"/>
    <col min="9" max="9" width="13.42578125" style="38" customWidth="1"/>
    <col min="10" max="10" width="12.28515625" style="38" bestFit="1" customWidth="1"/>
    <col min="11" max="11" width="12" style="38" customWidth="1"/>
    <col min="12" max="12" width="11.28515625" style="38" bestFit="1" customWidth="1"/>
    <col min="13" max="13" width="12" style="38" bestFit="1" customWidth="1"/>
    <col min="14" max="14" width="11.28515625" style="38" bestFit="1" customWidth="1"/>
    <col min="15" max="15" width="12.28515625" style="38" bestFit="1" customWidth="1"/>
    <col min="16" max="18" width="11.28515625" style="38" bestFit="1" customWidth="1"/>
    <col min="19" max="19" width="8.85546875" style="38" bestFit="1" customWidth="1"/>
    <col min="20" max="20" width="1.7109375" style="59" customWidth="1"/>
    <col min="21" max="22" width="12.7109375" style="38" customWidth="1"/>
    <col min="23" max="23" width="12.7109375" style="59" customWidth="1"/>
    <col min="24" max="24" width="1.7109375" style="59" customWidth="1"/>
    <col min="25" max="27" width="12.7109375" style="44" customWidth="1"/>
    <col min="28" max="28" width="12.7109375" customWidth="1"/>
  </cols>
  <sheetData>
    <row r="2" spans="1:28" ht="13.5" customHeight="1" x14ac:dyDescent="0.25">
      <c r="C2" s="49"/>
    </row>
    <row r="3" spans="1:28" ht="13.5" customHeight="1" x14ac:dyDescent="0.25">
      <c r="C3" s="49"/>
    </row>
    <row r="4" spans="1:28" ht="13.5" customHeight="1" x14ac:dyDescent="0.25">
      <c r="C4" s="49"/>
    </row>
    <row r="5" spans="1:28" ht="13.5" customHeight="1" x14ac:dyDescent="0.25"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  <c r="P5" s="55"/>
      <c r="Q5" s="55"/>
      <c r="R5" s="55"/>
      <c r="S5" s="55"/>
      <c r="T5" s="60"/>
      <c r="U5" s="55"/>
      <c r="V5" s="55"/>
      <c r="W5" s="60"/>
      <c r="X5" s="60"/>
      <c r="Y5" s="55"/>
      <c r="Z5" s="55"/>
      <c r="AA5" s="55"/>
    </row>
    <row r="6" spans="1:28" ht="13.5" customHeight="1" x14ac:dyDescent="0.25">
      <c r="C6" s="49"/>
      <c r="D6" s="49"/>
      <c r="E6" s="49"/>
      <c r="F6" s="51"/>
      <c r="G6" s="51"/>
      <c r="I6" s="56"/>
      <c r="J6" s="56"/>
      <c r="K6" s="65" t="s">
        <v>172</v>
      </c>
      <c r="L6" s="56"/>
      <c r="M6" s="56"/>
      <c r="N6" s="56"/>
      <c r="O6" s="56"/>
      <c r="P6" s="56"/>
      <c r="Q6" s="56"/>
      <c r="R6" s="56"/>
      <c r="S6" s="56"/>
      <c r="T6" s="61"/>
      <c r="U6" s="56"/>
      <c r="V6" s="56"/>
      <c r="W6" s="65" t="s">
        <v>172</v>
      </c>
      <c r="Y6" s="56"/>
      <c r="Z6" s="56"/>
    </row>
    <row r="7" spans="1:28" ht="13.5" customHeight="1" x14ac:dyDescent="0.25">
      <c r="C7" s="49"/>
      <c r="D7" s="49"/>
      <c r="E7" s="49"/>
      <c r="F7" s="51"/>
      <c r="G7" s="51"/>
      <c r="I7" s="56"/>
      <c r="J7" s="56"/>
      <c r="K7" s="65" t="s">
        <v>0</v>
      </c>
      <c r="L7" s="56"/>
      <c r="M7" s="56"/>
      <c r="N7" s="56"/>
      <c r="O7" s="56"/>
      <c r="P7" s="56"/>
      <c r="Q7" s="56"/>
      <c r="R7" s="56"/>
      <c r="S7" s="56"/>
      <c r="T7" s="61"/>
      <c r="U7" s="56"/>
      <c r="V7" s="56"/>
      <c r="W7" s="65" t="s">
        <v>234</v>
      </c>
      <c r="Y7" s="56"/>
      <c r="Z7" s="56"/>
    </row>
    <row r="9" spans="1:28" ht="13.5" customHeight="1" x14ac:dyDescent="0.25">
      <c r="A9" s="49" t="s">
        <v>173</v>
      </c>
      <c r="C9" s="2"/>
      <c r="D9" s="1"/>
      <c r="H9" s="69" t="s">
        <v>221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2"/>
      <c r="U9" s="69" t="s">
        <v>222</v>
      </c>
      <c r="V9" s="69"/>
      <c r="W9" s="69"/>
      <c r="X9" s="62"/>
      <c r="Y9" s="69" t="s">
        <v>223</v>
      </c>
      <c r="Z9" s="69"/>
      <c r="AA9" s="69"/>
      <c r="AB9" s="69"/>
    </row>
    <row r="10" spans="1:28" ht="13.5" customHeight="1" x14ac:dyDescent="0.25">
      <c r="A10" s="50" t="s">
        <v>175</v>
      </c>
      <c r="C10" s="3" t="s">
        <v>0</v>
      </c>
      <c r="D10" s="3"/>
      <c r="F10" s="39" t="s">
        <v>1</v>
      </c>
      <c r="H10" s="50" t="s">
        <v>193</v>
      </c>
      <c r="I10" s="50" t="s">
        <v>194</v>
      </c>
      <c r="J10" s="50" t="s">
        <v>195</v>
      </c>
      <c r="K10" s="50" t="s">
        <v>196</v>
      </c>
      <c r="L10" s="50" t="s">
        <v>197</v>
      </c>
      <c r="M10" s="50" t="s">
        <v>198</v>
      </c>
      <c r="N10" s="50" t="s">
        <v>199</v>
      </c>
      <c r="O10" s="50" t="s">
        <v>200</v>
      </c>
      <c r="P10" s="50" t="s">
        <v>201</v>
      </c>
      <c r="Q10" s="50" t="s">
        <v>202</v>
      </c>
      <c r="R10" s="50" t="s">
        <v>203</v>
      </c>
      <c r="S10" s="50" t="s">
        <v>204</v>
      </c>
      <c r="T10" s="62"/>
      <c r="U10" s="50" t="s">
        <v>205</v>
      </c>
      <c r="V10" s="50" t="s">
        <v>206</v>
      </c>
      <c r="W10" s="64" t="s">
        <v>207</v>
      </c>
      <c r="X10" s="62"/>
      <c r="Y10" s="57" t="s">
        <v>208</v>
      </c>
      <c r="Z10" s="50" t="s">
        <v>209</v>
      </c>
      <c r="AA10" s="50" t="s">
        <v>210</v>
      </c>
      <c r="AB10" s="50" t="s">
        <v>211</v>
      </c>
    </row>
    <row r="11" spans="1:28" ht="13.5" customHeight="1" x14ac:dyDescent="0.25">
      <c r="C11" s="2"/>
      <c r="D11" s="1"/>
      <c r="F11" s="49" t="s">
        <v>177</v>
      </c>
      <c r="G11" s="49"/>
      <c r="H11" s="49" t="s">
        <v>178</v>
      </c>
      <c r="I11" s="49" t="s">
        <v>179</v>
      </c>
      <c r="J11" s="49" t="s">
        <v>180</v>
      </c>
      <c r="K11" s="49" t="s">
        <v>181</v>
      </c>
      <c r="L11" s="49" t="s">
        <v>184</v>
      </c>
      <c r="M11" s="49" t="s">
        <v>185</v>
      </c>
      <c r="N11" s="49" t="s">
        <v>188</v>
      </c>
      <c r="O11" s="49" t="s">
        <v>190</v>
      </c>
      <c r="P11" s="49" t="s">
        <v>191</v>
      </c>
      <c r="Q11" s="49" t="s">
        <v>192</v>
      </c>
      <c r="R11" s="49" t="s">
        <v>212</v>
      </c>
      <c r="S11" s="49" t="s">
        <v>213</v>
      </c>
      <c r="T11" s="62"/>
      <c r="U11" s="49" t="s">
        <v>214</v>
      </c>
      <c r="V11" s="49" t="s">
        <v>215</v>
      </c>
      <c r="W11" s="62" t="s">
        <v>216</v>
      </c>
      <c r="X11" s="62"/>
      <c r="Y11" s="49" t="s">
        <v>217</v>
      </c>
      <c r="Z11" s="58" t="s">
        <v>218</v>
      </c>
      <c r="AA11" s="58" t="s">
        <v>219</v>
      </c>
      <c r="AB11" s="52" t="s">
        <v>220</v>
      </c>
    </row>
    <row r="12" spans="1:28" ht="13.5" customHeight="1" x14ac:dyDescent="0.25">
      <c r="C12" s="2"/>
      <c r="D12" s="49"/>
    </row>
    <row r="13" spans="1:28" ht="13.5" customHeight="1" x14ac:dyDescent="0.25">
      <c r="A13" s="49">
        <v>1</v>
      </c>
      <c r="C13" s="46" t="s">
        <v>27</v>
      </c>
      <c r="D13" s="1" t="s">
        <v>48</v>
      </c>
      <c r="F13" s="40">
        <f>SUM(H13:AB13)</f>
        <v>99.514387655337771</v>
      </c>
      <c r="H13" s="41">
        <v>57.576163085999298</v>
      </c>
      <c r="I13" s="41">
        <v>34.601738457652864</v>
      </c>
      <c r="J13" s="41">
        <v>5.7573416932854942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0.47612781855959863</v>
      </c>
      <c r="R13" s="41">
        <v>0</v>
      </c>
      <c r="S13" s="41">
        <v>0</v>
      </c>
      <c r="T13" s="14"/>
      <c r="U13" s="41">
        <v>0</v>
      </c>
      <c r="V13" s="41">
        <v>1.1030165998405081</v>
      </c>
      <c r="W13" s="14">
        <v>0</v>
      </c>
      <c r="X13" s="14"/>
      <c r="Y13" s="41">
        <v>0</v>
      </c>
      <c r="Z13" s="41">
        <v>0</v>
      </c>
      <c r="AA13" s="41">
        <v>0</v>
      </c>
      <c r="AB13" s="41">
        <v>0</v>
      </c>
    </row>
    <row r="14" spans="1:28" ht="13.5" customHeight="1" x14ac:dyDescent="0.25">
      <c r="A14" s="49">
        <f>A13+1</f>
        <v>2</v>
      </c>
      <c r="C14" s="45"/>
      <c r="D14" s="1"/>
      <c r="F14" s="42">
        <f>SUM(H14:AB14)</f>
        <v>0.99999999999999989</v>
      </c>
      <c r="H14" s="42">
        <f t="shared" ref="H14:AA14" si="0">H13/$F13</f>
        <v>0.57857124424471118</v>
      </c>
      <c r="I14" s="42">
        <f t="shared" si="0"/>
        <v>0.34770588728831803</v>
      </c>
      <c r="J14" s="42">
        <f t="shared" si="0"/>
        <v>5.7854364870592465E-2</v>
      </c>
      <c r="K14" s="42">
        <f t="shared" si="0"/>
        <v>0</v>
      </c>
      <c r="L14" s="42">
        <f t="shared" si="0"/>
        <v>0</v>
      </c>
      <c r="M14" s="42">
        <f t="shared" si="0"/>
        <v>0</v>
      </c>
      <c r="N14" s="42">
        <f t="shared" si="0"/>
        <v>0</v>
      </c>
      <c r="O14" s="42">
        <f t="shared" si="0"/>
        <v>0</v>
      </c>
      <c r="P14" s="42">
        <f t="shared" si="0"/>
        <v>0</v>
      </c>
      <c r="Q14" s="42">
        <f t="shared" si="0"/>
        <v>4.7845123682882856E-3</v>
      </c>
      <c r="R14" s="42">
        <f t="shared" si="0"/>
        <v>0</v>
      </c>
      <c r="S14" s="42">
        <f t="shared" si="0"/>
        <v>0</v>
      </c>
      <c r="T14" s="63"/>
      <c r="U14" s="42">
        <f t="shared" si="0"/>
        <v>0</v>
      </c>
      <c r="V14" s="42">
        <f t="shared" si="0"/>
        <v>1.1083991228089965E-2</v>
      </c>
      <c r="W14" s="63">
        <f t="shared" si="0"/>
        <v>0</v>
      </c>
      <c r="X14" s="63"/>
      <c r="Y14" s="42">
        <f t="shared" si="0"/>
        <v>0</v>
      </c>
      <c r="Z14" s="42">
        <f t="shared" si="0"/>
        <v>0</v>
      </c>
      <c r="AA14" s="42">
        <f t="shared" si="0"/>
        <v>0</v>
      </c>
      <c r="AB14" s="42">
        <f t="shared" ref="AB14" si="1">AB13/$F13</f>
        <v>0</v>
      </c>
    </row>
    <row r="15" spans="1:28" ht="13.5" customHeight="1" x14ac:dyDescent="0.25">
      <c r="C15" s="46"/>
      <c r="D15" s="1"/>
      <c r="AB15" s="44"/>
    </row>
    <row r="16" spans="1:28" ht="13.5" customHeight="1" x14ac:dyDescent="0.25">
      <c r="A16" s="49">
        <f>A14+1</f>
        <v>3</v>
      </c>
      <c r="C16" s="46" t="s">
        <v>29</v>
      </c>
      <c r="D16" s="6" t="s">
        <v>37</v>
      </c>
      <c r="F16" s="40">
        <f>SUM(H16:AB16)</f>
        <v>11615.53513385792</v>
      </c>
      <c r="H16" s="41">
        <v>8751.0690099751573</v>
      </c>
      <c r="I16" s="41">
        <v>199.46777448932488</v>
      </c>
      <c r="J16" s="41">
        <v>2008.5853968578647</v>
      </c>
      <c r="K16" s="41">
        <v>210.04814607663945</v>
      </c>
      <c r="L16" s="41">
        <v>0</v>
      </c>
      <c r="M16" s="41">
        <v>128.65448947194167</v>
      </c>
      <c r="N16" s="41">
        <v>0</v>
      </c>
      <c r="O16" s="41">
        <v>36.758425563411897</v>
      </c>
      <c r="P16" s="41">
        <v>0</v>
      </c>
      <c r="Q16" s="41">
        <v>136.53129494981565</v>
      </c>
      <c r="R16" s="41">
        <v>107.64967486427771</v>
      </c>
      <c r="S16" s="41">
        <v>0</v>
      </c>
      <c r="T16" s="14"/>
      <c r="U16" s="41">
        <v>0</v>
      </c>
      <c r="V16" s="41">
        <v>13.128009129789966</v>
      </c>
      <c r="W16" s="14">
        <v>2.6256018259579927</v>
      </c>
      <c r="X16" s="14"/>
      <c r="Y16" s="41">
        <v>21.017310653740001</v>
      </c>
      <c r="Z16" s="41">
        <v>0</v>
      </c>
      <c r="AA16" s="41">
        <v>0</v>
      </c>
      <c r="AB16" s="41">
        <v>0</v>
      </c>
    </row>
    <row r="17" spans="1:28" ht="13.5" customHeight="1" x14ac:dyDescent="0.25">
      <c r="A17" s="49">
        <f>A16+1</f>
        <v>4</v>
      </c>
      <c r="C17" s="45"/>
      <c r="D17" s="1"/>
      <c r="F17" s="42">
        <f>SUM(H17:AB17)</f>
        <v>1.0000000000000002</v>
      </c>
      <c r="H17" s="42">
        <f t="shared" ref="H17:AA17" si="2">H16/$F16</f>
        <v>0.75339352936627257</v>
      </c>
      <c r="I17" s="42">
        <f t="shared" si="2"/>
        <v>1.7172499776433009E-2</v>
      </c>
      <c r="J17" s="42">
        <f t="shared" si="2"/>
        <v>0.17292232976878302</v>
      </c>
      <c r="K17" s="42">
        <f t="shared" si="2"/>
        <v>1.808338089085313E-2</v>
      </c>
      <c r="L17" s="42">
        <f t="shared" si="2"/>
        <v>0</v>
      </c>
      <c r="M17" s="42">
        <f t="shared" si="2"/>
        <v>1.1076070795647541E-2</v>
      </c>
      <c r="N17" s="42">
        <f t="shared" si="2"/>
        <v>0</v>
      </c>
      <c r="O17" s="42">
        <f t="shared" si="2"/>
        <v>3.1645916558992971E-3</v>
      </c>
      <c r="P17" s="42">
        <f t="shared" si="2"/>
        <v>0</v>
      </c>
      <c r="Q17" s="42">
        <f t="shared" si="2"/>
        <v>1.1754197579054534E-2</v>
      </c>
      <c r="R17" s="42">
        <f t="shared" si="2"/>
        <v>9.2677327065622279E-3</v>
      </c>
      <c r="S17" s="42">
        <f t="shared" si="2"/>
        <v>0</v>
      </c>
      <c r="T17" s="63"/>
      <c r="U17" s="42">
        <f t="shared" si="2"/>
        <v>0</v>
      </c>
      <c r="V17" s="42">
        <f t="shared" si="2"/>
        <v>1.1302113056783207E-3</v>
      </c>
      <c r="W17" s="63">
        <f t="shared" si="2"/>
        <v>2.2604226113566407E-4</v>
      </c>
      <c r="X17" s="63"/>
      <c r="Y17" s="42">
        <f t="shared" si="2"/>
        <v>1.8094138936808008E-3</v>
      </c>
      <c r="Z17" s="42">
        <f t="shared" si="2"/>
        <v>0</v>
      </c>
      <c r="AA17" s="42">
        <f t="shared" si="2"/>
        <v>0</v>
      </c>
      <c r="AB17" s="42">
        <f t="shared" ref="AB17" si="3">AB16/$F16</f>
        <v>0</v>
      </c>
    </row>
    <row r="18" spans="1:28" ht="13.5" customHeight="1" x14ac:dyDescent="0.25">
      <c r="C18" s="46"/>
      <c r="D18" s="1"/>
      <c r="AB18" s="44"/>
    </row>
    <row r="19" spans="1:28" ht="13.5" customHeight="1" x14ac:dyDescent="0.25">
      <c r="A19" s="49">
        <f>A17+1</f>
        <v>5</v>
      </c>
      <c r="C19" s="48" t="s">
        <v>22</v>
      </c>
      <c r="D19" s="6" t="s">
        <v>37</v>
      </c>
      <c r="F19" s="40">
        <f>SUM(H19:AB19)</f>
        <v>129959.01953522449</v>
      </c>
      <c r="H19" s="41">
        <v>22200.44954490272</v>
      </c>
      <c r="I19" s="41">
        <v>15711.471445898715</v>
      </c>
      <c r="J19" s="41">
        <v>7069.0657709802117</v>
      </c>
      <c r="K19" s="41">
        <v>10483.859444360935</v>
      </c>
      <c r="L19" s="41">
        <v>211.52057718630942</v>
      </c>
      <c r="M19" s="41">
        <v>0</v>
      </c>
      <c r="N19" s="41">
        <v>0</v>
      </c>
      <c r="O19" s="41">
        <v>3807.2199744045711</v>
      </c>
      <c r="P19" s="41">
        <v>0</v>
      </c>
      <c r="Q19" s="41">
        <v>1145.8183549284797</v>
      </c>
      <c r="R19" s="41">
        <v>132.51133787957073</v>
      </c>
      <c r="S19" s="41">
        <v>63.327087298993419</v>
      </c>
      <c r="T19" s="14"/>
      <c r="U19" s="41">
        <v>0</v>
      </c>
      <c r="V19" s="41">
        <v>674.21464217951598</v>
      </c>
      <c r="W19" s="14">
        <v>664.72221578696701</v>
      </c>
      <c r="X19" s="14"/>
      <c r="Y19" s="41">
        <v>66974.086006970465</v>
      </c>
      <c r="Z19" s="41">
        <v>820.75313244703364</v>
      </c>
      <c r="AA19" s="41">
        <v>0</v>
      </c>
      <c r="AB19" s="41">
        <v>0</v>
      </c>
    </row>
    <row r="20" spans="1:28" ht="13.5" customHeight="1" x14ac:dyDescent="0.25">
      <c r="A20" s="49">
        <f>A19+1</f>
        <v>6</v>
      </c>
      <c r="C20" s="45"/>
      <c r="D20" s="1"/>
      <c r="F20" s="42">
        <f>SUM(H20:AB20)</f>
        <v>1</v>
      </c>
      <c r="H20" s="42">
        <f t="shared" ref="H20:AA20" si="4">H19/$F19</f>
        <v>0.17082653919903915</v>
      </c>
      <c r="I20" s="42">
        <f t="shared" si="4"/>
        <v>0.12089558310064219</v>
      </c>
      <c r="J20" s="42">
        <f t="shared" si="4"/>
        <v>5.4394576046060357E-2</v>
      </c>
      <c r="K20" s="42">
        <f t="shared" si="4"/>
        <v>8.0670502761983037E-2</v>
      </c>
      <c r="L20" s="42">
        <f t="shared" si="4"/>
        <v>1.6275944366368371E-3</v>
      </c>
      <c r="M20" s="42">
        <f t="shared" si="4"/>
        <v>0</v>
      </c>
      <c r="N20" s="42">
        <f t="shared" si="4"/>
        <v>0</v>
      </c>
      <c r="O20" s="42">
        <f t="shared" si="4"/>
        <v>2.9295542456540698E-2</v>
      </c>
      <c r="P20" s="42">
        <f t="shared" si="4"/>
        <v>0</v>
      </c>
      <c r="Q20" s="42">
        <f t="shared" si="4"/>
        <v>8.8167666932722089E-3</v>
      </c>
      <c r="R20" s="42">
        <f t="shared" si="4"/>
        <v>1.0196394090496693E-3</v>
      </c>
      <c r="S20" s="42">
        <f t="shared" si="4"/>
        <v>4.8728504974469318E-4</v>
      </c>
      <c r="T20" s="63"/>
      <c r="U20" s="42">
        <f t="shared" si="4"/>
        <v>0</v>
      </c>
      <c r="V20" s="42">
        <f t="shared" si="4"/>
        <v>5.1879018831530567E-3</v>
      </c>
      <c r="W20" s="63">
        <f t="shared" si="4"/>
        <v>5.1148601933457853E-3</v>
      </c>
      <c r="X20" s="63"/>
      <c r="Y20" s="42">
        <f t="shared" si="4"/>
        <v>0.51534773228123354</v>
      </c>
      <c r="Z20" s="42">
        <f t="shared" si="4"/>
        <v>6.3154764892987989E-3</v>
      </c>
      <c r="AA20" s="42">
        <f t="shared" si="4"/>
        <v>0</v>
      </c>
      <c r="AB20" s="42">
        <f t="shared" ref="AB20" si="5">AB19/$F19</f>
        <v>0</v>
      </c>
    </row>
    <row r="21" spans="1:28" ht="13.5" customHeight="1" x14ac:dyDescent="0.25">
      <c r="C21" s="46"/>
      <c r="D21" s="1"/>
      <c r="Y21" s="38"/>
      <c r="Z21" s="38"/>
      <c r="AA21" s="38"/>
      <c r="AB21" s="38"/>
    </row>
    <row r="22" spans="1:28" ht="13.5" customHeight="1" x14ac:dyDescent="0.25">
      <c r="A22" s="49">
        <f>A20+1</f>
        <v>7</v>
      </c>
      <c r="C22" s="46" t="s">
        <v>30</v>
      </c>
      <c r="D22" s="6" t="s">
        <v>37</v>
      </c>
      <c r="F22" s="40">
        <f>SUM(H22:AB22)</f>
        <v>162050.40026244646</v>
      </c>
      <c r="H22" s="41">
        <v>76200.166946223559</v>
      </c>
      <c r="I22" s="41">
        <v>53927.590282656718</v>
      </c>
      <c r="J22" s="41">
        <v>24263.652446002168</v>
      </c>
      <c r="K22" s="41">
        <v>490.40512954007033</v>
      </c>
      <c r="L22" s="41">
        <v>9.8943310529823361</v>
      </c>
      <c r="M22" s="41">
        <v>0</v>
      </c>
      <c r="N22" s="41">
        <v>0</v>
      </c>
      <c r="O22" s="41">
        <v>178.09092297013612</v>
      </c>
      <c r="P22" s="41">
        <v>0</v>
      </c>
      <c r="Q22" s="41">
        <v>3932.8730600252347</v>
      </c>
      <c r="R22" s="41">
        <v>454.82800013881308</v>
      </c>
      <c r="S22" s="41">
        <v>247.65091569573769</v>
      </c>
      <c r="T22" s="14"/>
      <c r="U22" s="41">
        <v>0</v>
      </c>
      <c r="V22" s="41">
        <v>2314.1544133039138</v>
      </c>
      <c r="W22" s="14">
        <v>31.093814837102776</v>
      </c>
      <c r="X22" s="14"/>
      <c r="Y22" s="41">
        <v>0</v>
      </c>
      <c r="Z22" s="41">
        <v>0</v>
      </c>
      <c r="AA22" s="41">
        <v>0</v>
      </c>
      <c r="AB22" s="41">
        <v>0</v>
      </c>
    </row>
    <row r="23" spans="1:28" ht="13.5" customHeight="1" x14ac:dyDescent="0.25">
      <c r="A23" s="49">
        <f>A22+1</f>
        <v>8</v>
      </c>
      <c r="C23" s="2"/>
      <c r="D23" s="1"/>
      <c r="F23" s="42">
        <f>SUM(H23:AB23)</f>
        <v>1</v>
      </c>
      <c r="H23" s="42">
        <f t="shared" ref="H23:AA23" si="6">H22/$F22</f>
        <v>0.47022510788504468</v>
      </c>
      <c r="I23" s="42">
        <f t="shared" si="6"/>
        <v>0.33278282679536147</v>
      </c>
      <c r="J23" s="42">
        <f t="shared" si="6"/>
        <v>0.14972904976912313</v>
      </c>
      <c r="K23" s="42">
        <f t="shared" si="6"/>
        <v>3.0262506525490932E-3</v>
      </c>
      <c r="L23" s="42">
        <f t="shared" si="6"/>
        <v>6.105712196303194E-5</v>
      </c>
      <c r="M23" s="42">
        <f t="shared" si="6"/>
        <v>0</v>
      </c>
      <c r="N23" s="42">
        <f t="shared" si="6"/>
        <v>0</v>
      </c>
      <c r="O23" s="42">
        <f t="shared" si="6"/>
        <v>1.0989847768454225E-3</v>
      </c>
      <c r="P23" s="42">
        <f t="shared" si="6"/>
        <v>0</v>
      </c>
      <c r="Q23" s="42">
        <f t="shared" si="6"/>
        <v>2.4269443664784566E-2</v>
      </c>
      <c r="R23" s="42">
        <f t="shared" si="6"/>
        <v>2.8067070454759922E-3</v>
      </c>
      <c r="S23" s="42">
        <f t="shared" si="6"/>
        <v>1.5282339031230908E-3</v>
      </c>
      <c r="T23" s="63"/>
      <c r="U23" s="42">
        <f t="shared" si="6"/>
        <v>0</v>
      </c>
      <c r="V23" s="42">
        <f t="shared" si="6"/>
        <v>1.4280460952617565E-2</v>
      </c>
      <c r="W23" s="63">
        <f t="shared" si="6"/>
        <v>1.9187743311182954E-4</v>
      </c>
      <c r="X23" s="63"/>
      <c r="Y23" s="42">
        <f t="shared" si="6"/>
        <v>0</v>
      </c>
      <c r="Z23" s="42">
        <f t="shared" si="6"/>
        <v>0</v>
      </c>
      <c r="AA23" s="42">
        <f t="shared" si="6"/>
        <v>0</v>
      </c>
      <c r="AB23" s="42">
        <f t="shared" ref="AB23" si="7">AB22/$F22</f>
        <v>0</v>
      </c>
    </row>
    <row r="24" spans="1:28" ht="13.5" customHeight="1" x14ac:dyDescent="0.25">
      <c r="C24" s="2"/>
      <c r="D24" s="6"/>
      <c r="F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63"/>
      <c r="U24" s="42"/>
      <c r="V24" s="42"/>
      <c r="W24" s="63"/>
      <c r="X24" s="63"/>
      <c r="Y24" s="42"/>
      <c r="Z24" s="42"/>
      <c r="AA24" s="42"/>
      <c r="AB24" s="42"/>
    </row>
    <row r="25" spans="1:28" ht="13.5" customHeight="1" x14ac:dyDescent="0.25">
      <c r="A25" s="49">
        <f>A23+1</f>
        <v>9</v>
      </c>
      <c r="C25" s="46" t="s">
        <v>16</v>
      </c>
      <c r="D25" s="6" t="s">
        <v>37</v>
      </c>
      <c r="F25" s="40">
        <f>SUM(H25:AB25)</f>
        <v>100</v>
      </c>
      <c r="H25" s="41">
        <v>21.274355753396968</v>
      </c>
      <c r="I25" s="41">
        <v>14.293121364513722</v>
      </c>
      <c r="J25" s="41">
        <v>4.0268993570358544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3.2136519741070063E-4</v>
      </c>
      <c r="R25" s="41">
        <v>4.3192878603798297E-3</v>
      </c>
      <c r="S25" s="41">
        <v>0</v>
      </c>
      <c r="T25" s="14"/>
      <c r="U25" s="41">
        <v>0</v>
      </c>
      <c r="V25" s="41">
        <v>0.40098287199566118</v>
      </c>
      <c r="W25" s="14">
        <v>0</v>
      </c>
      <c r="X25" s="14"/>
      <c r="Y25" s="41">
        <v>60</v>
      </c>
      <c r="Z25" s="41">
        <v>0</v>
      </c>
      <c r="AA25" s="41">
        <v>0</v>
      </c>
      <c r="AB25" s="41">
        <v>0</v>
      </c>
    </row>
    <row r="26" spans="1:28" ht="13.5" customHeight="1" x14ac:dyDescent="0.25">
      <c r="A26" s="49">
        <f>A25+1</f>
        <v>10</v>
      </c>
      <c r="C26" s="45"/>
      <c r="D26" s="1"/>
      <c r="F26" s="42">
        <f>SUM(H26:AB26)</f>
        <v>1</v>
      </c>
      <c r="H26" s="42">
        <f t="shared" ref="H26:AA26" si="8">H25/$F25</f>
        <v>0.21274355753396967</v>
      </c>
      <c r="I26" s="42">
        <f t="shared" si="8"/>
        <v>0.14293121364513722</v>
      </c>
      <c r="J26" s="42">
        <f t="shared" si="8"/>
        <v>4.0268993570358541E-2</v>
      </c>
      <c r="K26" s="42">
        <f t="shared" si="8"/>
        <v>0</v>
      </c>
      <c r="L26" s="42">
        <f t="shared" si="8"/>
        <v>0</v>
      </c>
      <c r="M26" s="42">
        <f t="shared" si="8"/>
        <v>0</v>
      </c>
      <c r="N26" s="42">
        <f t="shared" si="8"/>
        <v>0</v>
      </c>
      <c r="O26" s="42">
        <f t="shared" si="8"/>
        <v>0</v>
      </c>
      <c r="P26" s="42">
        <f t="shared" si="8"/>
        <v>0</v>
      </c>
      <c r="Q26" s="42">
        <f t="shared" si="8"/>
        <v>3.2136519741070064E-6</v>
      </c>
      <c r="R26" s="42">
        <f t="shared" si="8"/>
        <v>4.31928786037983E-5</v>
      </c>
      <c r="S26" s="42">
        <f t="shared" si="8"/>
        <v>0</v>
      </c>
      <c r="T26" s="63"/>
      <c r="U26" s="42">
        <f t="shared" si="8"/>
        <v>0</v>
      </c>
      <c r="V26" s="42">
        <f t="shared" si="8"/>
        <v>4.0098287199566117E-3</v>
      </c>
      <c r="W26" s="63">
        <f t="shared" si="8"/>
        <v>0</v>
      </c>
      <c r="X26" s="63"/>
      <c r="Y26" s="42">
        <f t="shared" si="8"/>
        <v>0.6</v>
      </c>
      <c r="Z26" s="42">
        <f t="shared" si="8"/>
        <v>0</v>
      </c>
      <c r="AA26" s="42">
        <f t="shared" si="8"/>
        <v>0</v>
      </c>
      <c r="AB26" s="42">
        <f t="shared" ref="AB26" si="9">AB25/$F25</f>
        <v>0</v>
      </c>
    </row>
    <row r="27" spans="1:28" ht="13.5" customHeight="1" x14ac:dyDescent="0.25">
      <c r="C27" s="46"/>
      <c r="D27" s="1"/>
      <c r="Y27" s="38"/>
      <c r="Z27" s="38"/>
      <c r="AA27" s="38"/>
      <c r="AB27" s="38"/>
    </row>
    <row r="28" spans="1:28" ht="13.5" customHeight="1" x14ac:dyDescent="0.25">
      <c r="A28" s="49">
        <f>A26+1</f>
        <v>11</v>
      </c>
      <c r="C28" s="46" t="s">
        <v>20</v>
      </c>
      <c r="D28" s="6" t="s">
        <v>37</v>
      </c>
      <c r="F28" s="40">
        <f>SUM(H28:AB28)</f>
        <v>11814.781536038921</v>
      </c>
      <c r="H28" s="41">
        <v>10376.763153916372</v>
      </c>
      <c r="I28" s="41">
        <v>236.52308653436188</v>
      </c>
      <c r="J28" s="41">
        <v>912.75461879340742</v>
      </c>
      <c r="K28" s="41">
        <v>95.451463403232154</v>
      </c>
      <c r="L28" s="41">
        <v>0</v>
      </c>
      <c r="M28" s="41">
        <v>58.464021334479696</v>
      </c>
      <c r="N28" s="41">
        <v>0</v>
      </c>
      <c r="O28" s="41">
        <v>16.704006095565624</v>
      </c>
      <c r="P28" s="41">
        <v>0</v>
      </c>
      <c r="Q28" s="41">
        <v>62.043451212100898</v>
      </c>
      <c r="R28" s="41">
        <v>48.918874994156475</v>
      </c>
      <c r="S28" s="41">
        <v>0</v>
      </c>
      <c r="T28" s="14"/>
      <c r="U28" s="41">
        <v>0</v>
      </c>
      <c r="V28" s="41">
        <v>5.9657164627020096</v>
      </c>
      <c r="W28" s="14">
        <v>1.193143292540402</v>
      </c>
      <c r="X28" s="14"/>
      <c r="Y28" s="41">
        <v>0</v>
      </c>
      <c r="Z28" s="41">
        <v>0</v>
      </c>
      <c r="AA28" s="41">
        <v>0</v>
      </c>
      <c r="AB28" s="41">
        <v>0</v>
      </c>
    </row>
    <row r="29" spans="1:28" ht="13.5" customHeight="1" x14ac:dyDescent="0.25">
      <c r="A29" s="49">
        <f>A28+1</f>
        <v>12</v>
      </c>
      <c r="C29" s="45"/>
      <c r="D29" s="1"/>
      <c r="F29" s="42">
        <f>SUM(H29:AB29)</f>
        <v>1</v>
      </c>
      <c r="H29" s="42">
        <f t="shared" ref="H29:AA29" si="10">H28/$F28</f>
        <v>0.87828650257001151</v>
      </c>
      <c r="I29" s="42">
        <f t="shared" si="10"/>
        <v>2.0019251800203808E-2</v>
      </c>
      <c r="J29" s="42">
        <f t="shared" si="10"/>
        <v>7.7255310731663501E-2</v>
      </c>
      <c r="K29" s="42">
        <f t="shared" si="10"/>
        <v>8.0789867431804961E-3</v>
      </c>
      <c r="L29" s="42">
        <f t="shared" si="10"/>
        <v>0</v>
      </c>
      <c r="M29" s="42">
        <f t="shared" si="10"/>
        <v>4.9483793801980546E-3</v>
      </c>
      <c r="N29" s="42">
        <f t="shared" si="10"/>
        <v>0</v>
      </c>
      <c r="O29" s="42">
        <f t="shared" si="10"/>
        <v>1.4138226800565867E-3</v>
      </c>
      <c r="P29" s="42">
        <f t="shared" si="10"/>
        <v>0</v>
      </c>
      <c r="Q29" s="42">
        <f t="shared" si="10"/>
        <v>5.2513413830673232E-3</v>
      </c>
      <c r="R29" s="42">
        <f t="shared" si="10"/>
        <v>4.140480705880004E-3</v>
      </c>
      <c r="S29" s="42">
        <f t="shared" si="10"/>
        <v>0</v>
      </c>
      <c r="T29" s="63"/>
      <c r="U29" s="42">
        <f t="shared" si="10"/>
        <v>0</v>
      </c>
      <c r="V29" s="42">
        <f t="shared" si="10"/>
        <v>5.0493667144878101E-4</v>
      </c>
      <c r="W29" s="63">
        <f t="shared" si="10"/>
        <v>1.0098733428975621E-4</v>
      </c>
      <c r="X29" s="63"/>
      <c r="Y29" s="42">
        <f t="shared" si="10"/>
        <v>0</v>
      </c>
      <c r="Z29" s="42">
        <f t="shared" si="10"/>
        <v>0</v>
      </c>
      <c r="AA29" s="42">
        <f t="shared" si="10"/>
        <v>0</v>
      </c>
      <c r="AB29" s="42">
        <f t="shared" ref="AB29" si="11">AB28/$F28</f>
        <v>0</v>
      </c>
    </row>
    <row r="30" spans="1:28" ht="13.5" customHeight="1" x14ac:dyDescent="0.25">
      <c r="C30" s="46"/>
      <c r="D30" s="1"/>
      <c r="Y30" s="38"/>
      <c r="Z30" s="38"/>
      <c r="AA30" s="38"/>
      <c r="AB30" s="38"/>
    </row>
    <row r="31" spans="1:28" ht="13.5" customHeight="1" x14ac:dyDescent="0.25">
      <c r="A31" s="49">
        <f>A29+1</f>
        <v>13</v>
      </c>
      <c r="C31" s="46" t="s">
        <v>28</v>
      </c>
      <c r="D31" s="6" t="s">
        <v>48</v>
      </c>
      <c r="F31" s="40">
        <f>SUM(H31:AB31)</f>
        <v>1007</v>
      </c>
      <c r="H31" s="41">
        <v>0</v>
      </c>
      <c r="I31" s="41">
        <v>0</v>
      </c>
      <c r="J31" s="41">
        <v>765</v>
      </c>
      <c r="K31" s="41">
        <v>80</v>
      </c>
      <c r="L31" s="41">
        <v>0</v>
      </c>
      <c r="M31" s="41">
        <v>49</v>
      </c>
      <c r="N31" s="41">
        <v>0</v>
      </c>
      <c r="O31" s="41">
        <v>14</v>
      </c>
      <c r="P31" s="41">
        <v>0</v>
      </c>
      <c r="Q31" s="41">
        <v>52</v>
      </c>
      <c r="R31" s="41">
        <v>41</v>
      </c>
      <c r="S31" s="41">
        <v>0</v>
      </c>
      <c r="T31" s="14"/>
      <c r="U31" s="41">
        <v>0</v>
      </c>
      <c r="V31" s="41">
        <v>5</v>
      </c>
      <c r="W31" s="14">
        <v>1</v>
      </c>
      <c r="X31" s="14"/>
      <c r="Y31" s="41">
        <v>0</v>
      </c>
      <c r="Z31" s="41">
        <v>0</v>
      </c>
      <c r="AA31" s="41">
        <v>0</v>
      </c>
      <c r="AB31" s="41">
        <v>0</v>
      </c>
    </row>
    <row r="32" spans="1:28" ht="13.5" customHeight="1" x14ac:dyDescent="0.25">
      <c r="A32" s="49">
        <f>A31+1</f>
        <v>14</v>
      </c>
      <c r="C32" s="45"/>
      <c r="D32" s="1"/>
      <c r="F32" s="42">
        <f>SUM(H32:AB32)</f>
        <v>1</v>
      </c>
      <c r="H32" s="42">
        <f t="shared" ref="H32:AA32" si="12">H31/$F31</f>
        <v>0</v>
      </c>
      <c r="I32" s="42">
        <f t="shared" si="12"/>
        <v>0</v>
      </c>
      <c r="J32" s="42">
        <f t="shared" si="12"/>
        <v>0.75968222442899702</v>
      </c>
      <c r="K32" s="42">
        <f t="shared" si="12"/>
        <v>7.9443892750744788E-2</v>
      </c>
      <c r="L32" s="42">
        <f t="shared" si="12"/>
        <v>0</v>
      </c>
      <c r="M32" s="42">
        <f t="shared" si="12"/>
        <v>4.8659384309831182E-2</v>
      </c>
      <c r="N32" s="42">
        <f t="shared" si="12"/>
        <v>0</v>
      </c>
      <c r="O32" s="42">
        <f t="shared" si="12"/>
        <v>1.3902681231380337E-2</v>
      </c>
      <c r="P32" s="42">
        <f t="shared" si="12"/>
        <v>0</v>
      </c>
      <c r="Q32" s="42">
        <f t="shared" si="12"/>
        <v>5.1638530287984111E-2</v>
      </c>
      <c r="R32" s="42">
        <f t="shared" si="12"/>
        <v>4.0714995034756701E-2</v>
      </c>
      <c r="S32" s="42">
        <f t="shared" si="12"/>
        <v>0</v>
      </c>
      <c r="T32" s="63"/>
      <c r="U32" s="42">
        <f t="shared" si="12"/>
        <v>0</v>
      </c>
      <c r="V32" s="42">
        <f t="shared" si="12"/>
        <v>4.9652432969215492E-3</v>
      </c>
      <c r="W32" s="63">
        <f t="shared" si="12"/>
        <v>9.930486593843098E-4</v>
      </c>
      <c r="X32" s="63"/>
      <c r="Y32" s="42">
        <f t="shared" si="12"/>
        <v>0</v>
      </c>
      <c r="Z32" s="42">
        <f t="shared" si="12"/>
        <v>0</v>
      </c>
      <c r="AA32" s="42">
        <f t="shared" si="12"/>
        <v>0</v>
      </c>
      <c r="AB32" s="42">
        <f t="shared" ref="AB32" si="13">AB31/$F31</f>
        <v>0</v>
      </c>
    </row>
    <row r="33" spans="1:28" ht="13.5" customHeight="1" x14ac:dyDescent="0.25">
      <c r="C33" s="46"/>
      <c r="D33" s="1"/>
      <c r="AB33" s="44"/>
    </row>
    <row r="34" spans="1:28" ht="13.5" customHeight="1" x14ac:dyDescent="0.25">
      <c r="A34" s="49">
        <f>A32+1</f>
        <v>15</v>
      </c>
      <c r="C34" s="46" t="s">
        <v>229</v>
      </c>
      <c r="D34" s="6" t="s">
        <v>37</v>
      </c>
      <c r="F34" s="40">
        <f>SUM(H34:AB34)</f>
        <v>221666.92062260298</v>
      </c>
      <c r="G34" s="41"/>
      <c r="H34" s="41">
        <v>65531.364047517694</v>
      </c>
      <c r="I34" s="41">
        <v>44027.078909956785</v>
      </c>
      <c r="J34" s="41">
        <v>12404.051657662787</v>
      </c>
      <c r="K34" s="41">
        <v>10515.562382166407</v>
      </c>
      <c r="L34" s="41">
        <v>0</v>
      </c>
      <c r="M34" s="41">
        <v>0</v>
      </c>
      <c r="N34" s="41">
        <v>0</v>
      </c>
      <c r="O34" s="41">
        <v>5684.2327542300463</v>
      </c>
      <c r="P34" s="41">
        <v>0</v>
      </c>
      <c r="Q34" s="41">
        <v>0.98990070429560961</v>
      </c>
      <c r="R34" s="41">
        <v>13.281697114456774</v>
      </c>
      <c r="S34" s="41">
        <v>229.34173126877224</v>
      </c>
      <c r="T34" s="14"/>
      <c r="U34" s="41">
        <v>0</v>
      </c>
      <c r="V34" s="41">
        <v>1235.1469001533032</v>
      </c>
      <c r="W34" s="14">
        <v>1488.7928526779654</v>
      </c>
      <c r="X34" s="14"/>
      <c r="Y34" s="41">
        <v>80537.077789150469</v>
      </c>
      <c r="Z34" s="41">
        <v>0</v>
      </c>
      <c r="AA34" s="41">
        <v>0</v>
      </c>
      <c r="AB34" s="41">
        <v>0</v>
      </c>
    </row>
    <row r="35" spans="1:28" ht="13.5" customHeight="1" x14ac:dyDescent="0.25">
      <c r="A35" s="49">
        <f>A34+1</f>
        <v>16</v>
      </c>
      <c r="C35" s="45"/>
      <c r="D35" s="1"/>
      <c r="F35" s="42">
        <f>SUM(H35:AB35)</f>
        <v>1</v>
      </c>
      <c r="H35" s="42">
        <f t="shared" ref="H35:AA35" si="14">H34/$F34</f>
        <v>0.29562987505513971</v>
      </c>
      <c r="I35" s="42">
        <f t="shared" si="14"/>
        <v>0.19861817354748521</v>
      </c>
      <c r="J35" s="42">
        <f t="shared" si="14"/>
        <v>5.5958063669685712E-2</v>
      </c>
      <c r="K35" s="42">
        <f t="shared" si="14"/>
        <v>4.7438572939214427E-2</v>
      </c>
      <c r="L35" s="42">
        <f t="shared" si="14"/>
        <v>0</v>
      </c>
      <c r="M35" s="42">
        <f t="shared" si="14"/>
        <v>0</v>
      </c>
      <c r="N35" s="42">
        <f t="shared" si="14"/>
        <v>0</v>
      </c>
      <c r="O35" s="42">
        <f t="shared" si="14"/>
        <v>2.5643125903786455E-2</v>
      </c>
      <c r="P35" s="42">
        <f t="shared" si="14"/>
        <v>0</v>
      </c>
      <c r="Q35" s="42">
        <f t="shared" si="14"/>
        <v>4.4657123467734554E-6</v>
      </c>
      <c r="R35" s="42">
        <f t="shared" si="14"/>
        <v>5.9917361946257229E-5</v>
      </c>
      <c r="S35" s="42">
        <f t="shared" si="14"/>
        <v>1.0346231662559878E-3</v>
      </c>
      <c r="T35" s="63"/>
      <c r="U35" s="42">
        <f t="shared" si="14"/>
        <v>0</v>
      </c>
      <c r="V35" s="42">
        <f t="shared" si="14"/>
        <v>5.5720848951395481E-3</v>
      </c>
      <c r="W35" s="63">
        <f t="shared" si="14"/>
        <v>6.716351039191347E-3</v>
      </c>
      <c r="X35" s="63"/>
      <c r="Y35" s="42">
        <f t="shared" si="14"/>
        <v>0.36332474670980858</v>
      </c>
      <c r="Z35" s="42">
        <f t="shared" si="14"/>
        <v>0</v>
      </c>
      <c r="AA35" s="42">
        <f t="shared" si="14"/>
        <v>0</v>
      </c>
      <c r="AB35" s="42">
        <f t="shared" ref="AB35" si="15">AB34/$F34</f>
        <v>0</v>
      </c>
    </row>
    <row r="36" spans="1:28" ht="13.5" customHeight="1" x14ac:dyDescent="0.25">
      <c r="C36" s="46"/>
      <c r="D36" s="1"/>
      <c r="Y36" s="38"/>
      <c r="Z36" s="38"/>
      <c r="AA36" s="38"/>
      <c r="AB36" s="38"/>
    </row>
    <row r="37" spans="1:28" ht="13.5" customHeight="1" x14ac:dyDescent="0.25">
      <c r="A37" s="49">
        <f>A35+1</f>
        <v>17</v>
      </c>
      <c r="C37" s="46" t="s">
        <v>10</v>
      </c>
      <c r="D37" s="6" t="s">
        <v>37</v>
      </c>
      <c r="F37" s="40">
        <f>SUM(H37:AB37)</f>
        <v>26808.799065455012</v>
      </c>
      <c r="H37" s="41">
        <v>8982.0237309536551</v>
      </c>
      <c r="I37" s="41">
        <v>6360.4599770147806</v>
      </c>
      <c r="J37" s="41">
        <v>2860.0554408680864</v>
      </c>
      <c r="K37" s="41">
        <v>3843.7190546266302</v>
      </c>
      <c r="L37" s="41">
        <v>77.550226354279417</v>
      </c>
      <c r="M37" s="41">
        <v>903.15645609237004</v>
      </c>
      <c r="N37" s="41">
        <v>56.764955620026967</v>
      </c>
      <c r="O37" s="41">
        <v>2629.6920445159571</v>
      </c>
      <c r="P37" s="41">
        <v>61.693725656606517</v>
      </c>
      <c r="Q37" s="41">
        <v>463.5837501629735</v>
      </c>
      <c r="R37" s="41">
        <v>53.612427038802899</v>
      </c>
      <c r="S37" s="41">
        <v>0</v>
      </c>
      <c r="T37" s="14"/>
      <c r="U37" s="41">
        <v>0</v>
      </c>
      <c r="V37" s="41">
        <v>272.77879682410617</v>
      </c>
      <c r="W37" s="14">
        <v>243.70847972673721</v>
      </c>
      <c r="X37" s="14"/>
      <c r="Y37" s="41">
        <v>0</v>
      </c>
      <c r="Z37" s="41">
        <v>0</v>
      </c>
      <c r="AA37" s="41">
        <v>0</v>
      </c>
      <c r="AB37" s="41">
        <v>0</v>
      </c>
    </row>
    <row r="38" spans="1:28" ht="13.5" customHeight="1" x14ac:dyDescent="0.25">
      <c r="A38" s="49">
        <f>A37+1</f>
        <v>18</v>
      </c>
      <c r="C38" s="45"/>
      <c r="D38" s="1"/>
      <c r="F38" s="42">
        <f>SUM(H38:AB38)</f>
        <v>0.99999999999999989</v>
      </c>
      <c r="H38" s="42">
        <f t="shared" ref="H38:AA38" si="16">H37/$F37</f>
        <v>0.33504013771835128</v>
      </c>
      <c r="I38" s="42">
        <f t="shared" si="16"/>
        <v>0.23725270055870099</v>
      </c>
      <c r="J38" s="42">
        <f t="shared" si="16"/>
        <v>0.10668345992989538</v>
      </c>
      <c r="K38" s="42">
        <f t="shared" si="16"/>
        <v>0.14337527933429617</v>
      </c>
      <c r="L38" s="42">
        <f t="shared" si="16"/>
        <v>2.8927154164920515E-3</v>
      </c>
      <c r="M38" s="42">
        <f t="shared" si="16"/>
        <v>3.3688806943096138E-2</v>
      </c>
      <c r="N38" s="42">
        <f t="shared" si="16"/>
        <v>2.1174001670657651E-3</v>
      </c>
      <c r="O38" s="42">
        <f t="shared" si="16"/>
        <v>9.8090632038213776E-2</v>
      </c>
      <c r="P38" s="42">
        <f t="shared" si="16"/>
        <v>2.3012491348821046E-3</v>
      </c>
      <c r="Q38" s="42">
        <f t="shared" si="16"/>
        <v>1.7292223684884606E-2</v>
      </c>
      <c r="R38" s="42">
        <f t="shared" si="16"/>
        <v>1.9998071121315616E-3</v>
      </c>
      <c r="S38" s="42">
        <f t="shared" si="16"/>
        <v>0</v>
      </c>
      <c r="T38" s="63"/>
      <c r="U38" s="42">
        <f t="shared" si="16"/>
        <v>0</v>
      </c>
      <c r="V38" s="42">
        <f t="shared" si="16"/>
        <v>1.0174972633354564E-2</v>
      </c>
      <c r="W38" s="63">
        <f t="shared" si="16"/>
        <v>9.0906153286356046E-3</v>
      </c>
      <c r="X38" s="63"/>
      <c r="Y38" s="42">
        <f t="shared" si="16"/>
        <v>0</v>
      </c>
      <c r="Z38" s="42">
        <f t="shared" si="16"/>
        <v>0</v>
      </c>
      <c r="AA38" s="42">
        <f t="shared" si="16"/>
        <v>0</v>
      </c>
      <c r="AB38" s="42">
        <f t="shared" ref="AB38" si="17">AB37/$F37</f>
        <v>0</v>
      </c>
    </row>
    <row r="39" spans="1:28" ht="13.5" customHeight="1" x14ac:dyDescent="0.25">
      <c r="C39" s="46"/>
      <c r="D39" s="1"/>
      <c r="Y39" s="38"/>
      <c r="Z39" s="38"/>
      <c r="AA39" s="38"/>
      <c r="AB39" s="38"/>
    </row>
    <row r="40" spans="1:28" ht="13.5" customHeight="1" x14ac:dyDescent="0.25">
      <c r="A40" s="49">
        <f>A38+1</f>
        <v>19</v>
      </c>
      <c r="C40" s="46" t="s">
        <v>15</v>
      </c>
      <c r="D40" s="6" t="s">
        <v>37</v>
      </c>
      <c r="F40" s="40">
        <f>SUM(H40:AB40)</f>
        <v>41301.951594272257</v>
      </c>
      <c r="H40" s="41">
        <v>13987.327083529843</v>
      </c>
      <c r="I40" s="41">
        <v>9397.349836933101</v>
      </c>
      <c r="J40" s="41">
        <v>2647.5799827838628</v>
      </c>
      <c r="K40" s="41">
        <v>1774.0230252390618</v>
      </c>
      <c r="L40" s="41">
        <v>0</v>
      </c>
      <c r="M40" s="41">
        <v>0</v>
      </c>
      <c r="N40" s="41">
        <v>0</v>
      </c>
      <c r="O40" s="41">
        <v>958.95582379158134</v>
      </c>
      <c r="P40" s="41">
        <v>0</v>
      </c>
      <c r="Q40" s="41">
        <v>0.21128913051709522</v>
      </c>
      <c r="R40" s="41">
        <v>2.8398177021837987</v>
      </c>
      <c r="S40" s="41">
        <v>52.505495956672711</v>
      </c>
      <c r="T40" s="14"/>
      <c r="U40" s="41">
        <v>0</v>
      </c>
      <c r="V40" s="41">
        <v>263.63564897145847</v>
      </c>
      <c r="W40" s="14">
        <v>251.16610072526893</v>
      </c>
      <c r="X40" s="14"/>
      <c r="Y40" s="41">
        <v>11966.3574895087</v>
      </c>
      <c r="Z40" s="41">
        <v>0</v>
      </c>
      <c r="AA40" s="41">
        <v>0</v>
      </c>
      <c r="AB40" s="41">
        <v>0</v>
      </c>
    </row>
    <row r="41" spans="1:28" ht="13.5" customHeight="1" x14ac:dyDescent="0.25">
      <c r="A41" s="49">
        <f>A40+1</f>
        <v>20</v>
      </c>
      <c r="C41" s="45"/>
      <c r="D41" s="1"/>
      <c r="F41" s="42">
        <f>SUM(H41:AB41)</f>
        <v>0.99999999999999978</v>
      </c>
      <c r="H41" s="42">
        <f t="shared" ref="H41:AA41" si="18">H40/$F40</f>
        <v>0.33866019748736526</v>
      </c>
      <c r="I41" s="42">
        <f t="shared" si="18"/>
        <v>0.22752798534189175</v>
      </c>
      <c r="J41" s="42">
        <f t="shared" si="18"/>
        <v>6.4103023721305899E-2</v>
      </c>
      <c r="K41" s="42">
        <f t="shared" si="18"/>
        <v>4.2952522986470273E-2</v>
      </c>
      <c r="L41" s="42">
        <f t="shared" si="18"/>
        <v>0</v>
      </c>
      <c r="M41" s="42">
        <f t="shared" si="18"/>
        <v>0</v>
      </c>
      <c r="N41" s="42">
        <f t="shared" si="18"/>
        <v>0</v>
      </c>
      <c r="O41" s="42">
        <f t="shared" si="18"/>
        <v>2.3218172187402616E-2</v>
      </c>
      <c r="P41" s="42">
        <f t="shared" si="18"/>
        <v>0</v>
      </c>
      <c r="Q41" s="42">
        <f t="shared" si="18"/>
        <v>5.1157178380499755E-6</v>
      </c>
      <c r="R41" s="42">
        <f t="shared" si="18"/>
        <v>6.8757470108933639E-5</v>
      </c>
      <c r="S41" s="42">
        <f t="shared" si="18"/>
        <v>1.2712594424703688E-3</v>
      </c>
      <c r="T41" s="63"/>
      <c r="U41" s="42">
        <f t="shared" si="18"/>
        <v>0</v>
      </c>
      <c r="V41" s="42">
        <f t="shared" si="18"/>
        <v>6.3831281282122117E-3</v>
      </c>
      <c r="W41" s="63">
        <f t="shared" si="18"/>
        <v>6.0812162871281992E-3</v>
      </c>
      <c r="X41" s="63"/>
      <c r="Y41" s="42">
        <f t="shared" si="18"/>
        <v>0.2897286212298063</v>
      </c>
      <c r="Z41" s="42">
        <f t="shared" si="18"/>
        <v>0</v>
      </c>
      <c r="AA41" s="42">
        <f t="shared" si="18"/>
        <v>0</v>
      </c>
      <c r="AB41" s="42">
        <f t="shared" ref="AB41" si="19">AB40/$F40</f>
        <v>0</v>
      </c>
    </row>
    <row r="42" spans="1:28" ht="13.5" customHeight="1" x14ac:dyDescent="0.25">
      <c r="C42" s="46"/>
      <c r="D42" s="1"/>
      <c r="Y42" s="38"/>
      <c r="Z42" s="38"/>
      <c r="AA42" s="38"/>
      <c r="AB42" s="38"/>
    </row>
    <row r="43" spans="1:28" ht="13.5" customHeight="1" x14ac:dyDescent="0.25">
      <c r="A43" s="49">
        <f>A41+1</f>
        <v>21</v>
      </c>
      <c r="C43" s="46" t="s">
        <v>3</v>
      </c>
      <c r="D43" s="6" t="s">
        <v>37</v>
      </c>
      <c r="F43" s="40">
        <f>SUM(H43:AB43)</f>
        <v>30706.695402275695</v>
      </c>
      <c r="H43" s="41">
        <v>17466.176234117738</v>
      </c>
      <c r="I43" s="41">
        <v>7341.670080526299</v>
      </c>
      <c r="J43" s="41">
        <v>3914.1395238140985</v>
      </c>
      <c r="K43" s="41">
        <v>776.7046072669558</v>
      </c>
      <c r="L43" s="41">
        <v>15.670660953084425</v>
      </c>
      <c r="M43" s="41">
        <v>337.05416065415955</v>
      </c>
      <c r="N43" s="41">
        <v>21.184440793192973</v>
      </c>
      <c r="O43" s="41">
        <v>164.74448859729279</v>
      </c>
      <c r="P43" s="41">
        <v>3.2488242732472878</v>
      </c>
      <c r="Q43" s="41">
        <v>339.93472493952083</v>
      </c>
      <c r="R43" s="41">
        <v>295.116552818228</v>
      </c>
      <c r="S43" s="41">
        <v>0</v>
      </c>
      <c r="T43" s="14"/>
      <c r="U43" s="41">
        <v>0</v>
      </c>
      <c r="V43" s="41">
        <v>10.860497012599835</v>
      </c>
      <c r="W43" s="14">
        <v>20.190606509278556</v>
      </c>
      <c r="X43" s="14"/>
      <c r="Y43" s="41">
        <v>0</v>
      </c>
      <c r="Z43" s="41">
        <v>0</v>
      </c>
      <c r="AA43" s="41">
        <v>0</v>
      </c>
      <c r="AB43" s="41">
        <v>0</v>
      </c>
    </row>
    <row r="44" spans="1:28" ht="13.5" customHeight="1" x14ac:dyDescent="0.25">
      <c r="A44" s="49">
        <f>A43+1</f>
        <v>22</v>
      </c>
      <c r="C44" s="45"/>
      <c r="D44" s="1"/>
      <c r="F44" s="42">
        <f>SUM(H44:AB44)</f>
        <v>1</v>
      </c>
      <c r="H44" s="42">
        <f t="shared" ref="H44:AA44" si="20">H43/$F43</f>
        <v>0.56880677016203141</v>
      </c>
      <c r="I44" s="42">
        <f t="shared" si="20"/>
        <v>0.23909020441132206</v>
      </c>
      <c r="J44" s="42">
        <f t="shared" si="20"/>
        <v>0.12746860163676288</v>
      </c>
      <c r="K44" s="42">
        <f t="shared" si="20"/>
        <v>2.5294307872979184E-2</v>
      </c>
      <c r="L44" s="42">
        <f t="shared" si="20"/>
        <v>5.1033368285937611E-4</v>
      </c>
      <c r="M44" s="42">
        <f t="shared" si="20"/>
        <v>1.0976568993783038E-2</v>
      </c>
      <c r="N44" s="42">
        <f t="shared" si="20"/>
        <v>6.8989647097039881E-4</v>
      </c>
      <c r="O44" s="42">
        <f t="shared" si="20"/>
        <v>5.3650999053803574E-3</v>
      </c>
      <c r="P44" s="42">
        <f t="shared" si="20"/>
        <v>1.0580182043967243E-4</v>
      </c>
      <c r="Q44" s="42">
        <f t="shared" si="20"/>
        <v>1.1070377990408178E-2</v>
      </c>
      <c r="R44" s="42">
        <f t="shared" si="20"/>
        <v>9.6108209936637042E-3</v>
      </c>
      <c r="S44" s="42">
        <f t="shared" si="20"/>
        <v>0</v>
      </c>
      <c r="T44" s="63"/>
      <c r="U44" s="42">
        <f t="shared" si="20"/>
        <v>0</v>
      </c>
      <c r="V44" s="42">
        <f t="shared" si="20"/>
        <v>3.5368498206404055E-4</v>
      </c>
      <c r="W44" s="63">
        <f t="shared" si="20"/>
        <v>6.5753107733573367E-4</v>
      </c>
      <c r="X44" s="63"/>
      <c r="Y44" s="42">
        <f t="shared" si="20"/>
        <v>0</v>
      </c>
      <c r="Z44" s="42">
        <f t="shared" si="20"/>
        <v>0</v>
      </c>
      <c r="AA44" s="42">
        <f t="shared" si="20"/>
        <v>0</v>
      </c>
      <c r="AB44" s="42">
        <f t="shared" ref="AB44" si="21">AB43/$F43</f>
        <v>0</v>
      </c>
    </row>
    <row r="45" spans="1:28" ht="13.5" customHeight="1" x14ac:dyDescent="0.25">
      <c r="C45" s="46"/>
      <c r="D45" s="1"/>
      <c r="Y45" s="38"/>
      <c r="Z45" s="38"/>
      <c r="AA45" s="38"/>
      <c r="AB45" s="38"/>
    </row>
    <row r="46" spans="1:28" ht="13.5" customHeight="1" x14ac:dyDescent="0.25">
      <c r="A46" s="49">
        <f>A44+1</f>
        <v>23</v>
      </c>
      <c r="C46" s="46" t="s">
        <v>2</v>
      </c>
      <c r="D46" s="1" t="s">
        <v>37</v>
      </c>
      <c r="F46" s="40">
        <f>SUM(H46:AB46)</f>
        <v>118115.50460668679</v>
      </c>
      <c r="H46" s="41">
        <v>77714.250239916742</v>
      </c>
      <c r="I46" s="41">
        <v>24237.732082085455</v>
      </c>
      <c r="J46" s="41">
        <v>9479.6494644474988</v>
      </c>
      <c r="K46" s="41">
        <v>2951.0074929877296</v>
      </c>
      <c r="L46" s="41">
        <v>59.53902868600867</v>
      </c>
      <c r="M46" s="41">
        <v>1158.221956715528</v>
      </c>
      <c r="N46" s="41">
        <v>72.796266391715335</v>
      </c>
      <c r="O46" s="41">
        <v>693.61277227578591</v>
      </c>
      <c r="P46" s="41">
        <v>13.67830893761958</v>
      </c>
      <c r="Q46" s="41">
        <v>937.27633219529162</v>
      </c>
      <c r="R46" s="41">
        <v>661.02361534366537</v>
      </c>
      <c r="S46" s="41">
        <v>0</v>
      </c>
      <c r="T46" s="14"/>
      <c r="U46" s="41">
        <v>0</v>
      </c>
      <c r="V46" s="41">
        <v>47.818431839350339</v>
      </c>
      <c r="W46" s="14">
        <v>88.898614864400031</v>
      </c>
      <c r="X46" s="14"/>
      <c r="Y46" s="41">
        <v>0</v>
      </c>
      <c r="Z46" s="41">
        <v>0</v>
      </c>
      <c r="AA46" s="41">
        <v>0</v>
      </c>
      <c r="AB46" s="41">
        <v>0</v>
      </c>
    </row>
    <row r="47" spans="1:28" ht="13.5" customHeight="1" x14ac:dyDescent="0.25">
      <c r="A47" s="49">
        <f>A46+1</f>
        <v>24</v>
      </c>
      <c r="C47" s="45"/>
      <c r="D47" s="1"/>
      <c r="F47" s="42">
        <f>SUM(H47:AB47)</f>
        <v>0.99999999999999989</v>
      </c>
      <c r="H47" s="42">
        <f t="shared" ref="H47:AA47" si="22">H46/$F$46</f>
        <v>0.65795130367260146</v>
      </c>
      <c r="I47" s="42">
        <f t="shared" si="22"/>
        <v>0.20520364504892696</v>
      </c>
      <c r="J47" s="42">
        <f t="shared" si="22"/>
        <v>8.0257452194898674E-2</v>
      </c>
      <c r="K47" s="42">
        <f t="shared" si="22"/>
        <v>2.4984082342231862E-2</v>
      </c>
      <c r="L47" s="42">
        <f t="shared" si="22"/>
        <v>5.0407462495519011E-4</v>
      </c>
      <c r="M47" s="42">
        <f t="shared" si="22"/>
        <v>9.8058418373802407E-3</v>
      </c>
      <c r="N47" s="42">
        <f t="shared" si="22"/>
        <v>6.1631423100735048E-4</v>
      </c>
      <c r="O47" s="42">
        <f t="shared" si="22"/>
        <v>5.8723261995573687E-3</v>
      </c>
      <c r="P47" s="42">
        <f t="shared" si="22"/>
        <v>1.1580451680045754E-4</v>
      </c>
      <c r="Q47" s="42">
        <f t="shared" si="22"/>
        <v>7.9352523220074384E-3</v>
      </c>
      <c r="R47" s="42">
        <f t="shared" si="22"/>
        <v>5.5964169779810875E-3</v>
      </c>
      <c r="S47" s="42">
        <f t="shared" si="22"/>
        <v>0</v>
      </c>
      <c r="T47" s="63"/>
      <c r="U47" s="42">
        <f t="shared" si="22"/>
        <v>0</v>
      </c>
      <c r="V47" s="42">
        <f t="shared" si="22"/>
        <v>4.0484466453901281E-4</v>
      </c>
      <c r="W47" s="63">
        <f t="shared" si="22"/>
        <v>7.526413671128428E-4</v>
      </c>
      <c r="X47" s="63"/>
      <c r="Y47" s="42">
        <f t="shared" si="22"/>
        <v>0</v>
      </c>
      <c r="Z47" s="42">
        <f t="shared" si="22"/>
        <v>0</v>
      </c>
      <c r="AA47" s="42">
        <f t="shared" si="22"/>
        <v>0</v>
      </c>
      <c r="AB47" s="42">
        <f t="shared" ref="AB47" si="23">AB46/$F$46</f>
        <v>0</v>
      </c>
    </row>
    <row r="48" spans="1:28" ht="13.5" customHeight="1" x14ac:dyDescent="0.25">
      <c r="C48" s="46"/>
      <c r="D48" s="1"/>
      <c r="Y48" s="38"/>
      <c r="Z48" s="38"/>
      <c r="AA48" s="38"/>
      <c r="AB48" s="38"/>
    </row>
    <row r="49" spans="1:28" ht="13.5" customHeight="1" x14ac:dyDescent="0.25">
      <c r="A49" s="49">
        <f>A47+1</f>
        <v>25</v>
      </c>
      <c r="C49" s="46" t="s">
        <v>18</v>
      </c>
      <c r="D49" s="6" t="s">
        <v>37</v>
      </c>
      <c r="F49" s="40">
        <f>SUM(H49:AB49)</f>
        <v>167984.12094246875</v>
      </c>
      <c r="H49" s="41">
        <v>92680.088835340939</v>
      </c>
      <c r="I49" s="41">
        <v>62297.093793109678</v>
      </c>
      <c r="J49" s="41">
        <v>10274.135663481273</v>
      </c>
      <c r="K49" s="41">
        <v>1874.6013167582169</v>
      </c>
      <c r="L49" s="41">
        <v>0</v>
      </c>
      <c r="M49" s="41">
        <v>629.41113684316861</v>
      </c>
      <c r="N49" s="41">
        <v>0</v>
      </c>
      <c r="O49" s="41">
        <v>0</v>
      </c>
      <c r="P49" s="41">
        <v>0</v>
      </c>
      <c r="Q49" s="41">
        <v>0</v>
      </c>
      <c r="R49" s="41">
        <v>13.137366186676918</v>
      </c>
      <c r="S49" s="41">
        <v>0</v>
      </c>
      <c r="T49" s="14"/>
      <c r="U49" s="41">
        <v>0</v>
      </c>
      <c r="V49" s="41">
        <v>215.65283074876902</v>
      </c>
      <c r="W49" s="14">
        <v>0</v>
      </c>
      <c r="X49" s="14"/>
      <c r="Y49" s="41">
        <v>0</v>
      </c>
      <c r="Z49" s="41">
        <v>0</v>
      </c>
      <c r="AA49" s="41">
        <v>0</v>
      </c>
      <c r="AB49" s="41">
        <v>0</v>
      </c>
    </row>
    <row r="50" spans="1:28" ht="13.5" customHeight="1" x14ac:dyDescent="0.25">
      <c r="A50" s="49">
        <f>A49+1</f>
        <v>26</v>
      </c>
      <c r="C50" s="45"/>
      <c r="D50" s="1"/>
      <c r="F50" s="42">
        <f>SUM(H50:AB50)</f>
        <v>0.99999999999999989</v>
      </c>
      <c r="H50" s="42">
        <f t="shared" ref="H50:AA50" si="24">H49/$F49</f>
        <v>0.55171934296743463</v>
      </c>
      <c r="I50" s="42">
        <f t="shared" si="24"/>
        <v>0.37085108665982308</v>
      </c>
      <c r="J50" s="42">
        <f t="shared" si="24"/>
        <v>6.1161350286197354E-2</v>
      </c>
      <c r="K50" s="42">
        <f t="shared" si="24"/>
        <v>1.1159395937192366E-2</v>
      </c>
      <c r="L50" s="42">
        <f t="shared" si="24"/>
        <v>0</v>
      </c>
      <c r="M50" s="42">
        <f t="shared" si="24"/>
        <v>3.7468490075840532E-3</v>
      </c>
      <c r="N50" s="42">
        <f t="shared" si="24"/>
        <v>0</v>
      </c>
      <c r="O50" s="42">
        <f t="shared" si="24"/>
        <v>0</v>
      </c>
      <c r="P50" s="42">
        <f t="shared" si="24"/>
        <v>0</v>
      </c>
      <c r="Q50" s="42">
        <f t="shared" si="24"/>
        <v>0</v>
      </c>
      <c r="R50" s="42">
        <f t="shared" si="24"/>
        <v>7.8206000144360113E-5</v>
      </c>
      <c r="S50" s="42">
        <f t="shared" si="24"/>
        <v>0</v>
      </c>
      <c r="T50" s="63"/>
      <c r="U50" s="42">
        <f t="shared" si="24"/>
        <v>0</v>
      </c>
      <c r="V50" s="42">
        <f t="shared" si="24"/>
        <v>1.2837691416239625E-3</v>
      </c>
      <c r="W50" s="63">
        <f t="shared" si="24"/>
        <v>0</v>
      </c>
      <c r="X50" s="63"/>
      <c r="Y50" s="42">
        <f t="shared" si="24"/>
        <v>0</v>
      </c>
      <c r="Z50" s="42">
        <f t="shared" si="24"/>
        <v>0</v>
      </c>
      <c r="AA50" s="42">
        <f t="shared" si="24"/>
        <v>0</v>
      </c>
      <c r="AB50" s="42">
        <f t="shared" ref="AB50" si="25">AB49/$F49</f>
        <v>0</v>
      </c>
    </row>
    <row r="51" spans="1:28" ht="13.5" customHeight="1" x14ac:dyDescent="0.25">
      <c r="C51" s="46"/>
      <c r="D51" s="1"/>
      <c r="Y51" s="38"/>
      <c r="Z51" s="38"/>
      <c r="AA51" s="38"/>
      <c r="AB51" s="38"/>
    </row>
    <row r="52" spans="1:28" ht="13.5" customHeight="1" x14ac:dyDescent="0.25">
      <c r="A52" s="49">
        <f>A50+1</f>
        <v>27</v>
      </c>
      <c r="C52" s="46" t="s">
        <v>17</v>
      </c>
      <c r="D52" s="6" t="s">
        <v>37</v>
      </c>
      <c r="F52" s="40">
        <f>SUM(H52:AB52)</f>
        <v>225038.46161031121</v>
      </c>
      <c r="G52" s="41"/>
      <c r="H52" s="41">
        <v>92680.088835340939</v>
      </c>
      <c r="I52" s="41">
        <v>62297.093793109678</v>
      </c>
      <c r="J52" s="41">
        <v>17542.842676412591</v>
      </c>
      <c r="K52" s="41">
        <v>18373.342863881924</v>
      </c>
      <c r="L52" s="41">
        <v>0</v>
      </c>
      <c r="M52" s="41">
        <v>5147.7939827263854</v>
      </c>
      <c r="N52" s="41">
        <v>0</v>
      </c>
      <c r="O52" s="41">
        <v>24402.147000000001</v>
      </c>
      <c r="P52" s="41">
        <v>0</v>
      </c>
      <c r="Q52" s="41">
        <v>1.4</v>
      </c>
      <c r="R52" s="41">
        <v>18.816608186740801</v>
      </c>
      <c r="S52" s="41">
        <v>0</v>
      </c>
      <c r="T52" s="14"/>
      <c r="U52" s="41">
        <v>226.79119754350052</v>
      </c>
      <c r="V52" s="41">
        <v>1746.8475905824182</v>
      </c>
      <c r="W52" s="14">
        <v>2601.29706252702</v>
      </c>
      <c r="X52" s="14"/>
      <c r="Y52" s="41">
        <v>0</v>
      </c>
      <c r="Z52" s="41">
        <v>0</v>
      </c>
      <c r="AA52" s="41">
        <v>0</v>
      </c>
      <c r="AB52" s="41">
        <v>0</v>
      </c>
    </row>
    <row r="53" spans="1:28" ht="13.5" customHeight="1" x14ac:dyDescent="0.25">
      <c r="A53" s="49">
        <f>A52+1</f>
        <v>28</v>
      </c>
      <c r="C53" s="45"/>
      <c r="D53" s="1"/>
      <c r="F53" s="42">
        <f>SUM(H53:AB53)</f>
        <v>0.99999999999999989</v>
      </c>
      <c r="H53" s="42">
        <f t="shared" ref="H53:AA53" si="26">H52/$F52</f>
        <v>0.41184110561434073</v>
      </c>
      <c r="I53" s="42">
        <f t="shared" si="26"/>
        <v>0.27682865118846528</v>
      </c>
      <c r="J53" s="42">
        <f t="shared" si="26"/>
        <v>7.7954864030268425E-2</v>
      </c>
      <c r="K53" s="42">
        <f t="shared" si="26"/>
        <v>8.1645345121929419E-2</v>
      </c>
      <c r="L53" s="42">
        <f t="shared" si="26"/>
        <v>0</v>
      </c>
      <c r="M53" s="42">
        <f t="shared" si="26"/>
        <v>2.2875174074201522E-2</v>
      </c>
      <c r="N53" s="42">
        <f t="shared" si="26"/>
        <v>0</v>
      </c>
      <c r="O53" s="42">
        <f t="shared" si="26"/>
        <v>0.10843545065756839</v>
      </c>
      <c r="P53" s="42">
        <f t="shared" si="26"/>
        <v>0</v>
      </c>
      <c r="Q53" s="42">
        <f t="shared" si="26"/>
        <v>6.221158774291284E-6</v>
      </c>
      <c r="R53" s="42">
        <f t="shared" si="26"/>
        <v>8.3615076516674105E-5</v>
      </c>
      <c r="S53" s="42">
        <f t="shared" si="26"/>
        <v>0</v>
      </c>
      <c r="T53" s="63"/>
      <c r="U53" s="42">
        <f t="shared" si="26"/>
        <v>1.0077886060926974E-3</v>
      </c>
      <c r="V53" s="42">
        <f t="shared" si="26"/>
        <v>7.762440153929572E-3</v>
      </c>
      <c r="W53" s="63">
        <f t="shared" si="26"/>
        <v>1.155934431791294E-2</v>
      </c>
      <c r="X53" s="63"/>
      <c r="Y53" s="42">
        <f t="shared" si="26"/>
        <v>0</v>
      </c>
      <c r="Z53" s="42">
        <f t="shared" si="26"/>
        <v>0</v>
      </c>
      <c r="AA53" s="42">
        <f t="shared" si="26"/>
        <v>0</v>
      </c>
      <c r="AB53" s="42">
        <f t="shared" ref="AB53" si="27">AB52/$F52</f>
        <v>0</v>
      </c>
    </row>
    <row r="54" spans="1:28" ht="13.5" customHeight="1" x14ac:dyDescent="0.25">
      <c r="C54" s="46"/>
      <c r="D54" s="1"/>
      <c r="Y54" s="38"/>
      <c r="Z54" s="38"/>
      <c r="AA54" s="38"/>
      <c r="AB54" s="38"/>
    </row>
    <row r="55" spans="1:28" ht="13.5" customHeight="1" x14ac:dyDescent="0.25">
      <c r="A55" s="49">
        <f>A53+1</f>
        <v>29</v>
      </c>
      <c r="C55" s="46" t="s">
        <v>13</v>
      </c>
      <c r="D55" s="6" t="s">
        <v>37</v>
      </c>
      <c r="F55" s="40">
        <f>SUM(H55:AB55)</f>
        <v>15671.315250767657</v>
      </c>
      <c r="H55" s="41">
        <v>1146.5680424746877</v>
      </c>
      <c r="I55" s="41">
        <v>770.31879948453366</v>
      </c>
      <c r="J55" s="41">
        <v>217.02721184879798</v>
      </c>
      <c r="K55" s="41">
        <v>117.86699301295674</v>
      </c>
      <c r="L55" s="41">
        <v>0</v>
      </c>
      <c r="M55" s="41">
        <v>0</v>
      </c>
      <c r="N55" s="41">
        <v>0</v>
      </c>
      <c r="O55" s="41">
        <v>63.713513170070058</v>
      </c>
      <c r="P55" s="41">
        <v>0</v>
      </c>
      <c r="Q55" s="41">
        <v>1.7319775488658165E-2</v>
      </c>
      <c r="R55" s="41">
        <v>0.23278530660885552</v>
      </c>
      <c r="S55" s="41">
        <v>0</v>
      </c>
      <c r="T55" s="14"/>
      <c r="U55" s="41">
        <v>0</v>
      </c>
      <c r="V55" s="41">
        <v>21.6107200584221</v>
      </c>
      <c r="W55" s="14">
        <v>16.687603609478234</v>
      </c>
      <c r="X55" s="14"/>
      <c r="Y55" s="41">
        <v>13317.272262026612</v>
      </c>
      <c r="Z55" s="41">
        <v>0</v>
      </c>
      <c r="AA55" s="41">
        <v>0</v>
      </c>
      <c r="AB55" s="41">
        <v>0</v>
      </c>
    </row>
    <row r="56" spans="1:28" ht="13.5" customHeight="1" x14ac:dyDescent="0.25">
      <c r="A56" s="49">
        <f>A55+1</f>
        <v>30</v>
      </c>
      <c r="C56" s="45"/>
      <c r="D56" s="1"/>
      <c r="F56" s="42">
        <f>SUM(H56:AB56)</f>
        <v>1</v>
      </c>
      <c r="H56" s="42">
        <f t="shared" ref="H56:AA56" si="28">H55/$F55</f>
        <v>7.3163485267678685E-2</v>
      </c>
      <c r="I56" s="42">
        <f t="shared" si="28"/>
        <v>4.9154699982619503E-2</v>
      </c>
      <c r="J56" s="42">
        <f t="shared" si="28"/>
        <v>1.3848691598375379E-2</v>
      </c>
      <c r="K56" s="42">
        <f t="shared" si="28"/>
        <v>7.521193411458113E-3</v>
      </c>
      <c r="L56" s="42">
        <f t="shared" si="28"/>
        <v>0</v>
      </c>
      <c r="M56" s="42">
        <f t="shared" si="28"/>
        <v>0</v>
      </c>
      <c r="N56" s="42">
        <f t="shared" si="28"/>
        <v>0</v>
      </c>
      <c r="O56" s="42">
        <f t="shared" si="28"/>
        <v>4.0656136482832266E-3</v>
      </c>
      <c r="P56" s="42">
        <f t="shared" si="28"/>
        <v>0</v>
      </c>
      <c r="Q56" s="42">
        <f t="shared" si="28"/>
        <v>1.105189654570299E-6</v>
      </c>
      <c r="R56" s="42">
        <f t="shared" si="28"/>
        <v>1.4854229072920511E-5</v>
      </c>
      <c r="S56" s="42">
        <f t="shared" si="28"/>
        <v>0</v>
      </c>
      <c r="T56" s="63"/>
      <c r="U56" s="42">
        <f t="shared" si="28"/>
        <v>0</v>
      </c>
      <c r="V56" s="42">
        <f t="shared" si="28"/>
        <v>1.3789984894448156E-3</v>
      </c>
      <c r="W56" s="63">
        <f t="shared" si="28"/>
        <v>1.0648502274664402E-3</v>
      </c>
      <c r="X56" s="63"/>
      <c r="Y56" s="42">
        <f t="shared" si="28"/>
        <v>0.84978650795594635</v>
      </c>
      <c r="Z56" s="42">
        <f t="shared" si="28"/>
        <v>0</v>
      </c>
      <c r="AA56" s="42">
        <f t="shared" si="28"/>
        <v>0</v>
      </c>
      <c r="AB56" s="42">
        <f t="shared" ref="AB56" si="29">AB55/$F55</f>
        <v>0</v>
      </c>
    </row>
    <row r="57" spans="1:28" ht="13.5" customHeight="1" x14ac:dyDescent="0.25">
      <c r="C57" s="46"/>
      <c r="D57" s="1"/>
      <c r="Y57" s="38"/>
      <c r="Z57" s="38"/>
      <c r="AA57" s="38"/>
      <c r="AB57" s="38"/>
    </row>
    <row r="58" spans="1:28" ht="13.5" customHeight="1" x14ac:dyDescent="0.25">
      <c r="A58" s="49">
        <f>A56+1</f>
        <v>31</v>
      </c>
      <c r="C58" s="46" t="s">
        <v>26</v>
      </c>
      <c r="D58" s="6" t="s">
        <v>37</v>
      </c>
      <c r="F58" s="40">
        <f>SUM(H58:AB58)</f>
        <v>175236.13783085358</v>
      </c>
      <c r="H58" s="41">
        <v>95586.895591501205</v>
      </c>
      <c r="I58" s="41">
        <v>62946.875758306138</v>
      </c>
      <c r="J58" s="41">
        <v>13509.949233441032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1.1691708088456914</v>
      </c>
      <c r="R58" s="41">
        <v>0</v>
      </c>
      <c r="S58" s="41">
        <v>1798.5082446242627</v>
      </c>
      <c r="T58" s="14"/>
      <c r="U58" s="41">
        <v>0</v>
      </c>
      <c r="V58" s="41">
        <v>1392.7398321720989</v>
      </c>
      <c r="W58" s="14">
        <v>0</v>
      </c>
      <c r="X58" s="14"/>
      <c r="Y58" s="41">
        <v>0</v>
      </c>
      <c r="Z58" s="41">
        <v>0</v>
      </c>
      <c r="AA58" s="41">
        <v>0</v>
      </c>
      <c r="AB58" s="41">
        <v>0</v>
      </c>
    </row>
    <row r="59" spans="1:28" ht="13.5" customHeight="1" x14ac:dyDescent="0.25">
      <c r="A59" s="49">
        <f>A58+1</f>
        <v>32</v>
      </c>
      <c r="C59" s="45"/>
      <c r="D59" s="1"/>
      <c r="F59" s="42">
        <f>SUM(H59:AB59)</f>
        <v>1</v>
      </c>
      <c r="H59" s="42">
        <f t="shared" ref="H59:AA59" si="30">H58/$F58</f>
        <v>0.5454747906152001</v>
      </c>
      <c r="I59" s="42">
        <f t="shared" si="30"/>
        <v>0.35921172731543261</v>
      </c>
      <c r="J59" s="42">
        <f t="shared" si="30"/>
        <v>7.7095680152923077E-2</v>
      </c>
      <c r="K59" s="42">
        <f t="shared" si="30"/>
        <v>0</v>
      </c>
      <c r="L59" s="42">
        <f t="shared" si="30"/>
        <v>0</v>
      </c>
      <c r="M59" s="42">
        <f t="shared" si="30"/>
        <v>0</v>
      </c>
      <c r="N59" s="42">
        <f t="shared" si="30"/>
        <v>0</v>
      </c>
      <c r="O59" s="42">
        <f t="shared" si="30"/>
        <v>0</v>
      </c>
      <c r="P59" s="42">
        <f t="shared" si="30"/>
        <v>0</v>
      </c>
      <c r="Q59" s="42">
        <f t="shared" si="30"/>
        <v>6.6719731632879954E-6</v>
      </c>
      <c r="R59" s="42">
        <f t="shared" si="30"/>
        <v>0</v>
      </c>
      <c r="S59" s="42">
        <f t="shared" si="30"/>
        <v>1.0263341037339399E-2</v>
      </c>
      <c r="T59" s="63"/>
      <c r="U59" s="42">
        <f t="shared" si="30"/>
        <v>0</v>
      </c>
      <c r="V59" s="42">
        <f t="shared" si="30"/>
        <v>7.9477889059415292E-3</v>
      </c>
      <c r="W59" s="63">
        <f t="shared" si="30"/>
        <v>0</v>
      </c>
      <c r="X59" s="63"/>
      <c r="Y59" s="42">
        <f t="shared" si="30"/>
        <v>0</v>
      </c>
      <c r="Z59" s="42">
        <f t="shared" si="30"/>
        <v>0</v>
      </c>
      <c r="AA59" s="42">
        <f t="shared" si="30"/>
        <v>0</v>
      </c>
      <c r="AB59" s="42">
        <f t="shared" ref="AB59" si="31">AB58/$F58</f>
        <v>0</v>
      </c>
    </row>
    <row r="60" spans="1:28" ht="13.5" customHeight="1" x14ac:dyDescent="0.25">
      <c r="C60" s="46"/>
      <c r="D60" s="1"/>
      <c r="Y60" s="38"/>
      <c r="Z60" s="38"/>
      <c r="AA60" s="38"/>
      <c r="AB60" s="38"/>
    </row>
    <row r="61" spans="1:28" ht="13.5" customHeight="1" x14ac:dyDescent="0.25">
      <c r="C61" s="49"/>
    </row>
    <row r="62" spans="1:28" ht="13.5" customHeight="1" x14ac:dyDescent="0.25">
      <c r="C62" s="49"/>
    </row>
    <row r="63" spans="1:28" ht="13.5" customHeight="1" x14ac:dyDescent="0.25">
      <c r="C63" s="49"/>
    </row>
    <row r="64" spans="1:28" ht="13.5" customHeight="1" x14ac:dyDescent="0.25"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5"/>
      <c r="P64" s="55"/>
      <c r="Q64" s="55"/>
      <c r="R64" s="55"/>
      <c r="S64" s="55"/>
      <c r="T64" s="60"/>
      <c r="U64" s="55"/>
      <c r="V64" s="55"/>
      <c r="W64" s="60"/>
      <c r="X64" s="60"/>
      <c r="Y64" s="55"/>
      <c r="Z64" s="55"/>
      <c r="AA64" s="55"/>
    </row>
    <row r="65" spans="1:28" ht="13.5" customHeight="1" x14ac:dyDescent="0.25">
      <c r="C65" s="49"/>
      <c r="D65" s="49"/>
      <c r="E65" s="49"/>
      <c r="F65" s="51"/>
      <c r="G65" s="51"/>
      <c r="I65" s="56"/>
      <c r="J65" s="56"/>
      <c r="K65" s="65" t="s">
        <v>172</v>
      </c>
      <c r="L65" s="56"/>
      <c r="M65" s="56"/>
      <c r="N65" s="56"/>
      <c r="O65" s="56"/>
      <c r="P65" s="56"/>
      <c r="Q65" s="56"/>
      <c r="R65" s="56"/>
      <c r="S65" s="56"/>
      <c r="T65" s="61"/>
      <c r="U65" s="56"/>
      <c r="V65" s="56"/>
      <c r="W65" s="65" t="s">
        <v>172</v>
      </c>
      <c r="Y65" s="56"/>
      <c r="Z65" s="56"/>
    </row>
    <row r="66" spans="1:28" ht="13.5" customHeight="1" x14ac:dyDescent="0.25">
      <c r="C66" s="49"/>
      <c r="D66" s="49"/>
      <c r="E66" s="49"/>
      <c r="F66" s="51"/>
      <c r="G66" s="51"/>
      <c r="I66" s="56"/>
      <c r="J66" s="56"/>
      <c r="K66" s="65" t="s">
        <v>234</v>
      </c>
      <c r="L66" s="56"/>
      <c r="M66" s="56"/>
      <c r="N66" s="56"/>
      <c r="O66" s="56"/>
      <c r="P66" s="56"/>
      <c r="Q66" s="56"/>
      <c r="R66" s="56"/>
      <c r="S66" s="56"/>
      <c r="T66" s="61"/>
      <c r="U66" s="56"/>
      <c r="V66" s="56"/>
      <c r="W66" s="65" t="s">
        <v>234</v>
      </c>
      <c r="Y66" s="56"/>
      <c r="Z66" s="56"/>
    </row>
    <row r="67" spans="1:28" ht="13.5" customHeight="1" x14ac:dyDescent="0.25">
      <c r="C67" s="49"/>
    </row>
    <row r="68" spans="1:28" ht="13.5" customHeight="1" x14ac:dyDescent="0.25">
      <c r="A68" s="49" t="s">
        <v>173</v>
      </c>
      <c r="C68" s="2"/>
      <c r="D68" s="49"/>
      <c r="H68" s="69" t="s">
        <v>221</v>
      </c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2"/>
      <c r="U68" s="69" t="s">
        <v>222</v>
      </c>
      <c r="V68" s="69"/>
      <c r="W68" s="69"/>
      <c r="X68" s="62"/>
      <c r="Y68" s="69" t="s">
        <v>223</v>
      </c>
      <c r="Z68" s="69"/>
      <c r="AA68" s="69"/>
      <c r="AB68" s="69"/>
    </row>
    <row r="69" spans="1:28" ht="13.5" customHeight="1" x14ac:dyDescent="0.25">
      <c r="A69" s="66" t="s">
        <v>175</v>
      </c>
      <c r="C69" s="66" t="s">
        <v>0</v>
      </c>
      <c r="D69" s="66"/>
      <c r="F69" s="39" t="s">
        <v>1</v>
      </c>
      <c r="H69" s="66" t="s">
        <v>193</v>
      </c>
      <c r="I69" s="66" t="s">
        <v>194</v>
      </c>
      <c r="J69" s="66" t="s">
        <v>195</v>
      </c>
      <c r="K69" s="66" t="s">
        <v>196</v>
      </c>
      <c r="L69" s="66" t="s">
        <v>197</v>
      </c>
      <c r="M69" s="66" t="s">
        <v>198</v>
      </c>
      <c r="N69" s="66" t="s">
        <v>199</v>
      </c>
      <c r="O69" s="66" t="s">
        <v>200</v>
      </c>
      <c r="P69" s="66" t="s">
        <v>201</v>
      </c>
      <c r="Q69" s="66" t="s">
        <v>202</v>
      </c>
      <c r="R69" s="66" t="s">
        <v>203</v>
      </c>
      <c r="S69" s="66" t="s">
        <v>204</v>
      </c>
      <c r="T69" s="62"/>
      <c r="U69" s="66" t="s">
        <v>205</v>
      </c>
      <c r="V69" s="66" t="s">
        <v>206</v>
      </c>
      <c r="W69" s="64" t="s">
        <v>207</v>
      </c>
      <c r="X69" s="62"/>
      <c r="Y69" s="57" t="s">
        <v>208</v>
      </c>
      <c r="Z69" s="66" t="s">
        <v>209</v>
      </c>
      <c r="AA69" s="66" t="s">
        <v>210</v>
      </c>
      <c r="AB69" s="66" t="s">
        <v>211</v>
      </c>
    </row>
    <row r="70" spans="1:28" ht="13.5" customHeight="1" x14ac:dyDescent="0.25">
      <c r="C70" s="2"/>
      <c r="D70" s="49"/>
      <c r="F70" s="49" t="s">
        <v>177</v>
      </c>
      <c r="G70" s="49"/>
      <c r="H70" s="49" t="s">
        <v>178</v>
      </c>
      <c r="I70" s="49" t="s">
        <v>179</v>
      </c>
      <c r="J70" s="49" t="s">
        <v>180</v>
      </c>
      <c r="K70" s="49" t="s">
        <v>181</v>
      </c>
      <c r="L70" s="49" t="s">
        <v>184</v>
      </c>
      <c r="M70" s="49" t="s">
        <v>185</v>
      </c>
      <c r="N70" s="49" t="s">
        <v>188</v>
      </c>
      <c r="O70" s="49" t="s">
        <v>190</v>
      </c>
      <c r="P70" s="49" t="s">
        <v>191</v>
      </c>
      <c r="Q70" s="49" t="s">
        <v>192</v>
      </c>
      <c r="R70" s="49" t="s">
        <v>212</v>
      </c>
      <c r="S70" s="49" t="s">
        <v>213</v>
      </c>
      <c r="T70" s="62"/>
      <c r="U70" s="49" t="s">
        <v>214</v>
      </c>
      <c r="V70" s="49" t="s">
        <v>215</v>
      </c>
      <c r="W70" s="62" t="s">
        <v>216</v>
      </c>
      <c r="X70" s="62"/>
      <c r="Y70" s="49" t="s">
        <v>217</v>
      </c>
      <c r="Z70" s="58" t="s">
        <v>218</v>
      </c>
      <c r="AA70" s="58" t="s">
        <v>219</v>
      </c>
      <c r="AB70" s="52" t="s">
        <v>220</v>
      </c>
    </row>
    <row r="71" spans="1:28" ht="13.5" customHeight="1" x14ac:dyDescent="0.25">
      <c r="C71" s="2"/>
      <c r="D71" s="49"/>
    </row>
    <row r="72" spans="1:28" ht="13.5" customHeight="1" x14ac:dyDescent="0.25">
      <c r="A72" s="49">
        <f>A59+1</f>
        <v>33</v>
      </c>
      <c r="C72" s="46" t="s">
        <v>19</v>
      </c>
      <c r="D72" s="6" t="s">
        <v>37</v>
      </c>
      <c r="F72" s="40">
        <f>SUM(H72:AB72)</f>
        <v>164968.98587453747</v>
      </c>
      <c r="H72" s="41">
        <v>92680.088835340939</v>
      </c>
      <c r="I72" s="41">
        <v>62297.093793109678</v>
      </c>
      <c r="J72" s="41">
        <v>7699.0644861178716</v>
      </c>
      <c r="K72" s="41">
        <v>1070.7471456764554</v>
      </c>
      <c r="L72" s="41">
        <v>105.49711126819115</v>
      </c>
      <c r="M72" s="41">
        <v>14.238999999998555</v>
      </c>
      <c r="N72" s="41">
        <v>216.90414338583454</v>
      </c>
      <c r="O72" s="41">
        <v>0</v>
      </c>
      <c r="P72" s="41">
        <v>722.12827393475652</v>
      </c>
      <c r="Q72" s="41">
        <v>155.14712476597524</v>
      </c>
      <c r="R72" s="41">
        <v>8.0759609377615789</v>
      </c>
      <c r="S72" s="41">
        <v>0</v>
      </c>
      <c r="T72" s="14"/>
      <c r="U72" s="41">
        <v>0</v>
      </c>
      <c r="V72" s="41">
        <v>0</v>
      </c>
      <c r="W72" s="14">
        <v>0</v>
      </c>
      <c r="X72" s="14"/>
      <c r="Y72" s="41">
        <v>0</v>
      </c>
      <c r="Z72" s="41">
        <v>0</v>
      </c>
      <c r="AA72" s="41">
        <v>0</v>
      </c>
      <c r="AB72" s="41">
        <v>0</v>
      </c>
    </row>
    <row r="73" spans="1:28" ht="13.5" customHeight="1" x14ac:dyDescent="0.25">
      <c r="A73" s="49">
        <f>A72+1</f>
        <v>34</v>
      </c>
      <c r="C73" s="45"/>
      <c r="D73" s="1"/>
      <c r="F73" s="42">
        <f>SUM(H73:AB73)</f>
        <v>1</v>
      </c>
      <c r="H73" s="42">
        <f t="shared" ref="H73:AA73" si="32">H72/$F72</f>
        <v>0.56180310707508485</v>
      </c>
      <c r="I73" s="42">
        <f t="shared" si="32"/>
        <v>0.37762912503134366</v>
      </c>
      <c r="J73" s="42">
        <f t="shared" si="32"/>
        <v>4.6669769140565483E-2</v>
      </c>
      <c r="K73" s="42">
        <f t="shared" si="32"/>
        <v>6.4905966415455939E-3</v>
      </c>
      <c r="L73" s="42">
        <f t="shared" si="32"/>
        <v>6.3949663452755911E-4</v>
      </c>
      <c r="M73" s="42">
        <f t="shared" si="32"/>
        <v>8.6313193504308902E-5</v>
      </c>
      <c r="N73" s="42">
        <f t="shared" si="32"/>
        <v>1.3148177048914814E-3</v>
      </c>
      <c r="O73" s="42">
        <f t="shared" si="32"/>
        <v>0</v>
      </c>
      <c r="P73" s="42">
        <f t="shared" si="32"/>
        <v>4.3773577809586035E-3</v>
      </c>
      <c r="Q73" s="42">
        <f t="shared" si="32"/>
        <v>9.404623780858302E-4</v>
      </c>
      <c r="R73" s="42">
        <f t="shared" si="32"/>
        <v>4.895441949254343E-5</v>
      </c>
      <c r="S73" s="42">
        <f t="shared" si="32"/>
        <v>0</v>
      </c>
      <c r="T73" s="63"/>
      <c r="U73" s="42">
        <f t="shared" si="32"/>
        <v>0</v>
      </c>
      <c r="V73" s="42">
        <f t="shared" si="32"/>
        <v>0</v>
      </c>
      <c r="W73" s="63">
        <f t="shared" si="32"/>
        <v>0</v>
      </c>
      <c r="X73" s="63"/>
      <c r="Y73" s="42">
        <f t="shared" si="32"/>
        <v>0</v>
      </c>
      <c r="Z73" s="42">
        <f t="shared" si="32"/>
        <v>0</v>
      </c>
      <c r="AA73" s="42">
        <f t="shared" si="32"/>
        <v>0</v>
      </c>
      <c r="AB73" s="42">
        <f t="shared" ref="AB73" si="33">AB72/$F72</f>
        <v>0</v>
      </c>
    </row>
    <row r="74" spans="1:28" ht="13.5" customHeight="1" x14ac:dyDescent="0.25">
      <c r="C74" s="46"/>
      <c r="D74" s="1"/>
      <c r="Y74" s="38"/>
      <c r="Z74" s="38"/>
      <c r="AA74" s="38"/>
      <c r="AB74" s="38"/>
    </row>
    <row r="75" spans="1:28" ht="13.5" customHeight="1" x14ac:dyDescent="0.25">
      <c r="A75" s="49">
        <f>A73+1</f>
        <v>35</v>
      </c>
      <c r="C75" s="46" t="s">
        <v>8</v>
      </c>
      <c r="D75" s="6" t="s">
        <v>37</v>
      </c>
      <c r="F75" s="40">
        <f>SUM(H75:AB75)</f>
        <v>1397098621.3606753</v>
      </c>
      <c r="H75" s="41">
        <v>1114573038.4991136</v>
      </c>
      <c r="I75" s="41">
        <v>257939761.77202317</v>
      </c>
      <c r="J75" s="41">
        <v>14072914.155329969</v>
      </c>
      <c r="K75" s="41">
        <v>4770830.3726107217</v>
      </c>
      <c r="L75" s="41">
        <v>0</v>
      </c>
      <c r="M75" s="41">
        <v>1538527.4804888885</v>
      </c>
      <c r="N75" s="41">
        <v>53448.966800000002</v>
      </c>
      <c r="O75" s="41">
        <v>932811.64501367521</v>
      </c>
      <c r="P75" s="41">
        <v>0</v>
      </c>
      <c r="Q75" s="41">
        <v>1641962.7232457059</v>
      </c>
      <c r="R75" s="41">
        <v>1362402.6593830751</v>
      </c>
      <c r="S75" s="41">
        <v>0</v>
      </c>
      <c r="T75" s="14"/>
      <c r="U75" s="41">
        <v>0</v>
      </c>
      <c r="V75" s="41">
        <v>108105.42</v>
      </c>
      <c r="W75" s="14">
        <v>104817.66666666667</v>
      </c>
      <c r="X75" s="14"/>
      <c r="Y75" s="41">
        <v>0</v>
      </c>
      <c r="Z75" s="41">
        <v>0</v>
      </c>
      <c r="AA75" s="41">
        <v>0</v>
      </c>
      <c r="AB75" s="41">
        <v>0</v>
      </c>
    </row>
    <row r="76" spans="1:28" ht="13.5" customHeight="1" x14ac:dyDescent="0.25">
      <c r="A76" s="49">
        <f>A75+1</f>
        <v>36</v>
      </c>
      <c r="C76" s="45"/>
      <c r="D76" s="1"/>
      <c r="F76" s="42">
        <f>SUM(H76:AB76)</f>
        <v>0.99999999999999989</v>
      </c>
      <c r="H76" s="42">
        <f t="shared" ref="H76:AA76" si="34">H75/$F75</f>
        <v>0.79777692244345511</v>
      </c>
      <c r="I76" s="42">
        <f t="shared" si="34"/>
        <v>0.18462530692415119</v>
      </c>
      <c r="J76" s="42">
        <f t="shared" si="34"/>
        <v>1.0072956869447015E-2</v>
      </c>
      <c r="K76" s="42">
        <f t="shared" si="34"/>
        <v>3.4148128841214303E-3</v>
      </c>
      <c r="L76" s="42">
        <f t="shared" si="34"/>
        <v>0</v>
      </c>
      <c r="M76" s="42">
        <f t="shared" si="34"/>
        <v>1.1012304049018897E-3</v>
      </c>
      <c r="N76" s="42">
        <f t="shared" si="34"/>
        <v>3.8257117989240079E-5</v>
      </c>
      <c r="O76" s="42">
        <f t="shared" si="34"/>
        <v>6.6767773638283501E-4</v>
      </c>
      <c r="P76" s="42">
        <f t="shared" si="34"/>
        <v>0</v>
      </c>
      <c r="Q76" s="42">
        <f t="shared" si="34"/>
        <v>1.1752661538285323E-3</v>
      </c>
      <c r="R76" s="42">
        <f t="shared" si="34"/>
        <v>9.7516570308844137E-4</v>
      </c>
      <c r="S76" s="42">
        <f t="shared" si="34"/>
        <v>0</v>
      </c>
      <c r="T76" s="63"/>
      <c r="U76" s="42">
        <f t="shared" si="34"/>
        <v>0</v>
      </c>
      <c r="V76" s="42">
        <f t="shared" si="34"/>
        <v>7.7378517412545267E-5</v>
      </c>
      <c r="W76" s="63">
        <f t="shared" si="34"/>
        <v>7.5025245221830994E-5</v>
      </c>
      <c r="X76" s="63"/>
      <c r="Y76" s="42">
        <f t="shared" si="34"/>
        <v>0</v>
      </c>
      <c r="Z76" s="42">
        <f t="shared" si="34"/>
        <v>0</v>
      </c>
      <c r="AA76" s="42">
        <f t="shared" si="34"/>
        <v>0</v>
      </c>
      <c r="AB76" s="42">
        <f t="shared" ref="AB76" si="35">AB75/$F75</f>
        <v>0</v>
      </c>
    </row>
    <row r="77" spans="1:28" ht="13.5" customHeight="1" x14ac:dyDescent="0.25">
      <c r="C77" s="46"/>
      <c r="D77" s="1"/>
      <c r="AB77" s="44"/>
    </row>
    <row r="78" spans="1:28" ht="13.5" customHeight="1" x14ac:dyDescent="0.25">
      <c r="A78" s="49">
        <f>A76+1</f>
        <v>37</v>
      </c>
      <c r="C78" s="46" t="s">
        <v>4</v>
      </c>
      <c r="D78" s="6" t="s">
        <v>37</v>
      </c>
      <c r="F78" s="40">
        <f>SUM(H78:AB78)</f>
        <v>5103.1039179034697</v>
      </c>
      <c r="G78" s="41"/>
      <c r="H78" s="41">
        <v>2641.2623869652698</v>
      </c>
      <c r="I78" s="41">
        <v>1739.3515532496522</v>
      </c>
      <c r="J78" s="41">
        <v>373.30766460492458</v>
      </c>
      <c r="K78" s="41">
        <v>212.9107424005467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3.2306592469945779E-2</v>
      </c>
      <c r="R78" s="41">
        <v>0</v>
      </c>
      <c r="S78" s="41">
        <v>43.616000000000007</v>
      </c>
      <c r="T78" s="14"/>
      <c r="U78" s="41">
        <v>0</v>
      </c>
      <c r="V78" s="41">
        <v>38.484264090605706</v>
      </c>
      <c r="W78" s="14">
        <v>54.139000000000003</v>
      </c>
      <c r="X78" s="14"/>
      <c r="Y78" s="41">
        <v>0</v>
      </c>
      <c r="Z78" s="41">
        <v>0</v>
      </c>
      <c r="AA78" s="41">
        <v>0</v>
      </c>
      <c r="AB78" s="41">
        <v>0</v>
      </c>
    </row>
    <row r="79" spans="1:28" ht="13.5" customHeight="1" x14ac:dyDescent="0.25">
      <c r="A79" s="49">
        <f>A78+1</f>
        <v>38</v>
      </c>
      <c r="C79" s="45"/>
      <c r="D79" s="1"/>
      <c r="F79" s="42">
        <f>SUM(H79:AB79)</f>
        <v>1</v>
      </c>
      <c r="H79" s="42">
        <f t="shared" ref="H79:AA79" si="36">H78/$F78</f>
        <v>0.51757958087014444</v>
      </c>
      <c r="I79" s="42">
        <f t="shared" si="36"/>
        <v>0.3408418839262512</v>
      </c>
      <c r="J79" s="42">
        <f t="shared" si="36"/>
        <v>7.3153059512511789E-2</v>
      </c>
      <c r="K79" s="42">
        <f t="shared" si="36"/>
        <v>4.1721812023772731E-2</v>
      </c>
      <c r="L79" s="42">
        <f t="shared" si="36"/>
        <v>0</v>
      </c>
      <c r="M79" s="42">
        <f t="shared" si="36"/>
        <v>0</v>
      </c>
      <c r="N79" s="42">
        <f t="shared" si="36"/>
        <v>0</v>
      </c>
      <c r="O79" s="42">
        <f t="shared" si="36"/>
        <v>0</v>
      </c>
      <c r="P79" s="42">
        <f t="shared" si="36"/>
        <v>0</v>
      </c>
      <c r="Q79" s="42">
        <f t="shared" si="36"/>
        <v>6.3307729941777157E-6</v>
      </c>
      <c r="R79" s="42">
        <f t="shared" si="36"/>
        <v>0</v>
      </c>
      <c r="S79" s="42">
        <f t="shared" si="36"/>
        <v>8.5469550888391393E-3</v>
      </c>
      <c r="T79" s="63"/>
      <c r="U79" s="42">
        <f t="shared" si="36"/>
        <v>0</v>
      </c>
      <c r="V79" s="42">
        <f t="shared" si="36"/>
        <v>7.5413443875970224E-3</v>
      </c>
      <c r="W79" s="63">
        <f t="shared" si="36"/>
        <v>1.0609033417889354E-2</v>
      </c>
      <c r="X79" s="63"/>
      <c r="Y79" s="42">
        <f t="shared" si="36"/>
        <v>0</v>
      </c>
      <c r="Z79" s="42">
        <f t="shared" si="36"/>
        <v>0</v>
      </c>
      <c r="AA79" s="42">
        <f t="shared" si="36"/>
        <v>0</v>
      </c>
      <c r="AB79" s="42">
        <f t="shared" ref="AB79" si="37">AB78/$F78</f>
        <v>0</v>
      </c>
    </row>
    <row r="80" spans="1:28" ht="13.5" customHeight="1" x14ac:dyDescent="0.25">
      <c r="C80" s="46"/>
      <c r="D80" s="1"/>
      <c r="Y80" s="38"/>
      <c r="Z80" s="38"/>
      <c r="AA80" s="38"/>
      <c r="AB80" s="38"/>
    </row>
    <row r="81" spans="1:28" ht="13.5" customHeight="1" x14ac:dyDescent="0.25">
      <c r="A81" s="49">
        <f>A79+1</f>
        <v>39</v>
      </c>
      <c r="C81" s="46" t="s">
        <v>23</v>
      </c>
      <c r="D81" s="6" t="s">
        <v>37</v>
      </c>
      <c r="F81" s="40">
        <f>SUM(H81:AB81)</f>
        <v>399181.1668372571</v>
      </c>
      <c r="H81" s="41">
        <v>205857.09129997159</v>
      </c>
      <c r="I81" s="41">
        <v>134935.81310795533</v>
      </c>
      <c r="J81" s="41">
        <v>8729.7531719665767</v>
      </c>
      <c r="K81" s="41">
        <v>8092.1763991185198</v>
      </c>
      <c r="L81" s="41">
        <v>84.021532766744457</v>
      </c>
      <c r="M81" s="41">
        <v>978.52183464161317</v>
      </c>
      <c r="N81" s="41">
        <v>61.501800869568939</v>
      </c>
      <c r="O81" s="41">
        <v>4356.8285368125971</v>
      </c>
      <c r="P81" s="41">
        <v>66.841860242656324</v>
      </c>
      <c r="Q81" s="41">
        <v>747.29490051738355</v>
      </c>
      <c r="R81" s="41">
        <v>60.950873027901466</v>
      </c>
      <c r="S81" s="41">
        <v>911.67931344747217</v>
      </c>
      <c r="T81" s="14"/>
      <c r="U81" s="41">
        <v>0</v>
      </c>
      <c r="V81" s="41">
        <v>1128.6286480497042</v>
      </c>
      <c r="W81" s="14">
        <v>1326.8183285605012</v>
      </c>
      <c r="X81" s="14"/>
      <c r="Y81" s="41">
        <v>31720.729974702226</v>
      </c>
      <c r="Z81" s="41">
        <v>0</v>
      </c>
      <c r="AA81" s="41">
        <v>122.51525460656349</v>
      </c>
      <c r="AB81" s="41">
        <v>0</v>
      </c>
    </row>
    <row r="82" spans="1:28" ht="13.5" customHeight="1" x14ac:dyDescent="0.25">
      <c r="A82" s="49">
        <f>A81+1</f>
        <v>40</v>
      </c>
      <c r="C82" s="45"/>
      <c r="D82" s="1"/>
      <c r="F82" s="42">
        <f>SUM(H82:AB82)</f>
        <v>0.99999999999999956</v>
      </c>
      <c r="H82" s="42">
        <f t="shared" ref="H82:AA82" si="38">H81/$F81</f>
        <v>0.51569840564121061</v>
      </c>
      <c r="I82" s="42">
        <f t="shared" si="38"/>
        <v>0.33803151129864689</v>
      </c>
      <c r="J82" s="42">
        <f t="shared" si="38"/>
        <v>2.1869150894900876E-2</v>
      </c>
      <c r="K82" s="42">
        <f t="shared" si="38"/>
        <v>2.0271939338304588E-2</v>
      </c>
      <c r="L82" s="42">
        <f t="shared" si="38"/>
        <v>2.1048471157207512E-4</v>
      </c>
      <c r="M82" s="42">
        <f t="shared" si="38"/>
        <v>2.4513226472945016E-3</v>
      </c>
      <c r="N82" s="42">
        <f t="shared" si="38"/>
        <v>1.5406989602453544E-4</v>
      </c>
      <c r="O82" s="42">
        <f t="shared" si="38"/>
        <v>1.091441405247668E-2</v>
      </c>
      <c r="P82" s="42">
        <f t="shared" si="38"/>
        <v>1.6744742937711588E-4</v>
      </c>
      <c r="Q82" s="42">
        <f t="shared" si="38"/>
        <v>1.8720695328345728E-3</v>
      </c>
      <c r="R82" s="42">
        <f t="shared" si="38"/>
        <v>1.5268975114938386E-4</v>
      </c>
      <c r="S82" s="42">
        <f t="shared" si="38"/>
        <v>2.2838735621491793E-3</v>
      </c>
      <c r="T82" s="63"/>
      <c r="U82" s="42">
        <f t="shared" si="38"/>
        <v>0</v>
      </c>
      <c r="V82" s="42">
        <f t="shared" si="38"/>
        <v>2.8273594593450271E-3</v>
      </c>
      <c r="W82" s="63">
        <f t="shared" si="38"/>
        <v>3.3238500179579721E-3</v>
      </c>
      <c r="X82" s="63"/>
      <c r="Y82" s="42">
        <f t="shared" si="38"/>
        <v>7.94644953468822E-2</v>
      </c>
      <c r="Z82" s="42">
        <f t="shared" si="38"/>
        <v>0</v>
      </c>
      <c r="AA82" s="42">
        <f t="shared" si="38"/>
        <v>3.0691641987336531E-4</v>
      </c>
      <c r="AB82" s="42">
        <f t="shared" ref="AB82" si="39">AB81/$F81</f>
        <v>0</v>
      </c>
    </row>
    <row r="83" spans="1:28" ht="13.5" customHeight="1" x14ac:dyDescent="0.25">
      <c r="C83" s="46"/>
      <c r="D83" s="1"/>
      <c r="Y83" s="38"/>
      <c r="Z83" s="38"/>
      <c r="AA83" s="38"/>
      <c r="AB83" s="38"/>
    </row>
    <row r="84" spans="1:28" ht="13.5" customHeight="1" x14ac:dyDescent="0.25">
      <c r="A84" s="49">
        <f>A82+1</f>
        <v>41</v>
      </c>
      <c r="C84" s="46" t="s">
        <v>21</v>
      </c>
      <c r="D84" s="6" t="s">
        <v>37</v>
      </c>
      <c r="F84" s="40">
        <f>SUM(H84:AB84)</f>
        <v>84167.505843646039</v>
      </c>
      <c r="H84" s="41">
        <v>28327.376921819461</v>
      </c>
      <c r="I84" s="41">
        <v>19031.675552254532</v>
      </c>
      <c r="J84" s="41">
        <v>5361.9248091577483</v>
      </c>
      <c r="K84" s="41">
        <v>18373.34286385978</v>
      </c>
      <c r="L84" s="41">
        <v>0</v>
      </c>
      <c r="M84" s="41">
        <v>0</v>
      </c>
      <c r="N84" s="41">
        <v>0</v>
      </c>
      <c r="O84" s="41">
        <v>9931.7899999880301</v>
      </c>
      <c r="P84" s="41">
        <v>0</v>
      </c>
      <c r="Q84" s="41">
        <v>0.42790640441152972</v>
      </c>
      <c r="R84" s="41">
        <v>5.7512479660062903</v>
      </c>
      <c r="S84" s="41">
        <v>0</v>
      </c>
      <c r="T84" s="14"/>
      <c r="U84" s="41">
        <v>0</v>
      </c>
      <c r="V84" s="41">
        <v>533.91947967219039</v>
      </c>
      <c r="W84" s="14">
        <v>2601.2970625238845</v>
      </c>
      <c r="X84" s="14"/>
      <c r="Y84" s="41">
        <v>0</v>
      </c>
      <c r="Z84" s="41">
        <v>0</v>
      </c>
      <c r="AA84" s="41">
        <v>0</v>
      </c>
      <c r="AB84" s="41">
        <v>0</v>
      </c>
    </row>
    <row r="85" spans="1:28" ht="13.5" customHeight="1" x14ac:dyDescent="0.25">
      <c r="A85" s="49">
        <f>A84+1</f>
        <v>42</v>
      </c>
      <c r="C85" s="45"/>
      <c r="D85" s="1"/>
      <c r="F85" s="42">
        <f>SUM(H85:AB85)</f>
        <v>1</v>
      </c>
      <c r="H85" s="42">
        <f t="shared" ref="H85:AA85" si="40">H84/$F84</f>
        <v>0.33655953848082271</v>
      </c>
      <c r="I85" s="42">
        <f t="shared" si="40"/>
        <v>0.22611666297453042</v>
      </c>
      <c r="J85" s="42">
        <f t="shared" si="40"/>
        <v>6.3705402166940053E-2</v>
      </c>
      <c r="K85" s="42">
        <f t="shared" si="40"/>
        <v>0.21829496644454527</v>
      </c>
      <c r="L85" s="42">
        <f t="shared" si="40"/>
        <v>0</v>
      </c>
      <c r="M85" s="42">
        <f t="shared" si="40"/>
        <v>0</v>
      </c>
      <c r="N85" s="42">
        <f t="shared" si="40"/>
        <v>0</v>
      </c>
      <c r="O85" s="42">
        <f t="shared" si="40"/>
        <v>0.11800028883400493</v>
      </c>
      <c r="P85" s="42">
        <f t="shared" si="40"/>
        <v>0</v>
      </c>
      <c r="Q85" s="42">
        <f t="shared" si="40"/>
        <v>5.0839857985863453E-6</v>
      </c>
      <c r="R85" s="42">
        <f t="shared" si="40"/>
        <v>6.8330977713538404E-5</v>
      </c>
      <c r="S85" s="42">
        <f t="shared" si="40"/>
        <v>0</v>
      </c>
      <c r="T85" s="63"/>
      <c r="U85" s="42">
        <f t="shared" si="40"/>
        <v>0</v>
      </c>
      <c r="V85" s="42">
        <f t="shared" si="40"/>
        <v>6.3435345305827067E-3</v>
      </c>
      <c r="W85" s="63">
        <f t="shared" si="40"/>
        <v>3.0906191605061816E-2</v>
      </c>
      <c r="X85" s="63"/>
      <c r="Y85" s="42">
        <f t="shared" si="40"/>
        <v>0</v>
      </c>
      <c r="Z85" s="42">
        <f t="shared" si="40"/>
        <v>0</v>
      </c>
      <c r="AA85" s="42">
        <f t="shared" si="40"/>
        <v>0</v>
      </c>
      <c r="AB85" s="42">
        <f t="shared" ref="AB85" si="41">AB84/$F84</f>
        <v>0</v>
      </c>
    </row>
    <row r="86" spans="1:28" ht="13.5" customHeight="1" x14ac:dyDescent="0.25">
      <c r="C86" s="46"/>
      <c r="D86" s="1"/>
      <c r="Y86" s="38"/>
      <c r="Z86" s="38"/>
      <c r="AA86" s="38"/>
      <c r="AB86" s="38"/>
    </row>
    <row r="87" spans="1:28" ht="13.5" customHeight="1" x14ac:dyDescent="0.25">
      <c r="A87" s="49">
        <f>A85+1</f>
        <v>43</v>
      </c>
      <c r="C87" s="46" t="s">
        <v>14</v>
      </c>
      <c r="D87" s="6" t="s">
        <v>37</v>
      </c>
      <c r="F87" s="40">
        <f>SUM(H87:AB87)</f>
        <v>99.999999999999972</v>
      </c>
      <c r="H87" s="41">
        <v>25.759363061689111</v>
      </c>
      <c r="I87" s="41">
        <v>17.306362024829124</v>
      </c>
      <c r="J87" s="41">
        <v>4.8758403663624907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3.8911461721569747E-4</v>
      </c>
      <c r="R87" s="41">
        <v>5.2298694942010029E-3</v>
      </c>
      <c r="S87" s="41">
        <v>0.18779710593479851</v>
      </c>
      <c r="T87" s="14"/>
      <c r="U87" s="41">
        <v>0</v>
      </c>
      <c r="V87" s="41">
        <v>0.48551709395974363</v>
      </c>
      <c r="W87" s="14">
        <v>0</v>
      </c>
      <c r="X87" s="14"/>
      <c r="Y87" s="41">
        <v>51.379501363113299</v>
      </c>
      <c r="Z87" s="41">
        <v>0</v>
      </c>
      <c r="AA87" s="41">
        <v>0</v>
      </c>
      <c r="AB87" s="41">
        <v>0</v>
      </c>
    </row>
    <row r="88" spans="1:28" ht="13.5" customHeight="1" x14ac:dyDescent="0.25">
      <c r="A88" s="49">
        <f>A87+1</f>
        <v>44</v>
      </c>
      <c r="C88" s="45"/>
      <c r="D88" s="1"/>
      <c r="F88" s="42">
        <f>SUM(H88:AB88)</f>
        <v>1</v>
      </c>
      <c r="H88" s="42">
        <f t="shared" ref="H88:AA88" si="42">H87/$F87</f>
        <v>0.25759363061689117</v>
      </c>
      <c r="I88" s="42">
        <f t="shared" si="42"/>
        <v>0.17306362024829128</v>
      </c>
      <c r="J88" s="42">
        <f t="shared" si="42"/>
        <v>4.8758403663624925E-2</v>
      </c>
      <c r="K88" s="42">
        <f t="shared" si="42"/>
        <v>0</v>
      </c>
      <c r="L88" s="42">
        <f t="shared" si="42"/>
        <v>0</v>
      </c>
      <c r="M88" s="42">
        <f t="shared" si="42"/>
        <v>0</v>
      </c>
      <c r="N88" s="42">
        <f t="shared" si="42"/>
        <v>0</v>
      </c>
      <c r="O88" s="42">
        <f t="shared" si="42"/>
        <v>0</v>
      </c>
      <c r="P88" s="42">
        <f t="shared" si="42"/>
        <v>0</v>
      </c>
      <c r="Q88" s="42">
        <f t="shared" si="42"/>
        <v>3.8911461721569756E-6</v>
      </c>
      <c r="R88" s="42">
        <f t="shared" si="42"/>
        <v>5.2298694942010045E-5</v>
      </c>
      <c r="S88" s="42">
        <f t="shared" si="42"/>
        <v>1.8779710593479857E-3</v>
      </c>
      <c r="T88" s="63"/>
      <c r="U88" s="42">
        <f t="shared" si="42"/>
        <v>0</v>
      </c>
      <c r="V88" s="42">
        <f t="shared" si="42"/>
        <v>4.8551709395974378E-3</v>
      </c>
      <c r="W88" s="63">
        <f t="shared" si="42"/>
        <v>0</v>
      </c>
      <c r="X88" s="63"/>
      <c r="Y88" s="42">
        <f t="shared" si="42"/>
        <v>0.51379501363113311</v>
      </c>
      <c r="Z88" s="42">
        <f t="shared" si="42"/>
        <v>0</v>
      </c>
      <c r="AA88" s="42">
        <f t="shared" si="42"/>
        <v>0</v>
      </c>
      <c r="AB88" s="42">
        <f t="shared" ref="AB88" si="43">AB87/$F87</f>
        <v>0</v>
      </c>
    </row>
    <row r="89" spans="1:28" ht="13.5" customHeight="1" x14ac:dyDescent="0.25">
      <c r="C89" s="46"/>
      <c r="D89" s="1"/>
      <c r="Y89" s="38"/>
      <c r="Z89" s="38"/>
      <c r="AA89" s="38"/>
      <c r="AB89" s="38"/>
    </row>
    <row r="90" spans="1:28" ht="13.5" customHeight="1" x14ac:dyDescent="0.25">
      <c r="A90" s="49">
        <f>A88+1</f>
        <v>45</v>
      </c>
      <c r="C90" s="46" t="s">
        <v>9</v>
      </c>
      <c r="D90" s="6" t="s">
        <v>37</v>
      </c>
      <c r="F90" s="40">
        <f>SUM(H90:AB90)</f>
        <v>525359910.57182527</v>
      </c>
      <c r="H90" s="41">
        <v>0</v>
      </c>
      <c r="I90" s="41">
        <v>406363087.56531596</v>
      </c>
      <c r="J90" s="41">
        <v>46357254.993743464</v>
      </c>
      <c r="K90" s="41">
        <v>35109374.361662835</v>
      </c>
      <c r="L90" s="41">
        <v>0</v>
      </c>
      <c r="M90" s="41">
        <v>4412504.2898531258</v>
      </c>
      <c r="N90" s="41">
        <v>24602.299069366658</v>
      </c>
      <c r="O90" s="41">
        <v>21292271.427984316</v>
      </c>
      <c r="P90" s="41">
        <v>72810.416517692953</v>
      </c>
      <c r="Q90" s="41">
        <v>5190098.2693977766</v>
      </c>
      <c r="R90" s="41">
        <v>2273903.2336842106</v>
      </c>
      <c r="S90" s="41">
        <v>0</v>
      </c>
      <c r="T90" s="14"/>
      <c r="U90" s="41">
        <v>0</v>
      </c>
      <c r="V90" s="41">
        <v>769124.95438400004</v>
      </c>
      <c r="W90" s="14">
        <v>3494878.760212617</v>
      </c>
      <c r="X90" s="14"/>
      <c r="Y90" s="41">
        <v>0</v>
      </c>
      <c r="Z90" s="41">
        <v>0</v>
      </c>
      <c r="AA90" s="41">
        <v>0</v>
      </c>
      <c r="AB90" s="41">
        <v>0</v>
      </c>
    </row>
    <row r="91" spans="1:28" ht="13.5" customHeight="1" x14ac:dyDescent="0.25">
      <c r="A91" s="49">
        <f>A90+1</f>
        <v>46</v>
      </c>
      <c r="C91" s="45"/>
      <c r="D91" s="1"/>
      <c r="F91" s="42">
        <f>SUM(H91:AB91)</f>
        <v>1.0000000000000002</v>
      </c>
      <c r="H91" s="42">
        <f t="shared" ref="H91:AA91" si="44">H90/$F90</f>
        <v>0</v>
      </c>
      <c r="I91" s="42">
        <f t="shared" si="44"/>
        <v>0.77349466411133683</v>
      </c>
      <c r="J91" s="42">
        <f t="shared" si="44"/>
        <v>8.8239041580630215E-2</v>
      </c>
      <c r="K91" s="42">
        <f t="shared" si="44"/>
        <v>6.6829184441287534E-2</v>
      </c>
      <c r="L91" s="42">
        <f t="shared" si="44"/>
        <v>0</v>
      </c>
      <c r="M91" s="42">
        <f t="shared" si="44"/>
        <v>8.3990121839528226E-3</v>
      </c>
      <c r="N91" s="42">
        <f t="shared" si="44"/>
        <v>4.682941841258579E-5</v>
      </c>
      <c r="O91" s="42">
        <f t="shared" si="44"/>
        <v>4.0528923123975817E-2</v>
      </c>
      <c r="P91" s="42">
        <f t="shared" si="44"/>
        <v>1.3859149709090446E-4</v>
      </c>
      <c r="Q91" s="42">
        <f t="shared" si="44"/>
        <v>9.8791288885150021E-3</v>
      </c>
      <c r="R91" s="42">
        <f t="shared" si="44"/>
        <v>4.3282770305202627E-3</v>
      </c>
      <c r="S91" s="42">
        <f t="shared" si="44"/>
        <v>0</v>
      </c>
      <c r="T91" s="63"/>
      <c r="U91" s="42">
        <f t="shared" si="44"/>
        <v>0</v>
      </c>
      <c r="V91" s="42">
        <f t="shared" si="44"/>
        <v>1.463996279325634E-3</v>
      </c>
      <c r="W91" s="63">
        <f t="shared" si="44"/>
        <v>6.6523514449525365E-3</v>
      </c>
      <c r="X91" s="63"/>
      <c r="Y91" s="42">
        <f t="shared" si="44"/>
        <v>0</v>
      </c>
      <c r="Z91" s="42">
        <f t="shared" si="44"/>
        <v>0</v>
      </c>
      <c r="AA91" s="42">
        <f t="shared" si="44"/>
        <v>0</v>
      </c>
      <c r="AB91" s="42">
        <f t="shared" ref="AB91" si="45">AB90/$F90</f>
        <v>0</v>
      </c>
    </row>
    <row r="92" spans="1:28" ht="13.5" customHeight="1" x14ac:dyDescent="0.25">
      <c r="C92" s="46"/>
      <c r="D92" s="1"/>
      <c r="Y92" s="38"/>
      <c r="Z92" s="38"/>
      <c r="AA92" s="38"/>
      <c r="AB92" s="38"/>
    </row>
    <row r="93" spans="1:28" ht="13.5" customHeight="1" x14ac:dyDescent="0.25">
      <c r="A93" s="49">
        <f>A91+1</f>
        <v>47</v>
      </c>
      <c r="C93" s="46" t="s">
        <v>5</v>
      </c>
      <c r="D93" s="6" t="s">
        <v>37</v>
      </c>
      <c r="F93" s="40">
        <f>SUM(H93:AB93)</f>
        <v>217749.49504115075</v>
      </c>
      <c r="H93" s="41">
        <v>117260.77964433</v>
      </c>
      <c r="I93" s="41">
        <v>70470.60121969218</v>
      </c>
      <c r="J93" s="41">
        <v>11725.518677322283</v>
      </c>
      <c r="K93" s="41">
        <v>8469.1411265547304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969.69155675166712</v>
      </c>
      <c r="R93" s="41">
        <v>0</v>
      </c>
      <c r="S93" s="41">
        <v>3401.3158734452686</v>
      </c>
      <c r="T93" s="14"/>
      <c r="U93" s="41">
        <v>0</v>
      </c>
      <c r="V93" s="41">
        <v>2246.425943054594</v>
      </c>
      <c r="W93" s="14">
        <v>3206.0210000000002</v>
      </c>
      <c r="X93" s="14"/>
      <c r="Y93" s="41">
        <v>0</v>
      </c>
      <c r="Z93" s="41">
        <v>0</v>
      </c>
      <c r="AA93" s="41">
        <v>0</v>
      </c>
      <c r="AB93" s="41">
        <v>0</v>
      </c>
    </row>
    <row r="94" spans="1:28" ht="13.5" customHeight="1" x14ac:dyDescent="0.25">
      <c r="A94" s="49">
        <f>A93+1</f>
        <v>48</v>
      </c>
      <c r="C94" s="46"/>
      <c r="D94" s="6"/>
      <c r="F94" s="42">
        <f>SUM(H94:AB94)</f>
        <v>0.99999999999999989</v>
      </c>
      <c r="H94" s="42">
        <f t="shared" ref="H94:AA94" si="46">H93/$F93</f>
        <v>0.53851229194432726</v>
      </c>
      <c r="I94" s="42">
        <f t="shared" si="46"/>
        <v>0.32363152532856393</v>
      </c>
      <c r="J94" s="42">
        <f t="shared" si="46"/>
        <v>5.3848660705763614E-2</v>
      </c>
      <c r="K94" s="42">
        <f t="shared" si="46"/>
        <v>3.8893964484070169E-2</v>
      </c>
      <c r="L94" s="42">
        <f t="shared" si="46"/>
        <v>0</v>
      </c>
      <c r="M94" s="42">
        <f t="shared" si="46"/>
        <v>0</v>
      </c>
      <c r="N94" s="42">
        <f t="shared" si="46"/>
        <v>0</v>
      </c>
      <c r="O94" s="42">
        <f t="shared" si="46"/>
        <v>0</v>
      </c>
      <c r="P94" s="42">
        <f t="shared" si="46"/>
        <v>0</v>
      </c>
      <c r="Q94" s="42">
        <f t="shared" si="46"/>
        <v>4.4532436530721363E-3</v>
      </c>
      <c r="R94" s="42">
        <f t="shared" si="46"/>
        <v>0</v>
      </c>
      <c r="S94" s="42">
        <f t="shared" si="46"/>
        <v>1.562031577984822E-2</v>
      </c>
      <c r="T94" s="63"/>
      <c r="U94" s="42">
        <f t="shared" si="46"/>
        <v>0</v>
      </c>
      <c r="V94" s="42">
        <f t="shared" si="46"/>
        <v>1.0316560975859253E-2</v>
      </c>
      <c r="W94" s="63">
        <f t="shared" si="46"/>
        <v>1.4723437128495383E-2</v>
      </c>
      <c r="X94" s="63"/>
      <c r="Y94" s="42">
        <f t="shared" si="46"/>
        <v>0</v>
      </c>
      <c r="Z94" s="42">
        <f t="shared" si="46"/>
        <v>0</v>
      </c>
      <c r="AA94" s="42">
        <f t="shared" si="46"/>
        <v>0</v>
      </c>
      <c r="AB94" s="42">
        <f t="shared" ref="AB94" si="47">AB93/$F93</f>
        <v>0</v>
      </c>
    </row>
    <row r="95" spans="1:28" ht="13.5" customHeight="1" x14ac:dyDescent="0.25">
      <c r="C95" s="46"/>
      <c r="D95" s="1"/>
      <c r="F95" s="43"/>
      <c r="Y95" s="38"/>
      <c r="Z95" s="38"/>
      <c r="AA95" s="38"/>
      <c r="AB95" s="38"/>
    </row>
    <row r="96" spans="1:28" ht="13.5" customHeight="1" x14ac:dyDescent="0.25">
      <c r="A96" s="49">
        <f>A94+1</f>
        <v>49</v>
      </c>
      <c r="B96" s="53"/>
      <c r="C96" s="46" t="s">
        <v>12</v>
      </c>
      <c r="D96" s="6" t="s">
        <v>37</v>
      </c>
      <c r="F96" s="40">
        <f>SUM(H96:AB96)</f>
        <v>12127.286792026953</v>
      </c>
      <c r="H96" s="41">
        <v>5249.4111273086855</v>
      </c>
      <c r="I96" s="41">
        <v>3715.0630757372119</v>
      </c>
      <c r="J96" s="41">
        <v>1671.6379168910362</v>
      </c>
      <c r="K96" s="41">
        <v>564.39027375290198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270.81487641056481</v>
      </c>
      <c r="R96" s="41">
        <v>31.333006584536864</v>
      </c>
      <c r="S96" s="41">
        <v>304.22455029463629</v>
      </c>
      <c r="T96" s="14"/>
      <c r="U96" s="41">
        <v>0</v>
      </c>
      <c r="V96" s="41">
        <v>159.42161750718245</v>
      </c>
      <c r="W96" s="14">
        <v>160.99034754019593</v>
      </c>
      <c r="X96" s="14"/>
      <c r="Y96" s="41">
        <v>0</v>
      </c>
      <c r="Z96" s="41">
        <v>0</v>
      </c>
      <c r="AA96" s="41">
        <v>0</v>
      </c>
      <c r="AB96" s="41">
        <v>0</v>
      </c>
    </row>
    <row r="97" spans="1:28" ht="13.5" customHeight="1" x14ac:dyDescent="0.25">
      <c r="A97" s="49">
        <f>A96+1</f>
        <v>50</v>
      </c>
      <c r="C97" s="45"/>
      <c r="D97" s="1"/>
      <c r="F97" s="42">
        <f>SUM(H97:AB97)</f>
        <v>1</v>
      </c>
      <c r="H97" s="42">
        <f t="shared" ref="H97:AA97" si="48">H96/$F96</f>
        <v>0.43285948599483065</v>
      </c>
      <c r="I97" s="42">
        <f t="shared" si="48"/>
        <v>0.30633917870068583</v>
      </c>
      <c r="J97" s="42">
        <f t="shared" si="48"/>
        <v>0.13784104767688427</v>
      </c>
      <c r="K97" s="42">
        <f t="shared" si="48"/>
        <v>4.6538874146520443E-2</v>
      </c>
      <c r="L97" s="42">
        <f t="shared" si="48"/>
        <v>0</v>
      </c>
      <c r="M97" s="42">
        <f t="shared" si="48"/>
        <v>0</v>
      </c>
      <c r="N97" s="42">
        <f t="shared" si="48"/>
        <v>0</v>
      </c>
      <c r="O97" s="42">
        <f t="shared" si="48"/>
        <v>0</v>
      </c>
      <c r="P97" s="42">
        <f t="shared" si="48"/>
        <v>0</v>
      </c>
      <c r="Q97" s="42">
        <f t="shared" si="48"/>
        <v>2.2331035874290629E-2</v>
      </c>
      <c r="R97" s="42">
        <f t="shared" si="48"/>
        <v>2.5836782061702912E-3</v>
      </c>
      <c r="S97" s="42">
        <f t="shared" si="48"/>
        <v>2.5085953314359463E-2</v>
      </c>
      <c r="T97" s="63"/>
      <c r="U97" s="42">
        <f t="shared" si="48"/>
        <v>0</v>
      </c>
      <c r="V97" s="42">
        <f t="shared" si="48"/>
        <v>1.3145695343165604E-2</v>
      </c>
      <c r="W97" s="63">
        <f t="shared" si="48"/>
        <v>1.3275050743092719E-2</v>
      </c>
      <c r="X97" s="63"/>
      <c r="Y97" s="42">
        <f t="shared" si="48"/>
        <v>0</v>
      </c>
      <c r="Z97" s="42">
        <f t="shared" si="48"/>
        <v>0</v>
      </c>
      <c r="AA97" s="42">
        <f t="shared" si="48"/>
        <v>0</v>
      </c>
      <c r="AB97" s="42">
        <f t="shared" ref="AB97" si="49">AB96/$F96</f>
        <v>0</v>
      </c>
    </row>
    <row r="98" spans="1:28" ht="13.5" customHeight="1" x14ac:dyDescent="0.25">
      <c r="C98" s="46"/>
      <c r="D98" s="1"/>
      <c r="Y98" s="38"/>
      <c r="Z98" s="38"/>
      <c r="AA98" s="38"/>
      <c r="AB98" s="38"/>
    </row>
    <row r="99" spans="1:28" ht="13.5" customHeight="1" x14ac:dyDescent="0.25">
      <c r="A99" s="49">
        <f>A97+1</f>
        <v>51</v>
      </c>
      <c r="C99" s="46" t="s">
        <v>7</v>
      </c>
      <c r="D99" s="6" t="s">
        <v>37</v>
      </c>
      <c r="F99" s="40">
        <f>SUM(H99:AB99)</f>
        <v>13147613.980869565</v>
      </c>
      <c r="H99" s="41">
        <v>8697052.4855121206</v>
      </c>
      <c r="I99" s="41">
        <v>4047052.5188270635</v>
      </c>
      <c r="J99" s="41">
        <v>227345.72160001998</v>
      </c>
      <c r="K99" s="41">
        <v>0</v>
      </c>
      <c r="L99" s="41">
        <v>0</v>
      </c>
      <c r="M99" s="41">
        <v>0</v>
      </c>
      <c r="N99" s="41">
        <v>0</v>
      </c>
      <c r="O99" s="41">
        <v>0</v>
      </c>
      <c r="P99" s="41">
        <v>0</v>
      </c>
      <c r="Q99" s="41">
        <v>13496.806840359997</v>
      </c>
      <c r="R99" s="41">
        <v>6565.5263900000009</v>
      </c>
      <c r="S99" s="41">
        <v>0</v>
      </c>
      <c r="T99" s="14"/>
      <c r="U99" s="41">
        <v>0</v>
      </c>
      <c r="V99" s="41">
        <v>156100.92169999998</v>
      </c>
      <c r="W99" s="14">
        <v>0</v>
      </c>
      <c r="X99" s="14"/>
      <c r="Y99" s="41">
        <v>0</v>
      </c>
      <c r="Z99" s="41">
        <v>0</v>
      </c>
      <c r="AA99" s="41">
        <v>0</v>
      </c>
      <c r="AB99" s="41">
        <v>0</v>
      </c>
    </row>
    <row r="100" spans="1:28" ht="13.5" customHeight="1" x14ac:dyDescent="0.25">
      <c r="A100" s="49">
        <f>A99+1</f>
        <v>52</v>
      </c>
      <c r="C100" s="45"/>
      <c r="D100" s="1"/>
      <c r="F100" s="42">
        <f>SUM(H100:AB100)</f>
        <v>0.99999999999999989</v>
      </c>
      <c r="H100" s="42">
        <f t="shared" ref="H100:AA100" si="50">H99/$F99</f>
        <v>0.66149283802876824</v>
      </c>
      <c r="I100" s="42">
        <f t="shared" si="50"/>
        <v>0.3078164999912324</v>
      </c>
      <c r="J100" s="42">
        <f t="shared" si="50"/>
        <v>1.72917855613056E-2</v>
      </c>
      <c r="K100" s="42">
        <f t="shared" si="50"/>
        <v>0</v>
      </c>
      <c r="L100" s="42">
        <f t="shared" si="50"/>
        <v>0</v>
      </c>
      <c r="M100" s="42">
        <f t="shared" si="50"/>
        <v>0</v>
      </c>
      <c r="N100" s="42">
        <f t="shared" si="50"/>
        <v>0</v>
      </c>
      <c r="O100" s="42">
        <f t="shared" si="50"/>
        <v>0</v>
      </c>
      <c r="P100" s="42">
        <f t="shared" si="50"/>
        <v>0</v>
      </c>
      <c r="Q100" s="42">
        <f t="shared" si="50"/>
        <v>1.0265594091824208E-3</v>
      </c>
      <c r="R100" s="42">
        <f t="shared" si="50"/>
        <v>4.9937018226677249E-4</v>
      </c>
      <c r="S100" s="42">
        <f t="shared" si="50"/>
        <v>0</v>
      </c>
      <c r="T100" s="63"/>
      <c r="U100" s="42">
        <f t="shared" si="50"/>
        <v>0</v>
      </c>
      <c r="V100" s="42">
        <f t="shared" si="50"/>
        <v>1.1872946827244442E-2</v>
      </c>
      <c r="W100" s="63">
        <f t="shared" si="50"/>
        <v>0</v>
      </c>
      <c r="X100" s="63"/>
      <c r="Y100" s="42">
        <f t="shared" si="50"/>
        <v>0</v>
      </c>
      <c r="Z100" s="42">
        <f t="shared" si="50"/>
        <v>0</v>
      </c>
      <c r="AA100" s="42">
        <f t="shared" si="50"/>
        <v>0</v>
      </c>
      <c r="AB100" s="42">
        <f t="shared" ref="AB100" si="51">AB99/$F99</f>
        <v>0</v>
      </c>
    </row>
    <row r="101" spans="1:28" ht="13.5" customHeight="1" x14ac:dyDescent="0.25">
      <c r="C101" s="46"/>
      <c r="D101" s="1"/>
      <c r="Y101" s="38"/>
      <c r="Z101" s="38"/>
      <c r="AA101" s="38"/>
      <c r="AB101" s="38"/>
    </row>
    <row r="102" spans="1:28" ht="13.5" customHeight="1" x14ac:dyDescent="0.25">
      <c r="A102" s="49">
        <f>A100+1</f>
        <v>53</v>
      </c>
      <c r="C102" s="46" t="s">
        <v>6</v>
      </c>
      <c r="D102" s="6" t="s">
        <v>37</v>
      </c>
      <c r="F102" s="40">
        <f>SUM(H102:AB102)</f>
        <v>3914690.7626939984</v>
      </c>
      <c r="H102" s="41">
        <v>3826465.1065398147</v>
      </c>
      <c r="I102" s="41">
        <v>87218.656154183511</v>
      </c>
      <c r="J102" s="41">
        <v>765</v>
      </c>
      <c r="K102" s="41">
        <v>80</v>
      </c>
      <c r="L102" s="41">
        <v>0</v>
      </c>
      <c r="M102" s="41">
        <v>49</v>
      </c>
      <c r="N102" s="41">
        <v>0</v>
      </c>
      <c r="O102" s="41">
        <v>14</v>
      </c>
      <c r="P102" s="41">
        <v>0</v>
      </c>
      <c r="Q102" s="41">
        <v>52</v>
      </c>
      <c r="R102" s="41">
        <v>41</v>
      </c>
      <c r="S102" s="41">
        <v>0</v>
      </c>
      <c r="T102" s="14"/>
      <c r="U102" s="41">
        <v>0</v>
      </c>
      <c r="V102" s="41">
        <v>5</v>
      </c>
      <c r="W102" s="14">
        <v>1</v>
      </c>
      <c r="X102" s="14"/>
      <c r="Y102" s="41">
        <v>0</v>
      </c>
      <c r="Z102" s="41">
        <v>0</v>
      </c>
      <c r="AA102" s="41">
        <v>0</v>
      </c>
      <c r="AB102" s="41">
        <v>0</v>
      </c>
    </row>
    <row r="103" spans="1:28" ht="13.5" customHeight="1" x14ac:dyDescent="0.25">
      <c r="A103" s="49">
        <f>A102+1</f>
        <v>54</v>
      </c>
      <c r="C103" s="47"/>
      <c r="D103" s="1"/>
      <c r="F103" s="42">
        <f>SUM(H103:AB103)</f>
        <v>1.0000000000000002</v>
      </c>
      <c r="H103" s="42">
        <f t="shared" ref="H103:AA103" si="52">H102/$F102</f>
        <v>0.97746293091782588</v>
      </c>
      <c r="I103" s="42">
        <f t="shared" si="52"/>
        <v>2.2279832927125431E-2</v>
      </c>
      <c r="J103" s="42">
        <f t="shared" si="52"/>
        <v>1.9541773447094579E-4</v>
      </c>
      <c r="K103" s="42">
        <f t="shared" si="52"/>
        <v>2.0435841513301519E-5</v>
      </c>
      <c r="L103" s="42">
        <f t="shared" si="52"/>
        <v>0</v>
      </c>
      <c r="M103" s="42">
        <f t="shared" si="52"/>
        <v>1.2516952926897181E-5</v>
      </c>
      <c r="N103" s="42">
        <f t="shared" si="52"/>
        <v>0</v>
      </c>
      <c r="O103" s="42">
        <f t="shared" si="52"/>
        <v>3.5762722648277661E-6</v>
      </c>
      <c r="P103" s="42">
        <f t="shared" si="52"/>
        <v>0</v>
      </c>
      <c r="Q103" s="42">
        <f t="shared" si="52"/>
        <v>1.3283296983645988E-5</v>
      </c>
      <c r="R103" s="42">
        <f t="shared" si="52"/>
        <v>1.0473368775567029E-5</v>
      </c>
      <c r="S103" s="42">
        <f t="shared" si="52"/>
        <v>0</v>
      </c>
      <c r="T103" s="63"/>
      <c r="U103" s="42">
        <f t="shared" si="52"/>
        <v>0</v>
      </c>
      <c r="V103" s="42">
        <f t="shared" si="52"/>
        <v>1.277240094581345E-6</v>
      </c>
      <c r="W103" s="63">
        <f t="shared" si="52"/>
        <v>2.5544801891626898E-7</v>
      </c>
      <c r="X103" s="63"/>
      <c r="Y103" s="42">
        <f t="shared" si="52"/>
        <v>0</v>
      </c>
      <c r="Z103" s="42">
        <f t="shared" si="52"/>
        <v>0</v>
      </c>
      <c r="AA103" s="42">
        <f t="shared" si="52"/>
        <v>0</v>
      </c>
      <c r="AB103" s="42">
        <f t="shared" ref="AB103" si="53">AB102/$F102</f>
        <v>0</v>
      </c>
    </row>
    <row r="104" spans="1:28" ht="13.5" customHeight="1" x14ac:dyDescent="0.25">
      <c r="C104" s="46"/>
      <c r="D104" s="1"/>
      <c r="F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7"/>
      <c r="U104" s="37"/>
      <c r="V104" s="37"/>
      <c r="W104" s="47"/>
      <c r="X104" s="47"/>
      <c r="Y104" s="37"/>
      <c r="Z104" s="37"/>
      <c r="AA104" s="37"/>
      <c r="AB104" s="37"/>
    </row>
    <row r="105" spans="1:28" ht="13.5" customHeight="1" x14ac:dyDescent="0.25">
      <c r="A105" s="49">
        <f>A103+1</f>
        <v>55</v>
      </c>
      <c r="C105" s="46" t="s">
        <v>24</v>
      </c>
      <c r="D105" s="6" t="s">
        <v>37</v>
      </c>
      <c r="F105" s="40">
        <f>SUM(H105:AB105)</f>
        <v>162050.40026244643</v>
      </c>
      <c r="H105" s="41">
        <v>74560.612211800617</v>
      </c>
      <c r="I105" s="41">
        <v>55819.918363963872</v>
      </c>
      <c r="J105" s="41">
        <v>24228.38902686656</v>
      </c>
      <c r="K105" s="41">
        <v>490.40512954007033</v>
      </c>
      <c r="L105" s="41">
        <v>9.8943310529823361</v>
      </c>
      <c r="M105" s="41">
        <v>0</v>
      </c>
      <c r="N105" s="41">
        <v>0</v>
      </c>
      <c r="O105" s="41">
        <v>178.09092297013612</v>
      </c>
      <c r="P105" s="41">
        <v>0</v>
      </c>
      <c r="Q105" s="41">
        <v>3805.2091024679094</v>
      </c>
      <c r="R105" s="41">
        <v>440.06394810372603</v>
      </c>
      <c r="S105" s="41">
        <v>247.65091569573769</v>
      </c>
      <c r="T105" s="14"/>
      <c r="U105" s="41">
        <v>0</v>
      </c>
      <c r="V105" s="41">
        <v>2239.0724951477227</v>
      </c>
      <c r="W105" s="14">
        <v>31.093814837102776</v>
      </c>
      <c r="X105" s="14"/>
      <c r="Y105" s="41">
        <v>0</v>
      </c>
      <c r="Z105" s="41">
        <v>0</v>
      </c>
      <c r="AA105" s="41">
        <v>0</v>
      </c>
      <c r="AB105" s="41">
        <v>0</v>
      </c>
    </row>
    <row r="106" spans="1:28" ht="13.5" customHeight="1" x14ac:dyDescent="0.25">
      <c r="A106" s="49">
        <f>A105+1</f>
        <v>56</v>
      </c>
      <c r="C106" s="45"/>
      <c r="D106" s="1"/>
      <c r="F106" s="42">
        <f>SUM(H106:AB106)</f>
        <v>0.99999999999999989</v>
      </c>
      <c r="H106" s="42">
        <f t="shared" ref="H106:AA106" si="54">H105/$F105</f>
        <v>0.46010754734975684</v>
      </c>
      <c r="I106" s="42">
        <f t="shared" si="54"/>
        <v>0.34446023134507237</v>
      </c>
      <c r="J106" s="42">
        <f t="shared" si="54"/>
        <v>0.14951144204289415</v>
      </c>
      <c r="K106" s="42">
        <f t="shared" si="54"/>
        <v>3.0262506525490936E-3</v>
      </c>
      <c r="L106" s="42">
        <f t="shared" si="54"/>
        <v>6.105712196303194E-5</v>
      </c>
      <c r="M106" s="42">
        <f t="shared" si="54"/>
        <v>0</v>
      </c>
      <c r="N106" s="42">
        <f t="shared" si="54"/>
        <v>0</v>
      </c>
      <c r="O106" s="42">
        <f t="shared" si="54"/>
        <v>1.0989847768454227E-3</v>
      </c>
      <c r="P106" s="42">
        <f t="shared" si="54"/>
        <v>0</v>
      </c>
      <c r="Q106" s="42">
        <f t="shared" si="54"/>
        <v>2.3481639639922128E-2</v>
      </c>
      <c r="R106" s="42">
        <f t="shared" si="54"/>
        <v>2.7155992665925336E-3</v>
      </c>
      <c r="S106" s="42">
        <f t="shared" si="54"/>
        <v>1.528233903123091E-3</v>
      </c>
      <c r="T106" s="63"/>
      <c r="U106" s="42">
        <f t="shared" si="54"/>
        <v>0</v>
      </c>
      <c r="V106" s="42">
        <f t="shared" si="54"/>
        <v>1.3817136468169561E-2</v>
      </c>
      <c r="W106" s="63">
        <f t="shared" si="54"/>
        <v>1.9187743311182957E-4</v>
      </c>
      <c r="X106" s="63"/>
      <c r="Y106" s="42">
        <f t="shared" si="54"/>
        <v>0</v>
      </c>
      <c r="Z106" s="42">
        <f t="shared" si="54"/>
        <v>0</v>
      </c>
      <c r="AA106" s="42">
        <f t="shared" si="54"/>
        <v>0</v>
      </c>
      <c r="AB106" s="42">
        <f t="shared" ref="AB106" si="55">AB105/$F105</f>
        <v>0</v>
      </c>
    </row>
    <row r="107" spans="1:28" ht="13.5" customHeight="1" x14ac:dyDescent="0.25">
      <c r="C107" s="46"/>
      <c r="D107" s="1"/>
      <c r="Y107" s="38"/>
      <c r="Z107" s="38"/>
      <c r="AA107" s="38"/>
      <c r="AB107" s="38"/>
    </row>
    <row r="108" spans="1:28" ht="13.5" customHeight="1" x14ac:dyDescent="0.25">
      <c r="A108" s="49">
        <f>A106+1</f>
        <v>57</v>
      </c>
      <c r="C108" s="46" t="s">
        <v>25</v>
      </c>
      <c r="D108" s="6" t="s">
        <v>37</v>
      </c>
      <c r="F108" s="40">
        <f>SUM(H108:AB108)</f>
        <v>23898.70049690787</v>
      </c>
      <c r="H108" s="41">
        <v>11249.986855534546</v>
      </c>
      <c r="I108" s="41">
        <v>7961.7237880685179</v>
      </c>
      <c r="J108" s="41">
        <v>3582.2201187226015</v>
      </c>
      <c r="K108" s="41">
        <v>66.124010903873199</v>
      </c>
      <c r="L108" s="41">
        <v>1.3341068741420599</v>
      </c>
      <c r="M108" s="41">
        <v>0</v>
      </c>
      <c r="N108" s="41">
        <v>0</v>
      </c>
      <c r="O108" s="41">
        <v>24.012975034340286</v>
      </c>
      <c r="P108" s="41">
        <v>0</v>
      </c>
      <c r="Q108" s="41">
        <v>580.63875714333403</v>
      </c>
      <c r="R108" s="41">
        <v>67.149577594781078</v>
      </c>
      <c r="S108" s="41">
        <v>19.662249806094447</v>
      </c>
      <c r="T108" s="14"/>
      <c r="U108" s="41">
        <v>0</v>
      </c>
      <c r="V108" s="41">
        <v>341.65550778542661</v>
      </c>
      <c r="W108" s="14">
        <v>4.1925494402146164</v>
      </c>
      <c r="X108" s="14"/>
      <c r="Y108" s="41">
        <v>0</v>
      </c>
      <c r="Z108" s="41">
        <v>0</v>
      </c>
      <c r="AA108" s="41">
        <v>0</v>
      </c>
      <c r="AB108" s="41">
        <v>0</v>
      </c>
    </row>
    <row r="109" spans="1:28" ht="13.5" customHeight="1" x14ac:dyDescent="0.25">
      <c r="A109" s="49">
        <f>A108+1</f>
        <v>58</v>
      </c>
      <c r="C109" s="45"/>
      <c r="D109" s="1"/>
      <c r="F109" s="42">
        <f>SUM(H109:AB109)</f>
        <v>0.99999999999999989</v>
      </c>
      <c r="H109" s="42">
        <f t="shared" ref="H109:AA109" si="56">H108/$F108</f>
        <v>0.47073634221200117</v>
      </c>
      <c r="I109" s="42">
        <f t="shared" si="56"/>
        <v>0.33314463224051216</v>
      </c>
      <c r="J109" s="42">
        <f t="shared" si="56"/>
        <v>0.14989183697189254</v>
      </c>
      <c r="K109" s="42">
        <f t="shared" si="56"/>
        <v>2.7668454572426916E-3</v>
      </c>
      <c r="L109" s="42">
        <f t="shared" si="56"/>
        <v>5.5823406561987463E-5</v>
      </c>
      <c r="M109" s="42">
        <f t="shared" si="56"/>
        <v>0</v>
      </c>
      <c r="N109" s="42">
        <f t="shared" si="56"/>
        <v>0</v>
      </c>
      <c r="O109" s="42">
        <f t="shared" si="56"/>
        <v>1.0047816213876232E-3</v>
      </c>
      <c r="P109" s="42">
        <f t="shared" si="56"/>
        <v>0</v>
      </c>
      <c r="Q109" s="42">
        <f t="shared" si="56"/>
        <v>2.4295829692432856E-2</v>
      </c>
      <c r="R109" s="42">
        <f t="shared" si="56"/>
        <v>2.8097585307397454E-3</v>
      </c>
      <c r="S109" s="42">
        <f t="shared" si="56"/>
        <v>8.2273301046801456E-4</v>
      </c>
      <c r="T109" s="63"/>
      <c r="U109" s="42">
        <f t="shared" si="56"/>
        <v>0</v>
      </c>
      <c r="V109" s="42">
        <f t="shared" si="56"/>
        <v>1.4295986839520068E-2</v>
      </c>
      <c r="W109" s="63">
        <f t="shared" si="56"/>
        <v>1.7543001724119138E-4</v>
      </c>
      <c r="X109" s="63"/>
      <c r="Y109" s="42">
        <f t="shared" si="56"/>
        <v>0</v>
      </c>
      <c r="Z109" s="42">
        <f t="shared" si="56"/>
        <v>0</v>
      </c>
      <c r="AA109" s="42">
        <f t="shared" si="56"/>
        <v>0</v>
      </c>
      <c r="AB109" s="42">
        <f t="shared" ref="AB109" si="57">AB108/$F108</f>
        <v>0</v>
      </c>
    </row>
    <row r="110" spans="1:28" ht="13.5" customHeight="1" x14ac:dyDescent="0.25">
      <c r="C110" s="46"/>
      <c r="D110" s="1"/>
      <c r="Y110" s="38"/>
      <c r="Z110" s="38"/>
      <c r="AA110" s="38"/>
      <c r="AB110" s="38"/>
    </row>
    <row r="111" spans="1:28" ht="13.5" customHeight="1" x14ac:dyDescent="0.25">
      <c r="A111" s="49">
        <f>A109+1</f>
        <v>59</v>
      </c>
      <c r="C111" s="46" t="s">
        <v>11</v>
      </c>
      <c r="D111" s="6" t="s">
        <v>37</v>
      </c>
      <c r="F111" s="40">
        <f>SUM(H111:AB111)</f>
        <v>18268.696690970857</v>
      </c>
      <c r="H111" s="41">
        <v>237.84128507428207</v>
      </c>
      <c r="I111" s="41">
        <v>168.32256264140429</v>
      </c>
      <c r="J111" s="41">
        <v>75.733407294484493</v>
      </c>
      <c r="K111" s="41">
        <v>101.78052373812849</v>
      </c>
      <c r="L111" s="41">
        <v>2.0535066614124515</v>
      </c>
      <c r="M111" s="41">
        <v>0</v>
      </c>
      <c r="N111" s="41">
        <v>0</v>
      </c>
      <c r="O111" s="41">
        <v>36.961659491400518</v>
      </c>
      <c r="P111" s="41">
        <v>0</v>
      </c>
      <c r="Q111" s="41">
        <v>12.275558177616098</v>
      </c>
      <c r="R111" s="41">
        <v>1.4196409317885077</v>
      </c>
      <c r="S111" s="41">
        <v>0.34613850387580758</v>
      </c>
      <c r="T111" s="14"/>
      <c r="U111" s="41">
        <v>33.483526874525722</v>
      </c>
      <c r="V111" s="41">
        <v>7.2231004471070568</v>
      </c>
      <c r="W111" s="14">
        <v>6.4533271822839309</v>
      </c>
      <c r="X111" s="14"/>
      <c r="Y111" s="41">
        <v>17182.018397266049</v>
      </c>
      <c r="Z111" s="41">
        <v>279.71340592387122</v>
      </c>
      <c r="AA111" s="41">
        <v>123.07065076262778</v>
      </c>
      <c r="AB111" s="41">
        <v>0</v>
      </c>
    </row>
    <row r="112" spans="1:28" ht="13.5" customHeight="1" x14ac:dyDescent="0.25">
      <c r="A112" s="49">
        <f>A111+1</f>
        <v>60</v>
      </c>
      <c r="C112" s="45"/>
      <c r="D112" s="1"/>
      <c r="F112" s="42">
        <f>SUM(H112:AB112)</f>
        <v>1</v>
      </c>
      <c r="H112" s="42">
        <f t="shared" ref="H112:AA112" si="58">H111/$F111</f>
        <v>1.3019061463308055E-2</v>
      </c>
      <c r="I112" s="42">
        <f t="shared" si="58"/>
        <v>9.2137148855613894E-3</v>
      </c>
      <c r="J112" s="42">
        <f t="shared" si="58"/>
        <v>4.145528746553391E-3</v>
      </c>
      <c r="K112" s="42">
        <f t="shared" si="58"/>
        <v>5.5713073274916555E-3</v>
      </c>
      <c r="L112" s="42">
        <f t="shared" si="58"/>
        <v>1.1240575593043696E-4</v>
      </c>
      <c r="M112" s="42">
        <f t="shared" si="58"/>
        <v>0</v>
      </c>
      <c r="N112" s="42">
        <f t="shared" si="58"/>
        <v>0</v>
      </c>
      <c r="O112" s="42">
        <f t="shared" si="58"/>
        <v>2.0232236659590772E-3</v>
      </c>
      <c r="P112" s="42">
        <f t="shared" si="58"/>
        <v>0</v>
      </c>
      <c r="Q112" s="42">
        <f t="shared" si="58"/>
        <v>6.7194493319729727E-4</v>
      </c>
      <c r="R112" s="42">
        <f t="shared" si="58"/>
        <v>7.7708933253577562E-5</v>
      </c>
      <c r="S112" s="42">
        <f t="shared" si="58"/>
        <v>1.8947082527615858E-5</v>
      </c>
      <c r="T112" s="63"/>
      <c r="U112" s="42">
        <f t="shared" si="58"/>
        <v>1.8328361043442503E-3</v>
      </c>
      <c r="V112" s="42">
        <f t="shared" si="58"/>
        <v>3.9538126716379341E-4</v>
      </c>
      <c r="W112" s="63">
        <f t="shared" si="58"/>
        <v>3.5324507771117747E-4</v>
      </c>
      <c r="X112" s="63"/>
      <c r="Y112" s="42">
        <f t="shared" si="58"/>
        <v>0.9405169229044188</v>
      </c>
      <c r="Z112" s="42">
        <f t="shared" si="58"/>
        <v>1.5311076135065349E-2</v>
      </c>
      <c r="AA112" s="42">
        <f t="shared" si="58"/>
        <v>6.7366957175141219E-3</v>
      </c>
      <c r="AB112" s="42">
        <f t="shared" ref="AB112" si="59">AB111/$F111</f>
        <v>0</v>
      </c>
    </row>
    <row r="113" spans="3:28" ht="13.5" customHeight="1" x14ac:dyDescent="0.25">
      <c r="C113" s="46"/>
      <c r="D113" s="1"/>
      <c r="Y113" s="38"/>
      <c r="Z113" s="38"/>
      <c r="AA113" s="38"/>
      <c r="AB113" s="38"/>
    </row>
  </sheetData>
  <mergeCells count="6">
    <mergeCell ref="H9:S9"/>
    <mergeCell ref="U9:W9"/>
    <mergeCell ref="Y9:AB9"/>
    <mergeCell ref="H68:S68"/>
    <mergeCell ref="U68:W68"/>
    <mergeCell ref="Y68:AB68"/>
  </mergeCells>
  <pageMargins left="0.7" right="0.7" top="0.75" bottom="0.75" header="0.3" footer="0.3"/>
  <pageSetup scale="65" firstPageNumber="11" fitToHeight="0" pageOrder="overThenDown" orientation="landscape" useFirstPageNumber="1" r:id="rId1"/>
  <headerFooter>
    <oddHeader>&amp;R&amp;"Arial,Regular"&amp;10Filed: 2022-11-30
EB-2022-0200
Exhibit 7
Tab 3
Schedule 1
Attachment 12
Page &amp;P of 14</oddHeader>
  </headerFooter>
  <rowBreaks count="1" manualBreakCount="1">
    <brk id="59" max="16383" man="1"/>
  </rowBreaks>
  <colBreaks count="1" manualBreakCount="1">
    <brk id="1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0BE82757-D24F-43E8-B976-22F7FF463C1C}"/>
</file>

<file path=customXml/itemProps2.xml><?xml version="1.0" encoding="utf-8"?>
<ds:datastoreItem xmlns:ds="http://schemas.openxmlformats.org/officeDocument/2006/customXml" ds:itemID="{CF714DB2-9CB9-4CB8-8B36-8E62ED22965D}"/>
</file>

<file path=customXml/itemProps3.xml><?xml version="1.0" encoding="utf-8"?>
<ds:datastoreItem xmlns:ds="http://schemas.openxmlformats.org/officeDocument/2006/customXml" ds:itemID="{366F598C-5224-430B-B97A-0D86E7422519}"/>
</file>

<file path=customXml/itemProps4.xml><?xml version="1.0" encoding="utf-8"?>
<ds:datastoreItem xmlns:ds="http://schemas.openxmlformats.org/officeDocument/2006/customXml" ds:itemID="{DFF635B8-CE88-4356-A9F6-7FCEA1D1CE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2022-11-29T19:16:28Z</dcterms:created>
  <dcterms:modified xsi:type="dcterms:W3CDTF">2022-11-29T19:17:39Z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2022-11-29T19:16:30Z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2d4b08a2-786d-46e1-98eb-8bd5e8700e84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