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34CD152F-7D4B-41F5-A131-3790B06B15CF}" xr6:coauthVersionLast="47" xr6:coauthVersionMax="47" xr10:uidLastSave="{00000000-0000-0000-0000-000000000000}"/>
  <bookViews>
    <workbookView xWindow="-120" yWindow="-120" windowWidth="29040" windowHeight="15840" xr2:uid="{65FFC26E-9889-4BC8-BDF9-4CC3EFF42D22}"/>
  </bookViews>
  <sheets>
    <sheet name="Sheet1" sheetId="1" r:id="rId1"/>
  </sheets>
  <definedNames>
    <definedName name="_xlnm.Print_Area" localSheetId="0">Sheet1!$A$1:$J$47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H34" i="1"/>
  <c r="H33" i="1"/>
  <c r="J33" i="1"/>
  <c r="G35" i="1"/>
  <c r="H31" i="1"/>
  <c r="F35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30" i="1" s="1"/>
  <c r="A31" i="1" s="1"/>
  <c r="A32" i="1" s="1"/>
  <c r="A33" i="1" s="1"/>
  <c r="A34" i="1" s="1"/>
  <c r="A35" i="1" s="1"/>
  <c r="A37" i="1" s="1"/>
  <c r="A39" i="1" s="1"/>
  <c r="J37" i="1" l="1"/>
  <c r="J31" i="1"/>
  <c r="H18" i="1"/>
  <c r="H22" i="1"/>
  <c r="H25" i="1"/>
  <c r="J32" i="1"/>
  <c r="J34" i="1"/>
  <c r="J17" i="1"/>
  <c r="F27" i="1"/>
  <c r="F39" i="1" s="1"/>
  <c r="J22" i="1"/>
  <c r="J16" i="1"/>
  <c r="J23" i="1"/>
  <c r="J30" i="1"/>
  <c r="J26" i="1"/>
  <c r="J18" i="1"/>
  <c r="J19" i="1"/>
  <c r="H26" i="1"/>
  <c r="E35" i="1"/>
  <c r="J35" i="1" s="1"/>
  <c r="J21" i="1"/>
  <c r="H32" i="1"/>
  <c r="E27" i="1"/>
  <c r="H16" i="1"/>
  <c r="H17" i="1"/>
  <c r="H23" i="1"/>
  <c r="J24" i="1"/>
  <c r="H30" i="1"/>
  <c r="H35" i="1" l="1"/>
  <c r="G27" i="1"/>
  <c r="G39" i="1" s="1"/>
  <c r="H19" i="1"/>
  <c r="J25" i="1"/>
  <c r="J20" i="1"/>
  <c r="H21" i="1"/>
  <c r="H24" i="1"/>
  <c r="H20" i="1"/>
  <c r="H27" i="1" s="1"/>
  <c r="E39" i="1"/>
  <c r="J27" i="1"/>
  <c r="J39" i="1" l="1"/>
  <c r="H39" i="1"/>
</calcChain>
</file>

<file path=xl/sharedStrings.xml><?xml version="1.0" encoding="utf-8"?>
<sst xmlns="http://schemas.openxmlformats.org/spreadsheetml/2006/main" count="45" uniqueCount="45">
  <si>
    <t>Fixed recovery calculated as customer charge plus demand charge divided by total delivery revenue.</t>
  </si>
  <si>
    <t>(1)</t>
  </si>
  <si>
    <t>Notes:</t>
  </si>
  <si>
    <t>Total</t>
  </si>
  <si>
    <t>Non-Utility Cross Charge</t>
  </si>
  <si>
    <t>Rate E82</t>
  </si>
  <si>
    <t>Rate E80</t>
  </si>
  <si>
    <t>Rate E72</t>
  </si>
  <si>
    <t>Rate E70</t>
  </si>
  <si>
    <t>Rate E60</t>
  </si>
  <si>
    <t>Rate E64</t>
  </si>
  <si>
    <t>Rate E62</t>
  </si>
  <si>
    <t>Rate E38</t>
  </si>
  <si>
    <t>Rate E34</t>
  </si>
  <si>
    <t>Rate E30</t>
  </si>
  <si>
    <t>Rate E24</t>
  </si>
  <si>
    <t>Rate E22</t>
  </si>
  <si>
    <t>Rate E20</t>
  </si>
  <si>
    <t>Rate E10</t>
  </si>
  <si>
    <t>Rate E02</t>
  </si>
  <si>
    <t>Rate E01</t>
  </si>
  <si>
    <t>(e)</t>
  </si>
  <si>
    <t>(c)</t>
  </si>
  <si>
    <t>(b)</t>
  </si>
  <si>
    <t>(a)</t>
  </si>
  <si>
    <t>Volumetric Charges</t>
  </si>
  <si>
    <t>Demand Charges</t>
  </si>
  <si>
    <t>Customer Charges</t>
  </si>
  <si>
    <t>Particulars ($ millions)</t>
  </si>
  <si>
    <t>Line
No.</t>
  </si>
  <si>
    <t>Harmonized Rate Classes</t>
  </si>
  <si>
    <t>(2)</t>
  </si>
  <si>
    <t>In-franchise</t>
  </si>
  <si>
    <t>Ex-franchise</t>
  </si>
  <si>
    <t>Total Ex-franchise</t>
  </si>
  <si>
    <t>Fixed Variable Recovery of Delivery Revenue</t>
  </si>
  <si>
    <t>Fixed Recovery %
 Delivery Revenue (2) (3)</t>
  </si>
  <si>
    <t>2024 Proposed Delivery Revenue</t>
  </si>
  <si>
    <t>Total (1)</t>
  </si>
  <si>
    <t>Proposed 
Revenue</t>
  </si>
  <si>
    <t>(d) = (a+b+c)</t>
  </si>
  <si>
    <t>(3)</t>
  </si>
  <si>
    <t>Fixed cost recovery may be over 100% of the total delivery revenue due to the gas supply optimization credits included in volumetric charge revenue, which are categorized as a delivery cost. The total recovery of both delivery and gas costs equals 100% for all rate classes.</t>
  </si>
  <si>
    <t>Total In-franchise</t>
  </si>
  <si>
    <t>Exhibit 8, Tab 2, Schedule 9, Attachment 1, p.2, column (h).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</si>
</sst>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_);\(#,##0\);\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quotePrefix="1" applyFont="1" applyAlignment="1">
      <alignment horizontal="center" vertical="top"/>
    </xf>
    <xf numFmtId="9" fontId="2" fillId="0" borderId="0" xfId="2" applyFont="1" applyAlignment="1">
      <alignment horizontal="center"/>
    </xf>
    <xf numFmtId="9" fontId="2" fillId="0" borderId="2" xfId="2" applyFont="1" applyBorder="1" applyAlignment="1">
      <alignment horizontal="center"/>
    </xf>
    <xf numFmtId="9" fontId="2" fillId="0" borderId="1" xfId="2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quotePrefix="1" applyNumberFormat="1" applyFont="1" applyAlignment="1">
      <alignment horizontal="center" wrapText="1"/>
    </xf>
    <xf numFmtId="165" fontId="2" fillId="0" borderId="0" xfId="0" applyNumberFormat="1" applyFont="1"/>
    <xf numFmtId="165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6">
    <cellStyle name="Comma" xfId="1" builtinId="3"/>
    <cellStyle name="Comma 10" xfId="5" xr:uid="{44AB47D7-744C-43E4-B647-58A01146AB93}"/>
    <cellStyle name="Normal" xfId="0" builtinId="0"/>
    <cellStyle name="Normal 4 3" xfId="3" xr:uid="{1FAFC43C-CBE3-456F-91C6-700A2DB21F4D}"/>
    <cellStyle name="Normal 60" xfId="4" xr:uid="{D20E51C5-1744-4E06-BF80-9DEB663CDD3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47168-5D88-44C9-9F51-CF08E669B8E5}">
  <sheetPr>
    <pageSetUpPr fitToPage="1"/>
  </sheetPr>
  <dimension ref="A1:J47"/>
  <sheetViews>
    <sheetView tabSelected="1" view="pageLayout" zoomScale="80" zoomScaleNormal="80" zoomScalePageLayoutView="80" workbookViewId="0"/>
  </sheetViews>
  <sheetFormatPr defaultColWidth="7.42578125" defaultRowHeight="13.5" customHeight="1" x14ac:dyDescent="0.2"/>
  <cols>
    <col min="1" max="1" width="5.5703125" style="5" customWidth="1"/>
    <col min="2" max="2" width="1.7109375" style="5" customWidth="1"/>
    <col min="3" max="3" width="21" style="5" customWidth="1"/>
    <col min="4" max="4" width="1.7109375" style="5" customWidth="1"/>
    <col min="5" max="8" width="10.140625" style="1" customWidth="1"/>
    <col min="9" max="9" width="1.7109375" style="1" customWidth="1"/>
    <col min="10" max="10" width="16.85546875" style="1" customWidth="1"/>
    <col min="11" max="16384" width="7.42578125" style="1"/>
  </cols>
  <sheetData>
    <row r="1" spans="1:10" ht="13.5" customHeight="1" x14ac:dyDescent="0.2">
      <c r="J1" s="4"/>
    </row>
    <row r="2" spans="1:10" ht="13.5" customHeight="1" x14ac:dyDescent="0.2">
      <c r="J2" s="4"/>
    </row>
    <row r="3" spans="1:10" ht="13.5" customHeight="1" x14ac:dyDescent="0.2">
      <c r="J3" s="4"/>
    </row>
    <row r="4" spans="1:10" ht="13.5" customHeight="1" x14ac:dyDescent="0.2">
      <c r="J4" s="4"/>
    </row>
    <row r="5" spans="1:10" ht="13.5" customHeight="1" x14ac:dyDescent="0.2">
      <c r="J5" s="3"/>
    </row>
    <row r="6" spans="1:10" ht="13.5" customHeight="1" x14ac:dyDescent="0.2">
      <c r="A6" s="39" t="s">
        <v>35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3.5" customHeight="1" x14ac:dyDescent="0.2">
      <c r="A7" s="39" t="s">
        <v>30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ht="13.5" customHeigh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</row>
    <row r="9" spans="1:10" ht="13.5" customHeight="1" x14ac:dyDescent="0.2">
      <c r="A9" s="6"/>
      <c r="B9" s="6"/>
      <c r="C9" s="6"/>
      <c r="D9" s="6"/>
      <c r="E9" s="6"/>
      <c r="F9" s="6"/>
      <c r="G9" s="6"/>
      <c r="J9" s="36" t="s">
        <v>36</v>
      </c>
    </row>
    <row r="10" spans="1:10" ht="13.5" customHeight="1" x14ac:dyDescent="0.2">
      <c r="A10" s="6"/>
      <c r="B10" s="6"/>
      <c r="C10" s="6"/>
      <c r="D10" s="6"/>
      <c r="J10" s="36"/>
    </row>
    <row r="11" spans="1:10" ht="13.5" customHeight="1" x14ac:dyDescent="0.2">
      <c r="A11" s="6"/>
      <c r="B11" s="6"/>
      <c r="C11" s="6"/>
      <c r="D11" s="6"/>
      <c r="E11" s="38" t="s">
        <v>37</v>
      </c>
      <c r="F11" s="38"/>
      <c r="G11" s="38"/>
      <c r="H11" s="38"/>
      <c r="J11" s="37"/>
    </row>
    <row r="12" spans="1:10" ht="25.5" x14ac:dyDescent="0.2">
      <c r="A12" s="7" t="s">
        <v>29</v>
      </c>
      <c r="B12" s="8"/>
      <c r="C12" s="9" t="s">
        <v>28</v>
      </c>
      <c r="D12" s="10"/>
      <c r="E12" s="7" t="s">
        <v>27</v>
      </c>
      <c r="F12" s="7" t="s">
        <v>26</v>
      </c>
      <c r="G12" s="7" t="s">
        <v>25</v>
      </c>
      <c r="H12" s="7" t="s">
        <v>38</v>
      </c>
      <c r="J12" s="11" t="s">
        <v>39</v>
      </c>
    </row>
    <row r="13" spans="1:10" ht="13.5" customHeight="1" x14ac:dyDescent="0.2">
      <c r="A13" s="6"/>
      <c r="B13" s="6"/>
      <c r="C13" s="6"/>
      <c r="D13" s="6"/>
      <c r="E13" s="12" t="s">
        <v>24</v>
      </c>
      <c r="F13" s="12" t="s">
        <v>23</v>
      </c>
      <c r="G13" s="12" t="s">
        <v>22</v>
      </c>
      <c r="H13" s="12" t="s">
        <v>40</v>
      </c>
      <c r="J13" s="12" t="s">
        <v>21</v>
      </c>
    </row>
    <row r="14" spans="1:10" ht="13.5" customHeight="1" x14ac:dyDescent="0.2">
      <c r="A14" s="6"/>
      <c r="B14" s="6"/>
      <c r="C14" s="6"/>
      <c r="D14" s="6"/>
      <c r="E14" s="12"/>
      <c r="F14" s="12"/>
      <c r="G14" s="12"/>
      <c r="H14" s="12"/>
    </row>
    <row r="15" spans="1:10" ht="13.5" customHeight="1" x14ac:dyDescent="0.2">
      <c r="A15" s="6"/>
      <c r="B15" s="6"/>
      <c r="C15" s="13" t="s">
        <v>32</v>
      </c>
      <c r="D15" s="6"/>
      <c r="E15" s="12"/>
      <c r="F15" s="12"/>
      <c r="G15" s="12"/>
      <c r="H15" s="12"/>
    </row>
    <row r="16" spans="1:10" ht="13.5" customHeight="1" x14ac:dyDescent="0.2">
      <c r="A16" s="5">
        <v>1</v>
      </c>
      <c r="C16" s="14" t="s">
        <v>20</v>
      </c>
      <c r="D16" s="14"/>
      <c r="E16" s="27">
        <v>1302883.120755211</v>
      </c>
      <c r="F16" s="27">
        <v>748170.43993515591</v>
      </c>
      <c r="G16" s="28">
        <v>5589.3116733329371</v>
      </c>
      <c r="H16" s="28">
        <f>SUM(E16:G16)</f>
        <v>2056642.8723636998</v>
      </c>
      <c r="J16" s="24">
        <f t="shared" ref="J16:J27" si="0">(E16+F16)/SUM(E16:G16)</f>
        <v>0.9972823129633055</v>
      </c>
    </row>
    <row r="17" spans="1:10" ht="13.5" customHeight="1" x14ac:dyDescent="0.2">
      <c r="A17" s="5">
        <f>A16+1</f>
        <v>2</v>
      </c>
      <c r="C17" s="14" t="s">
        <v>19</v>
      </c>
      <c r="D17" s="14"/>
      <c r="E17" s="27">
        <v>29697.308548305697</v>
      </c>
      <c r="F17" s="27">
        <v>552005.86133033899</v>
      </c>
      <c r="G17" s="28">
        <v>921.42122942954302</v>
      </c>
      <c r="H17" s="28">
        <f t="shared" ref="H17:H26" si="1">SUM(E17:G17)</f>
        <v>582624.59110807418</v>
      </c>
      <c r="J17" s="24">
        <f t="shared" si="0"/>
        <v>0.99841849924721315</v>
      </c>
    </row>
    <row r="18" spans="1:10" ht="13.5" customHeight="1" x14ac:dyDescent="0.2">
      <c r="A18" s="5">
        <f t="shared" ref="A18:A27" si="2">A17+1</f>
        <v>3</v>
      </c>
      <c r="C18" s="14" t="s">
        <v>18</v>
      </c>
      <c r="D18" s="14"/>
      <c r="E18" s="27">
        <v>4590</v>
      </c>
      <c r="F18" s="27">
        <v>113371.17755012543</v>
      </c>
      <c r="G18" s="28">
        <v>-1367.2871912945411</v>
      </c>
      <c r="H18" s="28">
        <f t="shared" si="1"/>
        <v>116593.89035883089</v>
      </c>
      <c r="J18" s="24">
        <f t="shared" si="0"/>
        <v>1.011726919713259</v>
      </c>
    </row>
    <row r="19" spans="1:10" ht="13.5" customHeight="1" x14ac:dyDescent="0.2">
      <c r="A19" s="5">
        <f t="shared" si="2"/>
        <v>4</v>
      </c>
      <c r="C19" s="14" t="s">
        <v>17</v>
      </c>
      <c r="D19" s="14"/>
      <c r="E19" s="27">
        <v>2880</v>
      </c>
      <c r="F19" s="27">
        <v>65353.466796708475</v>
      </c>
      <c r="G19" s="29">
        <v>5.0614235038665356</v>
      </c>
      <c r="H19" s="28">
        <f t="shared" si="1"/>
        <v>68238.528220212334</v>
      </c>
      <c r="J19" s="24">
        <f t="shared" si="0"/>
        <v>0.9999258274813968</v>
      </c>
    </row>
    <row r="20" spans="1:10" ht="13.5" customHeight="1" x14ac:dyDescent="0.2">
      <c r="A20" s="5">
        <f t="shared" si="2"/>
        <v>5</v>
      </c>
      <c r="C20" s="14" t="s">
        <v>16</v>
      </c>
      <c r="D20" s="14"/>
      <c r="E20" s="27">
        <v>882</v>
      </c>
      <c r="F20" s="27">
        <v>9272.3598762959227</v>
      </c>
      <c r="G20" s="28">
        <v>0</v>
      </c>
      <c r="H20" s="28">
        <f t="shared" si="1"/>
        <v>10154.359876295923</v>
      </c>
      <c r="J20" s="24">
        <f t="shared" si="0"/>
        <v>1</v>
      </c>
    </row>
    <row r="21" spans="1:10" ht="13.5" customHeight="1" x14ac:dyDescent="0.2">
      <c r="A21" s="5">
        <f t="shared" si="2"/>
        <v>6</v>
      </c>
      <c r="C21" s="14" t="s">
        <v>15</v>
      </c>
      <c r="D21" s="14"/>
      <c r="E21" s="27">
        <v>2525.2853305289391</v>
      </c>
      <c r="F21" s="27">
        <v>45523.338535119961</v>
      </c>
      <c r="G21" s="28">
        <v>0</v>
      </c>
      <c r="H21" s="28">
        <f t="shared" si="1"/>
        <v>48048.6238656489</v>
      </c>
      <c r="J21" s="24">
        <f t="shared" si="0"/>
        <v>1</v>
      </c>
    </row>
    <row r="22" spans="1:10" ht="13.5" customHeight="1" x14ac:dyDescent="0.2">
      <c r="A22" s="5">
        <f t="shared" si="2"/>
        <v>7</v>
      </c>
      <c r="C22" s="14" t="s">
        <v>14</v>
      </c>
      <c r="D22" s="14"/>
      <c r="E22" s="27">
        <v>312</v>
      </c>
      <c r="F22" s="27">
        <v>4722.112360082202</v>
      </c>
      <c r="G22" s="28">
        <v>-158.08683011551329</v>
      </c>
      <c r="H22" s="28">
        <f t="shared" si="1"/>
        <v>4876.0255299666887</v>
      </c>
      <c r="J22" s="24">
        <f t="shared" si="0"/>
        <v>1.032421247416355</v>
      </c>
    </row>
    <row r="23" spans="1:10" ht="13.5" customHeight="1" x14ac:dyDescent="0.2">
      <c r="A23" s="5">
        <f t="shared" si="2"/>
        <v>8</v>
      </c>
      <c r="C23" s="14" t="s">
        <v>13</v>
      </c>
      <c r="D23" s="14"/>
      <c r="E23" s="27">
        <v>246</v>
      </c>
      <c r="F23" s="27">
        <v>1331.10796718252</v>
      </c>
      <c r="G23" s="28">
        <v>-10.56499511550237</v>
      </c>
      <c r="H23" s="28">
        <f t="shared" si="1"/>
        <v>1566.5429720670177</v>
      </c>
      <c r="J23" s="24">
        <f t="shared" si="0"/>
        <v>1.006744146380844</v>
      </c>
    </row>
    <row r="24" spans="1:10" ht="13.5" customHeight="1" x14ac:dyDescent="0.2">
      <c r="A24" s="5">
        <f t="shared" si="2"/>
        <v>9</v>
      </c>
      <c r="C24" s="14" t="s">
        <v>12</v>
      </c>
      <c r="D24" s="14"/>
      <c r="E24" s="27">
        <v>0</v>
      </c>
      <c r="F24" s="27">
        <v>2022.4671702802773</v>
      </c>
      <c r="G24" s="28">
        <v>0</v>
      </c>
      <c r="H24" s="28">
        <f t="shared" si="1"/>
        <v>2022.4671702802773</v>
      </c>
      <c r="J24" s="24">
        <f t="shared" si="0"/>
        <v>1</v>
      </c>
    </row>
    <row r="25" spans="1:10" ht="13.5" customHeight="1" x14ac:dyDescent="0.2">
      <c r="A25" s="5">
        <f t="shared" si="2"/>
        <v>10</v>
      </c>
      <c r="C25" s="14" t="s">
        <v>11</v>
      </c>
      <c r="D25" s="14"/>
      <c r="E25" s="27">
        <v>30</v>
      </c>
      <c r="F25" s="27">
        <v>6191.8790736241826</v>
      </c>
      <c r="G25" s="28">
        <v>71.968411920920516</v>
      </c>
      <c r="H25" s="28">
        <f t="shared" si="1"/>
        <v>6293.8474855451032</v>
      </c>
      <c r="J25" s="24">
        <f t="shared" si="0"/>
        <v>0.98856527551927365</v>
      </c>
    </row>
    <row r="26" spans="1:10" ht="13.5" customHeight="1" x14ac:dyDescent="0.2">
      <c r="A26" s="5">
        <f t="shared" si="2"/>
        <v>11</v>
      </c>
      <c r="C26" s="14" t="s">
        <v>10</v>
      </c>
      <c r="D26" s="14"/>
      <c r="E26" s="30">
        <v>383.26383584159083</v>
      </c>
      <c r="F26" s="30">
        <v>8597.1817848835217</v>
      </c>
      <c r="G26" s="30">
        <v>0</v>
      </c>
      <c r="H26" s="28">
        <f t="shared" si="1"/>
        <v>8980.4456207251133</v>
      </c>
      <c r="J26" s="24">
        <f t="shared" si="0"/>
        <v>1</v>
      </c>
    </row>
    <row r="27" spans="1:10" ht="13.5" customHeight="1" x14ac:dyDescent="0.2">
      <c r="A27" s="5">
        <f t="shared" si="2"/>
        <v>12</v>
      </c>
      <c r="C27" s="15" t="s">
        <v>43</v>
      </c>
      <c r="D27" s="14"/>
      <c r="E27" s="31">
        <f>SUM(E16:E26)</f>
        <v>1344428.978469887</v>
      </c>
      <c r="F27" s="31">
        <f t="shared" ref="F27:H27" si="3">SUM(F16:F26)</f>
        <v>1556561.3923797975</v>
      </c>
      <c r="G27" s="31">
        <f t="shared" si="3"/>
        <v>5051.8237216617099</v>
      </c>
      <c r="H27" s="31">
        <f t="shared" si="3"/>
        <v>2906042.1945713465</v>
      </c>
      <c r="J27" s="25">
        <f t="shared" si="0"/>
        <v>0.99826161377453537</v>
      </c>
    </row>
    <row r="28" spans="1:10" ht="13.5" customHeight="1" x14ac:dyDescent="0.2">
      <c r="C28" s="14"/>
      <c r="D28" s="14"/>
      <c r="E28" s="27"/>
      <c r="F28" s="27"/>
      <c r="G28" s="28"/>
      <c r="H28" s="28"/>
      <c r="J28" s="24"/>
    </row>
    <row r="29" spans="1:10" ht="13.5" customHeight="1" x14ac:dyDescent="0.2">
      <c r="C29" s="16" t="s">
        <v>33</v>
      </c>
      <c r="D29" s="14"/>
      <c r="E29" s="27"/>
      <c r="F29" s="27"/>
      <c r="G29" s="28"/>
      <c r="H29" s="28"/>
      <c r="J29" s="24"/>
    </row>
    <row r="30" spans="1:10" ht="13.5" customHeight="1" x14ac:dyDescent="0.2">
      <c r="A30" s="5">
        <f>A27+1</f>
        <v>13</v>
      </c>
      <c r="C30" s="14" t="s">
        <v>9</v>
      </c>
      <c r="D30" s="14"/>
      <c r="E30" s="27">
        <v>25.345637999999994</v>
      </c>
      <c r="F30" s="27">
        <v>259.56962364433622</v>
      </c>
      <c r="G30" s="28">
        <v>0</v>
      </c>
      <c r="H30" s="28">
        <f>SUM(E30:G30)</f>
        <v>284.91526164433623</v>
      </c>
      <c r="J30" s="24">
        <f t="shared" ref="J30:J35" si="4">(E30+F30)/SUM(E30:G30)</f>
        <v>1</v>
      </c>
    </row>
    <row r="31" spans="1:10" ht="13.5" customHeight="1" x14ac:dyDescent="0.2">
      <c r="A31" s="5">
        <f>A30+1</f>
        <v>14</v>
      </c>
      <c r="C31" s="14" t="s">
        <v>8</v>
      </c>
      <c r="D31" s="14"/>
      <c r="E31" s="27">
        <v>0</v>
      </c>
      <c r="F31" s="27">
        <v>136987.184894362</v>
      </c>
      <c r="G31" s="28">
        <v>0</v>
      </c>
      <c r="H31" s="28">
        <f t="shared" ref="H31:H34" si="5">SUM(E31:G31)</f>
        <v>136987.184894362</v>
      </c>
      <c r="J31" s="24">
        <f t="shared" si="4"/>
        <v>1</v>
      </c>
    </row>
    <row r="32" spans="1:10" ht="13.5" customHeight="1" x14ac:dyDescent="0.2">
      <c r="A32" s="5">
        <f t="shared" ref="A32:A35" si="6">A31+1</f>
        <v>15</v>
      </c>
      <c r="C32" s="14" t="s">
        <v>7</v>
      </c>
      <c r="D32" s="14"/>
      <c r="E32" s="27">
        <v>40.058490161305784</v>
      </c>
      <c r="F32" s="27">
        <v>160.0910441769214</v>
      </c>
      <c r="G32" s="28">
        <v>230.22585596137091</v>
      </c>
      <c r="H32" s="28">
        <f t="shared" si="5"/>
        <v>430.37539029959805</v>
      </c>
      <c r="J32" s="24">
        <f t="shared" si="4"/>
        <v>0.46505803735407986</v>
      </c>
    </row>
    <row r="33" spans="1:10" ht="13.5" customHeight="1" x14ac:dyDescent="0.2">
      <c r="A33" s="5">
        <f t="shared" si="6"/>
        <v>16</v>
      </c>
      <c r="C33" s="14" t="s">
        <v>6</v>
      </c>
      <c r="D33" s="14"/>
      <c r="E33" s="27">
        <v>483.0681851386002</v>
      </c>
      <c r="F33" s="27">
        <v>0</v>
      </c>
      <c r="G33" s="28">
        <v>289.6950275601626</v>
      </c>
      <c r="H33" s="28">
        <f t="shared" si="5"/>
        <v>772.7632126987628</v>
      </c>
      <c r="J33" s="24">
        <f t="shared" si="4"/>
        <v>0.62511798853824196</v>
      </c>
    </row>
    <row r="34" spans="1:10" ht="13.5" customHeight="1" x14ac:dyDescent="0.2">
      <c r="A34" s="5">
        <f t="shared" si="6"/>
        <v>17</v>
      </c>
      <c r="C34" s="14" t="s">
        <v>5</v>
      </c>
      <c r="D34" s="14"/>
      <c r="E34" s="28">
        <v>3560.977942268019</v>
      </c>
      <c r="F34" s="28">
        <v>0</v>
      </c>
      <c r="G34" s="28">
        <v>0</v>
      </c>
      <c r="H34" s="28">
        <f t="shared" si="5"/>
        <v>3560.977942268019</v>
      </c>
      <c r="J34" s="24">
        <f t="shared" si="4"/>
        <v>1</v>
      </c>
    </row>
    <row r="35" spans="1:10" ht="13.5" customHeight="1" x14ac:dyDescent="0.2">
      <c r="A35" s="5">
        <f t="shared" si="6"/>
        <v>18</v>
      </c>
      <c r="C35" s="15" t="s">
        <v>34</v>
      </c>
      <c r="D35" s="15"/>
      <c r="E35" s="31">
        <f>SUM(E30:E34)</f>
        <v>4109.4502555679246</v>
      </c>
      <c r="F35" s="31">
        <f>SUM(F30:F34)</f>
        <v>137406.84556218327</v>
      </c>
      <c r="G35" s="31">
        <f>SUM(G30:G34)</f>
        <v>519.92088352153348</v>
      </c>
      <c r="H35" s="31">
        <f>SUM(H30:H34)</f>
        <v>142036.21670127273</v>
      </c>
      <c r="J35" s="25">
        <f t="shared" si="4"/>
        <v>0.99633951892273354</v>
      </c>
    </row>
    <row r="36" spans="1:10" ht="13.5" customHeight="1" x14ac:dyDescent="0.2">
      <c r="C36" s="13"/>
      <c r="D36" s="13"/>
      <c r="E36" s="32"/>
      <c r="F36" s="32"/>
      <c r="G36" s="33"/>
      <c r="H36" s="34"/>
      <c r="J36" s="5"/>
    </row>
    <row r="37" spans="1:10" ht="13.5" customHeight="1" x14ac:dyDescent="0.2">
      <c r="A37" s="5">
        <f>A35+1</f>
        <v>19</v>
      </c>
      <c r="C37" s="17" t="s">
        <v>4</v>
      </c>
      <c r="D37" s="14"/>
      <c r="E37" s="31">
        <v>429.28710039746056</v>
      </c>
      <c r="F37" s="31">
        <v>892.06154171036906</v>
      </c>
      <c r="G37" s="31">
        <v>397.06278780993284</v>
      </c>
      <c r="H37" s="31">
        <f>SUM(E37:G37)</f>
        <v>1718.4114299177625</v>
      </c>
      <c r="J37" s="25">
        <f>(E37+F37)/SUM(E37:G37)</f>
        <v>0.76893613432905594</v>
      </c>
    </row>
    <row r="38" spans="1:10" ht="13.5" customHeight="1" x14ac:dyDescent="0.2">
      <c r="C38" s="13"/>
      <c r="D38" s="13"/>
      <c r="E38" s="32"/>
      <c r="F38" s="32"/>
      <c r="G38" s="33"/>
      <c r="H38" s="34"/>
      <c r="J38" s="5"/>
    </row>
    <row r="39" spans="1:10" ht="13.5" customHeight="1" thickBot="1" x14ac:dyDescent="0.25">
      <c r="A39" s="5">
        <f>A37+1</f>
        <v>20</v>
      </c>
      <c r="C39" s="15" t="s">
        <v>3</v>
      </c>
      <c r="D39" s="13"/>
      <c r="E39" s="35">
        <f t="shared" ref="E39:G39" si="7">E27+E35+E37</f>
        <v>1348967.7158258525</v>
      </c>
      <c r="F39" s="35">
        <f t="shared" si="7"/>
        <v>1694860.2994836911</v>
      </c>
      <c r="G39" s="35">
        <f t="shared" si="7"/>
        <v>5968.8073929931761</v>
      </c>
      <c r="H39" s="35">
        <f>H27+H35+H37</f>
        <v>3049796.8227025373</v>
      </c>
      <c r="J39" s="26">
        <f>(E39+F39)/SUM(E39:G39)</f>
        <v>0.99804288359520821</v>
      </c>
    </row>
    <row r="40" spans="1:10" ht="13.5" customHeight="1" thickTop="1" x14ac:dyDescent="0.2">
      <c r="C40" s="15"/>
      <c r="D40" s="13"/>
      <c r="E40" s="5"/>
      <c r="F40" s="5"/>
      <c r="G40" s="12"/>
    </row>
    <row r="41" spans="1:10" ht="13.5" customHeight="1" x14ac:dyDescent="0.2">
      <c r="I41" s="2"/>
    </row>
    <row r="42" spans="1:10" ht="13.5" customHeight="1" x14ac:dyDescent="0.2">
      <c r="A42" s="13" t="s">
        <v>2</v>
      </c>
    </row>
    <row r="43" spans="1:10" ht="13.5" customHeight="1" x14ac:dyDescent="0.2">
      <c r="A43" s="18" t="s">
        <v>1</v>
      </c>
      <c r="C43" s="20" t="s">
        <v>44</v>
      </c>
      <c r="D43" s="21"/>
      <c r="E43" s="21"/>
      <c r="F43" s="21"/>
      <c r="G43" s="22"/>
    </row>
    <row r="44" spans="1:10" ht="13.5" customHeight="1" x14ac:dyDescent="0.2">
      <c r="A44" s="18" t="s">
        <v>31</v>
      </c>
      <c r="C44" s="15" t="s">
        <v>0</v>
      </c>
      <c r="D44" s="15"/>
      <c r="E44" s="15"/>
      <c r="F44" s="15"/>
      <c r="G44" s="15"/>
      <c r="H44" s="15"/>
      <c r="I44" s="15"/>
      <c r="J44" s="15"/>
    </row>
    <row r="45" spans="1:10" ht="40.5" customHeight="1" x14ac:dyDescent="0.2">
      <c r="A45" s="23" t="s">
        <v>41</v>
      </c>
      <c r="C45" s="40" t="s">
        <v>42</v>
      </c>
      <c r="D45" s="40"/>
      <c r="E45" s="40"/>
      <c r="F45" s="40"/>
      <c r="G45" s="40"/>
      <c r="H45" s="40"/>
      <c r="I45" s="40"/>
      <c r="J45" s="40"/>
    </row>
    <row r="46" spans="1:10" ht="13.5" customHeight="1" x14ac:dyDescent="0.2">
      <c r="C46" s="15"/>
    </row>
    <row r="47" spans="1:10" ht="13.5" customHeight="1" x14ac:dyDescent="0.2">
      <c r="C47" s="15"/>
    </row>
  </sheetData>
  <mergeCells count="5">
    <mergeCell ref="J9:J11"/>
    <mergeCell ref="E11:H11"/>
    <mergeCell ref="A6:J6"/>
    <mergeCell ref="A7:J7"/>
    <mergeCell ref="C45:J45"/>
  </mergeCells>
  <pageMargins left="0.7" right="0.7" top="0.75" bottom="0.75" header="0.3" footer="0.3"/>
  <pageSetup orientation="portrait" r:id="rId1"/>
  <headerFooter>
    <oddHeader>&amp;R&amp;"Arial,Regular"&amp;10Filed: 2022-11-30
EB-2022-0200
Exhibit 8
Tab 1
Schedule 1
Attachment 2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E71F7704-A431-450A-8D99-59B268B71E77}"/>
</file>

<file path=customXml/itemProps2.xml><?xml version="1.0" encoding="utf-8"?>
<ds:datastoreItem xmlns:ds="http://schemas.openxmlformats.org/officeDocument/2006/customXml" ds:itemID="{459463E3-AF59-4B48-94F2-B2A799CD8066}"/>
</file>

<file path=customXml/itemProps3.xml><?xml version="1.0" encoding="utf-8"?>
<ds:datastoreItem xmlns:ds="http://schemas.openxmlformats.org/officeDocument/2006/customXml" ds:itemID="{E8CD054A-98BD-4B70-A586-FAD4626C49EE}"/>
</file>

<file path=customXml/itemProps4.xml><?xml version="1.0" encoding="utf-8"?>
<ds:datastoreItem xmlns:ds="http://schemas.openxmlformats.org/officeDocument/2006/customXml" ds:itemID="{285F3726-83EB-45E7-9C28-AC9166AB2C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2022-11-29T20:20:03Z</dcterms:created>
  <dcterms:modified xsi:type="dcterms:W3CDTF">2022-11-29T20:20:08Z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2022-11-29T20:20:06Z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5bfda402-3742-44a5-a19b-94489ada4779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