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B52D040-8FD7-434F-B74E-EB34DD6B0E85}" xr6:coauthVersionLast="47" xr6:coauthVersionMax="47" xr10:uidLastSave="{00000000-0000-0000-0000-000000000000}"/>
  <bookViews>
    <workbookView xWindow="-120" yWindow="-120" windowWidth="29040" windowHeight="15840" xr2:uid="{2A379785-F9FE-40F7-896A-338CDED1217D}"/>
  </bookViews>
  <sheets>
    <sheet name="Sheet1" sheetId="1" r:id="rId1"/>
  </sheets>
  <definedNames>
    <definedName name="_xlnm.Print_Area" localSheetId="0">Sheet1!$A$1:$J$53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3" i="1"/>
  <c r="I42" i="1"/>
  <c r="I40" i="1"/>
  <c r="I39" i="1"/>
  <c r="I38" i="1"/>
  <c r="I37" i="1"/>
  <c r="I36" i="1"/>
  <c r="I32" i="1"/>
  <c r="I31" i="1"/>
  <c r="I30" i="1"/>
  <c r="I29" i="1"/>
  <c r="I28" i="1"/>
  <c r="I22" i="1"/>
  <c r="I21" i="1"/>
  <c r="I20" i="1"/>
  <c r="I19" i="1"/>
  <c r="I18" i="1"/>
  <c r="I17" i="1"/>
  <c r="I16" i="1"/>
  <c r="I15" i="1"/>
  <c r="I24" i="1"/>
  <c r="I14" i="1"/>
  <c r="G45" i="1"/>
  <c r="G33" i="1"/>
  <c r="A25" i="1"/>
  <c r="G25" i="1"/>
  <c r="A28" i="1" l="1"/>
  <c r="A29" i="1" s="1"/>
  <c r="A30" i="1" s="1"/>
  <c r="A31" i="1" s="1"/>
  <c r="A32" i="1" s="1"/>
  <c r="A33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G47" i="1"/>
  <c r="E44" i="1" l="1"/>
  <c r="E41" i="1"/>
  <c r="E15" i="1"/>
  <c r="E37" i="1"/>
  <c r="E42" i="1"/>
  <c r="E23" i="1"/>
  <c r="E40" i="1"/>
  <c r="E31" i="1"/>
  <c r="E17" i="1"/>
  <c r="E14" i="1"/>
  <c r="E38" i="1"/>
  <c r="E20" i="1"/>
  <c r="E36" i="1"/>
  <c r="E28" i="1"/>
  <c r="E29" i="1"/>
  <c r="E32" i="1"/>
  <c r="E39" i="1"/>
  <c r="E21" i="1"/>
  <c r="E19" i="1"/>
  <c r="E22" i="1"/>
  <c r="E43" i="1"/>
  <c r="E30" i="1"/>
  <c r="E16" i="1"/>
  <c r="E18" i="1"/>
  <c r="E24" i="1"/>
  <c r="E33" i="1" l="1"/>
  <c r="E45" i="1"/>
  <c r="E25" i="1"/>
</calcChain>
</file>

<file path=xl/sharedStrings.xml><?xml version="1.0" encoding="utf-8"?>
<sst xmlns="http://schemas.openxmlformats.org/spreadsheetml/2006/main" count="54" uniqueCount="53">
  <si>
    <t>Particulars</t>
  </si>
  <si>
    <t>(a)</t>
  </si>
  <si>
    <t>(b)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</si>
  <si>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</si>
  <si>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</si>
  <si>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</si>
  <si>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</si>
  <si>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</si>
  <si>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</si>
  <si>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</si>
  <si>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</si>
  <si>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</si>
  <si>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</si>
  <si>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</si>
  <si>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</si>
  <si>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</si>
  <si>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</si>
  <si>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</si>
  <si>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</si>
  <si>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</si>
  <si>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</si>
  <si>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</si>
  <si>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</si>
  <si>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Total Union South Rate Zone</t>
  </si>
  <si>
    <t>Notes:</t>
  </si>
  <si>
    <t>(1)</t>
  </si>
  <si>
    <t>2024 Monthly Charge</t>
  </si>
  <si>
    <t>Derivation of Energy Transition Technology Fund Rider Unit Rates</t>
  </si>
  <si>
    <t>2024 Forecast</t>
  </si>
  <si>
    <t xml:space="preserve">Number of </t>
  </si>
  <si>
    <t>Customers</t>
  </si>
  <si>
    <t>ETTF balance of $5 million allocated to rate classes based on number of customers from column (b).</t>
  </si>
  <si>
    <t>(2)</t>
  </si>
  <si>
    <t xml:space="preserve">Rate M4 </t>
  </si>
  <si>
    <t xml:space="preserve">Rate M5 </t>
  </si>
  <si>
    <t xml:space="preserve">Rate M7 </t>
  </si>
  <si>
    <t xml:space="preserve">Rate T1 </t>
  </si>
  <si>
    <t xml:space="preserve">Rate T2 </t>
  </si>
  <si>
    <t>2024 ETTF</t>
  </si>
  <si>
    <t xml:space="preserve">Allocation </t>
  </si>
  <si>
    <t>($/month)</t>
  </si>
  <si>
    <t>per Customer</t>
  </si>
  <si>
    <t>Rate 200 (2)</t>
  </si>
  <si>
    <t>Rate M9 (2)</t>
  </si>
  <si>
    <t>Rate T3 (2)</t>
  </si>
  <si>
    <t>Rate 300 (3)</t>
  </si>
  <si>
    <t>(3)</t>
  </si>
  <si>
    <t>Wholesale rate classes are excluded from the allocation of the ETTF.</t>
  </si>
  <si>
    <t xml:space="preserve">The ETTF rate rider is applicable to rate classes with no forecast of customers. </t>
  </si>
  <si>
    <t xml:space="preserve">Total </t>
  </si>
  <si>
    <t>Line
No.</t>
  </si>
  <si>
    <t>($000s) (1)</t>
  </si>
  <si>
    <t>(c) = (a / b / 12 * 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</si>
</sst>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2" fillId="0" borderId="0" xfId="0" applyFont="1" applyAlignment="1"/>
    <xf numFmtId="39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37" fontId="2" fillId="0" borderId="2" xfId="1" applyNumberFormat="1" applyFont="1" applyBorder="1" applyAlignment="1">
      <alignment horizontal="center"/>
    </xf>
    <xf numFmtId="164" fontId="2" fillId="0" borderId="0" xfId="1" applyNumberFormat="1" applyFont="1" applyBorder="1" applyAlignment="1"/>
    <xf numFmtId="39" fontId="2" fillId="0" borderId="0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9" fontId="2" fillId="0" borderId="0" xfId="0" quotePrefix="1" applyNumberFormat="1" applyFont="1" applyAlignment="1">
      <alignment horizontal="center" wrapText="1"/>
    </xf>
    <xf numFmtId="3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7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39" fontId="2" fillId="0" borderId="0" xfId="0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3427-2285-48F3-9299-D22F0880AB98}">
  <dimension ref="A1:AA61"/>
  <sheetViews>
    <sheetView tabSelected="1" view="pageLayout" zoomScaleNormal="100" workbookViewId="0"/>
  </sheetViews>
  <sheetFormatPr defaultColWidth="9.140625" defaultRowHeight="12.75" customHeight="1" x14ac:dyDescent="0.2"/>
  <cols>
    <col min="1" max="1" width="4.7109375" style="7" customWidth="1"/>
    <col min="2" max="2" width="1.7109375" style="7" customWidth="1"/>
    <col min="3" max="3" width="23.7109375" style="7" customWidth="1"/>
    <col min="4" max="4" width="1.7109375" style="8" customWidth="1"/>
    <col min="5" max="5" width="14.28515625" style="7" customWidth="1"/>
    <col min="6" max="6" width="1.7109375" style="8" customWidth="1"/>
    <col min="7" max="7" width="13.85546875" style="7" customWidth="1"/>
    <col min="8" max="8" width="1.7109375" style="7" customWidth="1"/>
    <col min="9" max="9" width="17.85546875" style="7" bestFit="1" customWidth="1"/>
    <col min="10" max="10" width="1.7109375" style="7" customWidth="1"/>
    <col min="11" max="16384" width="9.140625" style="2"/>
  </cols>
  <sheetData>
    <row r="1" spans="1:26" ht="12.75" customHeight="1" x14ac:dyDescent="0.2">
      <c r="I1" s="1"/>
    </row>
    <row r="2" spans="1:26" ht="12.75" customHeight="1" x14ac:dyDescent="0.2">
      <c r="I2" s="1"/>
    </row>
    <row r="3" spans="1:26" ht="12.75" customHeight="1" x14ac:dyDescent="0.2">
      <c r="I3" s="1"/>
    </row>
    <row r="4" spans="1:26" ht="12.75" customHeight="1" x14ac:dyDescent="0.2">
      <c r="I4" s="1"/>
    </row>
    <row r="5" spans="1:26" ht="12.75" customHeight="1" x14ac:dyDescent="0.2">
      <c r="I5" s="3"/>
    </row>
    <row r="6" spans="1:26" ht="12.75" customHeight="1" x14ac:dyDescent="0.2">
      <c r="A6" s="50" t="s">
        <v>27</v>
      </c>
      <c r="B6" s="50"/>
      <c r="C6" s="50"/>
      <c r="D6" s="50"/>
      <c r="E6" s="50"/>
      <c r="F6" s="50"/>
      <c r="G6" s="50"/>
      <c r="H6" s="50"/>
      <c r="I6" s="50"/>
      <c r="J6" s="50"/>
    </row>
    <row r="7" spans="1:26" ht="12.75" customHeight="1" x14ac:dyDescent="0.2">
      <c r="A7" s="6"/>
      <c r="B7" s="6"/>
      <c r="C7" s="6"/>
      <c r="D7" s="9"/>
      <c r="E7" s="6"/>
      <c r="F7" s="9"/>
      <c r="G7" s="6"/>
      <c r="H7" s="6"/>
      <c r="I7" s="6"/>
      <c r="J7" s="6"/>
    </row>
    <row r="8" spans="1:26" ht="12.75" customHeight="1" x14ac:dyDescent="0.2">
      <c r="A8" s="6"/>
      <c r="B8" s="6"/>
      <c r="C8" s="6"/>
      <c r="D8" s="9"/>
      <c r="E8" s="7" t="s">
        <v>38</v>
      </c>
      <c r="G8" s="7" t="s">
        <v>28</v>
      </c>
      <c r="I8" s="7" t="s">
        <v>26</v>
      </c>
      <c r="J8" s="6"/>
      <c r="K8" s="6"/>
      <c r="L8" s="6"/>
      <c r="M8" s="6"/>
    </row>
    <row r="9" spans="1:26" ht="12.75" customHeight="1" x14ac:dyDescent="0.2">
      <c r="A9" s="51" t="s">
        <v>50</v>
      </c>
      <c r="E9" s="7" t="s">
        <v>39</v>
      </c>
      <c r="G9" s="7" t="s">
        <v>29</v>
      </c>
      <c r="I9" s="7" t="s">
        <v>41</v>
      </c>
      <c r="J9" s="10"/>
    </row>
    <row r="10" spans="1:26" ht="12.75" customHeight="1" x14ac:dyDescent="0.2">
      <c r="A10" s="52"/>
      <c r="B10" s="10"/>
      <c r="C10" s="11" t="s">
        <v>0</v>
      </c>
      <c r="D10" s="12"/>
      <c r="E10" s="13" t="s">
        <v>51</v>
      </c>
      <c r="F10" s="14"/>
      <c r="G10" s="15" t="s">
        <v>30</v>
      </c>
      <c r="H10" s="16"/>
      <c r="I10" s="13" t="s">
        <v>40</v>
      </c>
      <c r="J10" s="10"/>
    </row>
    <row r="11" spans="1:26" ht="12.75" customHeight="1" x14ac:dyDescent="0.2">
      <c r="A11" s="6"/>
      <c r="B11" s="6"/>
      <c r="C11" s="6"/>
      <c r="D11" s="9"/>
      <c r="E11" s="17" t="s">
        <v>1</v>
      </c>
      <c r="F11" s="14"/>
      <c r="G11" s="17" t="s">
        <v>2</v>
      </c>
      <c r="H11" s="14"/>
      <c r="I11" s="18" t="s">
        <v>52</v>
      </c>
      <c r="J11" s="17"/>
    </row>
    <row r="12" spans="1:26" ht="12.75" customHeight="1" x14ac:dyDescent="0.2">
      <c r="A12" s="6"/>
      <c r="B12" s="6"/>
      <c r="C12" s="6"/>
      <c r="D12" s="9"/>
      <c r="E12" s="17"/>
      <c r="F12" s="14"/>
      <c r="G12" s="17"/>
      <c r="H12" s="17"/>
      <c r="I12" s="17"/>
      <c r="J12" s="17"/>
    </row>
    <row r="13" spans="1:26" ht="12.75" customHeight="1" x14ac:dyDescent="0.2">
      <c r="C13" s="19" t="s">
        <v>3</v>
      </c>
      <c r="D13" s="20"/>
      <c r="I13" s="17"/>
      <c r="J13" s="17"/>
    </row>
    <row r="14" spans="1:26" ht="12.75" customHeight="1" x14ac:dyDescent="0.2">
      <c r="A14" s="7">
        <v>1</v>
      </c>
      <c r="C14" s="21" t="s">
        <v>4</v>
      </c>
      <c r="D14" s="22"/>
      <c r="E14" s="23">
        <f t="shared" ref="E14:E24" si="0">G14/G$47*E$47</f>
        <v>2756.9428376916767</v>
      </c>
      <c r="F14" s="24"/>
      <c r="G14" s="23">
        <v>2158512.4166666665</v>
      </c>
      <c r="H14" s="25"/>
      <c r="I14" s="26">
        <f>E14/G14/12*1000</f>
        <v>0.10643683802806003</v>
      </c>
      <c r="J14" s="27"/>
      <c r="L14" s="5"/>
      <c r="N14" s="28"/>
    </row>
    <row r="15" spans="1:26" ht="12.75" customHeight="1" x14ac:dyDescent="0.2">
      <c r="A15" s="7">
        <v>2</v>
      </c>
      <c r="C15" s="21" t="s">
        <v>5</v>
      </c>
      <c r="D15" s="22"/>
      <c r="E15" s="23">
        <f t="shared" si="0"/>
        <v>220.76213586973174</v>
      </c>
      <c r="F15" s="24"/>
      <c r="G15" s="23">
        <v>172842.83333333334</v>
      </c>
      <c r="H15" s="25"/>
      <c r="I15" s="26">
        <f t="shared" ref="I15:I22" si="1">E15/G15/12*1000</f>
        <v>0.10643683802806005</v>
      </c>
      <c r="J15" s="27"/>
      <c r="O15" s="28"/>
      <c r="Y15" s="28"/>
      <c r="Z15" s="28"/>
    </row>
    <row r="16" spans="1:26" ht="12.75" customHeight="1" x14ac:dyDescent="0.2">
      <c r="A16" s="7">
        <v>3</v>
      </c>
      <c r="C16" s="21" t="s">
        <v>6</v>
      </c>
      <c r="D16" s="22"/>
      <c r="E16" s="23">
        <f t="shared" si="0"/>
        <v>1.7881388788714085E-2</v>
      </c>
      <c r="F16" s="24"/>
      <c r="G16" s="23">
        <v>14</v>
      </c>
      <c r="H16" s="25"/>
      <c r="I16" s="26">
        <f t="shared" si="1"/>
        <v>0.10643683802806003</v>
      </c>
      <c r="J16" s="27"/>
    </row>
    <row r="17" spans="1:19" ht="12.75" customHeight="1" x14ac:dyDescent="0.2">
      <c r="A17" s="7">
        <v>4</v>
      </c>
      <c r="C17" s="21" t="s">
        <v>7</v>
      </c>
      <c r="D17" s="22"/>
      <c r="E17" s="23">
        <f t="shared" si="0"/>
        <v>0.53133269543607564</v>
      </c>
      <c r="F17" s="24"/>
      <c r="G17" s="23">
        <v>416</v>
      </c>
      <c r="H17" s="25"/>
      <c r="I17" s="26">
        <f t="shared" si="1"/>
        <v>0.10643683802806003</v>
      </c>
      <c r="J17" s="27"/>
      <c r="R17" s="28"/>
      <c r="S17" s="28"/>
    </row>
    <row r="18" spans="1:19" ht="12.75" customHeight="1" x14ac:dyDescent="0.2">
      <c r="A18" s="7">
        <v>5</v>
      </c>
      <c r="C18" s="21" t="s">
        <v>8</v>
      </c>
      <c r="D18" s="22"/>
      <c r="E18" s="23">
        <f t="shared" si="0"/>
        <v>2.8099325239407846E-2</v>
      </c>
      <c r="F18" s="24"/>
      <c r="G18" s="23">
        <v>22</v>
      </c>
      <c r="H18" s="25"/>
      <c r="I18" s="26">
        <f t="shared" si="1"/>
        <v>0.10643683802806003</v>
      </c>
      <c r="J18" s="27"/>
    </row>
    <row r="19" spans="1:19" ht="12.75" customHeight="1" x14ac:dyDescent="0.2">
      <c r="A19" s="7">
        <v>6</v>
      </c>
      <c r="C19" s="21" t="s">
        <v>9</v>
      </c>
      <c r="D19" s="22"/>
      <c r="E19" s="23">
        <f t="shared" si="0"/>
        <v>5.1089682253468811E-3</v>
      </c>
      <c r="F19" s="24"/>
      <c r="G19" s="23">
        <v>4</v>
      </c>
      <c r="H19" s="25"/>
      <c r="I19" s="26">
        <f t="shared" si="1"/>
        <v>0.10643683802806003</v>
      </c>
      <c r="J19" s="27"/>
    </row>
    <row r="20" spans="1:19" ht="12.75" customHeight="1" x14ac:dyDescent="0.2">
      <c r="A20" s="7">
        <v>7</v>
      </c>
      <c r="C20" s="21" t="s">
        <v>10</v>
      </c>
      <c r="D20" s="22"/>
      <c r="E20" s="23">
        <f t="shared" si="0"/>
        <v>5.2366924309805531E-2</v>
      </c>
      <c r="F20" s="24"/>
      <c r="G20" s="23">
        <v>41</v>
      </c>
      <c r="H20" s="25"/>
      <c r="I20" s="26">
        <f t="shared" si="1"/>
        <v>0.10643683802806003</v>
      </c>
      <c r="J20" s="27"/>
    </row>
    <row r="21" spans="1:19" ht="12.75" customHeight="1" x14ac:dyDescent="0.2">
      <c r="A21" s="7">
        <v>8</v>
      </c>
      <c r="C21" s="21" t="s">
        <v>11</v>
      </c>
      <c r="D21" s="22"/>
      <c r="E21" s="23">
        <f t="shared" si="0"/>
        <v>6.3862102816836016E-3</v>
      </c>
      <c r="F21" s="24"/>
      <c r="G21" s="23">
        <v>5</v>
      </c>
      <c r="H21" s="25"/>
      <c r="I21" s="26">
        <f t="shared" si="1"/>
        <v>0.10643683802806003</v>
      </c>
      <c r="J21" s="27"/>
    </row>
    <row r="22" spans="1:19" ht="12.75" customHeight="1" x14ac:dyDescent="0.2">
      <c r="A22" s="7">
        <v>9</v>
      </c>
      <c r="C22" s="21" t="s">
        <v>12</v>
      </c>
      <c r="D22" s="22"/>
      <c r="E22" s="23">
        <f t="shared" si="0"/>
        <v>1.4049662619703923E-2</v>
      </c>
      <c r="F22" s="24"/>
      <c r="G22" s="23">
        <v>11</v>
      </c>
      <c r="H22" s="25"/>
      <c r="I22" s="26">
        <f t="shared" si="1"/>
        <v>0.10643683802806003</v>
      </c>
      <c r="J22" s="27"/>
    </row>
    <row r="23" spans="1:19" ht="12.75" customHeight="1" x14ac:dyDescent="0.2">
      <c r="A23" s="7">
        <v>10</v>
      </c>
      <c r="C23" s="21" t="s">
        <v>42</v>
      </c>
      <c r="D23" s="22"/>
      <c r="E23" s="23">
        <f t="shared" si="0"/>
        <v>0</v>
      </c>
      <c r="F23" s="24"/>
      <c r="G23" s="23">
        <v>0</v>
      </c>
      <c r="H23" s="25"/>
      <c r="I23" s="26">
        <v>0</v>
      </c>
      <c r="J23" s="27"/>
    </row>
    <row r="24" spans="1:19" ht="12.75" customHeight="1" x14ac:dyDescent="0.2">
      <c r="A24" s="7">
        <v>11</v>
      </c>
      <c r="C24" s="21" t="s">
        <v>45</v>
      </c>
      <c r="D24" s="22"/>
      <c r="E24" s="23">
        <f t="shared" si="0"/>
        <v>0</v>
      </c>
      <c r="F24" s="24"/>
      <c r="G24" s="23">
        <v>0</v>
      </c>
      <c r="H24" s="25"/>
      <c r="I24" s="26">
        <f>I22</f>
        <v>0.10643683802806003</v>
      </c>
      <c r="J24" s="27"/>
    </row>
    <row r="25" spans="1:19" ht="12.75" customHeight="1" x14ac:dyDescent="0.2">
      <c r="A25" s="7">
        <f>A24+1</f>
        <v>12</v>
      </c>
      <c r="C25" s="29" t="s">
        <v>13</v>
      </c>
      <c r="D25" s="30"/>
      <c r="E25" s="31">
        <f>SUM(E14:E24)</f>
        <v>2978.3601987363086</v>
      </c>
      <c r="F25" s="24"/>
      <c r="G25" s="31">
        <f>SUM(G14:G24)</f>
        <v>2331868.25</v>
      </c>
      <c r="H25" s="32"/>
      <c r="I25" s="33"/>
      <c r="J25" s="27"/>
    </row>
    <row r="26" spans="1:19" ht="12.75" customHeight="1" x14ac:dyDescent="0.2">
      <c r="C26" s="19"/>
      <c r="D26" s="20"/>
      <c r="E26" s="34"/>
      <c r="F26" s="35"/>
      <c r="G26" s="34"/>
      <c r="H26" s="25"/>
      <c r="I26" s="36"/>
      <c r="J26" s="17"/>
    </row>
    <row r="27" spans="1:19" ht="12.75" customHeight="1" x14ac:dyDescent="0.2">
      <c r="C27" s="19" t="s">
        <v>14</v>
      </c>
      <c r="D27" s="20"/>
      <c r="E27" s="34"/>
      <c r="F27" s="35"/>
      <c r="G27" s="34"/>
      <c r="H27" s="25"/>
      <c r="I27" s="37"/>
    </row>
    <row r="28" spans="1:19" ht="12.75" customHeight="1" x14ac:dyDescent="0.2">
      <c r="A28" s="7">
        <f>A25+1</f>
        <v>13</v>
      </c>
      <c r="C28" s="38" t="s">
        <v>15</v>
      </c>
      <c r="D28" s="39"/>
      <c r="E28" s="23">
        <f>G28/G$47*E$47</f>
        <v>471.51774694841868</v>
      </c>
      <c r="F28" s="24"/>
      <c r="G28" s="23">
        <v>369168.66666666669</v>
      </c>
      <c r="H28" s="25"/>
      <c r="I28" s="26">
        <f t="shared" ref="I28:I32" si="2">E28/G28/12*1000</f>
        <v>0.10643683802806005</v>
      </c>
      <c r="J28" s="27"/>
      <c r="Q28" s="28"/>
      <c r="R28" s="28"/>
    </row>
    <row r="29" spans="1:19" ht="12.75" customHeight="1" x14ac:dyDescent="0.2">
      <c r="A29" s="7">
        <f>A28+1</f>
        <v>14</v>
      </c>
      <c r="C29" s="38" t="s">
        <v>16</v>
      </c>
      <c r="D29" s="39"/>
      <c r="E29" s="23">
        <f>G29/G$47*E$47</f>
        <v>2.8150414921661318</v>
      </c>
      <c r="F29" s="24"/>
      <c r="G29" s="23">
        <v>2204</v>
      </c>
      <c r="H29" s="25"/>
      <c r="I29" s="26">
        <f t="shared" si="2"/>
        <v>0.10643683802806005</v>
      </c>
      <c r="J29" s="27"/>
      <c r="L29" s="28"/>
      <c r="M29" s="28"/>
      <c r="N29" s="28"/>
      <c r="O29" s="28"/>
      <c r="P29" s="28"/>
      <c r="Q29" s="28"/>
      <c r="R29" s="28"/>
    </row>
    <row r="30" spans="1:19" ht="12.75" customHeight="1" x14ac:dyDescent="0.2">
      <c r="A30" s="7">
        <f t="shared" ref="A30:A33" si="3">A29+1</f>
        <v>15</v>
      </c>
      <c r="C30" s="38" t="s">
        <v>17</v>
      </c>
      <c r="D30" s="39"/>
      <c r="E30" s="23">
        <f>G30/G$47*E$47</f>
        <v>7.9189007492876662E-2</v>
      </c>
      <c r="F30" s="24"/>
      <c r="G30" s="23">
        <v>62</v>
      </c>
      <c r="H30" s="25"/>
      <c r="I30" s="26">
        <f t="shared" si="2"/>
        <v>0.10643683802806003</v>
      </c>
      <c r="J30" s="27"/>
    </row>
    <row r="31" spans="1:19" ht="12.75" customHeight="1" x14ac:dyDescent="0.2">
      <c r="A31" s="7">
        <f t="shared" si="3"/>
        <v>16</v>
      </c>
      <c r="C31" s="38" t="s">
        <v>18</v>
      </c>
      <c r="D31" s="39"/>
      <c r="E31" s="23">
        <f>G31/G$47*E$47</f>
        <v>5.1089682253468811E-3</v>
      </c>
      <c r="F31" s="24"/>
      <c r="G31" s="23">
        <v>4</v>
      </c>
      <c r="H31" s="25"/>
      <c r="I31" s="26">
        <f t="shared" si="2"/>
        <v>0.10643683802806003</v>
      </c>
      <c r="J31" s="27"/>
    </row>
    <row r="32" spans="1:19" ht="12.75" customHeight="1" x14ac:dyDescent="0.2">
      <c r="A32" s="7">
        <f t="shared" si="3"/>
        <v>17</v>
      </c>
      <c r="C32" s="38" t="s">
        <v>6</v>
      </c>
      <c r="D32" s="39"/>
      <c r="E32" s="23">
        <f>G32/G$47*E$47</f>
        <v>1.5326904676040646E-2</v>
      </c>
      <c r="F32" s="24"/>
      <c r="G32" s="23">
        <v>12</v>
      </c>
      <c r="H32" s="25"/>
      <c r="I32" s="26">
        <f t="shared" si="2"/>
        <v>0.10643683802806005</v>
      </c>
      <c r="J32" s="27"/>
    </row>
    <row r="33" spans="1:27" ht="12.75" customHeight="1" x14ac:dyDescent="0.2">
      <c r="A33" s="7">
        <f t="shared" si="3"/>
        <v>18</v>
      </c>
      <c r="C33" s="40" t="s">
        <v>19</v>
      </c>
      <c r="D33" s="41"/>
      <c r="E33" s="42">
        <f>SUM(E28:E32)</f>
        <v>474.43241332097904</v>
      </c>
      <c r="F33" s="35"/>
      <c r="G33" s="42">
        <f>SUM(G28:G32)</f>
        <v>371450.66666666669</v>
      </c>
      <c r="H33" s="43"/>
      <c r="I33" s="37"/>
      <c r="J33" s="44"/>
    </row>
    <row r="34" spans="1:27" ht="12.75" customHeight="1" x14ac:dyDescent="0.2">
      <c r="C34" s="29"/>
      <c r="D34" s="30"/>
      <c r="E34" s="34"/>
      <c r="F34" s="35"/>
      <c r="G34" s="34"/>
      <c r="H34" s="25"/>
      <c r="I34" s="37"/>
    </row>
    <row r="35" spans="1:27" ht="12.75" customHeight="1" x14ac:dyDescent="0.2">
      <c r="C35" s="19" t="s">
        <v>20</v>
      </c>
      <c r="D35" s="20"/>
      <c r="E35" s="34"/>
      <c r="F35" s="35"/>
      <c r="G35" s="34"/>
      <c r="H35" s="25"/>
      <c r="I35" s="37"/>
    </row>
    <row r="36" spans="1:27" ht="12.75" customHeight="1" x14ac:dyDescent="0.2">
      <c r="A36" s="7">
        <f>A33+1</f>
        <v>19</v>
      </c>
      <c r="C36" s="38" t="s">
        <v>21</v>
      </c>
      <c r="D36" s="39"/>
      <c r="E36" s="23">
        <f t="shared" ref="E36:E44" si="4">G36/G$47*E$47</f>
        <v>1536.3776525470323</v>
      </c>
      <c r="F36" s="24"/>
      <c r="G36" s="23">
        <v>1202886.8333333333</v>
      </c>
      <c r="H36" s="25"/>
      <c r="I36" s="26">
        <f t="shared" ref="I36:I40" si="5">E36/G36/12*1000</f>
        <v>0.10643683802806003</v>
      </c>
      <c r="J36" s="27"/>
      <c r="AA36" s="28"/>
    </row>
    <row r="37" spans="1:27" ht="12.75" customHeight="1" x14ac:dyDescent="0.2">
      <c r="A37" s="7">
        <f>A36+1</f>
        <v>20</v>
      </c>
      <c r="C37" s="38" t="s">
        <v>22</v>
      </c>
      <c r="D37" s="39"/>
      <c r="E37" s="23">
        <f t="shared" si="4"/>
        <v>10.306066152580996</v>
      </c>
      <c r="F37" s="24"/>
      <c r="G37" s="23">
        <v>8069</v>
      </c>
      <c r="H37" s="25"/>
      <c r="I37" s="26">
        <f t="shared" si="5"/>
        <v>0.10643683802806003</v>
      </c>
      <c r="J37" s="27"/>
    </row>
    <row r="38" spans="1:27" ht="12.75" customHeight="1" x14ac:dyDescent="0.2">
      <c r="A38" s="7">
        <f t="shared" ref="A38:A45" si="6">A37+1</f>
        <v>21</v>
      </c>
      <c r="C38" s="38" t="s">
        <v>33</v>
      </c>
      <c r="D38" s="39"/>
      <c r="E38" s="23">
        <f t="shared" si="4"/>
        <v>0.28737946267576209</v>
      </c>
      <c r="F38" s="24"/>
      <c r="G38" s="23">
        <v>225</v>
      </c>
      <c r="H38" s="25"/>
      <c r="I38" s="26">
        <f t="shared" si="5"/>
        <v>0.10643683802806005</v>
      </c>
      <c r="J38" s="27"/>
    </row>
    <row r="39" spans="1:27" ht="12.75" customHeight="1" x14ac:dyDescent="0.2">
      <c r="A39" s="7">
        <f t="shared" si="6"/>
        <v>22</v>
      </c>
      <c r="C39" s="38" t="s">
        <v>34</v>
      </c>
      <c r="D39" s="39"/>
      <c r="E39" s="23">
        <f t="shared" si="4"/>
        <v>4.7257956084458652E-2</v>
      </c>
      <c r="F39" s="24"/>
      <c r="G39" s="23">
        <v>37</v>
      </c>
      <c r="H39" s="25"/>
      <c r="I39" s="26">
        <f t="shared" si="5"/>
        <v>0.10643683802806003</v>
      </c>
      <c r="J39" s="27"/>
    </row>
    <row r="40" spans="1:27" ht="12.75" customHeight="1" x14ac:dyDescent="0.2">
      <c r="A40" s="7">
        <f t="shared" si="6"/>
        <v>23</v>
      </c>
      <c r="C40" s="38" t="s">
        <v>35</v>
      </c>
      <c r="D40" s="39"/>
      <c r="E40" s="23">
        <f t="shared" si="4"/>
        <v>7.7911765436539937E-2</v>
      </c>
      <c r="F40" s="24"/>
      <c r="G40" s="23">
        <v>61</v>
      </c>
      <c r="H40" s="25"/>
      <c r="I40" s="26">
        <f t="shared" si="5"/>
        <v>0.10643683802806003</v>
      </c>
      <c r="J40" s="27"/>
    </row>
    <row r="41" spans="1:27" ht="12.75" customHeight="1" x14ac:dyDescent="0.2">
      <c r="A41" s="7">
        <f t="shared" si="6"/>
        <v>24</v>
      </c>
      <c r="C41" s="38" t="s">
        <v>43</v>
      </c>
      <c r="D41" s="39"/>
      <c r="E41" s="23">
        <f t="shared" si="4"/>
        <v>0</v>
      </c>
      <c r="F41" s="24"/>
      <c r="G41" s="23">
        <v>0</v>
      </c>
      <c r="H41" s="25"/>
      <c r="I41" s="26">
        <v>0</v>
      </c>
      <c r="J41" s="27"/>
    </row>
    <row r="42" spans="1:27" ht="12.75" customHeight="1" x14ac:dyDescent="0.2">
      <c r="A42" s="7">
        <f t="shared" si="6"/>
        <v>25</v>
      </c>
      <c r="C42" s="38" t="s">
        <v>36</v>
      </c>
      <c r="D42" s="39"/>
      <c r="E42" s="23">
        <f t="shared" si="4"/>
        <v>5.8753134591489134E-2</v>
      </c>
      <c r="F42" s="24"/>
      <c r="G42" s="23">
        <v>46</v>
      </c>
      <c r="H42" s="25"/>
      <c r="I42" s="26">
        <f>E42/G42/12*1000</f>
        <v>0.10643683802806003</v>
      </c>
      <c r="J42" s="27"/>
    </row>
    <row r="43" spans="1:27" ht="12.75" customHeight="1" x14ac:dyDescent="0.2">
      <c r="A43" s="7">
        <f t="shared" si="6"/>
        <v>26</v>
      </c>
      <c r="C43" s="38" t="s">
        <v>37</v>
      </c>
      <c r="D43" s="39"/>
      <c r="E43" s="23">
        <f t="shared" si="4"/>
        <v>5.2366924309805531E-2</v>
      </c>
      <c r="F43" s="24"/>
      <c r="G43" s="23">
        <v>41</v>
      </c>
      <c r="H43" s="25"/>
      <c r="I43" s="26">
        <f>E43/G43/12*1000</f>
        <v>0.10643683802806003</v>
      </c>
      <c r="J43" s="27"/>
    </row>
    <row r="44" spans="1:27" ht="12.75" customHeight="1" x14ac:dyDescent="0.2">
      <c r="A44" s="7">
        <f t="shared" si="6"/>
        <v>27</v>
      </c>
      <c r="C44" s="38" t="s">
        <v>44</v>
      </c>
      <c r="D44" s="39"/>
      <c r="E44" s="23">
        <f t="shared" si="4"/>
        <v>0</v>
      </c>
      <c r="F44" s="24"/>
      <c r="G44" s="23">
        <v>0</v>
      </c>
      <c r="H44" s="25"/>
      <c r="I44" s="26">
        <v>0</v>
      </c>
      <c r="J44" s="27"/>
    </row>
    <row r="45" spans="1:27" ht="12.75" customHeight="1" x14ac:dyDescent="0.2">
      <c r="A45" s="7">
        <f t="shared" si="6"/>
        <v>28</v>
      </c>
      <c r="C45" s="29" t="s">
        <v>23</v>
      </c>
      <c r="D45" s="30"/>
      <c r="E45" s="42">
        <f>SUM(E36:E44)</f>
        <v>1547.2073879427114</v>
      </c>
      <c r="F45" s="35"/>
      <c r="G45" s="42">
        <f>SUM(G36:G44)</f>
        <v>1211365.8333333333</v>
      </c>
      <c r="H45" s="43"/>
      <c r="I45" s="45"/>
      <c r="J45" s="44"/>
    </row>
    <row r="46" spans="1:27" ht="12.75" customHeight="1" x14ac:dyDescent="0.2">
      <c r="E46" s="34"/>
      <c r="F46" s="35"/>
      <c r="G46" s="34"/>
      <c r="H46" s="25"/>
      <c r="I46" s="37"/>
      <c r="K46" s="6"/>
    </row>
    <row r="47" spans="1:27" ht="12.75" customHeight="1" thickBot="1" x14ac:dyDescent="0.25">
      <c r="A47" s="7">
        <f>A45+1</f>
        <v>29</v>
      </c>
      <c r="C47" s="29" t="s">
        <v>49</v>
      </c>
      <c r="D47" s="20"/>
      <c r="E47" s="46">
        <v>5000</v>
      </c>
      <c r="F47" s="35"/>
      <c r="G47" s="47">
        <f>G25+G33+G45</f>
        <v>3914684.75</v>
      </c>
      <c r="H47" s="25"/>
      <c r="I47" s="37">
        <f>E47/G47/12*1000</f>
        <v>0.10643683802806003</v>
      </c>
      <c r="K47" s="4"/>
    </row>
    <row r="48" spans="1:27" ht="12.75" customHeight="1" thickTop="1" x14ac:dyDescent="0.2">
      <c r="C48" s="21"/>
      <c r="D48" s="22"/>
      <c r="E48" s="28"/>
      <c r="F48" s="27"/>
      <c r="H48" s="27"/>
      <c r="J48" s="44"/>
      <c r="K48" s="4"/>
    </row>
    <row r="49" spans="1:10" ht="12.75" customHeight="1" x14ac:dyDescent="0.2">
      <c r="A49" s="19" t="s">
        <v>24</v>
      </c>
      <c r="C49" s="21"/>
      <c r="D49" s="22"/>
      <c r="E49" s="28"/>
      <c r="F49" s="27"/>
      <c r="H49" s="27"/>
      <c r="J49" s="44"/>
    </row>
    <row r="50" spans="1:10" ht="12.75" customHeight="1" x14ac:dyDescent="0.2">
      <c r="A50" s="18" t="s">
        <v>25</v>
      </c>
      <c r="C50" s="48" t="s">
        <v>31</v>
      </c>
      <c r="D50" s="49"/>
      <c r="E50" s="28"/>
      <c r="F50" s="27"/>
      <c r="H50" s="27"/>
      <c r="J50" s="44"/>
    </row>
    <row r="51" spans="1:10" ht="12.75" customHeight="1" x14ac:dyDescent="0.2">
      <c r="A51" s="18" t="s">
        <v>32</v>
      </c>
      <c r="C51" s="48" t="s">
        <v>47</v>
      </c>
      <c r="D51" s="49"/>
      <c r="E51" s="28"/>
      <c r="F51" s="27"/>
      <c r="H51" s="27"/>
      <c r="J51" s="44"/>
    </row>
    <row r="52" spans="1:10" ht="12.75" customHeight="1" x14ac:dyDescent="0.2">
      <c r="A52" s="18" t="s">
        <v>46</v>
      </c>
      <c r="C52" s="48" t="s">
        <v>48</v>
      </c>
      <c r="D52" s="39"/>
      <c r="E52" s="28"/>
      <c r="F52" s="27"/>
      <c r="H52" s="27"/>
      <c r="J52" s="44"/>
    </row>
    <row r="53" spans="1:10" ht="12.75" customHeight="1" x14ac:dyDescent="0.2">
      <c r="C53" s="38"/>
      <c r="D53" s="39"/>
      <c r="E53" s="28"/>
      <c r="F53" s="27"/>
      <c r="H53" s="27"/>
      <c r="J53" s="44"/>
    </row>
    <row r="54" spans="1:10" ht="12.75" customHeight="1" x14ac:dyDescent="0.2">
      <c r="C54" s="38"/>
      <c r="D54" s="39"/>
      <c r="E54" s="28"/>
      <c r="F54" s="27"/>
      <c r="H54" s="27"/>
      <c r="J54" s="44"/>
    </row>
    <row r="55" spans="1:10" ht="12.75" customHeight="1" x14ac:dyDescent="0.2">
      <c r="C55" s="38"/>
      <c r="D55" s="39"/>
      <c r="E55" s="27"/>
      <c r="F55" s="27"/>
      <c r="H55" s="27"/>
      <c r="J55" s="44"/>
    </row>
    <row r="56" spans="1:10" ht="12.75" customHeight="1" x14ac:dyDescent="0.2">
      <c r="C56" s="29"/>
      <c r="D56" s="30"/>
      <c r="E56" s="27"/>
      <c r="F56" s="27"/>
      <c r="H56" s="27"/>
      <c r="J56" s="44"/>
    </row>
    <row r="57" spans="1:10" ht="12.75" customHeight="1" x14ac:dyDescent="0.2">
      <c r="C57" s="29"/>
      <c r="D57" s="30"/>
      <c r="E57" s="27"/>
      <c r="F57" s="27"/>
      <c r="H57" s="27"/>
      <c r="J57" s="44"/>
    </row>
    <row r="58" spans="1:10" ht="12.75" customHeight="1" x14ac:dyDescent="0.2">
      <c r="C58" s="29"/>
      <c r="D58" s="30"/>
      <c r="E58" s="27"/>
      <c r="F58" s="27"/>
      <c r="G58" s="27"/>
      <c r="H58" s="27"/>
      <c r="I58" s="27"/>
      <c r="J58" s="27"/>
    </row>
    <row r="59" spans="1:10" ht="12.75" customHeight="1" x14ac:dyDescent="0.2">
      <c r="H59" s="27"/>
      <c r="I59" s="27"/>
    </row>
    <row r="61" spans="1:10" ht="12.75" customHeight="1" x14ac:dyDescent="0.2">
      <c r="C61" s="29"/>
      <c r="D61" s="30"/>
    </row>
  </sheetData>
  <mergeCells count="2">
    <mergeCell ref="A6:J6"/>
    <mergeCell ref="A9:A10"/>
  </mergeCells>
  <pageMargins left="0.7" right="0.7" top="0.75" bottom="0.75" header="0.3" footer="0.3"/>
  <pageSetup orientation="portrait" r:id="rId1"/>
  <headerFooter>
    <oddHeader>&amp;R&amp;"Arial,Regular"&amp;10Filed: 2022-11-30
EB-2022-0200
Exhibit 8
Tab 1
Schedule 2
Attachment 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D8BB210B-6EB6-45F7-A5BD-A34CEC893218}"/>
</file>

<file path=customXml/itemProps2.xml><?xml version="1.0" encoding="utf-8"?>
<ds:datastoreItem xmlns:ds="http://schemas.openxmlformats.org/officeDocument/2006/customXml" ds:itemID="{D7914445-E2E8-4985-99B2-41E9884C1905}"/>
</file>

<file path=customXml/itemProps3.xml><?xml version="1.0" encoding="utf-8"?>
<ds:datastoreItem xmlns:ds="http://schemas.openxmlformats.org/officeDocument/2006/customXml" ds:itemID="{898B41E4-C3E9-45C2-A778-BC35931CB021}"/>
</file>

<file path=customXml/itemProps4.xml><?xml version="1.0" encoding="utf-8"?>
<ds:datastoreItem xmlns:ds="http://schemas.openxmlformats.org/officeDocument/2006/customXml" ds:itemID="{338A0C62-6C6E-455D-A31B-B0ECECBBDE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2022-11-29T20:31:51Z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2022-11-29T20:31:50Z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e13d28a3-cdce-4d6f-82b5-c040432655dc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