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76EC2961-AB84-4773-AF2F-B507B6622463}" xr6:coauthVersionLast="47" xr6:coauthVersionMax="47" xr10:uidLastSave="{00000000-0000-0000-0000-000000000000}"/>
  <bookViews>
    <workbookView xWindow="-120" yWindow="-120" windowWidth="29040" windowHeight="15840" xr2:uid="{6B515EDF-10F3-46DC-B2F8-BFDD2CEE8298}"/>
  </bookViews>
  <sheets>
    <sheet name="Sheet1" sheetId="1" r:id="rId1"/>
  </sheets>
  <definedNames>
    <definedName name="_xlnm.Print_Area" localSheetId="0">Sheet1!$A$1:$I$46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1" l="1"/>
  <c r="I31" i="1"/>
  <c r="I30" i="1"/>
  <c r="I29" i="1"/>
  <c r="I25" i="1"/>
  <c r="I24" i="1"/>
  <c r="I23" i="1"/>
  <c r="I22" i="1"/>
  <c r="I21" i="1"/>
  <c r="I20" i="1"/>
  <c r="I19" i="1"/>
  <c r="I18" i="1"/>
  <c r="I17" i="1"/>
  <c r="I16" i="1"/>
  <c r="I15" i="1"/>
  <c r="G15" i="1"/>
  <c r="A16" i="1"/>
  <c r="A17" i="1" s="1"/>
  <c r="A18" i="1" s="1"/>
  <c r="A19" i="1" s="1"/>
  <c r="A20" i="1" s="1"/>
  <c r="A21" i="1" s="1"/>
  <c r="A22" i="1" s="1"/>
  <c r="A23" i="1" s="1"/>
  <c r="A24" i="1" s="1"/>
  <c r="A25" i="1" s="1"/>
  <c r="A26" i="1" s="1"/>
  <c r="A29" i="1" s="1"/>
  <c r="A30" i="1" s="1"/>
  <c r="A31" i="1" s="1"/>
  <c r="A32" i="1" s="1"/>
  <c r="A33" i="1" s="1"/>
  <c r="A34" i="1" s="1"/>
  <c r="A36" i="1" s="1"/>
  <c r="A38" i="1" s="1"/>
  <c r="G16" i="1"/>
  <c r="G17" i="1"/>
  <c r="G18" i="1"/>
  <c r="G19" i="1"/>
  <c r="G20" i="1"/>
  <c r="G21" i="1"/>
  <c r="G22" i="1"/>
  <c r="G23" i="1"/>
  <c r="G24" i="1"/>
  <c r="G25" i="1"/>
  <c r="E26" i="1"/>
  <c r="F26" i="1"/>
  <c r="G29" i="1"/>
  <c r="G30" i="1"/>
  <c r="G31" i="1"/>
  <c r="G32" i="1"/>
  <c r="G33" i="1"/>
  <c r="E34" i="1"/>
  <c r="I34" i="1" s="1"/>
  <c r="F34" i="1"/>
  <c r="G36" i="1"/>
  <c r="I26" i="1" l="1"/>
  <c r="G34" i="1"/>
  <c r="F38" i="1"/>
  <c r="G26" i="1"/>
  <c r="G38" i="1" s="1"/>
  <c r="E38" i="1"/>
  <c r="I38" i="1" s="1"/>
</calcChain>
</file>

<file path=xl/sharedStrings.xml><?xml version="1.0" encoding="utf-8"?>
<sst xmlns="http://schemas.openxmlformats.org/spreadsheetml/2006/main" count="43" uniqueCount="43">
  <si>
    <t>(1)</t>
  </si>
  <si>
    <t>Notes:</t>
  </si>
  <si>
    <t>Total</t>
  </si>
  <si>
    <t>Non-Utility Cross Charge</t>
  </si>
  <si>
    <t>Rate E82</t>
  </si>
  <si>
    <t>Rate E80</t>
  </si>
  <si>
    <t>Rate E72</t>
  </si>
  <si>
    <t>Rate E70</t>
  </si>
  <si>
    <t>Rate E60</t>
  </si>
  <si>
    <t>Rate E64</t>
  </si>
  <si>
    <t>Rate E62</t>
  </si>
  <si>
    <t>Rate E38</t>
  </si>
  <si>
    <t>Rate E34</t>
  </si>
  <si>
    <t>Rate E30</t>
  </si>
  <si>
    <t>Rate E24</t>
  </si>
  <si>
    <t>Rate E22</t>
  </si>
  <si>
    <t>Rate E20</t>
  </si>
  <si>
    <t>Rate E10</t>
  </si>
  <si>
    <t>Rate E02</t>
  </si>
  <si>
    <t>Rate E01</t>
  </si>
  <si>
    <t>(c)</t>
  </si>
  <si>
    <t>(b)</t>
  </si>
  <si>
    <t>(a)</t>
  </si>
  <si>
    <t>Cost Ratio</t>
  </si>
  <si>
    <t>Contribution</t>
  </si>
  <si>
    <t>Particulars ($000s)</t>
  </si>
  <si>
    <t>Revenue-to-</t>
  </si>
  <si>
    <t>Over/(Under)</t>
  </si>
  <si>
    <t>Line
No.</t>
  </si>
  <si>
    <t>Harmonized Rate Classes</t>
  </si>
  <si>
    <t>Revenue-to-Cost Ratios</t>
  </si>
  <si>
    <t>Revenue (1)</t>
  </si>
  <si>
    <t>In-franchise</t>
  </si>
  <si>
    <t>Total In-franchise</t>
  </si>
  <si>
    <t>Total Ex-franchise</t>
  </si>
  <si>
    <t>Exhibit 8, Tab 2, Schedule 9, Attachment 1, p.1, column (h).</t>
  </si>
  <si>
    <t>(2)</t>
  </si>
  <si>
    <t>(3)</t>
  </si>
  <si>
    <t>Revenue Requirement (2)</t>
  </si>
  <si>
    <t>Ex-franchise (3)</t>
  </si>
  <si>
    <t>(d) = (a / b)</t>
  </si>
  <si>
    <t>Revenue-to-cost ratios for certain ex-franchise rate classes exceed 1.0 as there are minimal, or no costs allocated through the Cost Allocation Study. Rates for these rate classes are not based on an allocation of costs but rather, through the rate design process, a reasonable rate for the service is derived to provide a contribution towards the recovery of fixed costs.</t>
  </si>
  <si>
    <t>Ibid, p.1, column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</si>
</sst>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00_);_(* \(#,##0.000\);_(* &quot;-&quot;??_);_(@_)"/>
    <numFmt numFmtId="166" formatCode="0.000_);\(0.000\)"/>
  </numFmts>
  <fonts count="5" x14ac:knownFonts="1">
    <font>
      <sz val="11"/>
      <color theme="1"/>
      <name val="Calibri"/>
      <family val="2"/>
      <scheme val="minor"/>
    </font>
    <font>
      <sz val="11"/>
      <color theme="1"/>
      <name val="Calibri"/>
      <family val="2"/>
      <scheme val="minor"/>
    </font>
    <font>
      <sz val="10"/>
      <color theme="1"/>
      <name val="Arial"/>
      <family val="2"/>
    </font>
    <font>
      <sz val="10"/>
      <name val="Arial"/>
      <family val="2"/>
    </font>
    <font>
      <u/>
      <sz val="10"/>
      <color theme="1"/>
      <name val="Arial"/>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2" fillId="0" borderId="0" xfId="0" applyFont="1"/>
    <xf numFmtId="164" fontId="2" fillId="0" borderId="0" xfId="0" applyNumberFormat="1" applyFont="1"/>
    <xf numFmtId="0" fontId="3" fillId="0" borderId="0" xfId="0" applyFont="1" applyAlignment="1">
      <alignment horizontal="right"/>
    </xf>
    <xf numFmtId="0" fontId="2" fillId="0" borderId="0" xfId="0" applyFont="1" applyAlignment="1">
      <alignment horizontal="right"/>
    </xf>
    <xf numFmtId="0" fontId="2"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wrapText="1"/>
    </xf>
    <xf numFmtId="0" fontId="2" fillId="0" borderId="2" xfId="0" applyFont="1" applyBorder="1" applyAlignment="1">
      <alignment wrapText="1"/>
    </xf>
    <xf numFmtId="0" fontId="2" fillId="0" borderId="0" xfId="0" applyFont="1" applyAlignment="1">
      <alignment wrapText="1"/>
    </xf>
    <xf numFmtId="0" fontId="2" fillId="0" borderId="2" xfId="0" applyFont="1" applyBorder="1" applyAlignment="1">
      <alignment horizontal="center" wrapText="1"/>
    </xf>
    <xf numFmtId="0" fontId="2" fillId="0" borderId="0" xfId="0" quotePrefix="1" applyFont="1" applyAlignment="1">
      <alignment horizontal="center" wrapText="1"/>
    </xf>
    <xf numFmtId="0" fontId="4" fillId="0" borderId="0" xfId="0" applyFont="1" applyAlignment="1">
      <alignment horizontal="left"/>
    </xf>
    <xf numFmtId="0" fontId="2" fillId="0" borderId="0" xfId="0" applyFont="1" applyAlignment="1">
      <alignment horizontal="left" vertical="center" indent="1"/>
    </xf>
    <xf numFmtId="164" fontId="2" fillId="0" borderId="0" xfId="1" applyNumberFormat="1" applyFont="1" applyBorder="1" applyAlignment="1">
      <alignment horizontal="center"/>
    </xf>
    <xf numFmtId="0" fontId="2" fillId="0" borderId="0" xfId="0" applyFont="1" applyAlignment="1">
      <alignment horizontal="left"/>
    </xf>
    <xf numFmtId="0" fontId="4" fillId="0" borderId="0" xfId="0" applyFont="1" applyAlignment="1">
      <alignment horizontal="left" vertical="center"/>
    </xf>
    <xf numFmtId="0" fontId="2" fillId="0" borderId="0" xfId="0" applyFont="1" applyAlignment="1">
      <alignment horizontal="left" vertical="center"/>
    </xf>
    <xf numFmtId="164" fontId="2" fillId="0" borderId="0" xfId="1" applyNumberFormat="1" applyFont="1" applyBorder="1"/>
    <xf numFmtId="165" fontId="2" fillId="0" borderId="0" xfId="1" applyNumberFormat="1" applyFont="1" applyBorder="1"/>
    <xf numFmtId="164" fontId="2" fillId="0" borderId="0" xfId="0" applyNumberFormat="1" applyFont="1" applyAlignment="1">
      <alignment horizontal="center"/>
    </xf>
    <xf numFmtId="0" fontId="2" fillId="0" borderId="0" xfId="0" quotePrefix="1" applyFont="1" applyAlignment="1">
      <alignment horizontal="center"/>
    </xf>
    <xf numFmtId="0" fontId="2" fillId="0" borderId="0" xfId="0" applyFont="1" applyFill="1" applyAlignment="1">
      <alignment horizontal="left"/>
    </xf>
    <xf numFmtId="0" fontId="2" fillId="0" borderId="0" xfId="0" applyFont="1" applyFill="1" applyAlignment="1">
      <alignment horizontal="center"/>
    </xf>
    <xf numFmtId="37" fontId="2" fillId="0" borderId="0" xfId="1" applyNumberFormat="1" applyFont="1" applyAlignment="1">
      <alignment horizontal="center"/>
    </xf>
    <xf numFmtId="37" fontId="2" fillId="0" borderId="0" xfId="1" applyNumberFormat="1" applyFont="1" applyBorder="1" applyAlignment="1">
      <alignment horizontal="center"/>
    </xf>
    <xf numFmtId="37" fontId="2" fillId="0" borderId="1" xfId="1" applyNumberFormat="1" applyFont="1" applyBorder="1" applyAlignment="1">
      <alignment horizontal="center"/>
    </xf>
    <xf numFmtId="37" fontId="2" fillId="0" borderId="0" xfId="0" applyNumberFormat="1" applyFont="1" applyAlignment="1">
      <alignment horizontal="center"/>
    </xf>
    <xf numFmtId="166" fontId="2" fillId="0" borderId="0" xfId="1" applyNumberFormat="1" applyFont="1" applyAlignment="1">
      <alignment horizontal="center"/>
    </xf>
    <xf numFmtId="166" fontId="2" fillId="0" borderId="1" xfId="1" applyNumberFormat="1" applyFont="1" applyBorder="1" applyAlignment="1">
      <alignment horizontal="center"/>
    </xf>
    <xf numFmtId="166" fontId="2" fillId="0" borderId="1" xfId="1" applyNumberFormat="1" applyFont="1" applyFill="1" applyBorder="1" applyAlignment="1">
      <alignment horizontal="center"/>
    </xf>
    <xf numFmtId="166" fontId="2" fillId="0" borderId="0" xfId="0" applyNumberFormat="1" applyFont="1" applyAlignment="1">
      <alignment horizontal="center"/>
    </xf>
    <xf numFmtId="166" fontId="2" fillId="0" borderId="0" xfId="1" applyNumberFormat="1" applyFont="1" applyBorder="1" applyAlignment="1">
      <alignment horizontal="center"/>
    </xf>
    <xf numFmtId="0" fontId="2" fillId="0" borderId="0" xfId="0" applyFont="1" applyAlignment="1">
      <alignment horizontal="left" vertical="top" wrapText="1"/>
    </xf>
    <xf numFmtId="0" fontId="4" fillId="0" borderId="0" xfId="0" applyFont="1" applyAlignment="1">
      <alignment horizontal="center"/>
    </xf>
    <xf numFmtId="0" fontId="2" fillId="0" borderId="0" xfId="0" applyFont="1" applyAlignment="1">
      <alignment horizontal="center" wrapText="1"/>
    </xf>
    <xf numFmtId="0" fontId="2" fillId="0" borderId="2" xfId="0" applyFont="1" applyBorder="1" applyAlignment="1">
      <alignment horizontal="center" wrapText="1"/>
    </xf>
    <xf numFmtId="0" fontId="2" fillId="0" borderId="2"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B9CC0-0A22-425F-A47F-0F23965D8370}">
  <sheetPr>
    <pageSetUpPr fitToPage="1"/>
  </sheetPr>
  <dimension ref="A1:P46"/>
  <sheetViews>
    <sheetView tabSelected="1" view="pageLayout" zoomScaleNormal="100" workbookViewId="0"/>
  </sheetViews>
  <sheetFormatPr defaultColWidth="8.5703125" defaultRowHeight="13.5" customHeight="1" x14ac:dyDescent="0.2"/>
  <cols>
    <col min="1" max="1" width="4.7109375" style="5" customWidth="1"/>
    <col min="2" max="2" width="1.7109375" style="5" customWidth="1"/>
    <col min="3" max="3" width="22.42578125" style="5" customWidth="1"/>
    <col min="4" max="4" width="1.7109375" style="5" customWidth="1"/>
    <col min="5" max="5" width="12.7109375" style="5" customWidth="1"/>
    <col min="6" max="6" width="14" style="5" customWidth="1"/>
    <col min="7" max="7" width="12.85546875" style="5" customWidth="1"/>
    <col min="8" max="8" width="1.7109375" style="5" customWidth="1"/>
    <col min="9" max="9" width="13.28515625" style="1" customWidth="1"/>
    <col min="10" max="14" width="8.5703125" style="1"/>
    <col min="15" max="16" width="11" style="1" customWidth="1"/>
    <col min="17" max="16384" width="8.5703125" style="1"/>
  </cols>
  <sheetData>
    <row r="1" spans="1:9" ht="13.5" customHeight="1" x14ac:dyDescent="0.2">
      <c r="I1" s="4"/>
    </row>
    <row r="2" spans="1:9" ht="13.5" customHeight="1" x14ac:dyDescent="0.2">
      <c r="I2" s="4"/>
    </row>
    <row r="3" spans="1:9" ht="13.5" customHeight="1" x14ac:dyDescent="0.2">
      <c r="I3" s="4"/>
    </row>
    <row r="4" spans="1:9" ht="13.5" customHeight="1" x14ac:dyDescent="0.2">
      <c r="I4" s="4"/>
    </row>
    <row r="5" spans="1:9" ht="13.5" customHeight="1" x14ac:dyDescent="0.2">
      <c r="I5" s="3"/>
    </row>
    <row r="6" spans="1:9" ht="13.5" customHeight="1" x14ac:dyDescent="0.2">
      <c r="A6" s="34" t="s">
        <v>30</v>
      </c>
      <c r="B6" s="34"/>
      <c r="C6" s="34"/>
      <c r="D6" s="34"/>
      <c r="E6" s="34"/>
      <c r="F6" s="34"/>
      <c r="G6" s="34"/>
      <c r="H6" s="34"/>
      <c r="I6" s="34"/>
    </row>
    <row r="7" spans="1:9" ht="13.5" customHeight="1" x14ac:dyDescent="0.2">
      <c r="A7" s="34" t="s">
        <v>29</v>
      </c>
      <c r="B7" s="34"/>
      <c r="C7" s="34"/>
      <c r="D7" s="34"/>
      <c r="E7" s="34"/>
      <c r="F7" s="34"/>
      <c r="G7" s="34"/>
      <c r="H7" s="34"/>
      <c r="I7" s="34"/>
    </row>
    <row r="8" spans="1:9" ht="13.5" customHeight="1" x14ac:dyDescent="0.2">
      <c r="A8" s="6"/>
      <c r="B8" s="6"/>
      <c r="C8" s="6"/>
      <c r="D8" s="6"/>
      <c r="E8" s="6"/>
      <c r="F8" s="6"/>
      <c r="G8" s="6"/>
      <c r="H8" s="6"/>
      <c r="I8" s="6"/>
    </row>
    <row r="9" spans="1:9" ht="13.5" customHeight="1" x14ac:dyDescent="0.2">
      <c r="A9" s="6"/>
      <c r="B9" s="6"/>
      <c r="C9" s="6"/>
      <c r="D9" s="6"/>
      <c r="E9" s="37">
        <v>2024</v>
      </c>
      <c r="F9" s="37"/>
      <c r="G9" s="37"/>
      <c r="H9" s="37"/>
      <c r="I9" s="37"/>
    </row>
    <row r="10" spans="1:9" ht="13.5" customHeight="1" x14ac:dyDescent="0.2">
      <c r="A10" s="35" t="s">
        <v>28</v>
      </c>
      <c r="F10" s="35" t="s">
        <v>38</v>
      </c>
      <c r="G10" s="7" t="s">
        <v>27</v>
      </c>
      <c r="H10" s="7"/>
      <c r="I10" s="5" t="s">
        <v>26</v>
      </c>
    </row>
    <row r="11" spans="1:9" ht="13.5" customHeight="1" x14ac:dyDescent="0.2">
      <c r="A11" s="36"/>
      <c r="B11" s="7"/>
      <c r="C11" s="8" t="s">
        <v>25</v>
      </c>
      <c r="D11" s="9"/>
      <c r="E11" s="10" t="s">
        <v>31</v>
      </c>
      <c r="F11" s="36"/>
      <c r="G11" s="10" t="s">
        <v>24</v>
      </c>
      <c r="H11" s="7"/>
      <c r="I11" s="10" t="s">
        <v>23</v>
      </c>
    </row>
    <row r="12" spans="1:9" ht="13.5" customHeight="1" x14ac:dyDescent="0.2">
      <c r="A12" s="6"/>
      <c r="B12" s="6"/>
      <c r="C12" s="6"/>
      <c r="D12" s="6"/>
      <c r="E12" s="11" t="s">
        <v>22</v>
      </c>
      <c r="F12" s="11" t="s">
        <v>21</v>
      </c>
      <c r="G12" s="11" t="s">
        <v>20</v>
      </c>
      <c r="H12" s="11"/>
      <c r="I12" s="11" t="s">
        <v>40</v>
      </c>
    </row>
    <row r="13" spans="1:9" ht="13.5" customHeight="1" x14ac:dyDescent="0.2">
      <c r="A13" s="6"/>
      <c r="B13" s="6"/>
      <c r="C13" s="6"/>
      <c r="D13" s="6"/>
      <c r="E13" s="11"/>
      <c r="F13" s="11"/>
      <c r="G13" s="11"/>
      <c r="H13" s="11"/>
      <c r="I13" s="11"/>
    </row>
    <row r="14" spans="1:9" ht="13.5" customHeight="1" x14ac:dyDescent="0.2">
      <c r="A14" s="6"/>
      <c r="B14" s="6"/>
      <c r="C14" s="12" t="s">
        <v>32</v>
      </c>
      <c r="D14" s="6"/>
      <c r="E14" s="11"/>
      <c r="F14" s="11"/>
      <c r="G14" s="11"/>
      <c r="H14" s="11"/>
      <c r="I14" s="11"/>
    </row>
    <row r="15" spans="1:9" ht="13.5" customHeight="1" x14ac:dyDescent="0.2">
      <c r="A15" s="5">
        <v>1</v>
      </c>
      <c r="C15" s="13" t="s">
        <v>19</v>
      </c>
      <c r="D15" s="13"/>
      <c r="E15" s="24">
        <v>4090639.6556624761</v>
      </c>
      <c r="F15" s="24">
        <v>4100073.6810299261</v>
      </c>
      <c r="G15" s="25">
        <f t="shared" ref="G15:G25" si="0">E15-F15</f>
        <v>-9434.0253674499691</v>
      </c>
      <c r="H15" s="14"/>
      <c r="I15" s="28">
        <f>E15/F15</f>
        <v>0.99769905955322247</v>
      </c>
    </row>
    <row r="16" spans="1:9" ht="13.5" customHeight="1" x14ac:dyDescent="0.2">
      <c r="A16" s="5">
        <f t="shared" ref="A16:A26" si="1">A15+1</f>
        <v>2</v>
      </c>
      <c r="C16" s="13" t="s">
        <v>18</v>
      </c>
      <c r="D16" s="13"/>
      <c r="E16" s="24">
        <v>1581858.6564862274</v>
      </c>
      <c r="F16" s="24">
        <v>1588196.8822401178</v>
      </c>
      <c r="G16" s="25">
        <f t="shared" si="0"/>
        <v>-6338.2257538903505</v>
      </c>
      <c r="H16" s="14"/>
      <c r="I16" s="28">
        <f t="shared" ref="I16:I25" si="2">E16/F16</f>
        <v>0.99600916874679268</v>
      </c>
    </row>
    <row r="17" spans="1:16" ht="13.5" customHeight="1" x14ac:dyDescent="0.2">
      <c r="A17" s="5">
        <f t="shared" si="1"/>
        <v>3</v>
      </c>
      <c r="C17" s="13" t="s">
        <v>17</v>
      </c>
      <c r="D17" s="13"/>
      <c r="E17" s="24">
        <v>216278.52943308547</v>
      </c>
      <c r="F17" s="24">
        <v>218064.24135439523</v>
      </c>
      <c r="G17" s="25">
        <f t="shared" si="0"/>
        <v>-1785.7119213097612</v>
      </c>
      <c r="H17" s="14"/>
      <c r="I17" s="28">
        <f t="shared" si="2"/>
        <v>0.99181107406597835</v>
      </c>
    </row>
    <row r="18" spans="1:16" ht="13.5" customHeight="1" x14ac:dyDescent="0.2">
      <c r="A18" s="5">
        <f t="shared" si="1"/>
        <v>4</v>
      </c>
      <c r="C18" s="13" t="s">
        <v>16</v>
      </c>
      <c r="D18" s="13"/>
      <c r="E18" s="24">
        <v>79115.276444364237</v>
      </c>
      <c r="F18" s="24">
        <v>80311.800849841908</v>
      </c>
      <c r="G18" s="25">
        <f t="shared" si="0"/>
        <v>-1196.5244054776704</v>
      </c>
      <c r="H18" s="14"/>
      <c r="I18" s="28">
        <f t="shared" si="2"/>
        <v>0.9851015119469827</v>
      </c>
    </row>
    <row r="19" spans="1:16" ht="13.5" customHeight="1" x14ac:dyDescent="0.2">
      <c r="A19" s="5">
        <f t="shared" si="1"/>
        <v>5</v>
      </c>
      <c r="C19" s="13" t="s">
        <v>15</v>
      </c>
      <c r="D19" s="13"/>
      <c r="E19" s="24">
        <v>11453.880204787256</v>
      </c>
      <c r="F19" s="24">
        <v>11549.657899374864</v>
      </c>
      <c r="G19" s="25">
        <f t="shared" si="0"/>
        <v>-95.777694587608494</v>
      </c>
      <c r="H19" s="14"/>
      <c r="I19" s="28">
        <f t="shared" si="2"/>
        <v>0.99170731328823236</v>
      </c>
    </row>
    <row r="20" spans="1:16" ht="13.5" customHeight="1" x14ac:dyDescent="0.2">
      <c r="A20" s="5">
        <f t="shared" si="1"/>
        <v>6</v>
      </c>
      <c r="C20" s="13" t="s">
        <v>14</v>
      </c>
      <c r="D20" s="13"/>
      <c r="E20" s="24">
        <v>53357.404095161779</v>
      </c>
      <c r="F20" s="24">
        <v>54147.484549398767</v>
      </c>
      <c r="G20" s="25">
        <f t="shared" si="0"/>
        <v>-790.08045423698786</v>
      </c>
      <c r="H20" s="14"/>
      <c r="I20" s="28">
        <f t="shared" si="2"/>
        <v>0.98540873208032043</v>
      </c>
    </row>
    <row r="21" spans="1:16" ht="13.5" customHeight="1" x14ac:dyDescent="0.2">
      <c r="A21" s="5">
        <f t="shared" si="1"/>
        <v>7</v>
      </c>
      <c r="C21" s="13" t="s">
        <v>13</v>
      </c>
      <c r="D21" s="13"/>
      <c r="E21" s="24">
        <v>13314.296184452458</v>
      </c>
      <c r="F21" s="24">
        <v>12414.438692524349</v>
      </c>
      <c r="G21" s="25">
        <f t="shared" si="0"/>
        <v>899.85749192810908</v>
      </c>
      <c r="H21" s="14"/>
      <c r="I21" s="28">
        <f t="shared" si="2"/>
        <v>1.0724847505566224</v>
      </c>
    </row>
    <row r="22" spans="1:16" ht="13.5" customHeight="1" x14ac:dyDescent="0.2">
      <c r="A22" s="5">
        <f t="shared" si="1"/>
        <v>8</v>
      </c>
      <c r="C22" s="13" t="s">
        <v>12</v>
      </c>
      <c r="D22" s="13"/>
      <c r="E22" s="24">
        <v>3580.0033550020958</v>
      </c>
      <c r="F22" s="24">
        <v>4481.9187253998889</v>
      </c>
      <c r="G22" s="25">
        <f t="shared" si="0"/>
        <v>-901.91537039779314</v>
      </c>
      <c r="H22" s="14"/>
      <c r="I22" s="28">
        <f t="shared" si="2"/>
        <v>0.79876579080150056</v>
      </c>
    </row>
    <row r="23" spans="1:16" ht="13.5" customHeight="1" x14ac:dyDescent="0.2">
      <c r="A23" s="5">
        <f t="shared" si="1"/>
        <v>9</v>
      </c>
      <c r="C23" s="13" t="s">
        <v>11</v>
      </c>
      <c r="D23" s="13"/>
      <c r="E23" s="24">
        <v>4978.3206101964815</v>
      </c>
      <c r="F23" s="24">
        <v>4774.3699791292729</v>
      </c>
      <c r="G23" s="25">
        <f t="shared" si="0"/>
        <v>203.95063106720863</v>
      </c>
      <c r="H23" s="14"/>
      <c r="I23" s="28">
        <f t="shared" si="2"/>
        <v>1.0427178102993191</v>
      </c>
    </row>
    <row r="24" spans="1:16" ht="13.5" customHeight="1" x14ac:dyDescent="0.2">
      <c r="A24" s="5">
        <f t="shared" si="1"/>
        <v>10</v>
      </c>
      <c r="C24" s="13" t="s">
        <v>10</v>
      </c>
      <c r="D24" s="13"/>
      <c r="E24" s="24">
        <v>43764.478237625044</v>
      </c>
      <c r="F24" s="24">
        <v>43942.292439388562</v>
      </c>
      <c r="G24" s="25">
        <f t="shared" si="0"/>
        <v>-177.81420176351821</v>
      </c>
      <c r="H24" s="14"/>
      <c r="I24" s="28">
        <f t="shared" si="2"/>
        <v>0.99595346096226578</v>
      </c>
    </row>
    <row r="25" spans="1:16" ht="13.5" customHeight="1" x14ac:dyDescent="0.2">
      <c r="A25" s="5">
        <f t="shared" si="1"/>
        <v>11</v>
      </c>
      <c r="C25" s="13" t="s">
        <v>9</v>
      </c>
      <c r="D25" s="13"/>
      <c r="E25" s="24">
        <v>10281.788170898421</v>
      </c>
      <c r="F25" s="24">
        <v>10451.19204281601</v>
      </c>
      <c r="G25" s="25">
        <f t="shared" si="0"/>
        <v>-169.40387191758964</v>
      </c>
      <c r="H25" s="14"/>
      <c r="I25" s="28">
        <f t="shared" si="2"/>
        <v>0.98379095214942158</v>
      </c>
      <c r="O25" s="2"/>
      <c r="P25" s="2"/>
    </row>
    <row r="26" spans="1:16" ht="13.5" customHeight="1" x14ac:dyDescent="0.2">
      <c r="A26" s="5">
        <f t="shared" si="1"/>
        <v>12</v>
      </c>
      <c r="C26" s="15" t="s">
        <v>33</v>
      </c>
      <c r="D26" s="13"/>
      <c r="E26" s="26">
        <f>SUM(E15:E25)</f>
        <v>6108622.2888842765</v>
      </c>
      <c r="F26" s="26">
        <f>SUM(F15:F25)</f>
        <v>6128407.9598023128</v>
      </c>
      <c r="G26" s="26">
        <f>SUM(G15:G25)</f>
        <v>-19785.670918035932</v>
      </c>
      <c r="H26" s="14"/>
      <c r="I26" s="29">
        <f>E26/F26</f>
        <v>0.99677148273290306</v>
      </c>
      <c r="O26" s="2"/>
      <c r="P26" s="2"/>
    </row>
    <row r="27" spans="1:16" ht="13.5" customHeight="1" x14ac:dyDescent="0.2">
      <c r="C27" s="13"/>
      <c r="D27" s="13"/>
      <c r="E27" s="24"/>
      <c r="F27" s="24"/>
      <c r="G27" s="25"/>
      <c r="H27" s="14"/>
      <c r="I27" s="28"/>
      <c r="O27" s="2"/>
      <c r="P27" s="2"/>
    </row>
    <row r="28" spans="1:16" ht="13.5" customHeight="1" x14ac:dyDescent="0.2">
      <c r="C28" s="16" t="s">
        <v>39</v>
      </c>
      <c r="D28" s="13"/>
      <c r="E28" s="24"/>
      <c r="F28" s="24"/>
      <c r="G28" s="25"/>
      <c r="H28" s="14"/>
      <c r="I28" s="28"/>
      <c r="O28" s="2"/>
      <c r="P28" s="2"/>
    </row>
    <row r="29" spans="1:16" ht="13.5" customHeight="1" x14ac:dyDescent="0.2">
      <c r="A29" s="5">
        <f>+A26+1</f>
        <v>13</v>
      </c>
      <c r="C29" s="13" t="s">
        <v>8</v>
      </c>
      <c r="D29" s="13"/>
      <c r="E29" s="24">
        <v>295.9380608330477</v>
      </c>
      <c r="F29" s="24">
        <v>270.59242283304769</v>
      </c>
      <c r="G29" s="25">
        <f>E29-F29</f>
        <v>25.345638000000008</v>
      </c>
      <c r="H29" s="14"/>
      <c r="I29" s="28">
        <f t="shared" ref="I29:I32" si="3">E29/F29</f>
        <v>1.0936672126094158</v>
      </c>
    </row>
    <row r="30" spans="1:16" ht="13.5" customHeight="1" x14ac:dyDescent="0.2">
      <c r="A30" s="5">
        <f>A29+1</f>
        <v>14</v>
      </c>
      <c r="C30" s="13" t="s">
        <v>7</v>
      </c>
      <c r="D30" s="13"/>
      <c r="E30" s="24">
        <v>168099.6887400588</v>
      </c>
      <c r="F30" s="24">
        <v>154814.01689427733</v>
      </c>
      <c r="G30" s="25">
        <f>E30-F30</f>
        <v>13285.671845781471</v>
      </c>
      <c r="H30" s="14"/>
      <c r="I30" s="28">
        <f t="shared" si="3"/>
        <v>1.0858169829341375</v>
      </c>
      <c r="O30" s="2"/>
      <c r="P30" s="2"/>
    </row>
    <row r="31" spans="1:16" ht="13.5" customHeight="1" x14ac:dyDescent="0.2">
      <c r="A31" s="5">
        <f>A30+1</f>
        <v>15</v>
      </c>
      <c r="C31" s="13" t="s">
        <v>6</v>
      </c>
      <c r="D31" s="13"/>
      <c r="E31" s="24">
        <v>880.38949482937005</v>
      </c>
      <c r="F31" s="24">
        <v>455.00182383797926</v>
      </c>
      <c r="G31" s="25">
        <f>E31-F31</f>
        <v>425.38767099139079</v>
      </c>
      <c r="H31" s="14"/>
      <c r="I31" s="28">
        <f t="shared" si="3"/>
        <v>1.9349142106798813</v>
      </c>
    </row>
    <row r="32" spans="1:16" ht="13.5" customHeight="1" x14ac:dyDescent="0.2">
      <c r="A32" s="5">
        <f>A31+1</f>
        <v>16</v>
      </c>
      <c r="C32" s="13" t="s">
        <v>5</v>
      </c>
      <c r="D32" s="13"/>
      <c r="E32" s="24">
        <v>895.8338634613915</v>
      </c>
      <c r="F32" s="24">
        <v>125.2651892811447</v>
      </c>
      <c r="G32" s="25">
        <f>E32-F32</f>
        <v>770.56867418024683</v>
      </c>
      <c r="H32" s="14"/>
      <c r="I32" s="28">
        <f t="shared" si="3"/>
        <v>7.1514989008701013</v>
      </c>
      <c r="O32" s="2"/>
    </row>
    <row r="33" spans="1:15" ht="13.5" customHeight="1" x14ac:dyDescent="0.2">
      <c r="A33" s="5">
        <f>A32+1</f>
        <v>17</v>
      </c>
      <c r="C33" s="13" t="s">
        <v>4</v>
      </c>
      <c r="D33" s="13"/>
      <c r="E33" s="24">
        <v>3560.977942268019</v>
      </c>
      <c r="F33" s="24">
        <v>0</v>
      </c>
      <c r="G33" s="25">
        <f>E33-F33</f>
        <v>3560.977942268019</v>
      </c>
      <c r="H33" s="14"/>
      <c r="I33" s="28">
        <v>0</v>
      </c>
      <c r="O33" s="2"/>
    </row>
    <row r="34" spans="1:15" ht="13.5" customHeight="1" x14ac:dyDescent="0.2">
      <c r="A34" s="5">
        <f>A33+1</f>
        <v>18</v>
      </c>
      <c r="C34" s="15" t="s">
        <v>34</v>
      </c>
      <c r="D34" s="15"/>
      <c r="E34" s="26">
        <f>SUM(E29:E33)</f>
        <v>173732.82810145064</v>
      </c>
      <c r="F34" s="26">
        <f>SUM(F29:F33)</f>
        <v>155664.87633022951</v>
      </c>
      <c r="G34" s="26">
        <f>SUM(G29:G33)</f>
        <v>18067.951771221131</v>
      </c>
      <c r="H34" s="14"/>
      <c r="I34" s="30">
        <f>E34/F34</f>
        <v>1.1160695475894737</v>
      </c>
    </row>
    <row r="35" spans="1:15" ht="13.5" customHeight="1" x14ac:dyDescent="0.2">
      <c r="C35" s="12"/>
      <c r="D35" s="12"/>
      <c r="E35" s="27"/>
      <c r="F35" s="27"/>
      <c r="G35" s="27"/>
      <c r="H35" s="11"/>
      <c r="I35" s="31"/>
    </row>
    <row r="36" spans="1:15" ht="13.5" customHeight="1" x14ac:dyDescent="0.2">
      <c r="A36" s="5">
        <f>A34+1</f>
        <v>19</v>
      </c>
      <c r="C36" s="17" t="s">
        <v>3</v>
      </c>
      <c r="D36" s="13"/>
      <c r="E36" s="26">
        <v>1718.0114299177626</v>
      </c>
      <c r="F36" s="26">
        <v>0</v>
      </c>
      <c r="G36" s="26">
        <f>E36-F36</f>
        <v>1718.0114299177626</v>
      </c>
      <c r="H36" s="14"/>
      <c r="I36" s="29">
        <v>0</v>
      </c>
    </row>
    <row r="37" spans="1:15" ht="13.5" customHeight="1" x14ac:dyDescent="0.2">
      <c r="C37" s="17"/>
      <c r="D37" s="13"/>
      <c r="E37" s="25"/>
      <c r="F37" s="25"/>
      <c r="G37" s="25"/>
      <c r="H37" s="14"/>
      <c r="I37" s="32"/>
    </row>
    <row r="38" spans="1:15" ht="13.5" customHeight="1" x14ac:dyDescent="0.2">
      <c r="A38" s="5">
        <f>A36+1</f>
        <v>20</v>
      </c>
      <c r="C38" s="17" t="s">
        <v>2</v>
      </c>
      <c r="D38" s="13"/>
      <c r="E38" s="26">
        <f>+E26+E34+E36</f>
        <v>6284073.1284156451</v>
      </c>
      <c r="F38" s="26">
        <f>+F26+F34+F36</f>
        <v>6284072.8361325422</v>
      </c>
      <c r="G38" s="26">
        <f>ROUND(+G26+G34+G36,0)</f>
        <v>0</v>
      </c>
      <c r="H38" s="14"/>
      <c r="I38" s="29">
        <f>E38/F38</f>
        <v>1.0000000465117307</v>
      </c>
    </row>
    <row r="39" spans="1:15" ht="13.5" customHeight="1" x14ac:dyDescent="0.2">
      <c r="C39" s="17"/>
      <c r="D39" s="13"/>
      <c r="E39" s="18"/>
      <c r="F39" s="18"/>
      <c r="G39" s="14"/>
      <c r="H39" s="14"/>
      <c r="I39" s="19"/>
    </row>
    <row r="40" spans="1:15" ht="13.5" customHeight="1" x14ac:dyDescent="0.2">
      <c r="A40" s="12" t="s">
        <v>1</v>
      </c>
      <c r="E40" s="20"/>
      <c r="F40" s="20"/>
      <c r="G40" s="14"/>
    </row>
    <row r="41" spans="1:15" ht="13.5" customHeight="1" x14ac:dyDescent="0.2">
      <c r="A41" s="21" t="s">
        <v>0</v>
      </c>
      <c r="C41" s="22" t="s">
        <v>35</v>
      </c>
      <c r="D41" s="22"/>
      <c r="E41" s="23"/>
      <c r="F41" s="23"/>
    </row>
    <row r="42" spans="1:15" ht="13.5" customHeight="1" x14ac:dyDescent="0.2">
      <c r="A42" s="21" t="s">
        <v>36</v>
      </c>
      <c r="C42" s="22" t="s">
        <v>42</v>
      </c>
      <c r="D42" s="23"/>
      <c r="E42" s="23"/>
      <c r="F42" s="23"/>
    </row>
    <row r="43" spans="1:15" ht="13.5" customHeight="1" x14ac:dyDescent="0.2">
      <c r="A43" s="21" t="s">
        <v>37</v>
      </c>
      <c r="C43" s="33" t="s">
        <v>41</v>
      </c>
      <c r="D43" s="33"/>
      <c r="E43" s="33"/>
      <c r="F43" s="33"/>
      <c r="G43" s="33"/>
      <c r="H43" s="33"/>
      <c r="I43" s="33"/>
    </row>
    <row r="44" spans="1:15" ht="13.5" customHeight="1" x14ac:dyDescent="0.2">
      <c r="C44" s="33"/>
      <c r="D44" s="33"/>
      <c r="E44" s="33"/>
      <c r="F44" s="33"/>
      <c r="G44" s="33"/>
      <c r="H44" s="33"/>
      <c r="I44" s="33"/>
    </row>
    <row r="45" spans="1:15" ht="13.5" customHeight="1" x14ac:dyDescent="0.2">
      <c r="C45" s="33"/>
      <c r="D45" s="33"/>
      <c r="E45" s="33"/>
      <c r="F45" s="33"/>
      <c r="G45" s="33"/>
      <c r="H45" s="33"/>
      <c r="I45" s="33"/>
    </row>
    <row r="46" spans="1:15" ht="13.5" customHeight="1" x14ac:dyDescent="0.2">
      <c r="C46" s="33"/>
      <c r="D46" s="33"/>
      <c r="E46" s="33"/>
      <c r="F46" s="33"/>
      <c r="G46" s="33"/>
      <c r="H46" s="33"/>
      <c r="I46" s="33"/>
    </row>
  </sheetData>
  <mergeCells count="6">
    <mergeCell ref="C43:I46"/>
    <mergeCell ref="A6:I6"/>
    <mergeCell ref="A10:A11"/>
    <mergeCell ref="F10:F11"/>
    <mergeCell ref="A7:I7"/>
    <mergeCell ref="E9:I9"/>
  </mergeCells>
  <pageMargins left="0.7" right="0.7" top="0.75" bottom="0.75" header="0.3" footer="0.3"/>
  <pageSetup orientation="portrait" r:id="rId1"/>
  <headerFooter>
    <oddHeader>&amp;R&amp;"Arial,Regular"&amp;10Filed: 2022-11-30
EB-2022-0200
Exhibit 8
Tab 1
Schedule 3
Attachment 2
Page 1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68BE8D2D1B4442B56E8613E5D4A5D4" ma:contentTypeVersion="33" ma:contentTypeDescription="Create a new document." ma:contentTypeScope="" ma:versionID="a07cfc4aab3fd55fa0dc04ce5b7f322b">
  <xsd:schema xmlns:xsd="http://www.w3.org/2001/XMLSchema" xmlns:xs="http://www.w3.org/2001/XMLSchema" xmlns:p="http://schemas.microsoft.com/office/2006/metadata/properties" xmlns:ns2="0e4c58a4-4156-4653-af30-d293e31e5ce5" targetNamespace="http://schemas.microsoft.com/office/2006/metadata/properties" ma:root="true" ma:fieldsID="cc70ccb65a024ed475904ee91dd1a689" ns2:_="">
    <xsd:import namespace="0e4c58a4-4156-4653-af30-d293e31e5ce5"/>
    <xsd:element name="properties">
      <xsd:complexType>
        <xsd:sequence>
          <xsd:element name="documentManagement">
            <xsd:complexType>
              <xsd:all>
                <xsd:element ref="ns2:Folder" minOccurs="0"/>
                <xsd:element ref="ns2:Phase" minOccurs="0"/>
                <xsd:element ref="ns2:Binder"/>
                <xsd:element ref="ns2:Status" minOccurs="0"/>
                <xsd:element ref="ns2:Witness" minOccurs="0"/>
                <xsd:element ref="ns2:Regulatory_x0020_Leads" minOccurs="0"/>
                <xsd:element ref="ns2:Version_x0020_Comments" minOccurs="0"/>
                <xsd:element ref="ns2:Legal_x0020_Team" minOccurs="0"/>
                <xsd:element ref="ns2:Attachment" minOccurs="0"/>
                <xsd:element ref="ns2:Exhibit_x002f_Tab_x002f_Schedule" minOccurs="0"/>
                <xsd:element ref="ns2:_x0031_st_x0020_draft_x0020_priority" minOccurs="0"/>
                <xsd:element ref="ns2:Reg_x002e__x0020_Review_x0020_Due_x0020_Date" minOccurs="0"/>
                <xsd:element ref="ns2:Energy_x0020_Services_x0020_View" minOccurs="0"/>
                <xsd:element ref="ns2:Finance_x0020_view" minOccurs="0"/>
                <xsd:element ref="ns2:_x0031_st_x0020_draft_x0020_ready_x0020_for_x0020_Regulatory" minOccurs="0"/>
                <xsd:element ref="ns2:_x0031_st_x0020_Draft_x0020_Evidence_x0020_Due" minOccurs="0"/>
                <xsd:element ref="ns2:Cust_x0020_Eng" minOccurs="0"/>
                <xsd:element ref="ns2:Customer_x0020_Care_x0020_View" minOccurs="0"/>
                <xsd:element ref="ns2:_x0031_st_x0020_Draft_x0020_SL_x0020_Review_x0020_Complete" minOccurs="0"/>
                <xsd:element ref="ns2:Accountable_x0020_Area" minOccurs="0"/>
                <xsd:element ref="ns2:Executive_x0020_Review" minOccurs="0"/>
                <xsd:element ref="ns2:Final_x0020_Draft_x0020_Due" minOccurs="0"/>
                <xsd:element ref="ns2:Formatting_x0020_Reqd" minOccurs="0"/>
                <xsd:element ref="ns2:Final_x0020_Draft_x0020_Ready_x0020_for_x0020_SL_x0020_Review" minOccurs="0"/>
                <xsd:element ref="ns2:Final_x0020_Draft_x0020_Reg_x002f_1st_x0020_Level_x0020_Review_x0020_Due_x0020_Date" minOccurs="0"/>
                <xsd:element ref="ns2:Legal_x0020_Handoff_x0020_Date" minOccurs="0"/>
                <xsd:element ref="ns2:Legal_x0020_Session_x0020_Date" minOccurs="0"/>
                <xsd:element ref="ns2:xewa" minOccurs="0"/>
                <xsd:element ref="ns2:TM_x0020_Sign_x0020_Off" minOccurs="0"/>
                <xsd:element ref="ns2:Reg_x002f_Formatting_x0020_Sign_x0020_Of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c58a4-4156-4653-af30-d293e31e5ce5" elementFormDefault="qualified">
    <xsd:import namespace="http://schemas.microsoft.com/office/2006/documentManagement/types"/>
    <xsd:import namespace="http://schemas.microsoft.com/office/infopath/2007/PartnerControls"/>
    <xsd:element name="Folder" ma:index="8" nillable="true" ma:displayName="Folder" ma:format="Dropdown" ma:internalName="Folder">
      <xsd:simpleType>
        <xsd:restriction base="dms:Choice">
          <xsd:enumeration value="Assumptions"/>
          <xsd:enumeration value="Budget Support"/>
          <xsd:enumeration value="Prefiled Evidence"/>
          <xsd:enumeration value="Shared Documents"/>
          <xsd:enumeration value="Standards/Admin"/>
          <xsd:enumeration value="Regulatory"/>
          <xsd:enumeration value="Templates"/>
          <xsd:enumeration value="Financial Information"/>
        </xsd:restriction>
      </xsd:simpleType>
    </xsd:element>
    <xsd:element name="Phase" ma:index="9" nillable="true" ma:displayName="Phase" ma:format="Dropdown" ma:internalName="Phase">
      <xsd:simpleType>
        <xsd:restriction base="dms:Choice">
          <xsd:enumeration value="Phase 1"/>
          <xsd:enumeration value="Phase 2"/>
          <xsd:enumeration value="Phase 3"/>
        </xsd:restriction>
      </xsd:simpleType>
    </xsd:element>
    <xsd:element name="Binder" ma:index="10" ma:displayName="Exhibit" ma:decimals="0" ma:default="0" ma:internalName="Binder" ma:percentage="FALSE">
      <xsd:simpleType>
        <xsd:restriction base="dms:Number">
          <xsd:maxInclusive value="10"/>
          <xsd:minInclusive value="0"/>
        </xsd:restriction>
      </xsd:simpleType>
    </xsd:element>
    <xsd:element name="Status" ma:index="11" nillable="true" ma:displayName="Status" ma:default="Shell Created" ma:description="Status of Written Evidence" ma:format="Dropdown" ma:internalName="Status">
      <xsd:simpleType>
        <xsd:restriction base="dms:Choice">
          <xsd:enumeration value="Shell Created"/>
          <xsd:enumeration value="1st Draft in Progress"/>
          <xsd:enumeration value="1st Draft Ready for Regulatory Review"/>
          <xsd:enumeration value="Back to Functional Team for Review"/>
          <xsd:enumeration value="1st Draft Reg Review Complete"/>
          <xsd:enumeration value="1st Draft Ready for Senior Leadership Review"/>
          <xsd:enumeration value="1st Draft Senior Leadership Review Complete"/>
          <xsd:enumeration value="Final Draft In Progress"/>
          <xsd:enumeration value="Final Draft Ready for Reg Review"/>
          <xsd:enumeration value="Final Comments Being Addressed"/>
          <xsd:enumeration value="Final Hand Off to Regulatory"/>
          <xsd:enumeration value="Ready for Legal Review"/>
          <xsd:enumeration value="Legal Review Complete"/>
          <xsd:enumeration value="Ready for Executive Review"/>
          <xsd:enumeration value="Executive Review Complete"/>
          <xsd:enumeration value="Ready for Final"/>
          <xsd:enumeration value="Ready to PDF"/>
          <xsd:enumeration value="Final PDF"/>
          <xsd:enumeration value="On Hold"/>
        </xsd:restriction>
      </xsd:simpleType>
    </xsd:element>
    <xsd:element name="Witness" ma:index="12" nillable="true" ma:displayName="Witness" ma:list="UserInfo" ma:SearchPeopleOnly="false" ma:SharePointGroup="8" ma:internalName="Witnes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gulatory_x0020_Leads" ma:index="13" nillable="true" ma:displayName="Regulatory Team" ma:list="UserInfo" ma:SearchPeopleOnly="false" ma:SharePointGroup="8" ma:internalName="Regulatory_x0020_Lead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Comments" ma:index="14" nillable="true" ma:displayName="Version Comments" ma:internalName="Version_x0020_Comments">
      <xsd:simpleType>
        <xsd:restriction base="dms:Text">
          <xsd:maxLength value="255"/>
        </xsd:restriction>
      </xsd:simpleType>
    </xsd:element>
    <xsd:element name="Legal_x0020_Team" ma:index="15" nillable="true" ma:displayName="Legal Team" ma:list="UserInfo" ma:SharePointGroup="8" ma:internalName="Legal_x0020_Team"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achment" ma:index="16" nillable="true" ma:displayName="Attachment" ma:internalName="Attachment">
      <xsd:simpleType>
        <xsd:restriction base="dms:Number"/>
      </xsd:simpleType>
    </xsd:element>
    <xsd:element name="Exhibit_x002f_Tab_x002f_Schedule" ma:index="17" nillable="true" ma:displayName="Exhibit/Tab/Schedule" ma:internalName="Exhibit_x002f_Tab_x002f_Schedule">
      <xsd:simpleType>
        <xsd:restriction base="dms:Text">
          <xsd:maxLength value="255"/>
        </xsd:restriction>
      </xsd:simpleType>
    </xsd:element>
    <xsd:element name="_x0031_st_x0020_draft_x0020_priority" ma:index="18" nillable="true" ma:displayName="Reg. 1st Draft Priority" ma:default="H" ma:format="Dropdown" ma:internalName="_x0031_st_x0020_draft_x0020_priority">
      <xsd:simpleType>
        <xsd:restriction base="dms:Choice">
          <xsd:enumeration value="H"/>
          <xsd:enumeration value="M"/>
          <xsd:enumeration value="L"/>
          <xsd:enumeration value="NA"/>
        </xsd:restriction>
      </xsd:simpleType>
    </xsd:element>
    <xsd:element name="Reg_x002e__x0020_Review_x0020_Due_x0020_Date" ma:index="19" nillable="true" ma:displayName="Reg. 1st Review Due Date" ma:format="DateOnly" ma:internalName="Reg_x002e__x0020_Review_x0020_Due_x0020_Date">
      <xsd:simpleType>
        <xsd:restriction base="dms:DateTime"/>
      </xsd:simpleType>
    </xsd:element>
    <xsd:element name="Energy_x0020_Services_x0020_View" ma:index="20" nillable="true" ma:displayName="Energy Services View" ma:default="No" ma:format="Dropdown" ma:internalName="Energy_x0020_Services_x0020_View">
      <xsd:simpleType>
        <xsd:restriction base="dms:Choice">
          <xsd:enumeration value="No"/>
          <xsd:enumeration value="Yes"/>
        </xsd:restriction>
      </xsd:simpleType>
    </xsd:element>
    <xsd:element name="Finance_x0020_view" ma:index="21" nillable="true" ma:displayName="Finance view" ma:default="No" ma:format="Dropdown" ma:internalName="Finance_x0020_view">
      <xsd:simpleType>
        <xsd:restriction base="dms:Choice">
          <xsd:enumeration value="No"/>
          <xsd:enumeration value="Yes"/>
        </xsd:restriction>
      </xsd:simpleType>
    </xsd:element>
    <xsd:element name="_x0031_st_x0020_draft_x0020_ready_x0020_for_x0020_Regulatory" ma:index="22" nillable="true" ma:displayName="1st Draft Ready For Regulatory" ma:format="DateOnly" ma:internalName="_x0031_st_x0020_draft_x0020_ready_x0020_for_x0020_Regulatory">
      <xsd:simpleType>
        <xsd:restriction base="dms:DateTime"/>
      </xsd:simpleType>
    </xsd:element>
    <xsd:element name="_x0031_st_x0020_Draft_x0020_Evidence_x0020_Due" ma:index="23" nillable="true" ma:displayName="1st Draft Evidence Due" ma:format="DateOnly" ma:internalName="_x0031_st_x0020_Draft_x0020_Evidence_x0020_Due">
      <xsd:simpleType>
        <xsd:restriction base="dms:DateTime"/>
      </xsd:simpleType>
    </xsd:element>
    <xsd:element name="Cust_x0020_Eng" ma:index="24" nillable="true" ma:displayName="Cust Eng" ma:format="Dropdown" ma:internalName="Cust_x0020_Eng">
      <xsd:simpleType>
        <xsd:restriction base="dms:Choice">
          <xsd:enumeration value="Yes"/>
          <xsd:enumeration value="No"/>
        </xsd:restriction>
      </xsd:simpleType>
    </xsd:element>
    <xsd:element name="Customer_x0020_Care_x0020_View" ma:index="25" nillable="true" ma:displayName="Customer Care View" ma:default="No" ma:format="Dropdown" ma:internalName="Customer_x0020_Care_x0020_View">
      <xsd:simpleType>
        <xsd:restriction base="dms:Choice">
          <xsd:enumeration value="No"/>
          <xsd:enumeration value="Yes"/>
        </xsd:restriction>
      </xsd:simpleType>
    </xsd:element>
    <xsd:element name="_x0031_st_x0020_Draft_x0020_SL_x0020_Review_x0020_Complete" ma:index="26" nillable="true" ma:displayName="1st Draft SL Review Complete" ma:format="DateOnly" ma:internalName="_x0031_st_x0020_Draft_x0020_SL_x0020_Review_x0020_Complete">
      <xsd:simpleType>
        <xsd:restriction base="dms:DateTime"/>
      </xsd:simpleType>
    </xsd:element>
    <xsd:element name="Accountable_x0020_Area" ma:index="27" nillable="true" ma:displayName="Accountable Area" ma:default="BD&amp;R" ma:format="Dropdown" ma:internalName="Accountable_x0020_Area">
      <xsd:simpleType>
        <xsd:restriction base="dms:Choice">
          <xsd:enumeration value="BD&amp;R"/>
          <xsd:enumeration value="Customer Care"/>
          <xsd:enumeration value="Energy Services"/>
          <xsd:enumeration value="Finance"/>
          <xsd:enumeration value="HR"/>
          <xsd:enumeration value="Operations"/>
          <xsd:enumeration value="Eng &amp; STO"/>
          <xsd:enumeration value="TIS"/>
        </xsd:restriction>
      </xsd:simpleType>
    </xsd:element>
    <xsd:element name="Executive_x0020_Review" ma:index="28" nillable="true" ma:displayName="Executive Review" ma:default="0" ma:internalName="Executive_x0020_Review">
      <xsd:simpleType>
        <xsd:restriction base="dms:Boolean"/>
      </xsd:simpleType>
    </xsd:element>
    <xsd:element name="Final_x0020_Draft_x0020_Due" ma:index="29" nillable="true" ma:displayName="Final Draft Due" ma:format="DateOnly" ma:internalName="Final_x0020_Draft_x0020_Due">
      <xsd:simpleType>
        <xsd:restriction base="dms:DateTime"/>
      </xsd:simpleType>
    </xsd:element>
    <xsd:element name="Formatting_x0020_Reqd" ma:index="30" nillable="true" ma:displayName="Formatting Reqd" ma:default="0" ma:internalName="Formatting_x0020_Reqd">
      <xsd:simpleType>
        <xsd:restriction base="dms:Boolean"/>
      </xsd:simpleType>
    </xsd:element>
    <xsd:element name="Final_x0020_Draft_x0020_Ready_x0020_for_x0020_SL_x0020_Review" ma:index="31" nillable="true" ma:displayName="Final Draft Ready for SL Review" ma:default="0" ma:description="Trigger to appear in Reg Leadership and Malini view" ma:internalName="Final_x0020_Draft_x0020_Ready_x0020_for_x0020_SL_x0020_Review">
      <xsd:simpleType>
        <xsd:restriction base="dms:Boolean"/>
      </xsd:simpleType>
    </xsd:element>
    <xsd:element name="Final_x0020_Draft_x0020_Reg_x002f_1st_x0020_Level_x0020_Review_x0020_Due_x0020_Date" ma:index="32" nillable="true" ma:displayName="Reg. Final Draft Review Due" ma:format="DateOnly" ma:internalName="Final_x0020_Draft_x0020_Reg_x002f_1st_x0020_Level_x0020_Review_x0020_Due_x0020_Date">
      <xsd:simpleType>
        <xsd:restriction base="dms:DateTime"/>
      </xsd:simpleType>
    </xsd:element>
    <xsd:element name="Legal_x0020_Handoff_x0020_Date" ma:index="33" nillable="true" ma:displayName="Legal Handoff Date" ma:format="DateOnly" ma:internalName="Legal_x0020_Handoff_x0020_Date">
      <xsd:simpleType>
        <xsd:restriction base="dms:DateTime"/>
      </xsd:simpleType>
    </xsd:element>
    <xsd:element name="Legal_x0020_Session_x0020_Date" ma:index="34" nillable="true" ma:displayName="Legal Session Date" ma:format="DateOnly" ma:internalName="Legal_x0020_Session_x0020_Date">
      <xsd:simpleType>
        <xsd:restriction base="dms:DateTime"/>
      </xsd:simpleType>
    </xsd:element>
    <xsd:element name="xewa" ma:index="35" nillable="true" ma:displayName="Legal Comments Addressed" ma:format="DateOnly" ma:internalName="xewa">
      <xsd:simpleType>
        <xsd:restriction base="dms:DateTime"/>
      </xsd:simpleType>
    </xsd:element>
    <xsd:element name="TM_x0020_Sign_x0020_Off" ma:index="36" nillable="true" ma:displayName="TM Sign Off" ma:format="DateOnly" ma:internalName="TM_x0020_Sign_x0020_Off">
      <xsd:simpleType>
        <xsd:restriction base="dms:DateTime"/>
      </xsd:simpleType>
    </xsd:element>
    <xsd:element name="Reg_x002f_Formatting_x0020_Sign_x0020_Off" ma:index="37" nillable="true" ma:displayName="Reg/Formatting Sign Off" ma:format="DateOnly" ma:internalName="Reg_x002f_Formatting_x0020_Sign_x0020_Off">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4ab40f3-767a-43a9-8b62-265d64c54f3b"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31_st_x0020_draft_x0020_priority xmlns="0e4c58a4-4156-4653-af30-d293e31e5ce5">H</_x0031_st_x0020_draft_x0020_priority>
    <Final_x0020_Draft_x0020_Ready_x0020_for_x0020_SL_x0020_Review xmlns="0e4c58a4-4156-4653-af30-d293e31e5ce5">false</Final_x0020_Draft_x0020_Ready_x0020_for_x0020_SL_x0020_Review>
    <Reg_x002e__x0020_Review_x0020_Due_x0020_Date xmlns="0e4c58a4-4156-4653-af30-d293e31e5ce5" xsi:nil="true"/>
    <Finance_x0020_view xmlns="0e4c58a4-4156-4653-af30-d293e31e5ce5">No</Finance_x0020_view>
    <Accountable_x0020_Area xmlns="0e4c58a4-4156-4653-af30-d293e31e5ce5">BD&amp;R</Accountable_x0020_Area>
    <Formatting_x0020_Reqd xmlns="0e4c58a4-4156-4653-af30-d293e31e5ce5">false</Formatting_x0020_Reqd>
    <Status xmlns="0e4c58a4-4156-4653-af30-d293e31e5ce5">Shell Created</Status>
    <Customer_x0020_Care_x0020_View xmlns="0e4c58a4-4156-4653-af30-d293e31e5ce5">No</Customer_x0020_Care_x0020_View>
    <Energy_x0020_Services_x0020_View xmlns="0e4c58a4-4156-4653-af30-d293e31e5ce5">No</Energy_x0020_Services_x0020_View>
    <Regulatory_x0020_Leads xmlns="0e4c58a4-4156-4653-af30-d293e31e5ce5">
      <UserInfo>
        <DisplayName/>
        <AccountId xsi:nil="true"/>
        <AccountType/>
      </UserInfo>
    </Regulatory_x0020_Leads>
    <Final_x0020_Draft_x0020_Due xmlns="0e4c58a4-4156-4653-af30-d293e31e5ce5" xsi:nil="true"/>
    <Legal_x0020_Handoff_x0020_Date xmlns="0e4c58a4-4156-4653-af30-d293e31e5ce5" xsi:nil="true"/>
    <Exhibit_x002f_Tab_x002f_Schedule xmlns="0e4c58a4-4156-4653-af30-d293e31e5ce5" xsi:nil="true"/>
    <_x0031_st_x0020_Draft_x0020_SL_x0020_Review_x0020_Complete xmlns="0e4c58a4-4156-4653-af30-d293e31e5ce5" xsi:nil="true"/>
    <Binder xmlns="0e4c58a4-4156-4653-af30-d293e31e5ce5">0</Binder>
    <Attachment xmlns="0e4c58a4-4156-4653-af30-d293e31e5ce5" xsi:nil="true"/>
    <Final_x0020_Draft_x0020_Reg_x002f_1st_x0020_Level_x0020_Review_x0020_Due_x0020_Date xmlns="0e4c58a4-4156-4653-af30-d293e31e5ce5" xsi:nil="true"/>
    <Phase xmlns="0e4c58a4-4156-4653-af30-d293e31e5ce5" xsi:nil="true"/>
    <Version_x0020_Comments xmlns="0e4c58a4-4156-4653-af30-d293e31e5ce5" xsi:nil="true"/>
    <Executive_x0020_Review xmlns="0e4c58a4-4156-4653-af30-d293e31e5ce5">false</Executive_x0020_Review>
    <Legal_x0020_Session_x0020_Date xmlns="0e4c58a4-4156-4653-af30-d293e31e5ce5" xsi:nil="true"/>
    <TM_x0020_Sign_x0020_Off xmlns="0e4c58a4-4156-4653-af30-d293e31e5ce5" xsi:nil="true"/>
    <xewa xmlns="0e4c58a4-4156-4653-af30-d293e31e5ce5" xsi:nil="true"/>
    <Legal_x0020_Team xmlns="0e4c58a4-4156-4653-af30-d293e31e5ce5">
      <UserInfo>
        <DisplayName/>
        <AccountId xsi:nil="true"/>
        <AccountType/>
      </UserInfo>
    </Legal_x0020_Team>
    <Witness xmlns="0e4c58a4-4156-4653-af30-d293e31e5ce5">
      <UserInfo>
        <DisplayName/>
        <AccountId xsi:nil="true"/>
        <AccountType/>
      </UserInfo>
    </Witness>
    <Folder xmlns="0e4c58a4-4156-4653-af30-d293e31e5ce5" xsi:nil="true"/>
    <_x0031_st_x0020_Draft_x0020_Evidence_x0020_Due xmlns="0e4c58a4-4156-4653-af30-d293e31e5ce5" xsi:nil="true"/>
    <Cust_x0020_Eng xmlns="0e4c58a4-4156-4653-af30-d293e31e5ce5" xsi:nil="true"/>
    <Reg_x002f_Formatting_x0020_Sign_x0020_Off xmlns="0e4c58a4-4156-4653-af30-d293e31e5ce5" xsi:nil="true"/>
    <_x0031_st_x0020_draft_x0020_ready_x0020_for_x0020_Regulatory xmlns="0e4c58a4-4156-4653-af30-d293e31e5ce5" xsi:nil="true"/>
  </documentManagement>
</p:properties>
</file>

<file path=customXml/itemProps1.xml><?xml version="1.0" encoding="utf-8"?>
<ds:datastoreItem xmlns:ds="http://schemas.openxmlformats.org/officeDocument/2006/customXml" ds:itemID="{D8B6B7B1-22DE-40EE-952E-84FB8210DD61}"/>
</file>

<file path=customXml/itemProps2.xml><?xml version="1.0" encoding="utf-8"?>
<ds:datastoreItem xmlns:ds="http://schemas.openxmlformats.org/officeDocument/2006/customXml" ds:itemID="{C2C115EC-9E8C-4AD0-A08E-B7D27BF9F984}"/>
</file>

<file path=customXml/itemProps3.xml><?xml version="1.0" encoding="utf-8"?>
<ds:datastoreItem xmlns:ds="http://schemas.openxmlformats.org/officeDocument/2006/customXml" ds:itemID="{568321C1-AFA0-4821-B03B-0EDB7FC61549}"/>
</file>

<file path=customXml/itemProps4.xml><?xml version="1.0" encoding="utf-8"?>
<ds:datastoreItem xmlns:ds="http://schemas.openxmlformats.org/officeDocument/2006/customXml" ds:itemID="{9A0DAC41-649B-4953-A7C0-32E22A7860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2022-11-29T20:29:00Z</dcterms:created>
  <dcterms:modified xsi:type="dcterms:W3CDTF">2022-11-29T20:30:15Z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2022-11-29T20:29:02Z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ad8286bb-ca58-4766-89cd-4db9d420437a</vt:lpwstr>
  </property>
  <property fmtid="{D5CDD505-2E9C-101B-9397-08002B2CF9AE}" pid="8" name="MSIP_Label_b1a6f161-e42b-4c47-8f69-f6a81e023e2d_ContentBits">
    <vt:lpwstr>0</vt:lpwstr>
  </property>
  <property fmtid="{D5CDD505-2E9C-101B-9397-08002B2CF9AE}" pid="9" name="ContentTypeId">
    <vt:lpwstr>0x010100BA68BE8D2D1B4442B56E8613E5D4A5D4</vt:lpwstr>
  </property>
</Properties>
</file>