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9F626CC7-B8A3-441D-8A7B-0F5500585B34}" xr6:coauthVersionLast="47" xr6:coauthVersionMax="47" xr10:uidLastSave="{00000000-0000-0000-0000-000000000000}"/>
  <bookViews>
    <workbookView xWindow="-120" yWindow="-120" windowWidth="29040" windowHeight="15840" xr2:uid="{C5E817C9-2124-4E6B-AA6F-AB289387CDB0}"/>
  </bookViews>
  <sheets>
    <sheet name="Sheet1" sheetId="1" r:id="rId1"/>
  </sheets>
  <definedNames>
    <definedName name="_xlnm.Print_Area" localSheetId="0">Sheet1!$A$1:$I$60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G48" i="1" l="1"/>
  <c r="G47" i="1"/>
  <c r="I47" i="1" s="1"/>
  <c r="G46" i="1"/>
  <c r="G45" i="1"/>
  <c r="I45" i="1" s="1"/>
  <c r="G44" i="1"/>
  <c r="I44" i="1" s="1"/>
  <c r="G43" i="1"/>
  <c r="I43" i="1" s="1"/>
  <c r="G42" i="1"/>
  <c r="G41" i="1"/>
  <c r="I41" i="1" s="1"/>
  <c r="G39" i="1"/>
  <c r="I39" i="1" s="1"/>
  <c r="G38" i="1"/>
  <c r="I38" i="1" s="1"/>
  <c r="F49" i="1"/>
  <c r="E49" i="1"/>
  <c r="G33" i="1"/>
  <c r="I33" i="1" s="1"/>
  <c r="G32" i="1"/>
  <c r="G31" i="1"/>
  <c r="I31" i="1" s="1"/>
  <c r="G30" i="1"/>
  <c r="I30" i="1" s="1"/>
  <c r="F34" i="1"/>
  <c r="E34" i="1"/>
  <c r="I25" i="1"/>
  <c r="A25" i="1"/>
  <c r="A26" i="1" s="1"/>
  <c r="A29" i="1" s="1"/>
  <c r="A30" i="1" s="1"/>
  <c r="A31" i="1" s="1"/>
  <c r="A32" i="1" s="1"/>
  <c r="A33" i="1" s="1"/>
  <c r="A34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1" i="1" s="1"/>
  <c r="G24" i="1"/>
  <c r="I24" i="1" s="1"/>
  <c r="G23" i="1"/>
  <c r="I23" i="1" s="1"/>
  <c r="G22" i="1"/>
  <c r="G21" i="1"/>
  <c r="G20" i="1"/>
  <c r="I20" i="1" s="1"/>
  <c r="G19" i="1"/>
  <c r="G18" i="1"/>
  <c r="I18" i="1" s="1"/>
  <c r="G17" i="1"/>
  <c r="G16" i="1"/>
  <c r="F26" i="1"/>
  <c r="I46" i="1" l="1"/>
  <c r="I32" i="1"/>
  <c r="I22" i="1"/>
  <c r="I17" i="1"/>
  <c r="I15" i="1"/>
  <c r="G40" i="1"/>
  <c r="I40" i="1" s="1"/>
  <c r="I42" i="1"/>
  <c r="F51" i="1"/>
  <c r="I16" i="1"/>
  <c r="I21" i="1"/>
  <c r="I19" i="1"/>
  <c r="I48" i="1"/>
  <c r="G29" i="1"/>
  <c r="I29" i="1" s="1"/>
  <c r="G37" i="1"/>
  <c r="I37" i="1" s="1"/>
  <c r="E26" i="1"/>
  <c r="E51" i="1" s="1"/>
</calcChain>
</file>

<file path=xl/sharedStrings.xml><?xml version="1.0" encoding="utf-8"?>
<sst xmlns="http://schemas.openxmlformats.org/spreadsheetml/2006/main" count="68" uniqueCount="67">
  <si>
    <t>(2)</t>
  </si>
  <si>
    <t>(1)</t>
  </si>
  <si>
    <t>Notes:</t>
  </si>
  <si>
    <t>Total Union South Rate Zone</t>
  </si>
  <si>
    <t>Rate T3</t>
  </si>
  <si>
    <t>Rate T2</t>
  </si>
  <si>
    <t>Rate T1</t>
  </si>
  <si>
    <t>Rate M9</t>
  </si>
  <si>
    <t>Rate M7 (I)</t>
  </si>
  <si>
    <t>Rate M7 (F)</t>
  </si>
  <si>
    <t>Rate M5 (I)</t>
  </si>
  <si>
    <t>Rate M5 (F)</t>
  </si>
  <si>
    <t>Rate M4 (I)</t>
  </si>
  <si>
    <t>Rate M4 (F)</t>
  </si>
  <si>
    <t>Rate M2</t>
  </si>
  <si>
    <t>Rate M1</t>
  </si>
  <si>
    <t>Union South Rate Zone</t>
  </si>
  <si>
    <t>Total Union North Rate Zone</t>
  </si>
  <si>
    <t>Rate 100</t>
  </si>
  <si>
    <t>Rate 25</t>
  </si>
  <si>
    <t>Rate 20</t>
  </si>
  <si>
    <t>Rate 10</t>
  </si>
  <si>
    <t>Rate 01</t>
  </si>
  <si>
    <t>Union North Rate Zone</t>
  </si>
  <si>
    <t>Total EGD Rate Zone</t>
  </si>
  <si>
    <t>Rate 300</t>
  </si>
  <si>
    <t>Rate 200</t>
  </si>
  <si>
    <t>Rate 170</t>
  </si>
  <si>
    <t>Rate 145</t>
  </si>
  <si>
    <t>Rate 135</t>
  </si>
  <si>
    <t>Rate 125</t>
  </si>
  <si>
    <t>Rate 115</t>
  </si>
  <si>
    <t>Rate 110</t>
  </si>
  <si>
    <t>Rate 6</t>
  </si>
  <si>
    <t>Rate 1</t>
  </si>
  <si>
    <t>EGD Rate Zone</t>
  </si>
  <si>
    <t>(d)</t>
  </si>
  <si>
    <t>(c) = (a/b/12)*1000</t>
  </si>
  <si>
    <t>(b)</t>
  </si>
  <si>
    <t>(a)</t>
  </si>
  <si>
    <t>(count)</t>
  </si>
  <si>
    <t>Month</t>
  </si>
  <si>
    <t>Costs (1)</t>
  </si>
  <si>
    <t xml:space="preserve">Customer </t>
  </si>
  <si>
    <t>Customer/</t>
  </si>
  <si>
    <t>Related</t>
  </si>
  <si>
    <t xml:space="preserve">Monthly </t>
  </si>
  <si>
    <t>Cost/</t>
  </si>
  <si>
    <t>Customer-</t>
  </si>
  <si>
    <t>2024 Proposed</t>
  </si>
  <si>
    <t>Current Rate Classes</t>
  </si>
  <si>
    <t>Customer-Related Costs</t>
  </si>
  <si>
    <t>Line
No.</t>
  </si>
  <si>
    <t>Number of</t>
  </si>
  <si>
    <t>Customers (2)</t>
  </si>
  <si>
    <t>Particulars ($/customer/mo)</t>
  </si>
  <si>
    <t>Charge (3)</t>
  </si>
  <si>
    <t>Total In-franchise</t>
  </si>
  <si>
    <t>(3)</t>
  </si>
  <si>
    <t>Exhibit 8, Tab 2, Schedule 8, Attachment 2, column (h).</t>
  </si>
  <si>
    <t>Difference (4)</t>
  </si>
  <si>
    <t>(4)</t>
  </si>
  <si>
    <t>($000s)</t>
  </si>
  <si>
    <t>(e) = (d - c)</t>
  </si>
  <si>
    <t>Sum of distribution customer functional classification categories provided at Exhibit 7, Tab 2, Schedule 1, Attachment 8: distribution customer - mains, distribution cusotmer - services, distribution customer - meters, distribution customer - services, and distribution customer - specific allocation.</t>
  </si>
  <si>
    <t>Exhibit 7, Tab 2, Schedule 1, Attachment 12, pp.14-16, TOTAL_CUSTOMERS allocation factor.</t>
  </si>
  <si>
    <t xml:space="preserve">To the extent that the customer-related costs are not recovered in the fixed monthly customer charge, Enbridge Gas has proposed to recover the costs in the fixed demand charges of each rate class where possible.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</si>
</sst>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.000_);_(* \(#,##0.000\);_(* &quot;-&quot;??_);_(@_)"/>
    <numFmt numFmtId="165" formatCode="_(* #,##0_);_(* \(#,##0\);_(* &quot;-&quot;??_);_(@_)"/>
    <numFmt numFmtId="166" formatCode="&quot;$&quot;#,##0.00_);\(&quot;$&quot;#,##0.00\);\-"/>
    <numFmt numFmtId="167" formatCode="#,##0.00_);\(#,##0.00\);\-"/>
    <numFmt numFmtId="168" formatCode="#,##0_);\(#,##0\);\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u/>
      <sz val="10"/>
      <color theme="1"/>
      <name val="Arial"/>
      <family val="2"/>
    </font>
    <font>
      <sz val="10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2" xfId="0" quotePrefix="1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quotePrefix="1" applyFont="1" applyAlignment="1">
      <alignment horizontal="center" wrapText="1"/>
    </xf>
    <xf numFmtId="0" fontId="5" fillId="0" borderId="0" xfId="0" applyFont="1" applyAlignment="1">
      <alignment horizontal="left"/>
    </xf>
    <xf numFmtId="166" fontId="6" fillId="0" borderId="0" xfId="0" applyNumberFormat="1" applyFont="1" applyAlignment="1">
      <alignment horizontal="center"/>
    </xf>
    <xf numFmtId="0" fontId="2" fillId="0" borderId="0" xfId="0" applyFont="1" applyAlignment="1">
      <alignment horizontal="left" vertical="center" indent="1"/>
    </xf>
    <xf numFmtId="165" fontId="2" fillId="0" borderId="0" xfId="1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vertical="center"/>
    </xf>
    <xf numFmtId="0" fontId="2" fillId="0" borderId="0" xfId="0" quotePrefix="1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left" vertical="top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Fill="1"/>
    <xf numFmtId="0" fontId="4" fillId="0" borderId="0" xfId="0" applyFont="1" applyFill="1"/>
    <xf numFmtId="164" fontId="2" fillId="0" borderId="0" xfId="1" applyNumberFormat="1" applyFont="1" applyBorder="1" applyAlignment="1">
      <alignment horizontal="center"/>
    </xf>
    <xf numFmtId="164" fontId="2" fillId="0" borderId="0" xfId="1" applyNumberFormat="1" applyFont="1" applyAlignment="1">
      <alignment horizontal="center"/>
    </xf>
    <xf numFmtId="39" fontId="2" fillId="0" borderId="0" xfId="0" quotePrefix="1" applyNumberFormat="1" applyFont="1" applyAlignment="1">
      <alignment horizontal="center" wrapText="1"/>
    </xf>
    <xf numFmtId="37" fontId="2" fillId="0" borderId="0" xfId="0" applyNumberFormat="1" applyFont="1" applyAlignment="1">
      <alignment horizontal="center"/>
    </xf>
    <xf numFmtId="37" fontId="2" fillId="0" borderId="1" xfId="0" applyNumberFormat="1" applyFont="1" applyBorder="1" applyAlignment="1">
      <alignment horizontal="center"/>
    </xf>
    <xf numFmtId="37" fontId="2" fillId="0" borderId="3" xfId="1" applyNumberFormat="1" applyFont="1" applyBorder="1" applyAlignment="1">
      <alignment horizontal="center"/>
    </xf>
    <xf numFmtId="167" fontId="2" fillId="0" borderId="0" xfId="1" applyNumberFormat="1" applyFont="1" applyAlignment="1">
      <alignment horizontal="center"/>
    </xf>
    <xf numFmtId="167" fontId="2" fillId="0" borderId="0" xfId="1" applyNumberFormat="1" applyFont="1" applyBorder="1" applyAlignment="1">
      <alignment horizontal="center"/>
    </xf>
    <xf numFmtId="167" fontId="2" fillId="0" borderId="0" xfId="1" applyNumberFormat="1" applyFont="1" applyFill="1" applyBorder="1" applyAlignment="1">
      <alignment horizontal="center"/>
    </xf>
    <xf numFmtId="167" fontId="2" fillId="0" borderId="0" xfId="0" applyNumberFormat="1" applyFont="1" applyAlignment="1">
      <alignment horizontal="center"/>
    </xf>
    <xf numFmtId="167" fontId="2" fillId="0" borderId="0" xfId="0" quotePrefix="1" applyNumberFormat="1" applyFont="1" applyAlignment="1">
      <alignment horizontal="center" wrapText="1"/>
    </xf>
    <xf numFmtId="168" fontId="2" fillId="0" borderId="0" xfId="1" applyNumberFormat="1" applyFont="1" applyFill="1" applyAlignment="1">
      <alignment horizontal="center"/>
    </xf>
    <xf numFmtId="168" fontId="2" fillId="0" borderId="0" xfId="1" applyNumberFormat="1" applyFont="1" applyAlignment="1">
      <alignment horizontal="center"/>
    </xf>
    <xf numFmtId="168" fontId="2" fillId="0" borderId="0" xfId="1" applyNumberFormat="1" applyFont="1" applyBorder="1" applyAlignment="1">
      <alignment horizontal="center"/>
    </xf>
    <xf numFmtId="168" fontId="2" fillId="0" borderId="1" xfId="1" applyNumberFormat="1" applyFont="1" applyBorder="1" applyAlignment="1">
      <alignment horizontal="center"/>
    </xf>
    <xf numFmtId="168" fontId="2" fillId="0" borderId="0" xfId="0" applyNumberFormat="1" applyFont="1" applyAlignment="1">
      <alignment horizontal="center"/>
    </xf>
    <xf numFmtId="168" fontId="2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31E2B-9367-4308-8252-D8D072C464F9}">
  <sheetPr>
    <pageSetUpPr fitToPage="1"/>
  </sheetPr>
  <dimension ref="A1:P60"/>
  <sheetViews>
    <sheetView tabSelected="1" view="pageLayout" zoomScale="80" zoomScaleNormal="80" zoomScaleSheetLayoutView="90" zoomScalePageLayoutView="80" workbookViewId="0"/>
  </sheetViews>
  <sheetFormatPr defaultColWidth="7" defaultRowHeight="13.5" customHeight="1" x14ac:dyDescent="0.2"/>
  <cols>
    <col min="1" max="1" width="5.5703125" style="3" customWidth="1"/>
    <col min="2" max="2" width="1.7109375" style="3" customWidth="1"/>
    <col min="3" max="3" width="25.42578125" style="3" customWidth="1"/>
    <col min="4" max="4" width="1.7109375" style="3" customWidth="1"/>
    <col min="5" max="6" width="12.7109375" style="3" customWidth="1"/>
    <col min="7" max="7" width="16.28515625" style="3" customWidth="1"/>
    <col min="8" max="8" width="13.85546875" style="1" customWidth="1"/>
    <col min="9" max="9" width="11.5703125" style="1" customWidth="1"/>
    <col min="10" max="16384" width="7" style="1"/>
  </cols>
  <sheetData>
    <row r="1" spans="1:16" ht="13.5" customHeight="1" x14ac:dyDescent="0.2">
      <c r="I1" s="2"/>
    </row>
    <row r="2" spans="1:16" ht="13.5" customHeight="1" x14ac:dyDescent="0.2">
      <c r="I2" s="2"/>
      <c r="K2" s="25"/>
      <c r="L2" s="25"/>
      <c r="M2" s="25"/>
      <c r="N2" s="25"/>
      <c r="O2" s="25"/>
      <c r="P2" s="25"/>
    </row>
    <row r="3" spans="1:16" ht="13.5" customHeight="1" x14ac:dyDescent="0.2">
      <c r="I3" s="2"/>
      <c r="K3" s="25"/>
      <c r="L3" s="26"/>
      <c r="M3" s="26"/>
      <c r="N3" s="26"/>
      <c r="O3" s="26"/>
      <c r="P3" s="26"/>
    </row>
    <row r="4" spans="1:16" ht="13.5" customHeight="1" x14ac:dyDescent="0.2">
      <c r="I4" s="2"/>
      <c r="K4" s="25"/>
      <c r="L4" s="25"/>
      <c r="M4" s="25"/>
      <c r="N4" s="25"/>
      <c r="O4" s="25"/>
      <c r="P4" s="25"/>
    </row>
    <row r="5" spans="1:16" ht="13.5" customHeight="1" x14ac:dyDescent="0.2">
      <c r="A5" s="44" t="s">
        <v>51</v>
      </c>
      <c r="B5" s="44"/>
      <c r="C5" s="44"/>
      <c r="D5" s="44"/>
      <c r="E5" s="44"/>
      <c r="F5" s="44"/>
      <c r="G5" s="44"/>
      <c r="H5" s="44"/>
      <c r="I5" s="44"/>
    </row>
    <row r="6" spans="1:16" ht="13.5" customHeight="1" x14ac:dyDescent="0.2">
      <c r="A6" s="44" t="s">
        <v>50</v>
      </c>
      <c r="B6" s="44"/>
      <c r="C6" s="44"/>
      <c r="D6" s="44"/>
      <c r="E6" s="44"/>
      <c r="F6" s="44"/>
      <c r="G6" s="44"/>
      <c r="H6" s="44"/>
      <c r="I6" s="44"/>
    </row>
    <row r="7" spans="1:16" ht="13.5" customHeight="1" x14ac:dyDescent="0.2">
      <c r="A7" s="4"/>
      <c r="B7" s="4"/>
      <c r="C7" s="4"/>
      <c r="D7" s="4"/>
      <c r="E7" s="4"/>
      <c r="F7" s="4"/>
    </row>
    <row r="8" spans="1:16" ht="13.5" customHeight="1" x14ac:dyDescent="0.2">
      <c r="A8" s="4"/>
      <c r="B8" s="4"/>
      <c r="C8" s="4"/>
      <c r="D8" s="4"/>
      <c r="E8" s="3" t="s">
        <v>48</v>
      </c>
      <c r="F8" s="4"/>
      <c r="G8" s="23"/>
      <c r="H8" s="3" t="s">
        <v>49</v>
      </c>
      <c r="I8" s="4"/>
    </row>
    <row r="9" spans="1:16" ht="13.5" customHeight="1" x14ac:dyDescent="0.2">
      <c r="A9" s="4"/>
      <c r="B9" s="4"/>
      <c r="C9" s="4"/>
      <c r="D9" s="4"/>
      <c r="E9" s="3" t="s">
        <v>45</v>
      </c>
      <c r="F9" s="5" t="s">
        <v>53</v>
      </c>
      <c r="G9" s="3" t="s">
        <v>47</v>
      </c>
      <c r="H9" s="3" t="s">
        <v>46</v>
      </c>
    </row>
    <row r="10" spans="1:16" ht="13.5" customHeight="1" x14ac:dyDescent="0.2">
      <c r="A10" s="45" t="s">
        <v>52</v>
      </c>
      <c r="E10" s="5" t="s">
        <v>42</v>
      </c>
      <c r="F10" s="5" t="s">
        <v>54</v>
      </c>
      <c r="G10" s="24" t="s">
        <v>44</v>
      </c>
      <c r="H10" s="3" t="s">
        <v>43</v>
      </c>
    </row>
    <row r="11" spans="1:16" ht="13.5" customHeight="1" x14ac:dyDescent="0.2">
      <c r="A11" s="46"/>
      <c r="B11" s="5"/>
      <c r="C11" s="6" t="s">
        <v>55</v>
      </c>
      <c r="D11" s="7"/>
      <c r="E11" s="8" t="s">
        <v>62</v>
      </c>
      <c r="F11" s="9" t="s">
        <v>40</v>
      </c>
      <c r="G11" s="8" t="s">
        <v>41</v>
      </c>
      <c r="H11" s="9" t="s">
        <v>56</v>
      </c>
      <c r="I11" s="9" t="s">
        <v>60</v>
      </c>
    </row>
    <row r="12" spans="1:16" ht="13.5" customHeight="1" x14ac:dyDescent="0.2">
      <c r="A12" s="4"/>
      <c r="B12" s="4"/>
      <c r="C12" s="4"/>
      <c r="D12" s="4"/>
      <c r="E12" s="10" t="s">
        <v>39</v>
      </c>
      <c r="F12" s="10" t="s">
        <v>38</v>
      </c>
      <c r="G12" s="10" t="s">
        <v>37</v>
      </c>
      <c r="H12" s="10" t="s">
        <v>36</v>
      </c>
      <c r="I12" s="10" t="s">
        <v>63</v>
      </c>
    </row>
    <row r="13" spans="1:16" ht="13.5" customHeight="1" x14ac:dyDescent="0.2">
      <c r="A13" s="4"/>
      <c r="B13" s="4"/>
      <c r="C13" s="4"/>
      <c r="D13" s="4"/>
      <c r="E13" s="10"/>
      <c r="F13" s="10"/>
      <c r="G13" s="10"/>
      <c r="H13" s="10"/>
      <c r="I13" s="29"/>
    </row>
    <row r="14" spans="1:16" ht="13.5" customHeight="1" x14ac:dyDescent="0.2">
      <c r="C14" s="11" t="s">
        <v>35</v>
      </c>
      <c r="D14" s="11"/>
      <c r="G14" s="10"/>
      <c r="H14" s="12"/>
    </row>
    <row r="15" spans="1:16" ht="13.5" customHeight="1" x14ac:dyDescent="0.2">
      <c r="A15" s="3">
        <v>1</v>
      </c>
      <c r="C15" s="13" t="s">
        <v>34</v>
      </c>
      <c r="D15" s="13"/>
      <c r="E15" s="38">
        <v>730508.68244205008</v>
      </c>
      <c r="F15" s="39">
        <v>2158512.4166666665</v>
      </c>
      <c r="G15" s="34">
        <f>E15/F15/12*1000</f>
        <v>28.202628378133806</v>
      </c>
      <c r="H15" s="35">
        <v>23</v>
      </c>
      <c r="I15" s="33">
        <f>ROUND(H15-G15,2)</f>
        <v>-5.2</v>
      </c>
    </row>
    <row r="16" spans="1:16" ht="13.5" customHeight="1" x14ac:dyDescent="0.2">
      <c r="A16" s="3">
        <v>2</v>
      </c>
      <c r="C16" s="13" t="s">
        <v>33</v>
      </c>
      <c r="D16" s="13"/>
      <c r="E16" s="39">
        <v>109169.92393139776</v>
      </c>
      <c r="F16" s="39">
        <v>172842.83333333334</v>
      </c>
      <c r="G16" s="34">
        <f t="shared" ref="G16:G24" si="0">E16/F16/12*1000</f>
        <v>52.634485824500366</v>
      </c>
      <c r="H16" s="35">
        <v>80</v>
      </c>
      <c r="I16" s="33">
        <f t="shared" ref="I16:I25" si="1">ROUND(H16-G16,2)</f>
        <v>27.37</v>
      </c>
    </row>
    <row r="17" spans="1:9" ht="13.5" customHeight="1" x14ac:dyDescent="0.2">
      <c r="A17" s="3">
        <v>3</v>
      </c>
      <c r="C17" s="13" t="s">
        <v>18</v>
      </c>
      <c r="D17" s="13"/>
      <c r="E17" s="39">
        <v>335.10405229709789</v>
      </c>
      <c r="F17" s="39">
        <v>14</v>
      </c>
      <c r="G17" s="34">
        <f t="shared" si="0"/>
        <v>1994.666977958916</v>
      </c>
      <c r="H17" s="35">
        <v>500</v>
      </c>
      <c r="I17" s="33">
        <f t="shared" si="1"/>
        <v>-1494.67</v>
      </c>
    </row>
    <row r="18" spans="1:9" ht="13.5" customHeight="1" x14ac:dyDescent="0.2">
      <c r="A18" s="3">
        <v>4</v>
      </c>
      <c r="C18" s="13" t="s">
        <v>32</v>
      </c>
      <c r="D18" s="13"/>
      <c r="E18" s="39">
        <v>8891.855958165117</v>
      </c>
      <c r="F18" s="39">
        <v>416</v>
      </c>
      <c r="G18" s="34">
        <f t="shared" si="0"/>
        <v>1781.2211454657688</v>
      </c>
      <c r="H18" s="35">
        <v>500</v>
      </c>
      <c r="I18" s="33">
        <f t="shared" si="1"/>
        <v>-1281.22</v>
      </c>
    </row>
    <row r="19" spans="1:9" ht="13.5" customHeight="1" x14ac:dyDescent="0.2">
      <c r="A19" s="3">
        <v>5</v>
      </c>
      <c r="C19" s="13" t="s">
        <v>31</v>
      </c>
      <c r="D19" s="13"/>
      <c r="E19" s="39">
        <v>703.2831390403104</v>
      </c>
      <c r="F19" s="39">
        <v>22</v>
      </c>
      <c r="G19" s="35">
        <f t="shared" si="0"/>
        <v>2663.9512842435997</v>
      </c>
      <c r="H19" s="35">
        <v>500</v>
      </c>
      <c r="I19" s="33">
        <f t="shared" si="1"/>
        <v>-2163.9499999999998</v>
      </c>
    </row>
    <row r="20" spans="1:9" ht="13.5" customHeight="1" x14ac:dyDescent="0.2">
      <c r="A20" s="3">
        <v>6</v>
      </c>
      <c r="C20" s="13" t="s">
        <v>30</v>
      </c>
      <c r="D20" s="13"/>
      <c r="E20" s="39">
        <v>619.88933525360744</v>
      </c>
      <c r="F20" s="39">
        <v>4</v>
      </c>
      <c r="G20" s="34">
        <f t="shared" si="0"/>
        <v>12914.361151116822</v>
      </c>
      <c r="H20" s="35">
        <v>3000</v>
      </c>
      <c r="I20" s="33">
        <f t="shared" si="1"/>
        <v>-9914.36</v>
      </c>
    </row>
    <row r="21" spans="1:9" ht="13.5" customHeight="1" x14ac:dyDescent="0.2">
      <c r="A21" s="3">
        <v>7</v>
      </c>
      <c r="C21" s="13" t="s">
        <v>29</v>
      </c>
      <c r="D21" s="13"/>
      <c r="E21" s="39">
        <v>1139.1772221543538</v>
      </c>
      <c r="F21" s="39">
        <v>41</v>
      </c>
      <c r="G21" s="34">
        <f t="shared" si="0"/>
        <v>2315.4008580373043</v>
      </c>
      <c r="H21" s="35">
        <v>500</v>
      </c>
      <c r="I21" s="33">
        <f t="shared" si="1"/>
        <v>-1815.4</v>
      </c>
    </row>
    <row r="22" spans="1:9" ht="13.5" customHeight="1" x14ac:dyDescent="0.2">
      <c r="A22" s="3">
        <v>8</v>
      </c>
      <c r="C22" s="13" t="s">
        <v>28</v>
      </c>
      <c r="D22" s="13"/>
      <c r="E22" s="39">
        <v>252.42332281618147</v>
      </c>
      <c r="F22" s="39">
        <v>5</v>
      </c>
      <c r="G22" s="34">
        <f t="shared" si="0"/>
        <v>4207.0553802696904</v>
      </c>
      <c r="H22" s="35">
        <v>134.92647936727528</v>
      </c>
      <c r="I22" s="33">
        <f t="shared" si="1"/>
        <v>-4072.13</v>
      </c>
    </row>
    <row r="23" spans="1:9" ht="13.5" customHeight="1" x14ac:dyDescent="0.2">
      <c r="A23" s="3">
        <v>9</v>
      </c>
      <c r="C23" s="13" t="s">
        <v>27</v>
      </c>
      <c r="D23" s="13"/>
      <c r="E23" s="39">
        <v>341.32371923795955</v>
      </c>
      <c r="F23" s="39">
        <v>11</v>
      </c>
      <c r="G23" s="34">
        <f t="shared" si="0"/>
        <v>2585.785751802724</v>
      </c>
      <c r="H23" s="35">
        <v>305.5481997087212</v>
      </c>
      <c r="I23" s="33">
        <f t="shared" si="1"/>
        <v>-2280.2399999999998</v>
      </c>
    </row>
    <row r="24" spans="1:9" ht="13.5" customHeight="1" x14ac:dyDescent="0.2">
      <c r="A24" s="3">
        <v>10</v>
      </c>
      <c r="C24" s="13" t="s">
        <v>26</v>
      </c>
      <c r="D24" s="13"/>
      <c r="E24" s="39">
        <v>15.178851929378597</v>
      </c>
      <c r="F24" s="39">
        <v>1</v>
      </c>
      <c r="G24" s="34">
        <f t="shared" si="0"/>
        <v>1264.9043274482162</v>
      </c>
      <c r="H24" s="35">
        <v>0</v>
      </c>
      <c r="I24" s="33">
        <f t="shared" si="1"/>
        <v>-1264.9000000000001</v>
      </c>
    </row>
    <row r="25" spans="1:9" ht="13.5" customHeight="1" x14ac:dyDescent="0.2">
      <c r="A25" s="3">
        <f>A24+1</f>
        <v>11</v>
      </c>
      <c r="C25" s="13" t="s">
        <v>25</v>
      </c>
      <c r="D25" s="13"/>
      <c r="E25" s="40">
        <v>0</v>
      </c>
      <c r="F25" s="40">
        <v>0</v>
      </c>
      <c r="G25" s="34">
        <v>0</v>
      </c>
      <c r="H25" s="35">
        <v>1500</v>
      </c>
      <c r="I25" s="33">
        <f t="shared" si="1"/>
        <v>1500</v>
      </c>
    </row>
    <row r="26" spans="1:9" ht="13.5" customHeight="1" x14ac:dyDescent="0.2">
      <c r="A26" s="3">
        <f>A25+1</f>
        <v>12</v>
      </c>
      <c r="C26" s="15" t="s">
        <v>24</v>
      </c>
      <c r="D26" s="15"/>
      <c r="E26" s="41">
        <f>SUM(E15:E25)</f>
        <v>851976.84197434178</v>
      </c>
      <c r="F26" s="41">
        <f>SUM(F15:F25)</f>
        <v>2331869.25</v>
      </c>
      <c r="G26" s="34"/>
      <c r="H26" s="34"/>
      <c r="I26" s="34"/>
    </row>
    <row r="27" spans="1:9" ht="13.5" customHeight="1" x14ac:dyDescent="0.2">
      <c r="C27" s="11"/>
      <c r="D27" s="11"/>
      <c r="E27" s="42"/>
      <c r="F27" s="42"/>
      <c r="G27" s="37"/>
      <c r="H27" s="34"/>
      <c r="I27" s="36"/>
    </row>
    <row r="28" spans="1:9" ht="13.5" customHeight="1" x14ac:dyDescent="0.2">
      <c r="C28" s="11" t="s">
        <v>23</v>
      </c>
      <c r="D28" s="11"/>
      <c r="E28" s="42"/>
      <c r="F28" s="42"/>
      <c r="G28" s="36"/>
      <c r="H28" s="34"/>
      <c r="I28" s="36"/>
    </row>
    <row r="29" spans="1:9" ht="13.5" customHeight="1" x14ac:dyDescent="0.2">
      <c r="A29" s="3">
        <f>A26+1</f>
        <v>13</v>
      </c>
      <c r="C29" s="16" t="s">
        <v>22</v>
      </c>
      <c r="D29" s="16"/>
      <c r="E29" s="39">
        <v>129522.24065320776</v>
      </c>
      <c r="F29" s="39">
        <v>369168.66666666669</v>
      </c>
      <c r="G29" s="34">
        <f>E29/F29/12*1000</f>
        <v>29.237367710244406</v>
      </c>
      <c r="H29" s="35">
        <v>23</v>
      </c>
      <c r="I29" s="33">
        <f t="shared" ref="I29:I33" si="2">ROUND(H29-G29,2)</f>
        <v>-6.24</v>
      </c>
    </row>
    <row r="30" spans="1:9" ht="13.5" customHeight="1" x14ac:dyDescent="0.2">
      <c r="A30" s="3">
        <f>A29+1</f>
        <v>14</v>
      </c>
      <c r="C30" s="16" t="s">
        <v>21</v>
      </c>
      <c r="D30" s="16"/>
      <c r="E30" s="39">
        <v>4565.9142281823179</v>
      </c>
      <c r="F30" s="39">
        <v>2204</v>
      </c>
      <c r="G30" s="34">
        <f t="shared" ref="G30:G33" si="3">E30/F30/12*1000</f>
        <v>172.63741032147297</v>
      </c>
      <c r="H30" s="35">
        <v>80</v>
      </c>
      <c r="I30" s="33">
        <f t="shared" si="2"/>
        <v>-92.64</v>
      </c>
    </row>
    <row r="31" spans="1:9" ht="13.5" customHeight="1" x14ac:dyDescent="0.2">
      <c r="A31" s="3">
        <f>A30+1</f>
        <v>15</v>
      </c>
      <c r="C31" s="16" t="s">
        <v>20</v>
      </c>
      <c r="D31" s="16"/>
      <c r="E31" s="39">
        <v>1970.691351692805</v>
      </c>
      <c r="F31" s="39">
        <v>62</v>
      </c>
      <c r="G31" s="34">
        <f t="shared" si="3"/>
        <v>2648.7786985118346</v>
      </c>
      <c r="H31" s="35">
        <v>1000</v>
      </c>
      <c r="I31" s="33">
        <f t="shared" si="2"/>
        <v>-1648.78</v>
      </c>
    </row>
    <row r="32" spans="1:9" ht="13.5" customHeight="1" x14ac:dyDescent="0.2">
      <c r="A32" s="3">
        <f>A31+1</f>
        <v>16</v>
      </c>
      <c r="C32" s="16" t="s">
        <v>19</v>
      </c>
      <c r="D32" s="16"/>
      <c r="E32" s="39">
        <v>81.89126093113552</v>
      </c>
      <c r="F32" s="39">
        <v>4</v>
      </c>
      <c r="G32" s="34">
        <f t="shared" si="3"/>
        <v>1706.0679360653232</v>
      </c>
      <c r="H32" s="35">
        <v>368.56</v>
      </c>
      <c r="I32" s="33">
        <f t="shared" si="2"/>
        <v>-1337.51</v>
      </c>
    </row>
    <row r="33" spans="1:9" ht="13.5" customHeight="1" x14ac:dyDescent="0.2">
      <c r="A33" s="3">
        <f>A32+1</f>
        <v>17</v>
      </c>
      <c r="C33" s="16" t="s">
        <v>18</v>
      </c>
      <c r="D33" s="16"/>
      <c r="E33" s="39">
        <v>640.13336489244148</v>
      </c>
      <c r="F33" s="39">
        <v>12</v>
      </c>
      <c r="G33" s="34">
        <f t="shared" si="3"/>
        <v>4445.3705895308431</v>
      </c>
      <c r="H33" s="35">
        <v>1500</v>
      </c>
      <c r="I33" s="33">
        <f t="shared" si="2"/>
        <v>-2945.37</v>
      </c>
    </row>
    <row r="34" spans="1:9" ht="13.5" customHeight="1" x14ac:dyDescent="0.2">
      <c r="A34" s="3">
        <f>A33+1</f>
        <v>18</v>
      </c>
      <c r="C34" s="17" t="s">
        <v>17</v>
      </c>
      <c r="D34" s="17"/>
      <c r="E34" s="43">
        <f>SUM(E29:E33)</f>
        <v>136780.87085890645</v>
      </c>
      <c r="F34" s="43">
        <f>SUM(F29:F33)</f>
        <v>371450.66666666669</v>
      </c>
      <c r="G34" s="34"/>
      <c r="H34" s="34"/>
      <c r="I34" s="34"/>
    </row>
    <row r="35" spans="1:9" ht="13.5" customHeight="1" x14ac:dyDescent="0.2">
      <c r="C35" s="15"/>
      <c r="D35" s="15"/>
      <c r="E35" s="42"/>
      <c r="F35" s="42"/>
      <c r="G35" s="36"/>
      <c r="H35" s="34"/>
      <c r="I35" s="36"/>
    </row>
    <row r="36" spans="1:9" ht="13.5" customHeight="1" x14ac:dyDescent="0.2">
      <c r="C36" s="11" t="s">
        <v>16</v>
      </c>
      <c r="D36" s="11"/>
      <c r="E36" s="42"/>
      <c r="F36" s="42"/>
      <c r="G36" s="36"/>
      <c r="H36" s="34"/>
      <c r="I36" s="36"/>
    </row>
    <row r="37" spans="1:9" ht="13.5" customHeight="1" x14ac:dyDescent="0.2">
      <c r="A37" s="3">
        <f>A34+1</f>
        <v>19</v>
      </c>
      <c r="C37" s="16" t="s">
        <v>15</v>
      </c>
      <c r="D37" s="16"/>
      <c r="E37" s="39">
        <v>427165.53870336001</v>
      </c>
      <c r="F37" s="39">
        <v>1202886.8333333333</v>
      </c>
      <c r="G37" s="34">
        <f>E37/F37/12*1000</f>
        <v>29.593081609045797</v>
      </c>
      <c r="H37" s="34">
        <v>23</v>
      </c>
      <c r="I37" s="33">
        <f t="shared" ref="I37:I48" si="4">ROUND(H37-G37,2)</f>
        <v>-6.59</v>
      </c>
    </row>
    <row r="38" spans="1:9" ht="13.5" customHeight="1" x14ac:dyDescent="0.2">
      <c r="A38" s="3">
        <f t="shared" ref="A38:A49" si="5">A37+1</f>
        <v>20</v>
      </c>
      <c r="C38" s="16" t="s">
        <v>14</v>
      </c>
      <c r="D38" s="16"/>
      <c r="E38" s="39">
        <v>21668.212336182198</v>
      </c>
      <c r="F38" s="39">
        <v>8069</v>
      </c>
      <c r="G38" s="34">
        <f>E38/F38/12*1000</f>
        <v>223.78043888319698</v>
      </c>
      <c r="H38" s="34">
        <v>80</v>
      </c>
      <c r="I38" s="33">
        <f t="shared" si="4"/>
        <v>-143.78</v>
      </c>
    </row>
    <row r="39" spans="1:9" ht="13.5" customHeight="1" x14ac:dyDescent="0.2">
      <c r="A39" s="3">
        <f t="shared" si="5"/>
        <v>21</v>
      </c>
      <c r="C39" s="16" t="s">
        <v>13</v>
      </c>
      <c r="D39" s="16"/>
      <c r="E39" s="39">
        <v>5171.861991199864</v>
      </c>
      <c r="F39" s="39">
        <v>225</v>
      </c>
      <c r="G39" s="34">
        <f>E39/F39/12*1000</f>
        <v>1915.5044411851347</v>
      </c>
      <c r="H39" s="34">
        <v>0</v>
      </c>
      <c r="I39" s="33">
        <f t="shared" si="4"/>
        <v>-1915.5</v>
      </c>
    </row>
    <row r="40" spans="1:9" ht="13.5" customHeight="1" x14ac:dyDescent="0.2">
      <c r="A40" s="3">
        <f t="shared" si="5"/>
        <v>22</v>
      </c>
      <c r="C40" s="16" t="s">
        <v>12</v>
      </c>
      <c r="D40" s="16"/>
      <c r="E40" s="39">
        <v>0</v>
      </c>
      <c r="F40" s="39">
        <v>0</v>
      </c>
      <c r="G40" s="34">
        <f>G42</f>
        <v>2202.6120815951672</v>
      </c>
      <c r="H40" s="34">
        <v>500</v>
      </c>
      <c r="I40" s="33">
        <f t="shared" si="4"/>
        <v>-1702.61</v>
      </c>
    </row>
    <row r="41" spans="1:9" ht="13.5" customHeight="1" x14ac:dyDescent="0.2">
      <c r="A41" s="3">
        <f t="shared" si="5"/>
        <v>23</v>
      </c>
      <c r="C41" s="16" t="s">
        <v>11</v>
      </c>
      <c r="D41" s="16"/>
      <c r="E41" s="39">
        <v>185.01941485399405</v>
      </c>
      <c r="F41" s="39">
        <v>7</v>
      </c>
      <c r="G41" s="34">
        <f t="shared" ref="G41:G48" si="6">E41/F41/12*1000</f>
        <v>2202.6120815951672</v>
      </c>
      <c r="H41" s="34">
        <v>0</v>
      </c>
      <c r="I41" s="33">
        <f t="shared" si="4"/>
        <v>-2202.61</v>
      </c>
    </row>
    <row r="42" spans="1:9" ht="13.5" customHeight="1" x14ac:dyDescent="0.2">
      <c r="A42" s="3">
        <f t="shared" si="5"/>
        <v>24</v>
      </c>
      <c r="C42" s="16" t="s">
        <v>10</v>
      </c>
      <c r="D42" s="16"/>
      <c r="E42" s="39">
        <v>792.94034937426022</v>
      </c>
      <c r="F42" s="39">
        <v>30</v>
      </c>
      <c r="G42" s="34">
        <f t="shared" si="6"/>
        <v>2202.6120815951672</v>
      </c>
      <c r="H42" s="34">
        <v>500</v>
      </c>
      <c r="I42" s="33">
        <f t="shared" si="4"/>
        <v>-1702.61</v>
      </c>
    </row>
    <row r="43" spans="1:9" ht="13.5" customHeight="1" x14ac:dyDescent="0.2">
      <c r="A43" s="3">
        <f t="shared" si="5"/>
        <v>25</v>
      </c>
      <c r="C43" s="16" t="s">
        <v>9</v>
      </c>
      <c r="D43" s="16"/>
      <c r="E43" s="39">
        <v>3381.7579343924608</v>
      </c>
      <c r="F43" s="39">
        <v>57</v>
      </c>
      <c r="G43" s="34">
        <f t="shared" si="6"/>
        <v>4944.0905473573985</v>
      </c>
      <c r="H43" s="34">
        <v>0</v>
      </c>
      <c r="I43" s="33">
        <f t="shared" si="4"/>
        <v>-4944.09</v>
      </c>
    </row>
    <row r="44" spans="1:9" ht="13.5" customHeight="1" x14ac:dyDescent="0.2">
      <c r="A44" s="3">
        <f t="shared" si="5"/>
        <v>26</v>
      </c>
      <c r="C44" s="16" t="s">
        <v>8</v>
      </c>
      <c r="D44" s="16"/>
      <c r="E44" s="39">
        <v>237.31634627315509</v>
      </c>
      <c r="F44" s="39">
        <v>4</v>
      </c>
      <c r="G44" s="34">
        <f t="shared" si="6"/>
        <v>4944.0905473573976</v>
      </c>
      <c r="H44" s="34">
        <v>0</v>
      </c>
      <c r="I44" s="33">
        <f t="shared" si="4"/>
        <v>-4944.09</v>
      </c>
    </row>
    <row r="45" spans="1:9" ht="13.5" customHeight="1" x14ac:dyDescent="0.2">
      <c r="A45" s="3">
        <f t="shared" si="5"/>
        <v>27</v>
      </c>
      <c r="C45" s="16" t="s">
        <v>7</v>
      </c>
      <c r="D45" s="16"/>
      <c r="E45" s="39">
        <v>159.94464096607112</v>
      </c>
      <c r="F45" s="39">
        <v>4</v>
      </c>
      <c r="G45" s="34">
        <f t="shared" si="6"/>
        <v>3332.1800201264814</v>
      </c>
      <c r="H45" s="34">
        <v>0</v>
      </c>
      <c r="I45" s="33">
        <f t="shared" si="4"/>
        <v>-3332.18</v>
      </c>
    </row>
    <row r="46" spans="1:9" ht="13.5" customHeight="1" x14ac:dyDescent="0.2">
      <c r="A46" s="3">
        <f t="shared" si="5"/>
        <v>28</v>
      </c>
      <c r="C46" s="16" t="s">
        <v>6</v>
      </c>
      <c r="D46" s="16"/>
      <c r="E46" s="39">
        <v>1623.042068816912</v>
      </c>
      <c r="F46" s="39">
        <v>46</v>
      </c>
      <c r="G46" s="34">
        <f t="shared" si="6"/>
        <v>2940.2936029291882</v>
      </c>
      <c r="H46" s="34">
        <v>3000</v>
      </c>
      <c r="I46" s="33">
        <f t="shared" si="4"/>
        <v>59.71</v>
      </c>
    </row>
    <row r="47" spans="1:9" ht="13.5" customHeight="1" x14ac:dyDescent="0.2">
      <c r="A47" s="3">
        <f t="shared" si="5"/>
        <v>29</v>
      </c>
      <c r="C47" s="16" t="s">
        <v>5</v>
      </c>
      <c r="D47" s="16"/>
      <c r="E47" s="39">
        <v>5395.9171329265664</v>
      </c>
      <c r="F47" s="39">
        <v>41</v>
      </c>
      <c r="G47" s="34">
        <f t="shared" si="6"/>
        <v>10967.311245785704</v>
      </c>
      <c r="H47" s="34">
        <v>3000</v>
      </c>
      <c r="I47" s="33">
        <f t="shared" si="4"/>
        <v>-7967.31</v>
      </c>
    </row>
    <row r="48" spans="1:9" ht="13.5" customHeight="1" x14ac:dyDescent="0.2">
      <c r="A48" s="3">
        <f t="shared" si="5"/>
        <v>30</v>
      </c>
      <c r="C48" s="16" t="s">
        <v>4</v>
      </c>
      <c r="D48" s="16"/>
      <c r="E48" s="39">
        <v>383.26383584247577</v>
      </c>
      <c r="F48" s="39">
        <v>1</v>
      </c>
      <c r="G48" s="34">
        <f t="shared" si="6"/>
        <v>31938.652986872981</v>
      </c>
      <c r="H48" s="35">
        <v>31938.652986799236</v>
      </c>
      <c r="I48" s="33">
        <f t="shared" si="4"/>
        <v>0</v>
      </c>
    </row>
    <row r="49" spans="1:9" ht="13.5" customHeight="1" x14ac:dyDescent="0.2">
      <c r="A49" s="3">
        <f t="shared" si="5"/>
        <v>31</v>
      </c>
      <c r="C49" s="15" t="s">
        <v>3</v>
      </c>
      <c r="D49" s="15"/>
      <c r="E49" s="31">
        <f>SUM(E37:E48)</f>
        <v>466164.814754188</v>
      </c>
      <c r="F49" s="31">
        <f>SUM(F37:F48)</f>
        <v>1211370.8333333333</v>
      </c>
      <c r="G49" s="14"/>
      <c r="H49" s="27"/>
      <c r="I49" s="27"/>
    </row>
    <row r="50" spans="1:9" ht="13.5" customHeight="1" x14ac:dyDescent="0.2">
      <c r="E50" s="30"/>
      <c r="F50" s="30"/>
      <c r="H50" s="3"/>
      <c r="I50" s="3"/>
    </row>
    <row r="51" spans="1:9" ht="13.5" customHeight="1" thickBot="1" x14ac:dyDescent="0.25">
      <c r="A51" s="3">
        <f>A49+1</f>
        <v>32</v>
      </c>
      <c r="C51" s="15" t="s">
        <v>57</v>
      </c>
      <c r="D51" s="15"/>
      <c r="E51" s="32">
        <f>+E26+E34+E49</f>
        <v>1454922.5275874361</v>
      </c>
      <c r="F51" s="32">
        <f>+F26+F34+F49</f>
        <v>3914690.75</v>
      </c>
      <c r="G51" s="14"/>
      <c r="H51" s="28"/>
      <c r="I51" s="28"/>
    </row>
    <row r="52" spans="1:9" ht="13.5" customHeight="1" thickTop="1" x14ac:dyDescent="0.2"/>
    <row r="53" spans="1:9" ht="13.5" customHeight="1" x14ac:dyDescent="0.2">
      <c r="A53" s="11" t="s">
        <v>2</v>
      </c>
    </row>
    <row r="54" spans="1:9" ht="13.5" customHeight="1" x14ac:dyDescent="0.2">
      <c r="A54" s="18" t="s">
        <v>1</v>
      </c>
      <c r="B54" s="19"/>
      <c r="C54" s="47" t="s">
        <v>64</v>
      </c>
      <c r="D54" s="47"/>
      <c r="E54" s="47"/>
      <c r="F54" s="47"/>
      <c r="G54" s="47"/>
      <c r="H54" s="47"/>
      <c r="I54" s="47"/>
    </row>
    <row r="55" spans="1:9" ht="13.5" customHeight="1" x14ac:dyDescent="0.2">
      <c r="A55" s="20"/>
      <c r="B55" s="19"/>
      <c r="C55" s="47"/>
      <c r="D55" s="47"/>
      <c r="E55" s="47"/>
      <c r="F55" s="47"/>
      <c r="G55" s="47"/>
      <c r="H55" s="47"/>
      <c r="I55" s="47"/>
    </row>
    <row r="56" spans="1:9" ht="13.5" customHeight="1" x14ac:dyDescent="0.2">
      <c r="A56" s="19"/>
      <c r="B56" s="19"/>
      <c r="C56" s="47"/>
      <c r="D56" s="47"/>
      <c r="E56" s="47"/>
      <c r="F56" s="47"/>
      <c r="G56" s="47"/>
      <c r="H56" s="47"/>
      <c r="I56" s="47"/>
    </row>
    <row r="57" spans="1:9" ht="13.5" customHeight="1" x14ac:dyDescent="0.2">
      <c r="A57" s="21" t="s">
        <v>0</v>
      </c>
      <c r="C57" s="22" t="s">
        <v>65</v>
      </c>
      <c r="D57" s="19"/>
      <c r="E57" s="19"/>
      <c r="F57" s="19"/>
      <c r="G57" s="19"/>
      <c r="H57" s="20"/>
      <c r="I57" s="20"/>
    </row>
    <row r="58" spans="1:9" ht="13.5" customHeight="1" x14ac:dyDescent="0.2">
      <c r="A58" s="18" t="s">
        <v>58</v>
      </c>
      <c r="B58" s="19"/>
      <c r="C58" s="22" t="s">
        <v>59</v>
      </c>
      <c r="D58" s="22"/>
      <c r="E58" s="19"/>
      <c r="F58" s="19"/>
      <c r="G58" s="19"/>
      <c r="H58" s="20"/>
      <c r="I58" s="20"/>
    </row>
    <row r="59" spans="1:9" ht="13.5" customHeight="1" x14ac:dyDescent="0.2">
      <c r="A59" s="21" t="s">
        <v>61</v>
      </c>
      <c r="C59" s="47" t="s">
        <v>66</v>
      </c>
      <c r="D59" s="47"/>
      <c r="E59" s="47"/>
      <c r="F59" s="47"/>
      <c r="G59" s="47"/>
      <c r="H59" s="47"/>
      <c r="I59" s="47"/>
    </row>
    <row r="60" spans="1:9" ht="13.5" customHeight="1" x14ac:dyDescent="0.2">
      <c r="C60" s="47"/>
      <c r="D60" s="47"/>
      <c r="E60" s="47"/>
      <c r="F60" s="47"/>
      <c r="G60" s="47"/>
      <c r="H60" s="47"/>
      <c r="I60" s="47"/>
    </row>
  </sheetData>
  <mergeCells count="5">
    <mergeCell ref="A5:I5"/>
    <mergeCell ref="A6:I6"/>
    <mergeCell ref="A10:A11"/>
    <mergeCell ref="C54:I56"/>
    <mergeCell ref="C59:I60"/>
  </mergeCells>
  <pageMargins left="0.7" right="0.7" top="0.75" bottom="0.75" header="0.3" footer="0.3"/>
  <pageSetup scale="84" orientation="portrait" r:id="rId1"/>
  <headerFooter>
    <oddHeader>&amp;R&amp;"Arial,Regular"&amp;10Filed: 2022-11-30
EB-2022-0200
Exhibit 8
Tab 1
Schedule 4
Attachment 1
Page 1 of 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68BE8D2D1B4442B56E8613E5D4A5D4" ma:contentTypeVersion="33" ma:contentTypeDescription="Create a new document." ma:contentTypeScope="" ma:versionID="a07cfc4aab3fd55fa0dc04ce5b7f322b">
  <xsd:schema xmlns:xsd="http://www.w3.org/2001/XMLSchema" xmlns:xs="http://www.w3.org/2001/XMLSchema" xmlns:p="http://schemas.microsoft.com/office/2006/metadata/properties" xmlns:ns2="0e4c58a4-4156-4653-af30-d293e31e5ce5" targetNamespace="http://schemas.microsoft.com/office/2006/metadata/properties" ma:root="true" ma:fieldsID="cc70ccb65a024ed475904ee91dd1a689" ns2:_="">
    <xsd:import namespace="0e4c58a4-4156-4653-af30-d293e31e5ce5"/>
    <xsd:element name="properties">
      <xsd:complexType>
        <xsd:sequence>
          <xsd:element name="documentManagement">
            <xsd:complexType>
              <xsd:all>
                <xsd:element ref="ns2:Folder" minOccurs="0"/>
                <xsd:element ref="ns2:Phase" minOccurs="0"/>
                <xsd:element ref="ns2:Binder"/>
                <xsd:element ref="ns2:Status" minOccurs="0"/>
                <xsd:element ref="ns2:Witness" minOccurs="0"/>
                <xsd:element ref="ns2:Regulatory_x0020_Leads" minOccurs="0"/>
                <xsd:element ref="ns2:Version_x0020_Comments" minOccurs="0"/>
                <xsd:element ref="ns2:Legal_x0020_Team" minOccurs="0"/>
                <xsd:element ref="ns2:Attachment" minOccurs="0"/>
                <xsd:element ref="ns2:Exhibit_x002f_Tab_x002f_Schedule" minOccurs="0"/>
                <xsd:element ref="ns2:_x0031_st_x0020_draft_x0020_priority" minOccurs="0"/>
                <xsd:element ref="ns2:Reg_x002e__x0020_Review_x0020_Due_x0020_Date" minOccurs="0"/>
                <xsd:element ref="ns2:Energy_x0020_Services_x0020_View" minOccurs="0"/>
                <xsd:element ref="ns2:Finance_x0020_view" minOccurs="0"/>
                <xsd:element ref="ns2:_x0031_st_x0020_draft_x0020_ready_x0020_for_x0020_Regulatory" minOccurs="0"/>
                <xsd:element ref="ns2:_x0031_st_x0020_Draft_x0020_Evidence_x0020_Due" minOccurs="0"/>
                <xsd:element ref="ns2:Cust_x0020_Eng" minOccurs="0"/>
                <xsd:element ref="ns2:Customer_x0020_Care_x0020_View" minOccurs="0"/>
                <xsd:element ref="ns2:_x0031_st_x0020_Draft_x0020_SL_x0020_Review_x0020_Complete" minOccurs="0"/>
                <xsd:element ref="ns2:Accountable_x0020_Area" minOccurs="0"/>
                <xsd:element ref="ns2:Executive_x0020_Review" minOccurs="0"/>
                <xsd:element ref="ns2:Final_x0020_Draft_x0020_Due" minOccurs="0"/>
                <xsd:element ref="ns2:Formatting_x0020_Reqd" minOccurs="0"/>
                <xsd:element ref="ns2:Final_x0020_Draft_x0020_Ready_x0020_for_x0020_SL_x0020_Review" minOccurs="0"/>
                <xsd:element ref="ns2:Final_x0020_Draft_x0020_Reg_x002f_1st_x0020_Level_x0020_Review_x0020_Due_x0020_Date" minOccurs="0"/>
                <xsd:element ref="ns2:Legal_x0020_Handoff_x0020_Date" minOccurs="0"/>
                <xsd:element ref="ns2:Legal_x0020_Session_x0020_Date" minOccurs="0"/>
                <xsd:element ref="ns2:xewa" minOccurs="0"/>
                <xsd:element ref="ns2:TM_x0020_Sign_x0020_Off" minOccurs="0"/>
                <xsd:element ref="ns2:Reg_x002f_Formatting_x0020_Sign_x0020_Of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4c58a4-4156-4653-af30-d293e31e5ce5" elementFormDefault="qualified">
    <xsd:import namespace="http://schemas.microsoft.com/office/2006/documentManagement/types"/>
    <xsd:import namespace="http://schemas.microsoft.com/office/infopath/2007/PartnerControls"/>
    <xsd:element name="Folder" ma:index="8" nillable="true" ma:displayName="Folder" ma:format="Dropdown" ma:internalName="Folder">
      <xsd:simpleType>
        <xsd:restriction base="dms:Choice">
          <xsd:enumeration value="Assumptions"/>
          <xsd:enumeration value="Budget Support"/>
          <xsd:enumeration value="Prefiled Evidence"/>
          <xsd:enumeration value="Shared Documents"/>
          <xsd:enumeration value="Standards/Admin"/>
          <xsd:enumeration value="Regulatory"/>
          <xsd:enumeration value="Templates"/>
          <xsd:enumeration value="Financial Information"/>
        </xsd:restriction>
      </xsd:simpleType>
    </xsd:element>
    <xsd:element name="Phase" ma:index="9" nillable="true" ma:displayName="Phase" ma:format="Dropdown" ma:internalName="Phase">
      <xsd:simpleType>
        <xsd:restriction base="dms:Choice">
          <xsd:enumeration value="Phase 1"/>
          <xsd:enumeration value="Phase 2"/>
          <xsd:enumeration value="Phase 3"/>
        </xsd:restriction>
      </xsd:simpleType>
    </xsd:element>
    <xsd:element name="Binder" ma:index="10" ma:displayName="Exhibit" ma:decimals="0" ma:default="0" ma:internalName="Binder" ma:percentage="FALSE">
      <xsd:simpleType>
        <xsd:restriction base="dms:Number">
          <xsd:maxInclusive value="10"/>
          <xsd:minInclusive value="0"/>
        </xsd:restriction>
      </xsd:simpleType>
    </xsd:element>
    <xsd:element name="Status" ma:index="11" nillable="true" ma:displayName="Status" ma:default="Shell Created" ma:description="Status of Written Evidence" ma:format="Dropdown" ma:internalName="Status">
      <xsd:simpleType>
        <xsd:restriction base="dms:Choice">
          <xsd:enumeration value="Shell Created"/>
          <xsd:enumeration value="1st Draft in Progress"/>
          <xsd:enumeration value="1st Draft Ready for Regulatory Review"/>
          <xsd:enumeration value="Back to Functional Team for Review"/>
          <xsd:enumeration value="1st Draft Reg Review Complete"/>
          <xsd:enumeration value="1st Draft Ready for Senior Leadership Review"/>
          <xsd:enumeration value="1st Draft Senior Leadership Review Complete"/>
          <xsd:enumeration value="Final Draft In Progress"/>
          <xsd:enumeration value="Final Draft Ready for Reg Review"/>
          <xsd:enumeration value="Final Comments Being Addressed"/>
          <xsd:enumeration value="Final Hand Off to Regulatory"/>
          <xsd:enumeration value="Ready for Legal Review"/>
          <xsd:enumeration value="Legal Review Complete"/>
          <xsd:enumeration value="Ready for Executive Review"/>
          <xsd:enumeration value="Executive Review Complete"/>
          <xsd:enumeration value="Ready for Final"/>
          <xsd:enumeration value="Ready to PDF"/>
          <xsd:enumeration value="Final PDF"/>
          <xsd:enumeration value="On Hold"/>
        </xsd:restriction>
      </xsd:simpleType>
    </xsd:element>
    <xsd:element name="Witness" ma:index="12" nillable="true" ma:displayName="Witness" ma:list="UserInfo" ma:SearchPeopleOnly="false" ma:SharePointGroup="8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gulatory_x0020_Leads" ma:index="13" nillable="true" ma:displayName="Regulatory Team" ma:list="UserInfo" ma:SearchPeopleOnly="false" ma:SharePointGroup="8" ma:internalName="Regulatory_x0020_Lead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ersion_x0020_Comments" ma:index="14" nillable="true" ma:displayName="Version Comments" ma:internalName="Version_x0020_Comments">
      <xsd:simpleType>
        <xsd:restriction base="dms:Text">
          <xsd:maxLength value="255"/>
        </xsd:restriction>
      </xsd:simpleType>
    </xsd:element>
    <xsd:element name="Legal_x0020_Team" ma:index="15" nillable="true" ma:displayName="Legal Team" ma:list="UserInfo" ma:SharePointGroup="8" ma:internalName="Legal_x0020_Team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ttachment" ma:index="16" nillable="true" ma:displayName="Attachment" ma:internalName="Attachment">
      <xsd:simpleType>
        <xsd:restriction base="dms:Number"/>
      </xsd:simpleType>
    </xsd:element>
    <xsd:element name="Exhibit_x002f_Tab_x002f_Schedule" ma:index="17" nillable="true" ma:displayName="Exhibit/Tab/Schedule" ma:internalName="Exhibit_x002f_Tab_x002f_Schedule">
      <xsd:simpleType>
        <xsd:restriction base="dms:Text">
          <xsd:maxLength value="255"/>
        </xsd:restriction>
      </xsd:simpleType>
    </xsd:element>
    <xsd:element name="_x0031_st_x0020_draft_x0020_priority" ma:index="18" nillable="true" ma:displayName="Reg. 1st Draft Priority" ma:default="H" ma:format="Dropdown" ma:internalName="_x0031_st_x0020_draft_x0020_priority">
      <xsd:simpleType>
        <xsd:restriction base="dms:Choice">
          <xsd:enumeration value="H"/>
          <xsd:enumeration value="M"/>
          <xsd:enumeration value="L"/>
          <xsd:enumeration value="NA"/>
        </xsd:restriction>
      </xsd:simpleType>
    </xsd:element>
    <xsd:element name="Reg_x002e__x0020_Review_x0020_Due_x0020_Date" ma:index="19" nillable="true" ma:displayName="Reg. 1st Review Due Date" ma:format="DateOnly" ma:internalName="Reg_x002e__x0020_Review_x0020_Due_x0020_Date">
      <xsd:simpleType>
        <xsd:restriction base="dms:DateTime"/>
      </xsd:simpleType>
    </xsd:element>
    <xsd:element name="Energy_x0020_Services_x0020_View" ma:index="20" nillable="true" ma:displayName="Energy Services View" ma:default="No" ma:format="Dropdown" ma:internalName="Energy_x0020_Services_x0020_View">
      <xsd:simpleType>
        <xsd:restriction base="dms:Choice">
          <xsd:enumeration value="No"/>
          <xsd:enumeration value="Yes"/>
        </xsd:restriction>
      </xsd:simpleType>
    </xsd:element>
    <xsd:element name="Finance_x0020_view" ma:index="21" nillable="true" ma:displayName="Finance view" ma:default="No" ma:format="Dropdown" ma:internalName="Finance_x0020_view">
      <xsd:simpleType>
        <xsd:restriction base="dms:Choice">
          <xsd:enumeration value="No"/>
          <xsd:enumeration value="Yes"/>
        </xsd:restriction>
      </xsd:simpleType>
    </xsd:element>
    <xsd:element name="_x0031_st_x0020_draft_x0020_ready_x0020_for_x0020_Regulatory" ma:index="22" nillable="true" ma:displayName="1st Draft Ready For Regulatory" ma:format="DateOnly" ma:internalName="_x0031_st_x0020_draft_x0020_ready_x0020_for_x0020_Regulatory">
      <xsd:simpleType>
        <xsd:restriction base="dms:DateTime"/>
      </xsd:simpleType>
    </xsd:element>
    <xsd:element name="_x0031_st_x0020_Draft_x0020_Evidence_x0020_Due" ma:index="23" nillable="true" ma:displayName="1st Draft Evidence Due" ma:format="DateOnly" ma:internalName="_x0031_st_x0020_Draft_x0020_Evidence_x0020_Due">
      <xsd:simpleType>
        <xsd:restriction base="dms:DateTime"/>
      </xsd:simpleType>
    </xsd:element>
    <xsd:element name="Cust_x0020_Eng" ma:index="24" nillable="true" ma:displayName="Cust Eng" ma:format="Dropdown" ma:internalName="Cust_x0020_Eng">
      <xsd:simpleType>
        <xsd:restriction base="dms:Choice">
          <xsd:enumeration value="Yes"/>
          <xsd:enumeration value="No"/>
        </xsd:restriction>
      </xsd:simpleType>
    </xsd:element>
    <xsd:element name="Customer_x0020_Care_x0020_View" ma:index="25" nillable="true" ma:displayName="Customer Care View" ma:default="No" ma:format="Dropdown" ma:internalName="Customer_x0020_Care_x0020_View">
      <xsd:simpleType>
        <xsd:restriction base="dms:Choice">
          <xsd:enumeration value="No"/>
          <xsd:enumeration value="Yes"/>
        </xsd:restriction>
      </xsd:simpleType>
    </xsd:element>
    <xsd:element name="_x0031_st_x0020_Draft_x0020_SL_x0020_Review_x0020_Complete" ma:index="26" nillable="true" ma:displayName="1st Draft SL Review Complete" ma:format="DateOnly" ma:internalName="_x0031_st_x0020_Draft_x0020_SL_x0020_Review_x0020_Complete">
      <xsd:simpleType>
        <xsd:restriction base="dms:DateTime"/>
      </xsd:simpleType>
    </xsd:element>
    <xsd:element name="Accountable_x0020_Area" ma:index="27" nillable="true" ma:displayName="Accountable Area" ma:default="BD&amp;R" ma:format="Dropdown" ma:internalName="Accountable_x0020_Area">
      <xsd:simpleType>
        <xsd:restriction base="dms:Choice">
          <xsd:enumeration value="BD&amp;R"/>
          <xsd:enumeration value="Customer Care"/>
          <xsd:enumeration value="Energy Services"/>
          <xsd:enumeration value="Finance"/>
          <xsd:enumeration value="HR"/>
          <xsd:enumeration value="Operations"/>
          <xsd:enumeration value="Eng &amp; STO"/>
          <xsd:enumeration value="TIS"/>
        </xsd:restriction>
      </xsd:simpleType>
    </xsd:element>
    <xsd:element name="Executive_x0020_Review" ma:index="28" nillable="true" ma:displayName="Executive Review" ma:default="0" ma:internalName="Executive_x0020_Review">
      <xsd:simpleType>
        <xsd:restriction base="dms:Boolean"/>
      </xsd:simpleType>
    </xsd:element>
    <xsd:element name="Final_x0020_Draft_x0020_Due" ma:index="29" nillable="true" ma:displayName="Final Draft Due" ma:format="DateOnly" ma:internalName="Final_x0020_Draft_x0020_Due">
      <xsd:simpleType>
        <xsd:restriction base="dms:DateTime"/>
      </xsd:simpleType>
    </xsd:element>
    <xsd:element name="Formatting_x0020_Reqd" ma:index="30" nillable="true" ma:displayName="Formatting Reqd" ma:default="0" ma:internalName="Formatting_x0020_Reqd">
      <xsd:simpleType>
        <xsd:restriction base="dms:Boolean"/>
      </xsd:simpleType>
    </xsd:element>
    <xsd:element name="Final_x0020_Draft_x0020_Ready_x0020_for_x0020_SL_x0020_Review" ma:index="31" nillable="true" ma:displayName="Final Draft Ready for SL Review" ma:default="0" ma:description="Trigger to appear in Reg Leadership and Malini view" ma:internalName="Final_x0020_Draft_x0020_Ready_x0020_for_x0020_SL_x0020_Review">
      <xsd:simpleType>
        <xsd:restriction base="dms:Boolean"/>
      </xsd:simpleType>
    </xsd:element>
    <xsd:element name="Final_x0020_Draft_x0020_Reg_x002f_1st_x0020_Level_x0020_Review_x0020_Due_x0020_Date" ma:index="32" nillable="true" ma:displayName="Reg. Final Draft Review Due" ma:format="DateOnly" ma:internalName="Final_x0020_Draft_x0020_Reg_x002f_1st_x0020_Level_x0020_Review_x0020_Due_x0020_Date">
      <xsd:simpleType>
        <xsd:restriction base="dms:DateTime"/>
      </xsd:simpleType>
    </xsd:element>
    <xsd:element name="Legal_x0020_Handoff_x0020_Date" ma:index="33" nillable="true" ma:displayName="Legal Handoff Date" ma:format="DateOnly" ma:internalName="Legal_x0020_Handoff_x0020_Date">
      <xsd:simpleType>
        <xsd:restriction base="dms:DateTime"/>
      </xsd:simpleType>
    </xsd:element>
    <xsd:element name="Legal_x0020_Session_x0020_Date" ma:index="34" nillable="true" ma:displayName="Legal Session Date" ma:format="DateOnly" ma:internalName="Legal_x0020_Session_x0020_Date">
      <xsd:simpleType>
        <xsd:restriction base="dms:DateTime"/>
      </xsd:simpleType>
    </xsd:element>
    <xsd:element name="xewa" ma:index="35" nillable="true" ma:displayName="Legal Comments Addressed" ma:format="DateOnly" ma:internalName="xewa">
      <xsd:simpleType>
        <xsd:restriction base="dms:DateTime"/>
      </xsd:simpleType>
    </xsd:element>
    <xsd:element name="TM_x0020_Sign_x0020_Off" ma:index="36" nillable="true" ma:displayName="TM Sign Off" ma:format="DateOnly" ma:internalName="TM_x0020_Sign_x0020_Off">
      <xsd:simpleType>
        <xsd:restriction base="dms:DateTime"/>
      </xsd:simpleType>
    </xsd:element>
    <xsd:element name="Reg_x002f_Formatting_x0020_Sign_x0020_Off" ma:index="37" nillable="true" ma:displayName="Reg/Formatting Sign Off" ma:format="DateOnly" ma:internalName="Reg_x002f_Formatting_x0020_Sign_x0020_Off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14ab40f3-767a-43a9-8b62-265d64c54f3b" ContentTypeId="0x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31_st_x0020_draft_x0020_priority xmlns="0e4c58a4-4156-4653-af30-d293e31e5ce5">H</_x0031_st_x0020_draft_x0020_priority>
    <Final_x0020_Draft_x0020_Ready_x0020_for_x0020_SL_x0020_Review xmlns="0e4c58a4-4156-4653-af30-d293e31e5ce5">false</Final_x0020_Draft_x0020_Ready_x0020_for_x0020_SL_x0020_Review>
    <Reg_x002e__x0020_Review_x0020_Due_x0020_Date xmlns="0e4c58a4-4156-4653-af30-d293e31e5ce5" xsi:nil="true"/>
    <Finance_x0020_view xmlns="0e4c58a4-4156-4653-af30-d293e31e5ce5">No</Finance_x0020_view>
    <Accountable_x0020_Area xmlns="0e4c58a4-4156-4653-af30-d293e31e5ce5">BD&amp;R</Accountable_x0020_Area>
    <Formatting_x0020_Reqd xmlns="0e4c58a4-4156-4653-af30-d293e31e5ce5">false</Formatting_x0020_Reqd>
    <Status xmlns="0e4c58a4-4156-4653-af30-d293e31e5ce5">Shell Created</Status>
    <Customer_x0020_Care_x0020_View xmlns="0e4c58a4-4156-4653-af30-d293e31e5ce5">No</Customer_x0020_Care_x0020_View>
    <Energy_x0020_Services_x0020_View xmlns="0e4c58a4-4156-4653-af30-d293e31e5ce5">No</Energy_x0020_Services_x0020_View>
    <Regulatory_x0020_Leads xmlns="0e4c58a4-4156-4653-af30-d293e31e5ce5">
      <UserInfo>
        <DisplayName/>
        <AccountId xsi:nil="true"/>
        <AccountType/>
      </UserInfo>
    </Regulatory_x0020_Leads>
    <Final_x0020_Draft_x0020_Due xmlns="0e4c58a4-4156-4653-af30-d293e31e5ce5" xsi:nil="true"/>
    <Legal_x0020_Handoff_x0020_Date xmlns="0e4c58a4-4156-4653-af30-d293e31e5ce5" xsi:nil="true"/>
    <Exhibit_x002f_Tab_x002f_Schedule xmlns="0e4c58a4-4156-4653-af30-d293e31e5ce5" xsi:nil="true"/>
    <_x0031_st_x0020_Draft_x0020_SL_x0020_Review_x0020_Complete xmlns="0e4c58a4-4156-4653-af30-d293e31e5ce5" xsi:nil="true"/>
    <Binder xmlns="0e4c58a4-4156-4653-af30-d293e31e5ce5">0</Binder>
    <Attachment xmlns="0e4c58a4-4156-4653-af30-d293e31e5ce5" xsi:nil="true"/>
    <Final_x0020_Draft_x0020_Reg_x002f_1st_x0020_Level_x0020_Review_x0020_Due_x0020_Date xmlns="0e4c58a4-4156-4653-af30-d293e31e5ce5" xsi:nil="true"/>
    <Phase xmlns="0e4c58a4-4156-4653-af30-d293e31e5ce5" xsi:nil="true"/>
    <Version_x0020_Comments xmlns="0e4c58a4-4156-4653-af30-d293e31e5ce5" xsi:nil="true"/>
    <Executive_x0020_Review xmlns="0e4c58a4-4156-4653-af30-d293e31e5ce5">false</Executive_x0020_Review>
    <Legal_x0020_Session_x0020_Date xmlns="0e4c58a4-4156-4653-af30-d293e31e5ce5" xsi:nil="true"/>
    <TM_x0020_Sign_x0020_Off xmlns="0e4c58a4-4156-4653-af30-d293e31e5ce5" xsi:nil="true"/>
    <xewa xmlns="0e4c58a4-4156-4653-af30-d293e31e5ce5" xsi:nil="true"/>
    <Legal_x0020_Team xmlns="0e4c58a4-4156-4653-af30-d293e31e5ce5">
      <UserInfo>
        <DisplayName/>
        <AccountId xsi:nil="true"/>
        <AccountType/>
      </UserInfo>
    </Legal_x0020_Team>
    <Witness xmlns="0e4c58a4-4156-4653-af30-d293e31e5ce5">
      <UserInfo>
        <DisplayName/>
        <AccountId xsi:nil="true"/>
        <AccountType/>
      </UserInfo>
    </Witness>
    <Folder xmlns="0e4c58a4-4156-4653-af30-d293e31e5ce5" xsi:nil="true"/>
    <_x0031_st_x0020_Draft_x0020_Evidence_x0020_Due xmlns="0e4c58a4-4156-4653-af30-d293e31e5ce5" xsi:nil="true"/>
    <Cust_x0020_Eng xmlns="0e4c58a4-4156-4653-af30-d293e31e5ce5" xsi:nil="true"/>
    <Reg_x002f_Formatting_x0020_Sign_x0020_Off xmlns="0e4c58a4-4156-4653-af30-d293e31e5ce5" xsi:nil="true"/>
    <_x0031_st_x0020_draft_x0020_ready_x0020_for_x0020_Regulatory xmlns="0e4c58a4-4156-4653-af30-d293e31e5ce5" xsi:nil="true"/>
  </documentManagement>
</p:properties>
</file>

<file path=customXml/itemProps1.xml><?xml version="1.0" encoding="utf-8"?>
<ds:datastoreItem xmlns:ds="http://schemas.openxmlformats.org/officeDocument/2006/customXml" ds:itemID="{1C204CFD-FCEC-4F85-A138-4DCB6101B71D}"/>
</file>

<file path=customXml/itemProps2.xml><?xml version="1.0" encoding="utf-8"?>
<ds:datastoreItem xmlns:ds="http://schemas.openxmlformats.org/officeDocument/2006/customXml" ds:itemID="{0A2F17DD-0BB6-4224-A235-4DE7BB2B339C}"/>
</file>

<file path=customXml/itemProps3.xml><?xml version="1.0" encoding="utf-8"?>
<ds:datastoreItem xmlns:ds="http://schemas.openxmlformats.org/officeDocument/2006/customXml" ds:itemID="{90DC3B39-FC50-420C-AA89-6E44005AF8C4}"/>
</file>

<file path=customXml/itemProps4.xml><?xml version="1.0" encoding="utf-8"?>
<ds:datastoreItem xmlns:ds="http://schemas.openxmlformats.org/officeDocument/2006/customXml" ds:itemID="{F25F9E20-C005-4DD7-89DB-AC8C850D48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2022-11-29T20:36:09Z</dcterms:created>
  <dcterms:modified xsi:type="dcterms:W3CDTF">2022-11-29T20:36:15Z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2022-11-29T20:36:15Z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7a0bc292-035b-48ed-b4c8-85d7447d3093</vt:lpwstr>
  </property>
  <property fmtid="{D5CDD505-2E9C-101B-9397-08002B2CF9AE}" pid="8" name="MSIP_Label_b1a6f161-e42b-4c47-8f69-f6a81e023e2d_ContentBits">
    <vt:lpwstr>0</vt:lpwstr>
  </property>
  <property fmtid="{D5CDD505-2E9C-101B-9397-08002B2CF9AE}" pid="9" name="ContentTypeId">
    <vt:lpwstr>0x010100BA68BE8D2D1B4442B56E8613E5D4A5D4</vt:lpwstr>
  </property>
</Properties>
</file>