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1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hydroone-my.sharepoint.com/personal/judy_but_hydroone_com/Documents/Documents/19. Remotes EB-2022-0041/3.  Settlement - Dec 7 to 9/Settlement Proposal Attachments/Round 2 attachments/"/>
    </mc:Choice>
  </mc:AlternateContent>
  <xr:revisionPtr revIDLastSave="16" documentId="8_{8CAD8CBD-7FA2-4E23-BE72-DD9274746198}" xr6:coauthVersionLast="47" xr6:coauthVersionMax="47" xr10:uidLastSave="{288F230E-A4AC-4CF7-9D8C-786510120234}"/>
  <bookViews>
    <workbookView xWindow="10596" yWindow="576" windowWidth="18132" windowHeight="15468" tabRatio="869" firstSheet="1" activeTab="1" xr2:uid="{4C68E099-0D13-475A-870C-816D874E2F1D}"/>
  </bookViews>
  <sheets>
    <sheet name="2022 and 2023 Tax Exhibit" sheetId="1" r:id="rId1"/>
    <sheet name="2022 and 2023 CCA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SUM1">#N/A</definedName>
    <definedName name="_SUM2">#REF!</definedName>
    <definedName name="_SUM3">[1]OPEB!$A$1:$G$45</definedName>
    <definedName name="ActDirect">'[2]Total Directs and LDCs'!$A$8:$W$13</definedName>
    <definedName name="ActELDC">'[2]Total Directs and LDCs'!$A$16:$W$21</definedName>
    <definedName name="ActOMEU">'[3]Total from CSS (Retail and MEU)'!$A$111:$U$123</definedName>
    <definedName name="ActRetail">'[3]Total from CSS (Retail and MEU)'!$A$8:$U$95</definedName>
    <definedName name="ActTXLDC">'[2]Total Directs and LDCs'!$A$15:$W$15</definedName>
    <definedName name="ActTXMEU">'[3]Total from CSS (Retail and MEU)'!$A$98:$T$109</definedName>
    <definedName name="ASOFDATE">'[4]Source Mar 1-2001'!#REF!</definedName>
    <definedName name="baseyr">'[5]2. Index'!$M$3</definedName>
    <definedName name="BUV">#REF!</definedName>
    <definedName name="DeptID">#REF!</definedName>
    <definedName name="DirectLoad">'[6]Dx_Tariff&amp;COP'!#REF!</definedName>
    <definedName name="DirectRate">#REF!</definedName>
    <definedName name="DollarFormat">#REF!</definedName>
    <definedName name="DollarFormat_Area">#REF!</definedName>
    <definedName name="DXDepr99">#REF!</definedName>
    <definedName name="ELDCLoad">'[6]Dx_Tariff&amp;COP'!#REF!</definedName>
    <definedName name="ELDCRate">#REF!</definedName>
    <definedName name="LDC">'[6]Dx_Tariff&amp;COP'!#REF!</definedName>
    <definedName name="LDCkWh">'[6]Dx_Tariff&amp;COP'!#REF!</definedName>
    <definedName name="LDCkWh2">'[6]Dx_Tariff&amp;COP'!#REF!</definedName>
    <definedName name="LDCkWh3">'[6]Dx_Tariff&amp;COP'!#REF!</definedName>
    <definedName name="LDCLoads">'[6]Dx_Tariff&amp;COP'!#REF!</definedName>
    <definedName name="LDCRates">#REF!</definedName>
    <definedName name="LDCRates2">#REF!</definedName>
    <definedName name="LoadForecast">'[6]Dx_Tariff&amp;COP'!#REF!</definedName>
    <definedName name="Loads">'[6]Dx_Tariff&amp;COP'!#REF!</definedName>
    <definedName name="LYN">'[4]Source Mar 1-2001'!#REF!</definedName>
    <definedName name="MEULoads">'[6]Dx_Tariff&amp;COP'!#REF!</definedName>
    <definedName name="MEUR">#REF!</definedName>
    <definedName name="MEURates">#REF!</definedName>
    <definedName name="MEURTXLoad">'[6]Dx_Tariff&amp;COP'!#REF!</definedName>
    <definedName name="MEURTXRate">#REF!</definedName>
    <definedName name="MONTHS">'[4]Source Mar 1-2001'!#REF!</definedName>
    <definedName name="NELDC_kWhs">#REF!</definedName>
    <definedName name="NNELDCkWhs">'[6]Dx_Tariff&amp;COP'!#REF!</definedName>
    <definedName name="NvsASD">"V1999-12-29"</definedName>
    <definedName name="NvsAutoDrillOk">"VN"</definedName>
    <definedName name="NvsElapsedTime">0.000695023147272877</definedName>
    <definedName name="NvsEndTime">36951.4243821759</definedName>
    <definedName name="NvsInstSpec">"%"</definedName>
    <definedName name="NvsLayoutType">"M3"</definedName>
    <definedName name="NvsNplSpec">"%,X,RZF..OHnplode,CZF.."</definedName>
    <definedName name="NvsPanelEffdt">"V1901-01-01"</definedName>
    <definedName name="NvsPanelSetid">"VSHARE"</definedName>
    <definedName name="NvsParentRef">#REF!</definedName>
    <definedName name="NvsReqBU">"V900"</definedName>
    <definedName name="NvsReqBUOnly">"VN"</definedName>
    <definedName name="NvsTransLed">"VN"</definedName>
    <definedName name="NvsTreeASD">"V1999-12-29"</definedName>
    <definedName name="NvsValTbl.ACCOUNT">"GL_ACCOUNT_TBL"</definedName>
    <definedName name="NvsValTbl.BUSINESS_UNIT">"BUS_UNIT_TBL_GL"</definedName>
    <definedName name="NvsValTbl.CURRENCY_CD">"CURRENCY_CD_TBL"</definedName>
    <definedName name="Old_Print_Area_A">#REF!</definedName>
    <definedName name="Percent_Area">[7]INCOME!$I$15:$I$50,[7]INCOME!$N$15:$N$50,[7]INCOME!$X$15:$X$50,[7]INCOME!$AC$15:$AC$50</definedName>
    <definedName name="_xlnm.Print_Area">#REF!</definedName>
    <definedName name="RateLookup">#REF!</definedName>
    <definedName name="RetailRates">#REF!</definedName>
    <definedName name="RID">[7]INCOME!#REF!</definedName>
    <definedName name="RMDepr">#REF!</definedName>
    <definedName name="SCN">'[4]Source Mar 1-2001'!#REF!</definedName>
    <definedName name="TXLDCLoad">'[6]Dx_Tariff&amp;COP'!#REF!</definedName>
    <definedName name="TXLDCRate">#REF!</definedName>
    <definedName name="Update_Date">'[5]2. Index'!$M$2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C50" i="2" l="1"/>
  <c r="C68" i="2" l="1"/>
  <c r="B68" i="2"/>
  <c r="E49" i="2" l="1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27" i="2"/>
  <c r="F27" i="2" s="1"/>
  <c r="H27" i="2" s="1"/>
  <c r="D27" i="2"/>
  <c r="E26" i="2"/>
  <c r="F26" i="2" s="1"/>
  <c r="H26" i="2" s="1"/>
  <c r="D26" i="2"/>
  <c r="E25" i="2"/>
  <c r="F25" i="2" s="1"/>
  <c r="H25" i="2" s="1"/>
  <c r="E24" i="2"/>
  <c r="F24" i="2" s="1"/>
  <c r="H24" i="2" s="1"/>
  <c r="D24" i="2"/>
  <c r="E23" i="2"/>
  <c r="F23" i="2" s="1"/>
  <c r="H23" i="2" s="1"/>
  <c r="D23" i="2"/>
  <c r="E22" i="2"/>
  <c r="F22" i="2" s="1"/>
  <c r="H22" i="2" s="1"/>
  <c r="D22" i="2"/>
  <c r="E21" i="2"/>
  <c r="F21" i="2" s="1"/>
  <c r="H21" i="2" s="1"/>
  <c r="D21" i="2"/>
  <c r="D20" i="2"/>
  <c r="I20" i="2" s="1"/>
  <c r="B42" i="2" s="1"/>
  <c r="D42" i="2" s="1"/>
  <c r="I42" i="2" s="1"/>
  <c r="E20" i="2"/>
  <c r="F20" i="2" s="1"/>
  <c r="E19" i="2"/>
  <c r="F19" i="2" s="1"/>
  <c r="H19" i="2" s="1"/>
  <c r="E18" i="2"/>
  <c r="F18" i="2" s="1"/>
  <c r="H18" i="2" s="1"/>
  <c r="D18" i="2"/>
  <c r="E17" i="2"/>
  <c r="F17" i="2" s="1"/>
  <c r="H17" i="2" s="1"/>
  <c r="D17" i="2"/>
  <c r="E16" i="2"/>
  <c r="F16" i="2" s="1"/>
  <c r="H16" i="2" s="1"/>
  <c r="D16" i="2"/>
  <c r="E15" i="2"/>
  <c r="F15" i="2" s="1"/>
  <c r="H15" i="2" s="1"/>
  <c r="D15" i="2"/>
  <c r="E14" i="2"/>
  <c r="F14" i="2" s="1"/>
  <c r="H14" i="2" s="1"/>
  <c r="D14" i="2"/>
  <c r="D13" i="2"/>
  <c r="E13" i="2"/>
  <c r="B28" i="2"/>
  <c r="G43" i="1"/>
  <c r="G30" i="1" s="1"/>
  <c r="E43" i="1"/>
  <c r="E30" i="1" s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I15" i="2" l="1"/>
  <c r="B37" i="2" s="1"/>
  <c r="D37" i="2" s="1"/>
  <c r="I23" i="2"/>
  <c r="B45" i="2" s="1"/>
  <c r="D45" i="2" s="1"/>
  <c r="I27" i="2"/>
  <c r="B49" i="2" s="1"/>
  <c r="D49" i="2" s="1"/>
  <c r="F13" i="2"/>
  <c r="H13" i="2" s="1"/>
  <c r="E28" i="2"/>
  <c r="I26" i="2"/>
  <c r="B48" i="2" s="1"/>
  <c r="D48" i="2" s="1"/>
  <c r="I17" i="2"/>
  <c r="B39" i="2" s="1"/>
  <c r="D39" i="2" s="1"/>
  <c r="I21" i="2"/>
  <c r="B43" i="2" s="1"/>
  <c r="D43" i="2" s="1"/>
  <c r="I14" i="2"/>
  <c r="B36" i="2" s="1"/>
  <c r="D36" i="2" s="1"/>
  <c r="I18" i="2"/>
  <c r="B40" i="2" s="1"/>
  <c r="D40" i="2" s="1"/>
  <c r="I24" i="2"/>
  <c r="B46" i="2" s="1"/>
  <c r="D46" i="2" s="1"/>
  <c r="I22" i="2"/>
  <c r="B44" i="2" s="1"/>
  <c r="D44" i="2" s="1"/>
  <c r="E50" i="2"/>
  <c r="F42" i="2"/>
  <c r="I16" i="2"/>
  <c r="B38" i="2" s="1"/>
  <c r="D38" i="2" s="1"/>
  <c r="F37" i="2"/>
  <c r="H37" i="2" s="1"/>
  <c r="I37" i="2" s="1"/>
  <c r="D25" i="2"/>
  <c r="I25" i="2" s="1"/>
  <c r="B47" i="2" s="1"/>
  <c r="C28" i="2"/>
  <c r="D19" i="2"/>
  <c r="I19" i="2" s="1"/>
  <c r="B41" i="2" s="1"/>
  <c r="D41" i="2" s="1"/>
  <c r="F49" i="2" l="1"/>
  <c r="H49" i="2" s="1"/>
  <c r="I49" i="2" s="1"/>
  <c r="F45" i="2"/>
  <c r="H45" i="2" s="1"/>
  <c r="I45" i="2" s="1"/>
  <c r="D47" i="2"/>
  <c r="F47" i="2"/>
  <c r="H47" i="2" s="1"/>
  <c r="F48" i="2"/>
  <c r="H48" i="2" s="1"/>
  <c r="I48" i="2" s="1"/>
  <c r="F40" i="2"/>
  <c r="H40" i="2" s="1"/>
  <c r="I40" i="2" s="1"/>
  <c r="F43" i="2"/>
  <c r="H43" i="2" s="1"/>
  <c r="I43" i="2" s="1"/>
  <c r="F38" i="2"/>
  <c r="H38" i="2" s="1"/>
  <c r="I38" i="2" s="1"/>
  <c r="F46" i="2"/>
  <c r="H46" i="2" s="1"/>
  <c r="I46" i="2" s="1"/>
  <c r="F44" i="2"/>
  <c r="H44" i="2" s="1"/>
  <c r="I44" i="2" s="1"/>
  <c r="D28" i="2"/>
  <c r="F41" i="2"/>
  <c r="H41" i="2" s="1"/>
  <c r="I41" i="2" s="1"/>
  <c r="F39" i="2"/>
  <c r="H39" i="2" s="1"/>
  <c r="I39" i="2" s="1"/>
  <c r="F36" i="2"/>
  <c r="H36" i="2" s="1"/>
  <c r="I36" i="2" s="1"/>
  <c r="F28" i="2"/>
  <c r="I47" i="2" l="1"/>
  <c r="H28" i="2"/>
  <c r="I13" i="2"/>
  <c r="B35" i="2" l="1"/>
  <c r="I28" i="2"/>
  <c r="D35" i="2" l="1"/>
  <c r="B50" i="2"/>
  <c r="F35" i="2"/>
  <c r="H35" i="2" s="1"/>
  <c r="F50" i="2" l="1"/>
  <c r="H50" i="2"/>
  <c r="D50" i="2"/>
  <c r="I35" i="2" l="1"/>
  <c r="I50" i="2" s="1"/>
  <c r="E26" i="1" l="1"/>
  <c r="G24" i="1"/>
  <c r="G26" i="1" s="1"/>
  <c r="G37" i="1" s="1"/>
  <c r="E37" i="1"/>
  <c r="E38" i="1" s="1"/>
  <c r="G36" i="1" s="1"/>
  <c r="E28" i="1" l="1"/>
  <c r="E32" i="1" s="1"/>
  <c r="G38" i="1"/>
  <c r="G28" i="1"/>
  <c r="G32" i="1" s="1"/>
</calcChain>
</file>

<file path=xl/sharedStrings.xml><?xml version="1.0" encoding="utf-8"?>
<sst xmlns="http://schemas.openxmlformats.org/spreadsheetml/2006/main" count="92" uniqueCount="66">
  <si>
    <t>HYDRO ONE REMOTE COMMUNITIES INC.</t>
  </si>
  <si>
    <t>Calculation of Utility Income Taxes</t>
  </si>
  <si>
    <t>Bridge Year (2022) and Test Year (2023)</t>
  </si>
  <si>
    <t>Year Ending December 31</t>
  </si>
  <si>
    <t>($000s)</t>
  </si>
  <si>
    <t>Line No.</t>
  </si>
  <si>
    <t>Particulars</t>
  </si>
  <si>
    <t>Regulatory Net Income (before tax)</t>
  </si>
  <si>
    <t>$</t>
  </si>
  <si>
    <t>Book to Tax Adjustments:</t>
  </si>
  <si>
    <t xml:space="preserve">  Other Post Employment Benefits expense</t>
  </si>
  <si>
    <t xml:space="preserve">  Other Post Employment Benefits payments</t>
  </si>
  <si>
    <t xml:space="preserve">  Depreciation and amortization</t>
  </si>
  <si>
    <t xml:space="preserve"> </t>
  </si>
  <si>
    <t xml:space="preserve">  Capital Cost Allowance</t>
  </si>
  <si>
    <t xml:space="preserve">  Removal costs</t>
  </si>
  <si>
    <t xml:space="preserve">  Environmental costs</t>
  </si>
  <si>
    <t xml:space="preserve">  Non-deductible meals &amp; entertainment</t>
  </si>
  <si>
    <t xml:space="preserve">  Capitalized interest deduction</t>
  </si>
  <si>
    <t xml:space="preserve">  Capitalized overhead costs deduction</t>
  </si>
  <si>
    <t xml:space="preserve">  Capitalized pension costs deduction</t>
  </si>
  <si>
    <t xml:space="preserve">  Other</t>
  </si>
  <si>
    <t>Regulatory Taxable Income/(loss) before loss carryforward</t>
  </si>
  <si>
    <t>Tax Loss Carryforward</t>
  </si>
  <si>
    <t>Regulatory Taxable Income/(loss) after loss carryforward</t>
  </si>
  <si>
    <t>Corporate Income Tax Rate</t>
  </si>
  <si>
    <t>%</t>
  </si>
  <si>
    <t>Regulatory Income Tax</t>
  </si>
  <si>
    <t>Tax Loss Carryforward:</t>
  </si>
  <si>
    <t>Opening Losses [1]</t>
  </si>
  <si>
    <t>Losses (Incurred)/Utilized</t>
  </si>
  <si>
    <t>Ending Losses avaialble to future income</t>
  </si>
  <si>
    <t>Income Tax Rates:</t>
  </si>
  <si>
    <t>Federal Tax</t>
  </si>
  <si>
    <t>Provincial Tax</t>
  </si>
  <si>
    <t>Total Federal and ON Tax rate</t>
  </si>
  <si>
    <t>Notes</t>
  </si>
  <si>
    <t>[1]  The loss carryforward balance on the 2021 tax return is $14,388 which includes (i) losses from regulated operations $7,903 and</t>
  </si>
  <si>
    <t xml:space="preserve">      (ii) losses from tax deductions originated from the IPO FMV Revaluation of $6,485.  The losses associated with the regulatory operations of $7,903 is</t>
  </si>
  <si>
    <t xml:space="preserve">      expected to be utilized during this rate application period (2023-2027)</t>
  </si>
  <si>
    <t>Calculation of Capital Cost allowance (CCA)</t>
  </si>
  <si>
    <t>Test and Bridge Year</t>
  </si>
  <si>
    <t>2022 &amp; 2023</t>
  </si>
  <si>
    <t xml:space="preserve">The following incorporates the accelerated CCA impact based on forecast additions for 2022 and 2023. </t>
  </si>
  <si>
    <t>Net</t>
  </si>
  <si>
    <t>CCA Class</t>
  </si>
  <si>
    <t>Opening UCC</t>
  </si>
  <si>
    <t>Additions [1]</t>
  </si>
  <si>
    <t>UCC pre-1/2 yr</t>
  </si>
  <si>
    <t>50% net additions</t>
  </si>
  <si>
    <t>UCC for CCA</t>
  </si>
  <si>
    <t>CCA Rate</t>
  </si>
  <si>
    <t>CCA [2]</t>
  </si>
  <si>
    <t>Closing UCC</t>
  </si>
  <si>
    <t>SL</t>
  </si>
  <si>
    <t xml:space="preserve"> CCA</t>
  </si>
  <si>
    <t>[1] The reconciliation of the accounting additions to the tax addition is as follows:</t>
  </si>
  <si>
    <t>Accounting Additions</t>
  </si>
  <si>
    <t>Tax Adjustments to Additions</t>
  </si>
  <si>
    <t>Capitalized OH</t>
  </si>
  <si>
    <t>OPEB Capitalized</t>
  </si>
  <si>
    <t>Capitalized Interest</t>
  </si>
  <si>
    <t>Capitalized Pension</t>
  </si>
  <si>
    <t>Asset Removal &amp;Reloc Exp</t>
  </si>
  <si>
    <t>Tax Additions</t>
  </si>
  <si>
    <r>
      <rPr>
        <sz val="10"/>
        <color rgb="FF000000"/>
        <rFont val="Arial"/>
        <family val="2"/>
      </rPr>
      <t xml:space="preserve">[2] Accelerated CCA - </t>
    </r>
    <r>
      <rPr>
        <sz val="10"/>
        <rFont val="Arial"/>
        <family val="2"/>
      </rPr>
      <t>This is multiplied by a factor of 2 as it is meant to capture the additional benefits associated with accelerated CCA (i.e. 3X accelerated depreciation - 1X regular depreciation)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</si>
</sst>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_(* #,##0_);_(* \(#,##0\);_(* &quot;-&quot;??_);_(@_)"/>
    <numFmt numFmtId="165" formatCode="0.00_);\(0.00\)"/>
    <numFmt numFmtId="166" formatCode="0.0_);\(0.0\)"/>
    <numFmt numFmtId="167" formatCode="_(* #,##0.0_);_(* \(#,##0.0\);_(* &quot;-&quot;??_);_(@_)"/>
    <numFmt numFmtId="168" formatCode="0.000\ \ ;\(0.000\)\ "/>
    <numFmt numFmtId="169" formatCode="_(* #,##0.000_);_(* \(#,##0.000\);_(* &quot;-&quot;??_);_(@_)"/>
    <numFmt numFmtId="170" formatCode="#,##0.0"/>
    <numFmt numFmtId="171" formatCode="0.0\ \ ;\(0.0\)\ "/>
    <numFmt numFmtId="172" formatCode="0.0_);[Red]\(0.0\)"/>
    <numFmt numFmtId="173" formatCode="0.00000\ \ ;\(0.00000\)\ "/>
  </numFmts>
  <fonts count="19">
    <font>
      <sz val="10"/>
      <name val="Arial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0"/>
      <color theme="4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8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8"/>
      <color rgb="FF0000FF"/>
      <name val="Arial"/>
      <family val="2"/>
    </font>
    <font>
      <b/>
      <sz val="8"/>
      <color rgb="FF0000FF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color rgb="FF3F3F7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8" fillId="2" borderId="7" applyNumberFormat="0" applyAlignment="0" applyProtection="0"/>
    <xf numFmtId="0" fontId="3" fillId="0" borderId="0"/>
    <xf numFmtId="0" fontId="1" fillId="0" borderId="0"/>
  </cellStyleXfs>
  <cellXfs count="78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164" fontId="0" fillId="0" borderId="0" xfId="1" applyNumberFormat="1" applyFont="1"/>
    <xf numFmtId="164" fontId="0" fillId="0" borderId="0" xfId="0" applyNumberFormat="1"/>
    <xf numFmtId="0" fontId="5" fillId="0" borderId="0" xfId="0" applyFont="1"/>
    <xf numFmtId="164" fontId="3" fillId="0" borderId="0" xfId="1" applyNumberFormat="1" applyFont="1" applyFill="1"/>
    <xf numFmtId="0" fontId="3" fillId="0" borderId="0" xfId="0" applyFont="1"/>
    <xf numFmtId="164" fontId="0" fillId="0" borderId="1" xfId="1" applyNumberFormat="1" applyFont="1" applyBorder="1"/>
    <xf numFmtId="164" fontId="3" fillId="0" borderId="0" xfId="1" applyNumberFormat="1" applyFont="1" applyFill="1" applyBorder="1"/>
    <xf numFmtId="0" fontId="0" fillId="0" borderId="1" xfId="0" applyBorder="1"/>
    <xf numFmtId="165" fontId="0" fillId="0" borderId="0" xfId="0" applyNumberFormat="1"/>
    <xf numFmtId="166" fontId="0" fillId="0" borderId="0" xfId="0" applyNumberFormat="1"/>
    <xf numFmtId="164" fontId="0" fillId="0" borderId="2" xfId="1" applyNumberFormat="1" applyFont="1" applyBorder="1"/>
    <xf numFmtId="164" fontId="0" fillId="0" borderId="0" xfId="1" applyNumberFormat="1" applyFont="1" applyBorder="1"/>
    <xf numFmtId="0" fontId="6" fillId="0" borderId="0" xfId="0" applyFont="1"/>
    <xf numFmtId="165" fontId="0" fillId="0" borderId="3" xfId="0" applyNumberFormat="1" applyBorder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167" fontId="9" fillId="0" borderId="0" xfId="0" applyNumberFormat="1" applyFont="1"/>
    <xf numFmtId="167" fontId="9" fillId="0" borderId="0" xfId="1" applyNumberFormat="1" applyFont="1"/>
    <xf numFmtId="167" fontId="9" fillId="0" borderId="0" xfId="1" applyNumberFormat="1" applyFont="1" applyBorder="1"/>
    <xf numFmtId="9" fontId="9" fillId="0" borderId="0" xfId="2" applyFont="1" applyBorder="1"/>
    <xf numFmtId="167" fontId="9" fillId="0" borderId="0" xfId="1" applyNumberFormat="1" applyFont="1" applyFill="1" applyBorder="1"/>
    <xf numFmtId="167" fontId="9" fillId="0" borderId="0" xfId="1" applyNumberFormat="1" applyFont="1" applyBorder="1" applyAlignment="1">
      <alignment horizontal="right"/>
    </xf>
    <xf numFmtId="167" fontId="8" fillId="0" borderId="2" xfId="1" applyNumberFormat="1" applyFont="1" applyBorder="1"/>
    <xf numFmtId="9" fontId="8" fillId="0" borderId="0" xfId="2" applyFont="1" applyBorder="1"/>
    <xf numFmtId="167" fontId="8" fillId="0" borderId="2" xfId="1" applyNumberFormat="1" applyFont="1" applyFill="1" applyBorder="1"/>
    <xf numFmtId="0" fontId="11" fillId="0" borderId="0" xfId="0" applyFont="1" applyAlignment="1">
      <alignment horizontal="right"/>
    </xf>
    <xf numFmtId="167" fontId="11" fillId="0" borderId="0" xfId="1" applyNumberFormat="1" applyFont="1" applyBorder="1"/>
    <xf numFmtId="167" fontId="12" fillId="0" borderId="0" xfId="1" applyNumberFormat="1" applyFont="1" applyBorder="1"/>
    <xf numFmtId="0" fontId="9" fillId="0" borderId="0" xfId="0" applyFont="1" applyAlignment="1">
      <alignment horizontal="right"/>
    </xf>
    <xf numFmtId="167" fontId="11" fillId="0" borderId="0" xfId="1" applyNumberFormat="1" applyFont="1" applyFill="1" applyBorder="1"/>
    <xf numFmtId="43" fontId="9" fillId="0" borderId="0" xfId="0" applyNumberFormat="1" applyFont="1" applyAlignment="1">
      <alignment horizontal="right"/>
    </xf>
    <xf numFmtId="168" fontId="9" fillId="0" borderId="0" xfId="0" applyNumberFormat="1" applyFont="1"/>
    <xf numFmtId="0" fontId="5" fillId="0" borderId="0" xfId="0" applyFont="1" applyAlignment="1">
      <alignment horizontal="left"/>
    </xf>
    <xf numFmtId="169" fontId="8" fillId="0" borderId="2" xfId="1" applyNumberFormat="1" applyFont="1" applyBorder="1"/>
    <xf numFmtId="167" fontId="11" fillId="0" borderId="0" xfId="0" applyNumberFormat="1" applyFont="1"/>
    <xf numFmtId="0" fontId="11" fillId="0" borderId="0" xfId="0" applyFont="1"/>
    <xf numFmtId="169" fontId="11" fillId="0" borderId="4" xfId="1" applyNumberFormat="1" applyFont="1" applyBorder="1"/>
    <xf numFmtId="0" fontId="11" fillId="0" borderId="0" xfId="0" applyFont="1" applyAlignment="1">
      <alignment horizontal="left"/>
    </xf>
    <xf numFmtId="43" fontId="11" fillId="0" borderId="0" xfId="1" applyFont="1"/>
    <xf numFmtId="168" fontId="11" fillId="0" borderId="0" xfId="0" applyNumberFormat="1" applyFont="1"/>
    <xf numFmtId="43" fontId="11" fillId="0" borderId="0" xfId="0" applyNumberFormat="1" applyFont="1"/>
    <xf numFmtId="170" fontId="11" fillId="0" borderId="0" xfId="0" applyNumberFormat="1" applyFont="1" applyAlignment="1">
      <alignment horizontal="right"/>
    </xf>
    <xf numFmtId="171" fontId="11" fillId="0" borderId="0" xfId="0" applyNumberFormat="1" applyFont="1"/>
    <xf numFmtId="168" fontId="5" fillId="0" borderId="0" xfId="0" applyNumberFormat="1" applyFont="1"/>
    <xf numFmtId="172" fontId="5" fillId="0" borderId="0" xfId="0" applyNumberFormat="1" applyFont="1"/>
    <xf numFmtId="172" fontId="0" fillId="0" borderId="0" xfId="0" applyNumberFormat="1"/>
    <xf numFmtId="168" fontId="0" fillId="0" borderId="0" xfId="0" applyNumberFormat="1"/>
    <xf numFmtId="173" fontId="0" fillId="0" borderId="0" xfId="0" applyNumberFormat="1"/>
    <xf numFmtId="164" fontId="13" fillId="0" borderId="0" xfId="1" applyNumberFormat="1" applyFont="1" applyAlignment="1">
      <alignment horizontal="left" vertical="top"/>
    </xf>
    <xf numFmtId="0" fontId="13" fillId="0" borderId="0" xfId="0" applyFont="1" applyAlignment="1">
      <alignment horizontal="left" vertical="top"/>
    </xf>
    <xf numFmtId="169" fontId="11" fillId="0" borderId="0" xfId="1" applyNumberFormat="1" applyFont="1" applyBorder="1"/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15" fillId="0" borderId="0" xfId="0" applyFont="1"/>
    <xf numFmtId="0" fontId="15" fillId="0" borderId="0" xfId="0" applyFont="1" applyAlignment="1">
      <alignment horizontal="center"/>
    </xf>
    <xf numFmtId="0" fontId="14" fillId="0" borderId="0" xfId="0" applyFont="1" applyAlignment="1">
      <alignment vertical="top"/>
    </xf>
    <xf numFmtId="0" fontId="0" fillId="0" borderId="6" xfId="0" applyBorder="1" applyAlignment="1">
      <alignment horizontal="center"/>
    </xf>
    <xf numFmtId="0" fontId="10" fillId="0" borderId="0" xfId="0" applyFont="1"/>
    <xf numFmtId="0" fontId="6" fillId="0" borderId="0" xfId="0" applyFont="1" applyAlignment="1">
      <alignment vertical="top"/>
    </xf>
    <xf numFmtId="167" fontId="0" fillId="0" borderId="0" xfId="1" applyNumberFormat="1" applyFont="1" applyFill="1"/>
    <xf numFmtId="172" fontId="16" fillId="0" borderId="0" xfId="0" applyNumberFormat="1" applyFont="1"/>
    <xf numFmtId="0" fontId="4" fillId="0" borderId="0" xfId="0" quotePrefix="1" applyFont="1"/>
    <xf numFmtId="0" fontId="17" fillId="0" borderId="0" xfId="0" applyFont="1"/>
    <xf numFmtId="164" fontId="0" fillId="0" borderId="0" xfId="1" applyNumberFormat="1" applyFont="1" applyFill="1"/>
    <xf numFmtId="164" fontId="3" fillId="0" borderId="1" xfId="1" applyNumberFormat="1" applyFont="1" applyFill="1" applyBorder="1"/>
    <xf numFmtId="167" fontId="0" fillId="0" borderId="1" xfId="1" applyNumberFormat="1" applyFont="1" applyFill="1" applyBorder="1"/>
    <xf numFmtId="0" fontId="9" fillId="0" borderId="0" xfId="0" applyFont="1" applyAlignment="1">
      <alignment horizontal="center"/>
    </xf>
    <xf numFmtId="167" fontId="9" fillId="0" borderId="0" xfId="1" applyNumberFormat="1" applyFont="1" applyFill="1"/>
    <xf numFmtId="164" fontId="13" fillId="0" borderId="0" xfId="1" applyNumberFormat="1" applyFont="1" applyFill="1" applyAlignment="1">
      <alignment horizontal="left" vertical="top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7">
    <cellStyle name="Comma" xfId="1" builtinId="3"/>
    <cellStyle name="Input 2" xfId="4" xr:uid="{0C05831E-ED7D-4E68-B1D4-4F9F8A1EBB0D}"/>
    <cellStyle name="Normal" xfId="0" builtinId="0"/>
    <cellStyle name="Normal 10 2" xfId="3" xr:uid="{B19DA5BE-0980-437A-AF78-95ECB777C544}"/>
    <cellStyle name="Normal 14 2" xfId="6" xr:uid="{8D6C25DF-22F0-456F-9D99-B3FBE67ACFC8}"/>
    <cellStyle name="Normal 8" xfId="5" xr:uid="{3B903644-FEC7-4EE7-A167-79DA89B6B85C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shared\TEMP\Old%20011022\BIG%20DX%20010629a%20010719a%20BAS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shared\TEMP\Directs%20and%20LDCs%20Actuals%20-%20Ja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shared\TEMP\Retail%20and%20MEU%20Actuals%20-%20Ja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shared\TEMP\Old%20011022\Restructuring%20Year%202001\December%202000%20Restructuring%20Comparison%20Source%20Dat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shared\Users\155190\AppData\Local\Microsoft\Windows\Temporary%20Internet%20Files\Content.Outlook\D1Z9LDOP\2013-19%20HydroOne%20Benefits%20Forecast%20-%20July%20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shared\TEMP\DJC%20Retail%20Revenue%20020319d%20New%20LF%20020321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1tb9p\shared\TEMP\New%20Name%20XNV's\iscextss.xn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tr_Cntrl"/>
      <sheetName val="BIG_DX"/>
      <sheetName val="DNAM"/>
      <sheetName val="DBD1"/>
      <sheetName val="DBD2"/>
      <sheetName val="Data_In"/>
      <sheetName val="Retail_2001"/>
      <sheetName val="Retail_2002"/>
      <sheetName val="BIG_DX_Chg"/>
      <sheetName val="BIG_DX_BASE"/>
      <sheetName val="DNAM_Chg"/>
      <sheetName val="DNAM_BASE"/>
      <sheetName val="DBD1_Chg"/>
      <sheetName val="DBD1_BASE"/>
      <sheetName val="DBD2_Chg"/>
      <sheetName val="DBD2_BASE"/>
      <sheetName val="Bonds_DNAM"/>
      <sheetName val="Bonds_DBD1"/>
      <sheetName val="Bonds_DBD2"/>
      <sheetName val="Dx_Tariff"/>
      <sheetName val="OPEB"/>
      <sheetName val="DxData"/>
      <sheetName val="DBDData1"/>
      <sheetName val="DBDData_Rick1"/>
      <sheetName val="DBDData2"/>
      <sheetName val="DBDData_Rick2"/>
      <sheetName val="Out_DNAM"/>
      <sheetName val="Out_DBD1"/>
      <sheetName val="Out_DBD2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Dummy Data from CSS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urce Jan 24-2001"/>
      <sheetName val="Source Mar 1-2001"/>
      <sheetName val="Accounts Adjusted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Review and Sign-off"/>
      <sheetName val="1. Overview"/>
      <sheetName val="2. Index"/>
      <sheetName val="3. Benefits GLAs"/>
      <sheetName val="4. Formulae &amp; Allocation %"/>
      <sheetName val="5. Escalators"/>
      <sheetName val="6. 2003YearEndHeadCountbyCoy"/>
      <sheetName val="6. CPP &amp; EI Summary"/>
      <sheetName val="7A TR fcst 2006"/>
      <sheetName val="7. CPP &amp; EI detail"/>
      <sheetName val="7B CPP EI fcst 2006"/>
      <sheetName val="8. 2006 TR, CPP &amp; EI var analys"/>
      <sheetName val="9. 2006 BPE"/>
      <sheetName val="8. EHT TR"/>
      <sheetName val="9. WSIB "/>
      <sheetName val="10. Headcount Forecast"/>
      <sheetName val="11. HOI  headcount"/>
      <sheetName val="12. Networks total headcount"/>
      <sheetName val="14. HOI Headcount(x)"/>
      <sheetName val="14. HOI Headcount (O)"/>
      <sheetName val="15. Networks - SP Headcount(x)"/>
      <sheetName val="15. Networks - SP Headcount (O)"/>
      <sheetName val="16. Networks - AM Headcount(x)"/>
      <sheetName val="16. Networks - AM Headcount (O)"/>
      <sheetName val="17. CF&amp;S HONI Headcount(x)"/>
      <sheetName val="17. CF&amp;S HONI Headcount (O)"/>
      <sheetName val="18. RC Headcount(x)"/>
      <sheetName val="13. RC  headcount"/>
      <sheetName val="14. Telecom  headcount"/>
      <sheetName val="19. Telecom Headcount(x)"/>
      <sheetName val="19. Telecom Headcount (O)"/>
      <sheetName val="15. CPP - Est. Max.  ER Cont'n"/>
      <sheetName val="16. EI - Est. Max.  ER Cont'n"/>
      <sheetName val="17. WC - Est. Max.  Premium"/>
      <sheetName val="18. Compens &amp; EHT- HOI"/>
      <sheetName val="19. Compens &amp; EHT- Netwk"/>
      <sheetName val="20. Compens &amp; EHT- RC"/>
      <sheetName val="21. Compens &amp; EHT- TEL"/>
      <sheetName val="22. D H GLI Mat - HOI"/>
      <sheetName val="23. D H GLI Mat OHP - Networks"/>
      <sheetName val="24. D H GLI Mat - RC"/>
      <sheetName val="25. D H GLI Mat - TEL"/>
      <sheetName val="26. WC, CPP, EI - HOI"/>
      <sheetName val="27. WC, CPP, EI - Networks"/>
      <sheetName val="28. WC, CPP, EI - RC"/>
      <sheetName val="29. WC, CPP, EI - TEL"/>
      <sheetName val="30. OPRB, OPRB, LTD, SPP, RPP"/>
      <sheetName val="31. EFB Forecast Details"/>
      <sheetName val="32. Comp&amp;Benefits Summary"/>
      <sheetName val="33. Burden Rates Summary"/>
      <sheetName val="2003-08 NS"/>
      <sheetName val="34. Benefits Forecast - Consol"/>
      <sheetName val="35. Benefits Forecast - HOI"/>
      <sheetName val="36. Benefits Forecast - Netw"/>
      <sheetName val="37 Benefits Forecast - RC"/>
      <sheetName val="38.  Benefit Forecast - TEL"/>
      <sheetName val=" Source Information Contacts"/>
      <sheetName val="2002  &amp; Redundant Tabs &gt;&gt;&gt;&gt;&gt;"/>
      <sheetName val="9. 2002 EHT"/>
      <sheetName val="10. 2002 WC"/>
      <sheetName val="49. 2003-08 BurdenRates Summary"/>
      <sheetName val="56. 2003-08 OHE"/>
      <sheetName val="11. 2002NTS - CPP EI"/>
      <sheetName val="8. 2002 TR"/>
      <sheetName val="31. 2003 D H GLI Mat - Markets"/>
      <sheetName val="30. 2003 D H GLI Mat - OHE"/>
      <sheetName val="39. 2003 WC, CPP, EI - OHE"/>
      <sheetName val="7. 2002 BPE"/>
      <sheetName val="12. 2002NW - CPP EI"/>
      <sheetName val="40. 2003 WC, CPP, EI - Markets"/>
      <sheetName val="13. 2002RMC - CPP EI"/>
      <sheetName val="14. 2002HO - CPP EI"/>
      <sheetName val="15. 2002TEL - CPP EI"/>
      <sheetName val="16. 2002OHE - CPP EI"/>
      <sheetName val="41. Benefits Rough Est 2003-08"/>
      <sheetName val="42. 2003 TR, EHT &amp; BPE Estimate"/>
      <sheetName val="43. 2003 BPE Estimate"/>
      <sheetName val="45. 2003 H D GLI Mat Forecast"/>
      <sheetName val="46. Est. -  H D GLI &amp; MAT "/>
      <sheetName val="24. 2003 Compens &amp; EHT- OHE"/>
      <sheetName val="25. 2003 Compens &amp; EHT- Market"/>
      <sheetName val="51. 2003-08 Net+OHE"/>
      <sheetName val="17. 2002MRK - CPP E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x_Tariff"/>
      <sheetName val="2002"/>
      <sheetName val="Reconcile"/>
      <sheetName val="Diff"/>
      <sheetName val="Old"/>
      <sheetName val="Mix_Change"/>
      <sheetName val="Dx_Tariff&amp;COP"/>
      <sheetName val="MEU_Tariff&amp;COP"/>
      <sheetName val="Tx_Tariff"/>
      <sheetName val="Tx_Embedded_Gen"/>
      <sheetName val="Dx_Tariff&amp;COP_Diff"/>
      <sheetName val="MEU_Tariff&amp;COP_Diff"/>
      <sheetName val="Tx_Tariff_Diff"/>
      <sheetName val="MEU_Tariff_Base"/>
      <sheetName val="Dx_Tariff_Base"/>
      <sheetName val="Dx_Tariff&amp;COP_Old"/>
      <sheetName val="MEU_Tariff&amp;COP_Old"/>
      <sheetName val="Tx_Tariff_Old"/>
      <sheetName val="Dx_Tariff_Base_Old"/>
      <sheetName val="Recon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"/>
      <sheetName val="DOCUMENTATION"/>
      <sheetName val="Trial_Balance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F16C5-27D8-4AF2-BD2C-69888BED2E00}">
  <dimension ref="A1:I50"/>
  <sheetViews>
    <sheetView zoomScale="115" zoomScaleNormal="115" workbookViewId="0">
      <selection activeCell="H21" sqref="H21"/>
    </sheetView>
  </sheetViews>
  <sheetFormatPr defaultRowHeight="13.15"/>
  <cols>
    <col min="1" max="1" width="8.85546875" customWidth="1"/>
    <col min="2" max="2" width="1.5703125" bestFit="1" customWidth="1"/>
    <col min="3" max="3" width="49.42578125" customWidth="1"/>
    <col min="4" max="4" width="3" customWidth="1"/>
    <col min="5" max="5" width="10.140625" bestFit="1" customWidth="1"/>
    <col min="6" max="6" width="3.7109375" customWidth="1"/>
    <col min="7" max="7" width="10.140625" customWidth="1"/>
    <col min="10" max="11" width="16.85546875" customWidth="1"/>
    <col min="247" max="247" width="11" customWidth="1"/>
    <col min="248" max="248" width="1.5703125" bestFit="1" customWidth="1"/>
    <col min="249" max="249" width="39.140625" bestFit="1" customWidth="1"/>
    <col min="250" max="250" width="2" bestFit="1" customWidth="1"/>
    <col min="251" max="251" width="10.140625" bestFit="1" customWidth="1"/>
    <col min="252" max="252" width="3.7109375" customWidth="1"/>
    <col min="253" max="253" width="10.140625" customWidth="1"/>
    <col min="257" max="257" width="26.28515625" customWidth="1"/>
    <col min="258" max="259" width="9.85546875" bestFit="1" customWidth="1"/>
    <col min="260" max="260" width="2.42578125" customWidth="1"/>
    <col min="261" max="261" width="14.85546875" customWidth="1"/>
    <col min="262" max="262" width="12.85546875" customWidth="1"/>
    <col min="503" max="503" width="11" customWidth="1"/>
    <col min="504" max="504" width="1.5703125" bestFit="1" customWidth="1"/>
    <col min="505" max="505" width="39.140625" bestFit="1" customWidth="1"/>
    <col min="506" max="506" width="2" bestFit="1" customWidth="1"/>
    <col min="507" max="507" width="10.140625" bestFit="1" customWidth="1"/>
    <col min="508" max="508" width="3.7109375" customWidth="1"/>
    <col min="509" max="509" width="10.140625" customWidth="1"/>
    <col min="513" max="513" width="26.28515625" customWidth="1"/>
    <col min="514" max="515" width="9.85546875" bestFit="1" customWidth="1"/>
    <col min="516" max="516" width="2.42578125" customWidth="1"/>
    <col min="517" max="517" width="14.85546875" customWidth="1"/>
    <col min="518" max="518" width="12.85546875" customWidth="1"/>
    <col min="759" max="759" width="11" customWidth="1"/>
    <col min="760" max="760" width="1.5703125" bestFit="1" customWidth="1"/>
    <col min="761" max="761" width="39.140625" bestFit="1" customWidth="1"/>
    <col min="762" max="762" width="2" bestFit="1" customWidth="1"/>
    <col min="763" max="763" width="10.140625" bestFit="1" customWidth="1"/>
    <col min="764" max="764" width="3.7109375" customWidth="1"/>
    <col min="765" max="765" width="10.140625" customWidth="1"/>
    <col min="769" max="769" width="26.28515625" customWidth="1"/>
    <col min="770" max="771" width="9.85546875" bestFit="1" customWidth="1"/>
    <col min="772" max="772" width="2.42578125" customWidth="1"/>
    <col min="773" max="773" width="14.85546875" customWidth="1"/>
    <col min="774" max="774" width="12.85546875" customWidth="1"/>
    <col min="1015" max="1015" width="11" customWidth="1"/>
    <col min="1016" max="1016" width="1.5703125" bestFit="1" customWidth="1"/>
    <col min="1017" max="1017" width="39.140625" bestFit="1" customWidth="1"/>
    <col min="1018" max="1018" width="2" bestFit="1" customWidth="1"/>
    <col min="1019" max="1019" width="10.140625" bestFit="1" customWidth="1"/>
    <col min="1020" max="1020" width="3.7109375" customWidth="1"/>
    <col min="1021" max="1021" width="10.140625" customWidth="1"/>
    <col min="1025" max="1025" width="26.28515625" customWidth="1"/>
    <col min="1026" max="1027" width="9.85546875" bestFit="1" customWidth="1"/>
    <col min="1028" max="1028" width="2.42578125" customWidth="1"/>
    <col min="1029" max="1029" width="14.85546875" customWidth="1"/>
    <col min="1030" max="1030" width="12.85546875" customWidth="1"/>
    <col min="1271" max="1271" width="11" customWidth="1"/>
    <col min="1272" max="1272" width="1.5703125" bestFit="1" customWidth="1"/>
    <col min="1273" max="1273" width="39.140625" bestFit="1" customWidth="1"/>
    <col min="1274" max="1274" width="2" bestFit="1" customWidth="1"/>
    <col min="1275" max="1275" width="10.140625" bestFit="1" customWidth="1"/>
    <col min="1276" max="1276" width="3.7109375" customWidth="1"/>
    <col min="1277" max="1277" width="10.140625" customWidth="1"/>
    <col min="1281" max="1281" width="26.28515625" customWidth="1"/>
    <col min="1282" max="1283" width="9.85546875" bestFit="1" customWidth="1"/>
    <col min="1284" max="1284" width="2.42578125" customWidth="1"/>
    <col min="1285" max="1285" width="14.85546875" customWidth="1"/>
    <col min="1286" max="1286" width="12.85546875" customWidth="1"/>
    <col min="1527" max="1527" width="11" customWidth="1"/>
    <col min="1528" max="1528" width="1.5703125" bestFit="1" customWidth="1"/>
    <col min="1529" max="1529" width="39.140625" bestFit="1" customWidth="1"/>
    <col min="1530" max="1530" width="2" bestFit="1" customWidth="1"/>
    <col min="1531" max="1531" width="10.140625" bestFit="1" customWidth="1"/>
    <col min="1532" max="1532" width="3.7109375" customWidth="1"/>
    <col min="1533" max="1533" width="10.140625" customWidth="1"/>
    <col min="1537" max="1537" width="26.28515625" customWidth="1"/>
    <col min="1538" max="1539" width="9.85546875" bestFit="1" customWidth="1"/>
    <col min="1540" max="1540" width="2.42578125" customWidth="1"/>
    <col min="1541" max="1541" width="14.85546875" customWidth="1"/>
    <col min="1542" max="1542" width="12.85546875" customWidth="1"/>
    <col min="1783" max="1783" width="11" customWidth="1"/>
    <col min="1784" max="1784" width="1.5703125" bestFit="1" customWidth="1"/>
    <col min="1785" max="1785" width="39.140625" bestFit="1" customWidth="1"/>
    <col min="1786" max="1786" width="2" bestFit="1" customWidth="1"/>
    <col min="1787" max="1787" width="10.140625" bestFit="1" customWidth="1"/>
    <col min="1788" max="1788" width="3.7109375" customWidth="1"/>
    <col min="1789" max="1789" width="10.140625" customWidth="1"/>
    <col min="1793" max="1793" width="26.28515625" customWidth="1"/>
    <col min="1794" max="1795" width="9.85546875" bestFit="1" customWidth="1"/>
    <col min="1796" max="1796" width="2.42578125" customWidth="1"/>
    <col min="1797" max="1797" width="14.85546875" customWidth="1"/>
    <col min="1798" max="1798" width="12.85546875" customWidth="1"/>
    <col min="2039" max="2039" width="11" customWidth="1"/>
    <col min="2040" max="2040" width="1.5703125" bestFit="1" customWidth="1"/>
    <col min="2041" max="2041" width="39.140625" bestFit="1" customWidth="1"/>
    <col min="2042" max="2042" width="2" bestFit="1" customWidth="1"/>
    <col min="2043" max="2043" width="10.140625" bestFit="1" customWidth="1"/>
    <col min="2044" max="2044" width="3.7109375" customWidth="1"/>
    <col min="2045" max="2045" width="10.140625" customWidth="1"/>
    <col min="2049" max="2049" width="26.28515625" customWidth="1"/>
    <col min="2050" max="2051" width="9.85546875" bestFit="1" customWidth="1"/>
    <col min="2052" max="2052" width="2.42578125" customWidth="1"/>
    <col min="2053" max="2053" width="14.85546875" customWidth="1"/>
    <col min="2054" max="2054" width="12.85546875" customWidth="1"/>
    <col min="2295" max="2295" width="11" customWidth="1"/>
    <col min="2296" max="2296" width="1.5703125" bestFit="1" customWidth="1"/>
    <col min="2297" max="2297" width="39.140625" bestFit="1" customWidth="1"/>
    <col min="2298" max="2298" width="2" bestFit="1" customWidth="1"/>
    <col min="2299" max="2299" width="10.140625" bestFit="1" customWidth="1"/>
    <col min="2300" max="2300" width="3.7109375" customWidth="1"/>
    <col min="2301" max="2301" width="10.140625" customWidth="1"/>
    <col min="2305" max="2305" width="26.28515625" customWidth="1"/>
    <col min="2306" max="2307" width="9.85546875" bestFit="1" customWidth="1"/>
    <col min="2308" max="2308" width="2.42578125" customWidth="1"/>
    <col min="2309" max="2309" width="14.85546875" customWidth="1"/>
    <col min="2310" max="2310" width="12.85546875" customWidth="1"/>
    <col min="2551" max="2551" width="11" customWidth="1"/>
    <col min="2552" max="2552" width="1.5703125" bestFit="1" customWidth="1"/>
    <col min="2553" max="2553" width="39.140625" bestFit="1" customWidth="1"/>
    <col min="2554" max="2554" width="2" bestFit="1" customWidth="1"/>
    <col min="2555" max="2555" width="10.140625" bestFit="1" customWidth="1"/>
    <col min="2556" max="2556" width="3.7109375" customWidth="1"/>
    <col min="2557" max="2557" width="10.140625" customWidth="1"/>
    <col min="2561" max="2561" width="26.28515625" customWidth="1"/>
    <col min="2562" max="2563" width="9.85546875" bestFit="1" customWidth="1"/>
    <col min="2564" max="2564" width="2.42578125" customWidth="1"/>
    <col min="2565" max="2565" width="14.85546875" customWidth="1"/>
    <col min="2566" max="2566" width="12.85546875" customWidth="1"/>
    <col min="2807" max="2807" width="11" customWidth="1"/>
    <col min="2808" max="2808" width="1.5703125" bestFit="1" customWidth="1"/>
    <col min="2809" max="2809" width="39.140625" bestFit="1" customWidth="1"/>
    <col min="2810" max="2810" width="2" bestFit="1" customWidth="1"/>
    <col min="2811" max="2811" width="10.140625" bestFit="1" customWidth="1"/>
    <col min="2812" max="2812" width="3.7109375" customWidth="1"/>
    <col min="2813" max="2813" width="10.140625" customWidth="1"/>
    <col min="2817" max="2817" width="26.28515625" customWidth="1"/>
    <col min="2818" max="2819" width="9.85546875" bestFit="1" customWidth="1"/>
    <col min="2820" max="2820" width="2.42578125" customWidth="1"/>
    <col min="2821" max="2821" width="14.85546875" customWidth="1"/>
    <col min="2822" max="2822" width="12.85546875" customWidth="1"/>
    <col min="3063" max="3063" width="11" customWidth="1"/>
    <col min="3064" max="3064" width="1.5703125" bestFit="1" customWidth="1"/>
    <col min="3065" max="3065" width="39.140625" bestFit="1" customWidth="1"/>
    <col min="3066" max="3066" width="2" bestFit="1" customWidth="1"/>
    <col min="3067" max="3067" width="10.140625" bestFit="1" customWidth="1"/>
    <col min="3068" max="3068" width="3.7109375" customWidth="1"/>
    <col min="3069" max="3069" width="10.140625" customWidth="1"/>
    <col min="3073" max="3073" width="26.28515625" customWidth="1"/>
    <col min="3074" max="3075" width="9.85546875" bestFit="1" customWidth="1"/>
    <col min="3076" max="3076" width="2.42578125" customWidth="1"/>
    <col min="3077" max="3077" width="14.85546875" customWidth="1"/>
    <col min="3078" max="3078" width="12.85546875" customWidth="1"/>
    <col min="3319" max="3319" width="11" customWidth="1"/>
    <col min="3320" max="3320" width="1.5703125" bestFit="1" customWidth="1"/>
    <col min="3321" max="3321" width="39.140625" bestFit="1" customWidth="1"/>
    <col min="3322" max="3322" width="2" bestFit="1" customWidth="1"/>
    <col min="3323" max="3323" width="10.140625" bestFit="1" customWidth="1"/>
    <col min="3324" max="3324" width="3.7109375" customWidth="1"/>
    <col min="3325" max="3325" width="10.140625" customWidth="1"/>
    <col min="3329" max="3329" width="26.28515625" customWidth="1"/>
    <col min="3330" max="3331" width="9.85546875" bestFit="1" customWidth="1"/>
    <col min="3332" max="3332" width="2.42578125" customWidth="1"/>
    <col min="3333" max="3333" width="14.85546875" customWidth="1"/>
    <col min="3334" max="3334" width="12.85546875" customWidth="1"/>
    <col min="3575" max="3575" width="11" customWidth="1"/>
    <col min="3576" max="3576" width="1.5703125" bestFit="1" customWidth="1"/>
    <col min="3577" max="3577" width="39.140625" bestFit="1" customWidth="1"/>
    <col min="3578" max="3578" width="2" bestFit="1" customWidth="1"/>
    <col min="3579" max="3579" width="10.140625" bestFit="1" customWidth="1"/>
    <col min="3580" max="3580" width="3.7109375" customWidth="1"/>
    <col min="3581" max="3581" width="10.140625" customWidth="1"/>
    <col min="3585" max="3585" width="26.28515625" customWidth="1"/>
    <col min="3586" max="3587" width="9.85546875" bestFit="1" customWidth="1"/>
    <col min="3588" max="3588" width="2.42578125" customWidth="1"/>
    <col min="3589" max="3589" width="14.85546875" customWidth="1"/>
    <col min="3590" max="3590" width="12.85546875" customWidth="1"/>
    <col min="3831" max="3831" width="11" customWidth="1"/>
    <col min="3832" max="3832" width="1.5703125" bestFit="1" customWidth="1"/>
    <col min="3833" max="3833" width="39.140625" bestFit="1" customWidth="1"/>
    <col min="3834" max="3834" width="2" bestFit="1" customWidth="1"/>
    <col min="3835" max="3835" width="10.140625" bestFit="1" customWidth="1"/>
    <col min="3836" max="3836" width="3.7109375" customWidth="1"/>
    <col min="3837" max="3837" width="10.140625" customWidth="1"/>
    <col min="3841" max="3841" width="26.28515625" customWidth="1"/>
    <col min="3842" max="3843" width="9.85546875" bestFit="1" customWidth="1"/>
    <col min="3844" max="3844" width="2.42578125" customWidth="1"/>
    <col min="3845" max="3845" width="14.85546875" customWidth="1"/>
    <col min="3846" max="3846" width="12.85546875" customWidth="1"/>
    <col min="4087" max="4087" width="11" customWidth="1"/>
    <col min="4088" max="4088" width="1.5703125" bestFit="1" customWidth="1"/>
    <col min="4089" max="4089" width="39.140625" bestFit="1" customWidth="1"/>
    <col min="4090" max="4090" width="2" bestFit="1" customWidth="1"/>
    <col min="4091" max="4091" width="10.140625" bestFit="1" customWidth="1"/>
    <col min="4092" max="4092" width="3.7109375" customWidth="1"/>
    <col min="4093" max="4093" width="10.140625" customWidth="1"/>
    <col min="4097" max="4097" width="26.28515625" customWidth="1"/>
    <col min="4098" max="4099" width="9.85546875" bestFit="1" customWidth="1"/>
    <col min="4100" max="4100" width="2.42578125" customWidth="1"/>
    <col min="4101" max="4101" width="14.85546875" customWidth="1"/>
    <col min="4102" max="4102" width="12.85546875" customWidth="1"/>
    <col min="4343" max="4343" width="11" customWidth="1"/>
    <col min="4344" max="4344" width="1.5703125" bestFit="1" customWidth="1"/>
    <col min="4345" max="4345" width="39.140625" bestFit="1" customWidth="1"/>
    <col min="4346" max="4346" width="2" bestFit="1" customWidth="1"/>
    <col min="4347" max="4347" width="10.140625" bestFit="1" customWidth="1"/>
    <col min="4348" max="4348" width="3.7109375" customWidth="1"/>
    <col min="4349" max="4349" width="10.140625" customWidth="1"/>
    <col min="4353" max="4353" width="26.28515625" customWidth="1"/>
    <col min="4354" max="4355" width="9.85546875" bestFit="1" customWidth="1"/>
    <col min="4356" max="4356" width="2.42578125" customWidth="1"/>
    <col min="4357" max="4357" width="14.85546875" customWidth="1"/>
    <col min="4358" max="4358" width="12.85546875" customWidth="1"/>
    <col min="4599" max="4599" width="11" customWidth="1"/>
    <col min="4600" max="4600" width="1.5703125" bestFit="1" customWidth="1"/>
    <col min="4601" max="4601" width="39.140625" bestFit="1" customWidth="1"/>
    <col min="4602" max="4602" width="2" bestFit="1" customWidth="1"/>
    <col min="4603" max="4603" width="10.140625" bestFit="1" customWidth="1"/>
    <col min="4604" max="4604" width="3.7109375" customWidth="1"/>
    <col min="4605" max="4605" width="10.140625" customWidth="1"/>
    <col min="4609" max="4609" width="26.28515625" customWidth="1"/>
    <col min="4610" max="4611" width="9.85546875" bestFit="1" customWidth="1"/>
    <col min="4612" max="4612" width="2.42578125" customWidth="1"/>
    <col min="4613" max="4613" width="14.85546875" customWidth="1"/>
    <col min="4614" max="4614" width="12.85546875" customWidth="1"/>
    <col min="4855" max="4855" width="11" customWidth="1"/>
    <col min="4856" max="4856" width="1.5703125" bestFit="1" customWidth="1"/>
    <col min="4857" max="4857" width="39.140625" bestFit="1" customWidth="1"/>
    <col min="4858" max="4858" width="2" bestFit="1" customWidth="1"/>
    <col min="4859" max="4859" width="10.140625" bestFit="1" customWidth="1"/>
    <col min="4860" max="4860" width="3.7109375" customWidth="1"/>
    <col min="4861" max="4861" width="10.140625" customWidth="1"/>
    <col min="4865" max="4865" width="26.28515625" customWidth="1"/>
    <col min="4866" max="4867" width="9.85546875" bestFit="1" customWidth="1"/>
    <col min="4868" max="4868" width="2.42578125" customWidth="1"/>
    <col min="4869" max="4869" width="14.85546875" customWidth="1"/>
    <col min="4870" max="4870" width="12.85546875" customWidth="1"/>
    <col min="5111" max="5111" width="11" customWidth="1"/>
    <col min="5112" max="5112" width="1.5703125" bestFit="1" customWidth="1"/>
    <col min="5113" max="5113" width="39.140625" bestFit="1" customWidth="1"/>
    <col min="5114" max="5114" width="2" bestFit="1" customWidth="1"/>
    <col min="5115" max="5115" width="10.140625" bestFit="1" customWidth="1"/>
    <col min="5116" max="5116" width="3.7109375" customWidth="1"/>
    <col min="5117" max="5117" width="10.140625" customWidth="1"/>
    <col min="5121" max="5121" width="26.28515625" customWidth="1"/>
    <col min="5122" max="5123" width="9.85546875" bestFit="1" customWidth="1"/>
    <col min="5124" max="5124" width="2.42578125" customWidth="1"/>
    <col min="5125" max="5125" width="14.85546875" customWidth="1"/>
    <col min="5126" max="5126" width="12.85546875" customWidth="1"/>
    <col min="5367" max="5367" width="11" customWidth="1"/>
    <col min="5368" max="5368" width="1.5703125" bestFit="1" customWidth="1"/>
    <col min="5369" max="5369" width="39.140625" bestFit="1" customWidth="1"/>
    <col min="5370" max="5370" width="2" bestFit="1" customWidth="1"/>
    <col min="5371" max="5371" width="10.140625" bestFit="1" customWidth="1"/>
    <col min="5372" max="5372" width="3.7109375" customWidth="1"/>
    <col min="5373" max="5373" width="10.140625" customWidth="1"/>
    <col min="5377" max="5377" width="26.28515625" customWidth="1"/>
    <col min="5378" max="5379" width="9.85546875" bestFit="1" customWidth="1"/>
    <col min="5380" max="5380" width="2.42578125" customWidth="1"/>
    <col min="5381" max="5381" width="14.85546875" customWidth="1"/>
    <col min="5382" max="5382" width="12.85546875" customWidth="1"/>
    <col min="5623" max="5623" width="11" customWidth="1"/>
    <col min="5624" max="5624" width="1.5703125" bestFit="1" customWidth="1"/>
    <col min="5625" max="5625" width="39.140625" bestFit="1" customWidth="1"/>
    <col min="5626" max="5626" width="2" bestFit="1" customWidth="1"/>
    <col min="5627" max="5627" width="10.140625" bestFit="1" customWidth="1"/>
    <col min="5628" max="5628" width="3.7109375" customWidth="1"/>
    <col min="5629" max="5629" width="10.140625" customWidth="1"/>
    <col min="5633" max="5633" width="26.28515625" customWidth="1"/>
    <col min="5634" max="5635" width="9.85546875" bestFit="1" customWidth="1"/>
    <col min="5636" max="5636" width="2.42578125" customWidth="1"/>
    <col min="5637" max="5637" width="14.85546875" customWidth="1"/>
    <col min="5638" max="5638" width="12.85546875" customWidth="1"/>
    <col min="5879" max="5879" width="11" customWidth="1"/>
    <col min="5880" max="5880" width="1.5703125" bestFit="1" customWidth="1"/>
    <col min="5881" max="5881" width="39.140625" bestFit="1" customWidth="1"/>
    <col min="5882" max="5882" width="2" bestFit="1" customWidth="1"/>
    <col min="5883" max="5883" width="10.140625" bestFit="1" customWidth="1"/>
    <col min="5884" max="5884" width="3.7109375" customWidth="1"/>
    <col min="5885" max="5885" width="10.140625" customWidth="1"/>
    <col min="5889" max="5889" width="26.28515625" customWidth="1"/>
    <col min="5890" max="5891" width="9.85546875" bestFit="1" customWidth="1"/>
    <col min="5892" max="5892" width="2.42578125" customWidth="1"/>
    <col min="5893" max="5893" width="14.85546875" customWidth="1"/>
    <col min="5894" max="5894" width="12.85546875" customWidth="1"/>
    <col min="6135" max="6135" width="11" customWidth="1"/>
    <col min="6136" max="6136" width="1.5703125" bestFit="1" customWidth="1"/>
    <col min="6137" max="6137" width="39.140625" bestFit="1" customWidth="1"/>
    <col min="6138" max="6138" width="2" bestFit="1" customWidth="1"/>
    <col min="6139" max="6139" width="10.140625" bestFit="1" customWidth="1"/>
    <col min="6140" max="6140" width="3.7109375" customWidth="1"/>
    <col min="6141" max="6141" width="10.140625" customWidth="1"/>
    <col min="6145" max="6145" width="26.28515625" customWidth="1"/>
    <col min="6146" max="6147" width="9.85546875" bestFit="1" customWidth="1"/>
    <col min="6148" max="6148" width="2.42578125" customWidth="1"/>
    <col min="6149" max="6149" width="14.85546875" customWidth="1"/>
    <col min="6150" max="6150" width="12.85546875" customWidth="1"/>
    <col min="6391" max="6391" width="11" customWidth="1"/>
    <col min="6392" max="6392" width="1.5703125" bestFit="1" customWidth="1"/>
    <col min="6393" max="6393" width="39.140625" bestFit="1" customWidth="1"/>
    <col min="6394" max="6394" width="2" bestFit="1" customWidth="1"/>
    <col min="6395" max="6395" width="10.140625" bestFit="1" customWidth="1"/>
    <col min="6396" max="6396" width="3.7109375" customWidth="1"/>
    <col min="6397" max="6397" width="10.140625" customWidth="1"/>
    <col min="6401" max="6401" width="26.28515625" customWidth="1"/>
    <col min="6402" max="6403" width="9.85546875" bestFit="1" customWidth="1"/>
    <col min="6404" max="6404" width="2.42578125" customWidth="1"/>
    <col min="6405" max="6405" width="14.85546875" customWidth="1"/>
    <col min="6406" max="6406" width="12.85546875" customWidth="1"/>
    <col min="6647" max="6647" width="11" customWidth="1"/>
    <col min="6648" max="6648" width="1.5703125" bestFit="1" customWidth="1"/>
    <col min="6649" max="6649" width="39.140625" bestFit="1" customWidth="1"/>
    <col min="6650" max="6650" width="2" bestFit="1" customWidth="1"/>
    <col min="6651" max="6651" width="10.140625" bestFit="1" customWidth="1"/>
    <col min="6652" max="6652" width="3.7109375" customWidth="1"/>
    <col min="6653" max="6653" width="10.140625" customWidth="1"/>
    <col min="6657" max="6657" width="26.28515625" customWidth="1"/>
    <col min="6658" max="6659" width="9.85546875" bestFit="1" customWidth="1"/>
    <col min="6660" max="6660" width="2.42578125" customWidth="1"/>
    <col min="6661" max="6661" width="14.85546875" customWidth="1"/>
    <col min="6662" max="6662" width="12.85546875" customWidth="1"/>
    <col min="6903" max="6903" width="11" customWidth="1"/>
    <col min="6904" max="6904" width="1.5703125" bestFit="1" customWidth="1"/>
    <col min="6905" max="6905" width="39.140625" bestFit="1" customWidth="1"/>
    <col min="6906" max="6906" width="2" bestFit="1" customWidth="1"/>
    <col min="6907" max="6907" width="10.140625" bestFit="1" customWidth="1"/>
    <col min="6908" max="6908" width="3.7109375" customWidth="1"/>
    <col min="6909" max="6909" width="10.140625" customWidth="1"/>
    <col min="6913" max="6913" width="26.28515625" customWidth="1"/>
    <col min="6914" max="6915" width="9.85546875" bestFit="1" customWidth="1"/>
    <col min="6916" max="6916" width="2.42578125" customWidth="1"/>
    <col min="6917" max="6917" width="14.85546875" customWidth="1"/>
    <col min="6918" max="6918" width="12.85546875" customWidth="1"/>
    <col min="7159" max="7159" width="11" customWidth="1"/>
    <col min="7160" max="7160" width="1.5703125" bestFit="1" customWidth="1"/>
    <col min="7161" max="7161" width="39.140625" bestFit="1" customWidth="1"/>
    <col min="7162" max="7162" width="2" bestFit="1" customWidth="1"/>
    <col min="7163" max="7163" width="10.140625" bestFit="1" customWidth="1"/>
    <col min="7164" max="7164" width="3.7109375" customWidth="1"/>
    <col min="7165" max="7165" width="10.140625" customWidth="1"/>
    <col min="7169" max="7169" width="26.28515625" customWidth="1"/>
    <col min="7170" max="7171" width="9.85546875" bestFit="1" customWidth="1"/>
    <col min="7172" max="7172" width="2.42578125" customWidth="1"/>
    <col min="7173" max="7173" width="14.85546875" customWidth="1"/>
    <col min="7174" max="7174" width="12.85546875" customWidth="1"/>
    <col min="7415" max="7415" width="11" customWidth="1"/>
    <col min="7416" max="7416" width="1.5703125" bestFit="1" customWidth="1"/>
    <col min="7417" max="7417" width="39.140625" bestFit="1" customWidth="1"/>
    <col min="7418" max="7418" width="2" bestFit="1" customWidth="1"/>
    <col min="7419" max="7419" width="10.140625" bestFit="1" customWidth="1"/>
    <col min="7420" max="7420" width="3.7109375" customWidth="1"/>
    <col min="7421" max="7421" width="10.140625" customWidth="1"/>
    <col min="7425" max="7425" width="26.28515625" customWidth="1"/>
    <col min="7426" max="7427" width="9.85546875" bestFit="1" customWidth="1"/>
    <col min="7428" max="7428" width="2.42578125" customWidth="1"/>
    <col min="7429" max="7429" width="14.85546875" customWidth="1"/>
    <col min="7430" max="7430" width="12.85546875" customWidth="1"/>
    <col min="7671" max="7671" width="11" customWidth="1"/>
    <col min="7672" max="7672" width="1.5703125" bestFit="1" customWidth="1"/>
    <col min="7673" max="7673" width="39.140625" bestFit="1" customWidth="1"/>
    <col min="7674" max="7674" width="2" bestFit="1" customWidth="1"/>
    <col min="7675" max="7675" width="10.140625" bestFit="1" customWidth="1"/>
    <col min="7676" max="7676" width="3.7109375" customWidth="1"/>
    <col min="7677" max="7677" width="10.140625" customWidth="1"/>
    <col min="7681" max="7681" width="26.28515625" customWidth="1"/>
    <col min="7682" max="7683" width="9.85546875" bestFit="1" customWidth="1"/>
    <col min="7684" max="7684" width="2.42578125" customWidth="1"/>
    <col min="7685" max="7685" width="14.85546875" customWidth="1"/>
    <col min="7686" max="7686" width="12.85546875" customWidth="1"/>
    <col min="7927" max="7927" width="11" customWidth="1"/>
    <col min="7928" max="7928" width="1.5703125" bestFit="1" customWidth="1"/>
    <col min="7929" max="7929" width="39.140625" bestFit="1" customWidth="1"/>
    <col min="7930" max="7930" width="2" bestFit="1" customWidth="1"/>
    <col min="7931" max="7931" width="10.140625" bestFit="1" customWidth="1"/>
    <col min="7932" max="7932" width="3.7109375" customWidth="1"/>
    <col min="7933" max="7933" width="10.140625" customWidth="1"/>
    <col min="7937" max="7937" width="26.28515625" customWidth="1"/>
    <col min="7938" max="7939" width="9.85546875" bestFit="1" customWidth="1"/>
    <col min="7940" max="7940" width="2.42578125" customWidth="1"/>
    <col min="7941" max="7941" width="14.85546875" customWidth="1"/>
    <col min="7942" max="7942" width="12.85546875" customWidth="1"/>
    <col min="8183" max="8183" width="11" customWidth="1"/>
    <col min="8184" max="8184" width="1.5703125" bestFit="1" customWidth="1"/>
    <col min="8185" max="8185" width="39.140625" bestFit="1" customWidth="1"/>
    <col min="8186" max="8186" width="2" bestFit="1" customWidth="1"/>
    <col min="8187" max="8187" width="10.140625" bestFit="1" customWidth="1"/>
    <col min="8188" max="8188" width="3.7109375" customWidth="1"/>
    <col min="8189" max="8189" width="10.140625" customWidth="1"/>
    <col min="8193" max="8193" width="26.28515625" customWidth="1"/>
    <col min="8194" max="8195" width="9.85546875" bestFit="1" customWidth="1"/>
    <col min="8196" max="8196" width="2.42578125" customWidth="1"/>
    <col min="8197" max="8197" width="14.85546875" customWidth="1"/>
    <col min="8198" max="8198" width="12.85546875" customWidth="1"/>
    <col min="8439" max="8439" width="11" customWidth="1"/>
    <col min="8440" max="8440" width="1.5703125" bestFit="1" customWidth="1"/>
    <col min="8441" max="8441" width="39.140625" bestFit="1" customWidth="1"/>
    <col min="8442" max="8442" width="2" bestFit="1" customWidth="1"/>
    <col min="8443" max="8443" width="10.140625" bestFit="1" customWidth="1"/>
    <col min="8444" max="8444" width="3.7109375" customWidth="1"/>
    <col min="8445" max="8445" width="10.140625" customWidth="1"/>
    <col min="8449" max="8449" width="26.28515625" customWidth="1"/>
    <col min="8450" max="8451" width="9.85546875" bestFit="1" customWidth="1"/>
    <col min="8452" max="8452" width="2.42578125" customWidth="1"/>
    <col min="8453" max="8453" width="14.85546875" customWidth="1"/>
    <col min="8454" max="8454" width="12.85546875" customWidth="1"/>
    <col min="8695" max="8695" width="11" customWidth="1"/>
    <col min="8696" max="8696" width="1.5703125" bestFit="1" customWidth="1"/>
    <col min="8697" max="8697" width="39.140625" bestFit="1" customWidth="1"/>
    <col min="8698" max="8698" width="2" bestFit="1" customWidth="1"/>
    <col min="8699" max="8699" width="10.140625" bestFit="1" customWidth="1"/>
    <col min="8700" max="8700" width="3.7109375" customWidth="1"/>
    <col min="8701" max="8701" width="10.140625" customWidth="1"/>
    <col min="8705" max="8705" width="26.28515625" customWidth="1"/>
    <col min="8706" max="8707" width="9.85546875" bestFit="1" customWidth="1"/>
    <col min="8708" max="8708" width="2.42578125" customWidth="1"/>
    <col min="8709" max="8709" width="14.85546875" customWidth="1"/>
    <col min="8710" max="8710" width="12.85546875" customWidth="1"/>
    <col min="8951" max="8951" width="11" customWidth="1"/>
    <col min="8952" max="8952" width="1.5703125" bestFit="1" customWidth="1"/>
    <col min="8953" max="8953" width="39.140625" bestFit="1" customWidth="1"/>
    <col min="8954" max="8954" width="2" bestFit="1" customWidth="1"/>
    <col min="8955" max="8955" width="10.140625" bestFit="1" customWidth="1"/>
    <col min="8956" max="8956" width="3.7109375" customWidth="1"/>
    <col min="8957" max="8957" width="10.140625" customWidth="1"/>
    <col min="8961" max="8961" width="26.28515625" customWidth="1"/>
    <col min="8962" max="8963" width="9.85546875" bestFit="1" customWidth="1"/>
    <col min="8964" max="8964" width="2.42578125" customWidth="1"/>
    <col min="8965" max="8965" width="14.85546875" customWidth="1"/>
    <col min="8966" max="8966" width="12.85546875" customWidth="1"/>
    <col min="9207" max="9207" width="11" customWidth="1"/>
    <col min="9208" max="9208" width="1.5703125" bestFit="1" customWidth="1"/>
    <col min="9209" max="9209" width="39.140625" bestFit="1" customWidth="1"/>
    <col min="9210" max="9210" width="2" bestFit="1" customWidth="1"/>
    <col min="9211" max="9211" width="10.140625" bestFit="1" customWidth="1"/>
    <col min="9212" max="9212" width="3.7109375" customWidth="1"/>
    <col min="9213" max="9213" width="10.140625" customWidth="1"/>
    <col min="9217" max="9217" width="26.28515625" customWidth="1"/>
    <col min="9218" max="9219" width="9.85546875" bestFit="1" customWidth="1"/>
    <col min="9220" max="9220" width="2.42578125" customWidth="1"/>
    <col min="9221" max="9221" width="14.85546875" customWidth="1"/>
    <col min="9222" max="9222" width="12.85546875" customWidth="1"/>
    <col min="9463" max="9463" width="11" customWidth="1"/>
    <col min="9464" max="9464" width="1.5703125" bestFit="1" customWidth="1"/>
    <col min="9465" max="9465" width="39.140625" bestFit="1" customWidth="1"/>
    <col min="9466" max="9466" width="2" bestFit="1" customWidth="1"/>
    <col min="9467" max="9467" width="10.140625" bestFit="1" customWidth="1"/>
    <col min="9468" max="9468" width="3.7109375" customWidth="1"/>
    <col min="9469" max="9469" width="10.140625" customWidth="1"/>
    <col min="9473" max="9473" width="26.28515625" customWidth="1"/>
    <col min="9474" max="9475" width="9.85546875" bestFit="1" customWidth="1"/>
    <col min="9476" max="9476" width="2.42578125" customWidth="1"/>
    <col min="9477" max="9477" width="14.85546875" customWidth="1"/>
    <col min="9478" max="9478" width="12.85546875" customWidth="1"/>
    <col min="9719" max="9719" width="11" customWidth="1"/>
    <col min="9720" max="9720" width="1.5703125" bestFit="1" customWidth="1"/>
    <col min="9721" max="9721" width="39.140625" bestFit="1" customWidth="1"/>
    <col min="9722" max="9722" width="2" bestFit="1" customWidth="1"/>
    <col min="9723" max="9723" width="10.140625" bestFit="1" customWidth="1"/>
    <col min="9724" max="9724" width="3.7109375" customWidth="1"/>
    <col min="9725" max="9725" width="10.140625" customWidth="1"/>
    <col min="9729" max="9729" width="26.28515625" customWidth="1"/>
    <col min="9730" max="9731" width="9.85546875" bestFit="1" customWidth="1"/>
    <col min="9732" max="9732" width="2.42578125" customWidth="1"/>
    <col min="9733" max="9733" width="14.85546875" customWidth="1"/>
    <col min="9734" max="9734" width="12.85546875" customWidth="1"/>
    <col min="9975" max="9975" width="11" customWidth="1"/>
    <col min="9976" max="9976" width="1.5703125" bestFit="1" customWidth="1"/>
    <col min="9977" max="9977" width="39.140625" bestFit="1" customWidth="1"/>
    <col min="9978" max="9978" width="2" bestFit="1" customWidth="1"/>
    <col min="9979" max="9979" width="10.140625" bestFit="1" customWidth="1"/>
    <col min="9980" max="9980" width="3.7109375" customWidth="1"/>
    <col min="9981" max="9981" width="10.140625" customWidth="1"/>
    <col min="9985" max="9985" width="26.28515625" customWidth="1"/>
    <col min="9986" max="9987" width="9.85546875" bestFit="1" customWidth="1"/>
    <col min="9988" max="9988" width="2.42578125" customWidth="1"/>
    <col min="9989" max="9989" width="14.85546875" customWidth="1"/>
    <col min="9990" max="9990" width="12.85546875" customWidth="1"/>
    <col min="10231" max="10231" width="11" customWidth="1"/>
    <col min="10232" max="10232" width="1.5703125" bestFit="1" customWidth="1"/>
    <col min="10233" max="10233" width="39.140625" bestFit="1" customWidth="1"/>
    <col min="10234" max="10234" width="2" bestFit="1" customWidth="1"/>
    <col min="10235" max="10235" width="10.140625" bestFit="1" customWidth="1"/>
    <col min="10236" max="10236" width="3.7109375" customWidth="1"/>
    <col min="10237" max="10237" width="10.140625" customWidth="1"/>
    <col min="10241" max="10241" width="26.28515625" customWidth="1"/>
    <col min="10242" max="10243" width="9.85546875" bestFit="1" customWidth="1"/>
    <col min="10244" max="10244" width="2.42578125" customWidth="1"/>
    <col min="10245" max="10245" width="14.85546875" customWidth="1"/>
    <col min="10246" max="10246" width="12.85546875" customWidth="1"/>
    <col min="10487" max="10487" width="11" customWidth="1"/>
    <col min="10488" max="10488" width="1.5703125" bestFit="1" customWidth="1"/>
    <col min="10489" max="10489" width="39.140625" bestFit="1" customWidth="1"/>
    <col min="10490" max="10490" width="2" bestFit="1" customWidth="1"/>
    <col min="10491" max="10491" width="10.140625" bestFit="1" customWidth="1"/>
    <col min="10492" max="10492" width="3.7109375" customWidth="1"/>
    <col min="10493" max="10493" width="10.140625" customWidth="1"/>
    <col min="10497" max="10497" width="26.28515625" customWidth="1"/>
    <col min="10498" max="10499" width="9.85546875" bestFit="1" customWidth="1"/>
    <col min="10500" max="10500" width="2.42578125" customWidth="1"/>
    <col min="10501" max="10501" width="14.85546875" customWidth="1"/>
    <col min="10502" max="10502" width="12.85546875" customWidth="1"/>
    <col min="10743" max="10743" width="11" customWidth="1"/>
    <col min="10744" max="10744" width="1.5703125" bestFit="1" customWidth="1"/>
    <col min="10745" max="10745" width="39.140625" bestFit="1" customWidth="1"/>
    <col min="10746" max="10746" width="2" bestFit="1" customWidth="1"/>
    <col min="10747" max="10747" width="10.140625" bestFit="1" customWidth="1"/>
    <col min="10748" max="10748" width="3.7109375" customWidth="1"/>
    <col min="10749" max="10749" width="10.140625" customWidth="1"/>
    <col min="10753" max="10753" width="26.28515625" customWidth="1"/>
    <col min="10754" max="10755" width="9.85546875" bestFit="1" customWidth="1"/>
    <col min="10756" max="10756" width="2.42578125" customWidth="1"/>
    <col min="10757" max="10757" width="14.85546875" customWidth="1"/>
    <col min="10758" max="10758" width="12.85546875" customWidth="1"/>
    <col min="10999" max="10999" width="11" customWidth="1"/>
    <col min="11000" max="11000" width="1.5703125" bestFit="1" customWidth="1"/>
    <col min="11001" max="11001" width="39.140625" bestFit="1" customWidth="1"/>
    <col min="11002" max="11002" width="2" bestFit="1" customWidth="1"/>
    <col min="11003" max="11003" width="10.140625" bestFit="1" customWidth="1"/>
    <col min="11004" max="11004" width="3.7109375" customWidth="1"/>
    <col min="11005" max="11005" width="10.140625" customWidth="1"/>
    <col min="11009" max="11009" width="26.28515625" customWidth="1"/>
    <col min="11010" max="11011" width="9.85546875" bestFit="1" customWidth="1"/>
    <col min="11012" max="11012" width="2.42578125" customWidth="1"/>
    <col min="11013" max="11013" width="14.85546875" customWidth="1"/>
    <col min="11014" max="11014" width="12.85546875" customWidth="1"/>
    <col min="11255" max="11255" width="11" customWidth="1"/>
    <col min="11256" max="11256" width="1.5703125" bestFit="1" customWidth="1"/>
    <col min="11257" max="11257" width="39.140625" bestFit="1" customWidth="1"/>
    <col min="11258" max="11258" width="2" bestFit="1" customWidth="1"/>
    <col min="11259" max="11259" width="10.140625" bestFit="1" customWidth="1"/>
    <col min="11260" max="11260" width="3.7109375" customWidth="1"/>
    <col min="11261" max="11261" width="10.140625" customWidth="1"/>
    <col min="11265" max="11265" width="26.28515625" customWidth="1"/>
    <col min="11266" max="11267" width="9.85546875" bestFit="1" customWidth="1"/>
    <col min="11268" max="11268" width="2.42578125" customWidth="1"/>
    <col min="11269" max="11269" width="14.85546875" customWidth="1"/>
    <col min="11270" max="11270" width="12.85546875" customWidth="1"/>
    <col min="11511" max="11511" width="11" customWidth="1"/>
    <col min="11512" max="11512" width="1.5703125" bestFit="1" customWidth="1"/>
    <col min="11513" max="11513" width="39.140625" bestFit="1" customWidth="1"/>
    <col min="11514" max="11514" width="2" bestFit="1" customWidth="1"/>
    <col min="11515" max="11515" width="10.140625" bestFit="1" customWidth="1"/>
    <col min="11516" max="11516" width="3.7109375" customWidth="1"/>
    <col min="11517" max="11517" width="10.140625" customWidth="1"/>
    <col min="11521" max="11521" width="26.28515625" customWidth="1"/>
    <col min="11522" max="11523" width="9.85546875" bestFit="1" customWidth="1"/>
    <col min="11524" max="11524" width="2.42578125" customWidth="1"/>
    <col min="11525" max="11525" width="14.85546875" customWidth="1"/>
    <col min="11526" max="11526" width="12.85546875" customWidth="1"/>
    <col min="11767" max="11767" width="11" customWidth="1"/>
    <col min="11768" max="11768" width="1.5703125" bestFit="1" customWidth="1"/>
    <col min="11769" max="11769" width="39.140625" bestFit="1" customWidth="1"/>
    <col min="11770" max="11770" width="2" bestFit="1" customWidth="1"/>
    <col min="11771" max="11771" width="10.140625" bestFit="1" customWidth="1"/>
    <col min="11772" max="11772" width="3.7109375" customWidth="1"/>
    <col min="11773" max="11773" width="10.140625" customWidth="1"/>
    <col min="11777" max="11777" width="26.28515625" customWidth="1"/>
    <col min="11778" max="11779" width="9.85546875" bestFit="1" customWidth="1"/>
    <col min="11780" max="11780" width="2.42578125" customWidth="1"/>
    <col min="11781" max="11781" width="14.85546875" customWidth="1"/>
    <col min="11782" max="11782" width="12.85546875" customWidth="1"/>
    <col min="12023" max="12023" width="11" customWidth="1"/>
    <col min="12024" max="12024" width="1.5703125" bestFit="1" customWidth="1"/>
    <col min="12025" max="12025" width="39.140625" bestFit="1" customWidth="1"/>
    <col min="12026" max="12026" width="2" bestFit="1" customWidth="1"/>
    <col min="12027" max="12027" width="10.140625" bestFit="1" customWidth="1"/>
    <col min="12028" max="12028" width="3.7109375" customWidth="1"/>
    <col min="12029" max="12029" width="10.140625" customWidth="1"/>
    <col min="12033" max="12033" width="26.28515625" customWidth="1"/>
    <col min="12034" max="12035" width="9.85546875" bestFit="1" customWidth="1"/>
    <col min="12036" max="12036" width="2.42578125" customWidth="1"/>
    <col min="12037" max="12037" width="14.85546875" customWidth="1"/>
    <col min="12038" max="12038" width="12.85546875" customWidth="1"/>
    <col min="12279" max="12279" width="11" customWidth="1"/>
    <col min="12280" max="12280" width="1.5703125" bestFit="1" customWidth="1"/>
    <col min="12281" max="12281" width="39.140625" bestFit="1" customWidth="1"/>
    <col min="12282" max="12282" width="2" bestFit="1" customWidth="1"/>
    <col min="12283" max="12283" width="10.140625" bestFit="1" customWidth="1"/>
    <col min="12284" max="12284" width="3.7109375" customWidth="1"/>
    <col min="12285" max="12285" width="10.140625" customWidth="1"/>
    <col min="12289" max="12289" width="26.28515625" customWidth="1"/>
    <col min="12290" max="12291" width="9.85546875" bestFit="1" customWidth="1"/>
    <col min="12292" max="12292" width="2.42578125" customWidth="1"/>
    <col min="12293" max="12293" width="14.85546875" customWidth="1"/>
    <col min="12294" max="12294" width="12.85546875" customWidth="1"/>
    <col min="12535" max="12535" width="11" customWidth="1"/>
    <col min="12536" max="12536" width="1.5703125" bestFit="1" customWidth="1"/>
    <col min="12537" max="12537" width="39.140625" bestFit="1" customWidth="1"/>
    <col min="12538" max="12538" width="2" bestFit="1" customWidth="1"/>
    <col min="12539" max="12539" width="10.140625" bestFit="1" customWidth="1"/>
    <col min="12540" max="12540" width="3.7109375" customWidth="1"/>
    <col min="12541" max="12541" width="10.140625" customWidth="1"/>
    <col min="12545" max="12545" width="26.28515625" customWidth="1"/>
    <col min="12546" max="12547" width="9.85546875" bestFit="1" customWidth="1"/>
    <col min="12548" max="12548" width="2.42578125" customWidth="1"/>
    <col min="12549" max="12549" width="14.85546875" customWidth="1"/>
    <col min="12550" max="12550" width="12.85546875" customWidth="1"/>
    <col min="12791" max="12791" width="11" customWidth="1"/>
    <col min="12792" max="12792" width="1.5703125" bestFit="1" customWidth="1"/>
    <col min="12793" max="12793" width="39.140625" bestFit="1" customWidth="1"/>
    <col min="12794" max="12794" width="2" bestFit="1" customWidth="1"/>
    <col min="12795" max="12795" width="10.140625" bestFit="1" customWidth="1"/>
    <col min="12796" max="12796" width="3.7109375" customWidth="1"/>
    <col min="12797" max="12797" width="10.140625" customWidth="1"/>
    <col min="12801" max="12801" width="26.28515625" customWidth="1"/>
    <col min="12802" max="12803" width="9.85546875" bestFit="1" customWidth="1"/>
    <col min="12804" max="12804" width="2.42578125" customWidth="1"/>
    <col min="12805" max="12805" width="14.85546875" customWidth="1"/>
    <col min="12806" max="12806" width="12.85546875" customWidth="1"/>
    <col min="13047" max="13047" width="11" customWidth="1"/>
    <col min="13048" max="13048" width="1.5703125" bestFit="1" customWidth="1"/>
    <col min="13049" max="13049" width="39.140625" bestFit="1" customWidth="1"/>
    <col min="13050" max="13050" width="2" bestFit="1" customWidth="1"/>
    <col min="13051" max="13051" width="10.140625" bestFit="1" customWidth="1"/>
    <col min="13052" max="13052" width="3.7109375" customWidth="1"/>
    <col min="13053" max="13053" width="10.140625" customWidth="1"/>
    <col min="13057" max="13057" width="26.28515625" customWidth="1"/>
    <col min="13058" max="13059" width="9.85546875" bestFit="1" customWidth="1"/>
    <col min="13060" max="13060" width="2.42578125" customWidth="1"/>
    <col min="13061" max="13061" width="14.85546875" customWidth="1"/>
    <col min="13062" max="13062" width="12.85546875" customWidth="1"/>
    <col min="13303" max="13303" width="11" customWidth="1"/>
    <col min="13304" max="13304" width="1.5703125" bestFit="1" customWidth="1"/>
    <col min="13305" max="13305" width="39.140625" bestFit="1" customWidth="1"/>
    <col min="13306" max="13306" width="2" bestFit="1" customWidth="1"/>
    <col min="13307" max="13307" width="10.140625" bestFit="1" customWidth="1"/>
    <col min="13308" max="13308" width="3.7109375" customWidth="1"/>
    <col min="13309" max="13309" width="10.140625" customWidth="1"/>
    <col min="13313" max="13313" width="26.28515625" customWidth="1"/>
    <col min="13314" max="13315" width="9.85546875" bestFit="1" customWidth="1"/>
    <col min="13316" max="13316" width="2.42578125" customWidth="1"/>
    <col min="13317" max="13317" width="14.85546875" customWidth="1"/>
    <col min="13318" max="13318" width="12.85546875" customWidth="1"/>
    <col min="13559" max="13559" width="11" customWidth="1"/>
    <col min="13560" max="13560" width="1.5703125" bestFit="1" customWidth="1"/>
    <col min="13561" max="13561" width="39.140625" bestFit="1" customWidth="1"/>
    <col min="13562" max="13562" width="2" bestFit="1" customWidth="1"/>
    <col min="13563" max="13563" width="10.140625" bestFit="1" customWidth="1"/>
    <col min="13564" max="13564" width="3.7109375" customWidth="1"/>
    <col min="13565" max="13565" width="10.140625" customWidth="1"/>
    <col min="13569" max="13569" width="26.28515625" customWidth="1"/>
    <col min="13570" max="13571" width="9.85546875" bestFit="1" customWidth="1"/>
    <col min="13572" max="13572" width="2.42578125" customWidth="1"/>
    <col min="13573" max="13573" width="14.85546875" customWidth="1"/>
    <col min="13574" max="13574" width="12.85546875" customWidth="1"/>
    <col min="13815" max="13815" width="11" customWidth="1"/>
    <col min="13816" max="13816" width="1.5703125" bestFit="1" customWidth="1"/>
    <col min="13817" max="13817" width="39.140625" bestFit="1" customWidth="1"/>
    <col min="13818" max="13818" width="2" bestFit="1" customWidth="1"/>
    <col min="13819" max="13819" width="10.140625" bestFit="1" customWidth="1"/>
    <col min="13820" max="13820" width="3.7109375" customWidth="1"/>
    <col min="13821" max="13821" width="10.140625" customWidth="1"/>
    <col min="13825" max="13825" width="26.28515625" customWidth="1"/>
    <col min="13826" max="13827" width="9.85546875" bestFit="1" customWidth="1"/>
    <col min="13828" max="13828" width="2.42578125" customWidth="1"/>
    <col min="13829" max="13829" width="14.85546875" customWidth="1"/>
    <col min="13830" max="13830" width="12.85546875" customWidth="1"/>
    <col min="14071" max="14071" width="11" customWidth="1"/>
    <col min="14072" max="14072" width="1.5703125" bestFit="1" customWidth="1"/>
    <col min="14073" max="14073" width="39.140625" bestFit="1" customWidth="1"/>
    <col min="14074" max="14074" width="2" bestFit="1" customWidth="1"/>
    <col min="14075" max="14075" width="10.140625" bestFit="1" customWidth="1"/>
    <col min="14076" max="14076" width="3.7109375" customWidth="1"/>
    <col min="14077" max="14077" width="10.140625" customWidth="1"/>
    <col min="14081" max="14081" width="26.28515625" customWidth="1"/>
    <col min="14082" max="14083" width="9.85546875" bestFit="1" customWidth="1"/>
    <col min="14084" max="14084" width="2.42578125" customWidth="1"/>
    <col min="14085" max="14085" width="14.85546875" customWidth="1"/>
    <col min="14086" max="14086" width="12.85546875" customWidth="1"/>
    <col min="14327" max="14327" width="11" customWidth="1"/>
    <col min="14328" max="14328" width="1.5703125" bestFit="1" customWidth="1"/>
    <col min="14329" max="14329" width="39.140625" bestFit="1" customWidth="1"/>
    <col min="14330" max="14330" width="2" bestFit="1" customWidth="1"/>
    <col min="14331" max="14331" width="10.140625" bestFit="1" customWidth="1"/>
    <col min="14332" max="14332" width="3.7109375" customWidth="1"/>
    <col min="14333" max="14333" width="10.140625" customWidth="1"/>
    <col min="14337" max="14337" width="26.28515625" customWidth="1"/>
    <col min="14338" max="14339" width="9.85546875" bestFit="1" customWidth="1"/>
    <col min="14340" max="14340" width="2.42578125" customWidth="1"/>
    <col min="14341" max="14341" width="14.85546875" customWidth="1"/>
    <col min="14342" max="14342" width="12.85546875" customWidth="1"/>
    <col min="14583" max="14583" width="11" customWidth="1"/>
    <col min="14584" max="14584" width="1.5703125" bestFit="1" customWidth="1"/>
    <col min="14585" max="14585" width="39.140625" bestFit="1" customWidth="1"/>
    <col min="14586" max="14586" width="2" bestFit="1" customWidth="1"/>
    <col min="14587" max="14587" width="10.140625" bestFit="1" customWidth="1"/>
    <col min="14588" max="14588" width="3.7109375" customWidth="1"/>
    <col min="14589" max="14589" width="10.140625" customWidth="1"/>
    <col min="14593" max="14593" width="26.28515625" customWidth="1"/>
    <col min="14594" max="14595" width="9.85546875" bestFit="1" customWidth="1"/>
    <col min="14596" max="14596" width="2.42578125" customWidth="1"/>
    <col min="14597" max="14597" width="14.85546875" customWidth="1"/>
    <col min="14598" max="14598" width="12.85546875" customWidth="1"/>
    <col min="14839" max="14839" width="11" customWidth="1"/>
    <col min="14840" max="14840" width="1.5703125" bestFit="1" customWidth="1"/>
    <col min="14841" max="14841" width="39.140625" bestFit="1" customWidth="1"/>
    <col min="14842" max="14842" width="2" bestFit="1" customWidth="1"/>
    <col min="14843" max="14843" width="10.140625" bestFit="1" customWidth="1"/>
    <col min="14844" max="14844" width="3.7109375" customWidth="1"/>
    <col min="14845" max="14845" width="10.140625" customWidth="1"/>
    <col min="14849" max="14849" width="26.28515625" customWidth="1"/>
    <col min="14850" max="14851" width="9.85546875" bestFit="1" customWidth="1"/>
    <col min="14852" max="14852" width="2.42578125" customWidth="1"/>
    <col min="14853" max="14853" width="14.85546875" customWidth="1"/>
    <col min="14854" max="14854" width="12.85546875" customWidth="1"/>
    <col min="15095" max="15095" width="11" customWidth="1"/>
    <col min="15096" max="15096" width="1.5703125" bestFit="1" customWidth="1"/>
    <col min="15097" max="15097" width="39.140625" bestFit="1" customWidth="1"/>
    <col min="15098" max="15098" width="2" bestFit="1" customWidth="1"/>
    <col min="15099" max="15099" width="10.140625" bestFit="1" customWidth="1"/>
    <col min="15100" max="15100" width="3.7109375" customWidth="1"/>
    <col min="15101" max="15101" width="10.140625" customWidth="1"/>
    <col min="15105" max="15105" width="26.28515625" customWidth="1"/>
    <col min="15106" max="15107" width="9.85546875" bestFit="1" customWidth="1"/>
    <col min="15108" max="15108" width="2.42578125" customWidth="1"/>
    <col min="15109" max="15109" width="14.85546875" customWidth="1"/>
    <col min="15110" max="15110" width="12.85546875" customWidth="1"/>
    <col min="15351" max="15351" width="11" customWidth="1"/>
    <col min="15352" max="15352" width="1.5703125" bestFit="1" customWidth="1"/>
    <col min="15353" max="15353" width="39.140625" bestFit="1" customWidth="1"/>
    <col min="15354" max="15354" width="2" bestFit="1" customWidth="1"/>
    <col min="15355" max="15355" width="10.140625" bestFit="1" customWidth="1"/>
    <col min="15356" max="15356" width="3.7109375" customWidth="1"/>
    <col min="15357" max="15357" width="10.140625" customWidth="1"/>
    <col min="15361" max="15361" width="26.28515625" customWidth="1"/>
    <col min="15362" max="15363" width="9.85546875" bestFit="1" customWidth="1"/>
    <col min="15364" max="15364" width="2.42578125" customWidth="1"/>
    <col min="15365" max="15365" width="14.85546875" customWidth="1"/>
    <col min="15366" max="15366" width="12.85546875" customWidth="1"/>
    <col min="15607" max="15607" width="11" customWidth="1"/>
    <col min="15608" max="15608" width="1.5703125" bestFit="1" customWidth="1"/>
    <col min="15609" max="15609" width="39.140625" bestFit="1" customWidth="1"/>
    <col min="15610" max="15610" width="2" bestFit="1" customWidth="1"/>
    <col min="15611" max="15611" width="10.140625" bestFit="1" customWidth="1"/>
    <col min="15612" max="15612" width="3.7109375" customWidth="1"/>
    <col min="15613" max="15613" width="10.140625" customWidth="1"/>
    <col min="15617" max="15617" width="26.28515625" customWidth="1"/>
    <col min="15618" max="15619" width="9.85546875" bestFit="1" customWidth="1"/>
    <col min="15620" max="15620" width="2.42578125" customWidth="1"/>
    <col min="15621" max="15621" width="14.85546875" customWidth="1"/>
    <col min="15622" max="15622" width="12.85546875" customWidth="1"/>
    <col min="15863" max="15863" width="11" customWidth="1"/>
    <col min="15864" max="15864" width="1.5703125" bestFit="1" customWidth="1"/>
    <col min="15865" max="15865" width="39.140625" bestFit="1" customWidth="1"/>
    <col min="15866" max="15866" width="2" bestFit="1" customWidth="1"/>
    <col min="15867" max="15867" width="10.140625" bestFit="1" customWidth="1"/>
    <col min="15868" max="15868" width="3.7109375" customWidth="1"/>
    <col min="15869" max="15869" width="10.140625" customWidth="1"/>
    <col min="15873" max="15873" width="26.28515625" customWidth="1"/>
    <col min="15874" max="15875" width="9.85546875" bestFit="1" customWidth="1"/>
    <col min="15876" max="15876" width="2.42578125" customWidth="1"/>
    <col min="15877" max="15877" width="14.85546875" customWidth="1"/>
    <col min="15878" max="15878" width="12.85546875" customWidth="1"/>
    <col min="16119" max="16119" width="11" customWidth="1"/>
    <col min="16120" max="16120" width="1.5703125" bestFit="1" customWidth="1"/>
    <col min="16121" max="16121" width="39.140625" bestFit="1" customWidth="1"/>
    <col min="16122" max="16122" width="2" bestFit="1" customWidth="1"/>
    <col min="16123" max="16123" width="10.140625" bestFit="1" customWidth="1"/>
    <col min="16124" max="16124" width="3.7109375" customWidth="1"/>
    <col min="16125" max="16125" width="10.140625" customWidth="1"/>
    <col min="16129" max="16129" width="26.28515625" customWidth="1"/>
    <col min="16130" max="16131" width="9.85546875" bestFit="1" customWidth="1"/>
    <col min="16132" max="16132" width="2.42578125" customWidth="1"/>
    <col min="16133" max="16133" width="14.85546875" customWidth="1"/>
    <col min="16134" max="16134" width="12.85546875" customWidth="1"/>
  </cols>
  <sheetData>
    <row r="1" spans="1:9" ht="15.6">
      <c r="A1" s="76" t="s">
        <v>0</v>
      </c>
      <c r="B1" s="76"/>
      <c r="C1" s="76"/>
      <c r="D1" s="76"/>
      <c r="E1" s="76"/>
    </row>
    <row r="2" spans="1:9" ht="15.6">
      <c r="A2" s="76"/>
      <c r="B2" s="76"/>
      <c r="C2" s="76"/>
      <c r="D2" s="76"/>
      <c r="E2" s="76"/>
    </row>
    <row r="3" spans="1:9">
      <c r="A3" s="75" t="s">
        <v>1</v>
      </c>
      <c r="B3" s="75"/>
      <c r="C3" s="75"/>
      <c r="D3" s="75"/>
      <c r="E3" s="75"/>
    </row>
    <row r="4" spans="1:9">
      <c r="A4" s="77" t="s">
        <v>2</v>
      </c>
      <c r="B4" s="75"/>
      <c r="C4" s="75"/>
      <c r="D4" s="75"/>
      <c r="E4" s="75"/>
    </row>
    <row r="5" spans="1:9">
      <c r="A5" s="75" t="s">
        <v>3</v>
      </c>
      <c r="B5" s="75"/>
      <c r="C5" s="75"/>
      <c r="D5" s="75"/>
      <c r="E5" s="75"/>
    </row>
    <row r="6" spans="1:9">
      <c r="A6" s="75" t="s">
        <v>4</v>
      </c>
      <c r="B6" s="75"/>
      <c r="C6" s="75"/>
      <c r="D6" s="75"/>
      <c r="E6" s="75"/>
    </row>
    <row r="8" spans="1:9">
      <c r="A8" s="58" t="s">
        <v>5</v>
      </c>
      <c r="B8" s="58"/>
      <c r="C8" s="58" t="s">
        <v>6</v>
      </c>
      <c r="D8" s="58"/>
      <c r="E8" s="59">
        <v>2022</v>
      </c>
      <c r="F8" s="58"/>
      <c r="G8" s="59">
        <v>2023</v>
      </c>
      <c r="I8" s="2"/>
    </row>
    <row r="10" spans="1:9">
      <c r="A10">
        <v>1</v>
      </c>
      <c r="C10" t="s">
        <v>7</v>
      </c>
      <c r="D10" t="s">
        <v>8</v>
      </c>
      <c r="E10" s="3">
        <v>0</v>
      </c>
      <c r="G10" s="3">
        <v>0</v>
      </c>
    </row>
    <row r="11" spans="1:9">
      <c r="E11" s="3"/>
      <c r="G11" s="4"/>
    </row>
    <row r="12" spans="1:9">
      <c r="A12">
        <v>2</v>
      </c>
      <c r="C12" t="s">
        <v>9</v>
      </c>
      <c r="E12" s="68"/>
      <c r="G12" s="4"/>
    </row>
    <row r="13" spans="1:9">
      <c r="A13">
        <v>3</v>
      </c>
      <c r="C13" t="s">
        <v>10</v>
      </c>
      <c r="E13" s="6">
        <v>860.61026963336099</v>
      </c>
      <c r="F13" s="7"/>
      <c r="G13" s="6">
        <v>786.73441740738599</v>
      </c>
      <c r="I13" s="66"/>
    </row>
    <row r="14" spans="1:9">
      <c r="A14">
        <v>4</v>
      </c>
      <c r="C14" t="s">
        <v>11</v>
      </c>
      <c r="E14" s="6">
        <v>-793.93119436425513</v>
      </c>
      <c r="F14" s="7"/>
      <c r="G14" s="6">
        <v>-827.87113202686601</v>
      </c>
      <c r="I14" s="66"/>
    </row>
    <row r="15" spans="1:9">
      <c r="A15">
        <f>+A14+1</f>
        <v>5</v>
      </c>
      <c r="C15" t="s">
        <v>12</v>
      </c>
      <c r="E15" s="6">
        <v>6039</v>
      </c>
      <c r="F15" s="7"/>
      <c r="G15" s="6">
        <v>9531</v>
      </c>
      <c r="I15" s="2"/>
    </row>
    <row r="16" spans="1:9">
      <c r="A16">
        <f t="shared" ref="A16:A32" si="0">+A15+1</f>
        <v>6</v>
      </c>
      <c r="B16" t="s">
        <v>13</v>
      </c>
      <c r="C16" t="s">
        <v>14</v>
      </c>
      <c r="E16" s="6">
        <v>-4040.6660319735779</v>
      </c>
      <c r="F16" s="6"/>
      <c r="G16" s="6">
        <v>-3965.2881711862683</v>
      </c>
      <c r="I16" s="67"/>
    </row>
    <row r="17" spans="1:9">
      <c r="A17">
        <f t="shared" si="0"/>
        <v>7</v>
      </c>
      <c r="C17" t="s">
        <v>15</v>
      </c>
      <c r="E17" s="6">
        <v>-112.711373299071</v>
      </c>
      <c r="F17" s="7"/>
      <c r="G17" s="6">
        <v>-196.28847517096702</v>
      </c>
      <c r="I17" s="2"/>
    </row>
    <row r="18" spans="1:9">
      <c r="A18">
        <f t="shared" si="0"/>
        <v>8</v>
      </c>
      <c r="C18" t="s">
        <v>16</v>
      </c>
      <c r="E18" s="6">
        <v>-2503</v>
      </c>
      <c r="F18" s="7"/>
      <c r="G18" s="6">
        <v>-3032</v>
      </c>
      <c r="I18" s="2"/>
    </row>
    <row r="19" spans="1:9">
      <c r="A19">
        <f t="shared" si="0"/>
        <v>9</v>
      </c>
      <c r="C19" t="s">
        <v>17</v>
      </c>
      <c r="E19" s="6">
        <v>32</v>
      </c>
      <c r="F19" s="7"/>
      <c r="G19" s="6">
        <v>32</v>
      </c>
      <c r="I19" s="2"/>
    </row>
    <row r="20" spans="1:9">
      <c r="A20">
        <f t="shared" si="0"/>
        <v>10</v>
      </c>
      <c r="C20" t="s">
        <v>18</v>
      </c>
      <c r="E20" s="6">
        <v>-190</v>
      </c>
      <c r="F20" s="7"/>
      <c r="G20" s="6">
        <v>-128</v>
      </c>
      <c r="I20" s="2"/>
    </row>
    <row r="21" spans="1:9">
      <c r="A21">
        <f t="shared" si="0"/>
        <v>11</v>
      </c>
      <c r="C21" t="s">
        <v>19</v>
      </c>
      <c r="E21" s="6">
        <v>-951.74400000000003</v>
      </c>
      <c r="F21" s="7"/>
      <c r="G21" s="6">
        <v>-1250.2940000000001</v>
      </c>
      <c r="I21" s="2"/>
    </row>
    <row r="22" spans="1:9">
      <c r="A22">
        <f t="shared" si="0"/>
        <v>12</v>
      </c>
      <c r="C22" t="s">
        <v>20</v>
      </c>
      <c r="E22" s="6">
        <v>-498.63931961911976</v>
      </c>
      <c r="F22" s="7"/>
      <c r="G22" s="6">
        <v>-606.71118944350201</v>
      </c>
      <c r="I22" s="2"/>
    </row>
    <row r="23" spans="1:9">
      <c r="A23">
        <f t="shared" si="0"/>
        <v>13</v>
      </c>
      <c r="C23" s="7" t="s">
        <v>21</v>
      </c>
      <c r="E23" s="69">
        <v>70.427059999999997</v>
      </c>
      <c r="G23" s="69">
        <v>91.93634999999999</v>
      </c>
      <c r="I23" s="67"/>
    </row>
    <row r="24" spans="1:9">
      <c r="A24">
        <f t="shared" si="0"/>
        <v>14</v>
      </c>
      <c r="C24" s="7" t="s">
        <v>22</v>
      </c>
      <c r="E24" s="9">
        <f>SUM(E10:E23)</f>
        <v>-2088.654589622663</v>
      </c>
      <c r="G24" s="9">
        <f>SUM(G10:G23)</f>
        <v>435.2177995797818</v>
      </c>
      <c r="I24" s="4"/>
    </row>
    <row r="25" spans="1:9">
      <c r="A25">
        <f t="shared" si="0"/>
        <v>15</v>
      </c>
      <c r="E25" s="9"/>
      <c r="G25" s="9"/>
      <c r="I25" s="4"/>
    </row>
    <row r="26" spans="1:9">
      <c r="A26">
        <f t="shared" si="0"/>
        <v>16</v>
      </c>
      <c r="C26" s="7" t="s">
        <v>23</v>
      </c>
      <c r="E26" s="4">
        <f>-E24</f>
        <v>2088.654589622663</v>
      </c>
      <c r="G26" s="4">
        <f>-G24</f>
        <v>-435.2177995797818</v>
      </c>
      <c r="I26" s="67"/>
    </row>
    <row r="27" spans="1:9">
      <c r="A27">
        <f t="shared" si="0"/>
        <v>17</v>
      </c>
      <c r="E27" s="10"/>
      <c r="G27" s="10"/>
    </row>
    <row r="28" spans="1:9">
      <c r="A28">
        <f t="shared" si="0"/>
        <v>18</v>
      </c>
      <c r="C28" s="7" t="s">
        <v>24</v>
      </c>
      <c r="E28" s="4">
        <f>+E24+E26</f>
        <v>0</v>
      </c>
      <c r="G28" s="4">
        <f>+G24+G26</f>
        <v>0</v>
      </c>
    </row>
    <row r="29" spans="1:9">
      <c r="A29">
        <f t="shared" si="0"/>
        <v>19</v>
      </c>
      <c r="C29" s="7"/>
      <c r="E29" s="4"/>
      <c r="G29" s="4"/>
    </row>
    <row r="30" spans="1:9">
      <c r="A30">
        <f t="shared" si="0"/>
        <v>20</v>
      </c>
      <c r="C30" t="s">
        <v>25</v>
      </c>
      <c r="E30" s="11">
        <f>+E43</f>
        <v>26.5</v>
      </c>
      <c r="F30" t="s">
        <v>26</v>
      </c>
      <c r="G30" s="11">
        <f>+G43</f>
        <v>26.5</v>
      </c>
      <c r="H30" t="s">
        <v>26</v>
      </c>
    </row>
    <row r="31" spans="1:9">
      <c r="A31">
        <f t="shared" si="0"/>
        <v>21</v>
      </c>
      <c r="E31" s="12"/>
      <c r="G31" s="12"/>
    </row>
    <row r="32" spans="1:9" ht="13.9" thickBot="1">
      <c r="A32">
        <f t="shared" si="0"/>
        <v>22</v>
      </c>
      <c r="C32" t="s">
        <v>27</v>
      </c>
      <c r="D32" t="s">
        <v>8</v>
      </c>
      <c r="E32" s="13">
        <f>E28*E30</f>
        <v>0</v>
      </c>
      <c r="G32" s="13">
        <f>G28*G30</f>
        <v>0</v>
      </c>
    </row>
    <row r="33" spans="3:9" ht="13.9" thickTop="1">
      <c r="E33" s="14"/>
      <c r="G33" s="14"/>
    </row>
    <row r="34" spans="3:9">
      <c r="E34" s="14"/>
      <c r="G34" s="14"/>
    </row>
    <row r="35" spans="3:9">
      <c r="C35" s="15" t="s">
        <v>28</v>
      </c>
      <c r="E35" s="14"/>
      <c r="G35" s="14"/>
    </row>
    <row r="36" spans="3:9">
      <c r="C36" s="7" t="s">
        <v>29</v>
      </c>
      <c r="D36" s="7"/>
      <c r="E36" s="14">
        <v>-7903.268</v>
      </c>
      <c r="F36" s="3"/>
      <c r="G36" s="14">
        <f>+E38</f>
        <v>-9991.9225896226635</v>
      </c>
      <c r="H36" s="3"/>
      <c r="I36" s="67"/>
    </row>
    <row r="37" spans="3:9">
      <c r="C37" s="7" t="s">
        <v>30</v>
      </c>
      <c r="E37" s="8">
        <f>+E24</f>
        <v>-2088.654589622663</v>
      </c>
      <c r="F37" s="3"/>
      <c r="G37" s="8">
        <f>-G26</f>
        <v>435.2177995797818</v>
      </c>
      <c r="H37" s="3"/>
    </row>
    <row r="38" spans="3:9">
      <c r="C38" s="7" t="s">
        <v>31</v>
      </c>
      <c r="E38" s="3">
        <f>+E36+E37</f>
        <v>-9991.9225896226635</v>
      </c>
      <c r="F38" s="3"/>
      <c r="G38" s="3">
        <f>+G36+G37</f>
        <v>-9556.7047900428825</v>
      </c>
      <c r="H38" s="3"/>
    </row>
    <row r="39" spans="3:9">
      <c r="E39" s="11"/>
      <c r="G39" s="11"/>
    </row>
    <row r="40" spans="3:9">
      <c r="C40" s="15" t="s">
        <v>32</v>
      </c>
      <c r="E40" s="11"/>
      <c r="G40" s="11"/>
    </row>
    <row r="41" spans="3:9">
      <c r="C41" t="s">
        <v>33</v>
      </c>
      <c r="E41" s="11">
        <v>15</v>
      </c>
      <c r="F41" t="s">
        <v>26</v>
      </c>
      <c r="G41" s="11">
        <v>15</v>
      </c>
      <c r="H41" t="s">
        <v>26</v>
      </c>
    </row>
    <row r="42" spans="3:9">
      <c r="C42" t="s">
        <v>34</v>
      </c>
      <c r="E42" s="11">
        <v>11.5</v>
      </c>
      <c r="F42" t="s">
        <v>26</v>
      </c>
      <c r="G42" s="11">
        <v>11.5</v>
      </c>
      <c r="H42" t="s">
        <v>26</v>
      </c>
    </row>
    <row r="43" spans="3:9">
      <c r="C43" t="s">
        <v>35</v>
      </c>
      <c r="E43" s="16">
        <f>SUM(E41:E42)</f>
        <v>26.5</v>
      </c>
      <c r="F43" t="s">
        <v>26</v>
      </c>
      <c r="G43" s="16">
        <f>SUM(G41:G42)</f>
        <v>26.5</v>
      </c>
      <c r="H43" t="s">
        <v>26</v>
      </c>
    </row>
    <row r="44" spans="3:9">
      <c r="E44" s="11"/>
    </row>
    <row r="45" spans="3:9">
      <c r="E45" s="11"/>
    </row>
    <row r="46" spans="3:9">
      <c r="C46" s="62" t="s">
        <v>36</v>
      </c>
    </row>
    <row r="48" spans="3:9">
      <c r="C48" s="19" t="s">
        <v>37</v>
      </c>
    </row>
    <row r="49" spans="3:3">
      <c r="C49" s="19" t="s">
        <v>38</v>
      </c>
    </row>
    <row r="50" spans="3:3">
      <c r="C50" s="19" t="s">
        <v>39</v>
      </c>
    </row>
  </sheetData>
  <mergeCells count="6">
    <mergeCell ref="A6:E6"/>
    <mergeCell ref="A1:E1"/>
    <mergeCell ref="A2:E2"/>
    <mergeCell ref="A3:E3"/>
    <mergeCell ref="A4:E4"/>
    <mergeCell ref="A5:E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2A31C-C1C0-4D27-A472-ADD5BF964733}">
  <dimension ref="A1:O76"/>
  <sheetViews>
    <sheetView tabSelected="1" topLeftCell="A40" zoomScale="130" zoomScaleNormal="130" workbookViewId="0">
      <selection activeCell="D60" sqref="D60"/>
    </sheetView>
  </sheetViews>
  <sheetFormatPr defaultRowHeight="13.15"/>
  <cols>
    <col min="1" max="1" width="31.7109375" customWidth="1"/>
    <col min="2" max="2" width="13.7109375" customWidth="1"/>
    <col min="3" max="3" width="12.85546875" customWidth="1"/>
    <col min="4" max="4" width="13.85546875" customWidth="1"/>
    <col min="5" max="5" width="16.28515625" customWidth="1"/>
    <col min="6" max="6" width="12.28515625" customWidth="1"/>
    <col min="7" max="8" width="10.85546875" customWidth="1"/>
    <col min="9" max="9" width="12.5703125" customWidth="1"/>
    <col min="10" max="10" width="9.42578125" bestFit="1" customWidth="1"/>
    <col min="11" max="11" width="9.42578125" customWidth="1"/>
    <col min="12" max="12" width="9.42578125" bestFit="1" customWidth="1"/>
    <col min="254" max="254" width="12" customWidth="1"/>
    <col min="255" max="255" width="4.5703125" customWidth="1"/>
    <col min="256" max="256" width="20.140625" customWidth="1"/>
    <col min="257" max="257" width="5.140625" customWidth="1"/>
    <col min="258" max="258" width="12.85546875" customWidth="1"/>
    <col min="259" max="259" width="13.85546875" customWidth="1"/>
    <col min="260" max="260" width="16.28515625" customWidth="1"/>
    <col min="261" max="261" width="12.28515625" customWidth="1"/>
    <col min="262" max="262" width="10.85546875" customWidth="1"/>
    <col min="263" max="263" width="4.5703125" customWidth="1"/>
    <col min="264" max="264" width="10.85546875" customWidth="1"/>
    <col min="265" max="265" width="12.5703125" customWidth="1"/>
    <col min="266" max="266" width="9.42578125" bestFit="1" customWidth="1"/>
    <col min="267" max="267" width="9.42578125" customWidth="1"/>
    <col min="268" max="268" width="9.42578125" bestFit="1" customWidth="1"/>
    <col min="510" max="510" width="12" customWidth="1"/>
    <col min="511" max="511" width="4.5703125" customWidth="1"/>
    <col min="512" max="512" width="20.140625" customWidth="1"/>
    <col min="513" max="513" width="5.140625" customWidth="1"/>
    <col min="514" max="514" width="12.85546875" customWidth="1"/>
    <col min="515" max="515" width="13.85546875" customWidth="1"/>
    <col min="516" max="516" width="16.28515625" customWidth="1"/>
    <col min="517" max="517" width="12.28515625" customWidth="1"/>
    <col min="518" max="518" width="10.85546875" customWidth="1"/>
    <col min="519" max="519" width="4.5703125" customWidth="1"/>
    <col min="520" max="520" width="10.85546875" customWidth="1"/>
    <col min="521" max="521" width="12.5703125" customWidth="1"/>
    <col min="522" max="522" width="9.42578125" bestFit="1" customWidth="1"/>
    <col min="523" max="523" width="9.42578125" customWidth="1"/>
    <col min="524" max="524" width="9.42578125" bestFit="1" customWidth="1"/>
    <col min="766" max="766" width="12" customWidth="1"/>
    <col min="767" max="767" width="4.5703125" customWidth="1"/>
    <col min="768" max="768" width="20.140625" customWidth="1"/>
    <col min="769" max="769" width="5.140625" customWidth="1"/>
    <col min="770" max="770" width="12.85546875" customWidth="1"/>
    <col min="771" max="771" width="13.85546875" customWidth="1"/>
    <col min="772" max="772" width="16.28515625" customWidth="1"/>
    <col min="773" max="773" width="12.28515625" customWidth="1"/>
    <col min="774" max="774" width="10.85546875" customWidth="1"/>
    <col min="775" max="775" width="4.5703125" customWidth="1"/>
    <col min="776" max="776" width="10.85546875" customWidth="1"/>
    <col min="777" max="777" width="12.5703125" customWidth="1"/>
    <col min="778" max="778" width="9.42578125" bestFit="1" customWidth="1"/>
    <col min="779" max="779" width="9.42578125" customWidth="1"/>
    <col min="780" max="780" width="9.42578125" bestFit="1" customWidth="1"/>
    <col min="1022" max="1022" width="12" customWidth="1"/>
    <col min="1023" max="1023" width="4.5703125" customWidth="1"/>
    <col min="1024" max="1024" width="20.140625" customWidth="1"/>
    <col min="1025" max="1025" width="5.140625" customWidth="1"/>
    <col min="1026" max="1026" width="12.85546875" customWidth="1"/>
    <col min="1027" max="1027" width="13.85546875" customWidth="1"/>
    <col min="1028" max="1028" width="16.28515625" customWidth="1"/>
    <col min="1029" max="1029" width="12.28515625" customWidth="1"/>
    <col min="1030" max="1030" width="10.85546875" customWidth="1"/>
    <col min="1031" max="1031" width="4.5703125" customWidth="1"/>
    <col min="1032" max="1032" width="10.85546875" customWidth="1"/>
    <col min="1033" max="1033" width="12.5703125" customWidth="1"/>
    <col min="1034" max="1034" width="9.42578125" bestFit="1" customWidth="1"/>
    <col min="1035" max="1035" width="9.42578125" customWidth="1"/>
    <col min="1036" max="1036" width="9.42578125" bestFit="1" customWidth="1"/>
    <col min="1278" max="1278" width="12" customWidth="1"/>
    <col min="1279" max="1279" width="4.5703125" customWidth="1"/>
    <col min="1280" max="1280" width="20.140625" customWidth="1"/>
    <col min="1281" max="1281" width="5.140625" customWidth="1"/>
    <col min="1282" max="1282" width="12.85546875" customWidth="1"/>
    <col min="1283" max="1283" width="13.85546875" customWidth="1"/>
    <col min="1284" max="1284" width="16.28515625" customWidth="1"/>
    <col min="1285" max="1285" width="12.28515625" customWidth="1"/>
    <col min="1286" max="1286" width="10.85546875" customWidth="1"/>
    <col min="1287" max="1287" width="4.5703125" customWidth="1"/>
    <col min="1288" max="1288" width="10.85546875" customWidth="1"/>
    <col min="1289" max="1289" width="12.5703125" customWidth="1"/>
    <col min="1290" max="1290" width="9.42578125" bestFit="1" customWidth="1"/>
    <col min="1291" max="1291" width="9.42578125" customWidth="1"/>
    <col min="1292" max="1292" width="9.42578125" bestFit="1" customWidth="1"/>
    <col min="1534" max="1534" width="12" customWidth="1"/>
    <col min="1535" max="1535" width="4.5703125" customWidth="1"/>
    <col min="1536" max="1536" width="20.140625" customWidth="1"/>
    <col min="1537" max="1537" width="5.140625" customWidth="1"/>
    <col min="1538" max="1538" width="12.85546875" customWidth="1"/>
    <col min="1539" max="1539" width="13.85546875" customWidth="1"/>
    <col min="1540" max="1540" width="16.28515625" customWidth="1"/>
    <col min="1541" max="1541" width="12.28515625" customWidth="1"/>
    <col min="1542" max="1542" width="10.85546875" customWidth="1"/>
    <col min="1543" max="1543" width="4.5703125" customWidth="1"/>
    <col min="1544" max="1544" width="10.85546875" customWidth="1"/>
    <col min="1545" max="1545" width="12.5703125" customWidth="1"/>
    <col min="1546" max="1546" width="9.42578125" bestFit="1" customWidth="1"/>
    <col min="1547" max="1547" width="9.42578125" customWidth="1"/>
    <col min="1548" max="1548" width="9.42578125" bestFit="1" customWidth="1"/>
    <col min="1790" max="1790" width="12" customWidth="1"/>
    <col min="1791" max="1791" width="4.5703125" customWidth="1"/>
    <col min="1792" max="1792" width="20.140625" customWidth="1"/>
    <col min="1793" max="1793" width="5.140625" customWidth="1"/>
    <col min="1794" max="1794" width="12.85546875" customWidth="1"/>
    <col min="1795" max="1795" width="13.85546875" customWidth="1"/>
    <col min="1796" max="1796" width="16.28515625" customWidth="1"/>
    <col min="1797" max="1797" width="12.28515625" customWidth="1"/>
    <col min="1798" max="1798" width="10.85546875" customWidth="1"/>
    <col min="1799" max="1799" width="4.5703125" customWidth="1"/>
    <col min="1800" max="1800" width="10.85546875" customWidth="1"/>
    <col min="1801" max="1801" width="12.5703125" customWidth="1"/>
    <col min="1802" max="1802" width="9.42578125" bestFit="1" customWidth="1"/>
    <col min="1803" max="1803" width="9.42578125" customWidth="1"/>
    <col min="1804" max="1804" width="9.42578125" bestFit="1" customWidth="1"/>
    <col min="2046" max="2046" width="12" customWidth="1"/>
    <col min="2047" max="2047" width="4.5703125" customWidth="1"/>
    <col min="2048" max="2048" width="20.140625" customWidth="1"/>
    <col min="2049" max="2049" width="5.140625" customWidth="1"/>
    <col min="2050" max="2050" width="12.85546875" customWidth="1"/>
    <col min="2051" max="2051" width="13.85546875" customWidth="1"/>
    <col min="2052" max="2052" width="16.28515625" customWidth="1"/>
    <col min="2053" max="2053" width="12.28515625" customWidth="1"/>
    <col min="2054" max="2054" width="10.85546875" customWidth="1"/>
    <col min="2055" max="2055" width="4.5703125" customWidth="1"/>
    <col min="2056" max="2056" width="10.85546875" customWidth="1"/>
    <col min="2057" max="2057" width="12.5703125" customWidth="1"/>
    <col min="2058" max="2058" width="9.42578125" bestFit="1" customWidth="1"/>
    <col min="2059" max="2059" width="9.42578125" customWidth="1"/>
    <col min="2060" max="2060" width="9.42578125" bestFit="1" customWidth="1"/>
    <col min="2302" max="2302" width="12" customWidth="1"/>
    <col min="2303" max="2303" width="4.5703125" customWidth="1"/>
    <col min="2304" max="2304" width="20.140625" customWidth="1"/>
    <col min="2305" max="2305" width="5.140625" customWidth="1"/>
    <col min="2306" max="2306" width="12.85546875" customWidth="1"/>
    <col min="2307" max="2307" width="13.85546875" customWidth="1"/>
    <col min="2308" max="2308" width="16.28515625" customWidth="1"/>
    <col min="2309" max="2309" width="12.28515625" customWidth="1"/>
    <col min="2310" max="2310" width="10.85546875" customWidth="1"/>
    <col min="2311" max="2311" width="4.5703125" customWidth="1"/>
    <col min="2312" max="2312" width="10.85546875" customWidth="1"/>
    <col min="2313" max="2313" width="12.5703125" customWidth="1"/>
    <col min="2314" max="2314" width="9.42578125" bestFit="1" customWidth="1"/>
    <col min="2315" max="2315" width="9.42578125" customWidth="1"/>
    <col min="2316" max="2316" width="9.42578125" bestFit="1" customWidth="1"/>
    <col min="2558" max="2558" width="12" customWidth="1"/>
    <col min="2559" max="2559" width="4.5703125" customWidth="1"/>
    <col min="2560" max="2560" width="20.140625" customWidth="1"/>
    <col min="2561" max="2561" width="5.140625" customWidth="1"/>
    <col min="2562" max="2562" width="12.85546875" customWidth="1"/>
    <col min="2563" max="2563" width="13.85546875" customWidth="1"/>
    <col min="2564" max="2564" width="16.28515625" customWidth="1"/>
    <col min="2565" max="2565" width="12.28515625" customWidth="1"/>
    <col min="2566" max="2566" width="10.85546875" customWidth="1"/>
    <col min="2567" max="2567" width="4.5703125" customWidth="1"/>
    <col min="2568" max="2568" width="10.85546875" customWidth="1"/>
    <col min="2569" max="2569" width="12.5703125" customWidth="1"/>
    <col min="2570" max="2570" width="9.42578125" bestFit="1" customWidth="1"/>
    <col min="2571" max="2571" width="9.42578125" customWidth="1"/>
    <col min="2572" max="2572" width="9.42578125" bestFit="1" customWidth="1"/>
    <col min="2814" max="2814" width="12" customWidth="1"/>
    <col min="2815" max="2815" width="4.5703125" customWidth="1"/>
    <col min="2816" max="2816" width="20.140625" customWidth="1"/>
    <col min="2817" max="2817" width="5.140625" customWidth="1"/>
    <col min="2818" max="2818" width="12.85546875" customWidth="1"/>
    <col min="2819" max="2819" width="13.85546875" customWidth="1"/>
    <col min="2820" max="2820" width="16.28515625" customWidth="1"/>
    <col min="2821" max="2821" width="12.28515625" customWidth="1"/>
    <col min="2822" max="2822" width="10.85546875" customWidth="1"/>
    <col min="2823" max="2823" width="4.5703125" customWidth="1"/>
    <col min="2824" max="2824" width="10.85546875" customWidth="1"/>
    <col min="2825" max="2825" width="12.5703125" customWidth="1"/>
    <col min="2826" max="2826" width="9.42578125" bestFit="1" customWidth="1"/>
    <col min="2827" max="2827" width="9.42578125" customWidth="1"/>
    <col min="2828" max="2828" width="9.42578125" bestFit="1" customWidth="1"/>
    <col min="3070" max="3070" width="12" customWidth="1"/>
    <col min="3071" max="3071" width="4.5703125" customWidth="1"/>
    <col min="3072" max="3072" width="20.140625" customWidth="1"/>
    <col min="3073" max="3073" width="5.140625" customWidth="1"/>
    <col min="3074" max="3074" width="12.85546875" customWidth="1"/>
    <col min="3075" max="3075" width="13.85546875" customWidth="1"/>
    <col min="3076" max="3076" width="16.28515625" customWidth="1"/>
    <col min="3077" max="3077" width="12.28515625" customWidth="1"/>
    <col min="3078" max="3078" width="10.85546875" customWidth="1"/>
    <col min="3079" max="3079" width="4.5703125" customWidth="1"/>
    <col min="3080" max="3080" width="10.85546875" customWidth="1"/>
    <col min="3081" max="3081" width="12.5703125" customWidth="1"/>
    <col min="3082" max="3082" width="9.42578125" bestFit="1" customWidth="1"/>
    <col min="3083" max="3083" width="9.42578125" customWidth="1"/>
    <col min="3084" max="3084" width="9.42578125" bestFit="1" customWidth="1"/>
    <col min="3326" max="3326" width="12" customWidth="1"/>
    <col min="3327" max="3327" width="4.5703125" customWidth="1"/>
    <col min="3328" max="3328" width="20.140625" customWidth="1"/>
    <col min="3329" max="3329" width="5.140625" customWidth="1"/>
    <col min="3330" max="3330" width="12.85546875" customWidth="1"/>
    <col min="3331" max="3331" width="13.85546875" customWidth="1"/>
    <col min="3332" max="3332" width="16.28515625" customWidth="1"/>
    <col min="3333" max="3333" width="12.28515625" customWidth="1"/>
    <col min="3334" max="3334" width="10.85546875" customWidth="1"/>
    <col min="3335" max="3335" width="4.5703125" customWidth="1"/>
    <col min="3336" max="3336" width="10.85546875" customWidth="1"/>
    <col min="3337" max="3337" width="12.5703125" customWidth="1"/>
    <col min="3338" max="3338" width="9.42578125" bestFit="1" customWidth="1"/>
    <col min="3339" max="3339" width="9.42578125" customWidth="1"/>
    <col min="3340" max="3340" width="9.42578125" bestFit="1" customWidth="1"/>
    <col min="3582" max="3582" width="12" customWidth="1"/>
    <col min="3583" max="3583" width="4.5703125" customWidth="1"/>
    <col min="3584" max="3584" width="20.140625" customWidth="1"/>
    <col min="3585" max="3585" width="5.140625" customWidth="1"/>
    <col min="3586" max="3586" width="12.85546875" customWidth="1"/>
    <col min="3587" max="3587" width="13.85546875" customWidth="1"/>
    <col min="3588" max="3588" width="16.28515625" customWidth="1"/>
    <col min="3589" max="3589" width="12.28515625" customWidth="1"/>
    <col min="3590" max="3590" width="10.85546875" customWidth="1"/>
    <col min="3591" max="3591" width="4.5703125" customWidth="1"/>
    <col min="3592" max="3592" width="10.85546875" customWidth="1"/>
    <col min="3593" max="3593" width="12.5703125" customWidth="1"/>
    <col min="3594" max="3594" width="9.42578125" bestFit="1" customWidth="1"/>
    <col min="3595" max="3595" width="9.42578125" customWidth="1"/>
    <col min="3596" max="3596" width="9.42578125" bestFit="1" customWidth="1"/>
    <col min="3838" max="3838" width="12" customWidth="1"/>
    <col min="3839" max="3839" width="4.5703125" customWidth="1"/>
    <col min="3840" max="3840" width="20.140625" customWidth="1"/>
    <col min="3841" max="3841" width="5.140625" customWidth="1"/>
    <col min="3842" max="3842" width="12.85546875" customWidth="1"/>
    <col min="3843" max="3843" width="13.85546875" customWidth="1"/>
    <col min="3844" max="3844" width="16.28515625" customWidth="1"/>
    <col min="3845" max="3845" width="12.28515625" customWidth="1"/>
    <col min="3846" max="3846" width="10.85546875" customWidth="1"/>
    <col min="3847" max="3847" width="4.5703125" customWidth="1"/>
    <col min="3848" max="3848" width="10.85546875" customWidth="1"/>
    <col min="3849" max="3849" width="12.5703125" customWidth="1"/>
    <col min="3850" max="3850" width="9.42578125" bestFit="1" customWidth="1"/>
    <col min="3851" max="3851" width="9.42578125" customWidth="1"/>
    <col min="3852" max="3852" width="9.42578125" bestFit="1" customWidth="1"/>
    <col min="4094" max="4094" width="12" customWidth="1"/>
    <col min="4095" max="4095" width="4.5703125" customWidth="1"/>
    <col min="4096" max="4096" width="20.140625" customWidth="1"/>
    <col min="4097" max="4097" width="5.140625" customWidth="1"/>
    <col min="4098" max="4098" width="12.85546875" customWidth="1"/>
    <col min="4099" max="4099" width="13.85546875" customWidth="1"/>
    <col min="4100" max="4100" width="16.28515625" customWidth="1"/>
    <col min="4101" max="4101" width="12.28515625" customWidth="1"/>
    <col min="4102" max="4102" width="10.85546875" customWidth="1"/>
    <col min="4103" max="4103" width="4.5703125" customWidth="1"/>
    <col min="4104" max="4104" width="10.85546875" customWidth="1"/>
    <col min="4105" max="4105" width="12.5703125" customWidth="1"/>
    <col min="4106" max="4106" width="9.42578125" bestFit="1" customWidth="1"/>
    <col min="4107" max="4107" width="9.42578125" customWidth="1"/>
    <col min="4108" max="4108" width="9.42578125" bestFit="1" customWidth="1"/>
    <col min="4350" max="4350" width="12" customWidth="1"/>
    <col min="4351" max="4351" width="4.5703125" customWidth="1"/>
    <col min="4352" max="4352" width="20.140625" customWidth="1"/>
    <col min="4353" max="4353" width="5.140625" customWidth="1"/>
    <col min="4354" max="4354" width="12.85546875" customWidth="1"/>
    <col min="4355" max="4355" width="13.85546875" customWidth="1"/>
    <col min="4356" max="4356" width="16.28515625" customWidth="1"/>
    <col min="4357" max="4357" width="12.28515625" customWidth="1"/>
    <col min="4358" max="4358" width="10.85546875" customWidth="1"/>
    <col min="4359" max="4359" width="4.5703125" customWidth="1"/>
    <col min="4360" max="4360" width="10.85546875" customWidth="1"/>
    <col min="4361" max="4361" width="12.5703125" customWidth="1"/>
    <col min="4362" max="4362" width="9.42578125" bestFit="1" customWidth="1"/>
    <col min="4363" max="4363" width="9.42578125" customWidth="1"/>
    <col min="4364" max="4364" width="9.42578125" bestFit="1" customWidth="1"/>
    <col min="4606" max="4606" width="12" customWidth="1"/>
    <col min="4607" max="4607" width="4.5703125" customWidth="1"/>
    <col min="4608" max="4608" width="20.140625" customWidth="1"/>
    <col min="4609" max="4609" width="5.140625" customWidth="1"/>
    <col min="4610" max="4610" width="12.85546875" customWidth="1"/>
    <col min="4611" max="4611" width="13.85546875" customWidth="1"/>
    <col min="4612" max="4612" width="16.28515625" customWidth="1"/>
    <col min="4613" max="4613" width="12.28515625" customWidth="1"/>
    <col min="4614" max="4614" width="10.85546875" customWidth="1"/>
    <col min="4615" max="4615" width="4.5703125" customWidth="1"/>
    <col min="4616" max="4616" width="10.85546875" customWidth="1"/>
    <col min="4617" max="4617" width="12.5703125" customWidth="1"/>
    <col min="4618" max="4618" width="9.42578125" bestFit="1" customWidth="1"/>
    <col min="4619" max="4619" width="9.42578125" customWidth="1"/>
    <col min="4620" max="4620" width="9.42578125" bestFit="1" customWidth="1"/>
    <col min="4862" max="4862" width="12" customWidth="1"/>
    <col min="4863" max="4863" width="4.5703125" customWidth="1"/>
    <col min="4864" max="4864" width="20.140625" customWidth="1"/>
    <col min="4865" max="4865" width="5.140625" customWidth="1"/>
    <col min="4866" max="4866" width="12.85546875" customWidth="1"/>
    <col min="4867" max="4867" width="13.85546875" customWidth="1"/>
    <col min="4868" max="4868" width="16.28515625" customWidth="1"/>
    <col min="4869" max="4869" width="12.28515625" customWidth="1"/>
    <col min="4870" max="4870" width="10.85546875" customWidth="1"/>
    <col min="4871" max="4871" width="4.5703125" customWidth="1"/>
    <col min="4872" max="4872" width="10.85546875" customWidth="1"/>
    <col min="4873" max="4873" width="12.5703125" customWidth="1"/>
    <col min="4874" max="4874" width="9.42578125" bestFit="1" customWidth="1"/>
    <col min="4875" max="4875" width="9.42578125" customWidth="1"/>
    <col min="4876" max="4876" width="9.42578125" bestFit="1" customWidth="1"/>
    <col min="5118" max="5118" width="12" customWidth="1"/>
    <col min="5119" max="5119" width="4.5703125" customWidth="1"/>
    <col min="5120" max="5120" width="20.140625" customWidth="1"/>
    <col min="5121" max="5121" width="5.140625" customWidth="1"/>
    <col min="5122" max="5122" width="12.85546875" customWidth="1"/>
    <col min="5123" max="5123" width="13.85546875" customWidth="1"/>
    <col min="5124" max="5124" width="16.28515625" customWidth="1"/>
    <col min="5125" max="5125" width="12.28515625" customWidth="1"/>
    <col min="5126" max="5126" width="10.85546875" customWidth="1"/>
    <col min="5127" max="5127" width="4.5703125" customWidth="1"/>
    <col min="5128" max="5128" width="10.85546875" customWidth="1"/>
    <col min="5129" max="5129" width="12.5703125" customWidth="1"/>
    <col min="5130" max="5130" width="9.42578125" bestFit="1" customWidth="1"/>
    <col min="5131" max="5131" width="9.42578125" customWidth="1"/>
    <col min="5132" max="5132" width="9.42578125" bestFit="1" customWidth="1"/>
    <col min="5374" max="5374" width="12" customWidth="1"/>
    <col min="5375" max="5375" width="4.5703125" customWidth="1"/>
    <col min="5376" max="5376" width="20.140625" customWidth="1"/>
    <col min="5377" max="5377" width="5.140625" customWidth="1"/>
    <col min="5378" max="5378" width="12.85546875" customWidth="1"/>
    <col min="5379" max="5379" width="13.85546875" customWidth="1"/>
    <col min="5380" max="5380" width="16.28515625" customWidth="1"/>
    <col min="5381" max="5381" width="12.28515625" customWidth="1"/>
    <col min="5382" max="5382" width="10.85546875" customWidth="1"/>
    <col min="5383" max="5383" width="4.5703125" customWidth="1"/>
    <col min="5384" max="5384" width="10.85546875" customWidth="1"/>
    <col min="5385" max="5385" width="12.5703125" customWidth="1"/>
    <col min="5386" max="5386" width="9.42578125" bestFit="1" customWidth="1"/>
    <col min="5387" max="5387" width="9.42578125" customWidth="1"/>
    <col min="5388" max="5388" width="9.42578125" bestFit="1" customWidth="1"/>
    <col min="5630" max="5630" width="12" customWidth="1"/>
    <col min="5631" max="5631" width="4.5703125" customWidth="1"/>
    <col min="5632" max="5632" width="20.140625" customWidth="1"/>
    <col min="5633" max="5633" width="5.140625" customWidth="1"/>
    <col min="5634" max="5634" width="12.85546875" customWidth="1"/>
    <col min="5635" max="5635" width="13.85546875" customWidth="1"/>
    <col min="5636" max="5636" width="16.28515625" customWidth="1"/>
    <col min="5637" max="5637" width="12.28515625" customWidth="1"/>
    <col min="5638" max="5638" width="10.85546875" customWidth="1"/>
    <col min="5639" max="5639" width="4.5703125" customWidth="1"/>
    <col min="5640" max="5640" width="10.85546875" customWidth="1"/>
    <col min="5641" max="5641" width="12.5703125" customWidth="1"/>
    <col min="5642" max="5642" width="9.42578125" bestFit="1" customWidth="1"/>
    <col min="5643" max="5643" width="9.42578125" customWidth="1"/>
    <col min="5644" max="5644" width="9.42578125" bestFit="1" customWidth="1"/>
    <col min="5886" max="5886" width="12" customWidth="1"/>
    <col min="5887" max="5887" width="4.5703125" customWidth="1"/>
    <col min="5888" max="5888" width="20.140625" customWidth="1"/>
    <col min="5889" max="5889" width="5.140625" customWidth="1"/>
    <col min="5890" max="5890" width="12.85546875" customWidth="1"/>
    <col min="5891" max="5891" width="13.85546875" customWidth="1"/>
    <col min="5892" max="5892" width="16.28515625" customWidth="1"/>
    <col min="5893" max="5893" width="12.28515625" customWidth="1"/>
    <col min="5894" max="5894" width="10.85546875" customWidth="1"/>
    <col min="5895" max="5895" width="4.5703125" customWidth="1"/>
    <col min="5896" max="5896" width="10.85546875" customWidth="1"/>
    <col min="5897" max="5897" width="12.5703125" customWidth="1"/>
    <col min="5898" max="5898" width="9.42578125" bestFit="1" customWidth="1"/>
    <col min="5899" max="5899" width="9.42578125" customWidth="1"/>
    <col min="5900" max="5900" width="9.42578125" bestFit="1" customWidth="1"/>
    <col min="6142" max="6142" width="12" customWidth="1"/>
    <col min="6143" max="6143" width="4.5703125" customWidth="1"/>
    <col min="6144" max="6144" width="20.140625" customWidth="1"/>
    <col min="6145" max="6145" width="5.140625" customWidth="1"/>
    <col min="6146" max="6146" width="12.85546875" customWidth="1"/>
    <col min="6147" max="6147" width="13.85546875" customWidth="1"/>
    <col min="6148" max="6148" width="16.28515625" customWidth="1"/>
    <col min="6149" max="6149" width="12.28515625" customWidth="1"/>
    <col min="6150" max="6150" width="10.85546875" customWidth="1"/>
    <col min="6151" max="6151" width="4.5703125" customWidth="1"/>
    <col min="6152" max="6152" width="10.85546875" customWidth="1"/>
    <col min="6153" max="6153" width="12.5703125" customWidth="1"/>
    <col min="6154" max="6154" width="9.42578125" bestFit="1" customWidth="1"/>
    <col min="6155" max="6155" width="9.42578125" customWidth="1"/>
    <col min="6156" max="6156" width="9.42578125" bestFit="1" customWidth="1"/>
    <col min="6398" max="6398" width="12" customWidth="1"/>
    <col min="6399" max="6399" width="4.5703125" customWidth="1"/>
    <col min="6400" max="6400" width="20.140625" customWidth="1"/>
    <col min="6401" max="6401" width="5.140625" customWidth="1"/>
    <col min="6402" max="6402" width="12.85546875" customWidth="1"/>
    <col min="6403" max="6403" width="13.85546875" customWidth="1"/>
    <col min="6404" max="6404" width="16.28515625" customWidth="1"/>
    <col min="6405" max="6405" width="12.28515625" customWidth="1"/>
    <col min="6406" max="6406" width="10.85546875" customWidth="1"/>
    <col min="6407" max="6407" width="4.5703125" customWidth="1"/>
    <col min="6408" max="6408" width="10.85546875" customWidth="1"/>
    <col min="6409" max="6409" width="12.5703125" customWidth="1"/>
    <col min="6410" max="6410" width="9.42578125" bestFit="1" customWidth="1"/>
    <col min="6411" max="6411" width="9.42578125" customWidth="1"/>
    <col min="6412" max="6412" width="9.42578125" bestFit="1" customWidth="1"/>
    <col min="6654" max="6654" width="12" customWidth="1"/>
    <col min="6655" max="6655" width="4.5703125" customWidth="1"/>
    <col min="6656" max="6656" width="20.140625" customWidth="1"/>
    <col min="6657" max="6657" width="5.140625" customWidth="1"/>
    <col min="6658" max="6658" width="12.85546875" customWidth="1"/>
    <col min="6659" max="6659" width="13.85546875" customWidth="1"/>
    <col min="6660" max="6660" width="16.28515625" customWidth="1"/>
    <col min="6661" max="6661" width="12.28515625" customWidth="1"/>
    <col min="6662" max="6662" width="10.85546875" customWidth="1"/>
    <col min="6663" max="6663" width="4.5703125" customWidth="1"/>
    <col min="6664" max="6664" width="10.85546875" customWidth="1"/>
    <col min="6665" max="6665" width="12.5703125" customWidth="1"/>
    <col min="6666" max="6666" width="9.42578125" bestFit="1" customWidth="1"/>
    <col min="6667" max="6667" width="9.42578125" customWidth="1"/>
    <col min="6668" max="6668" width="9.42578125" bestFit="1" customWidth="1"/>
    <col min="6910" max="6910" width="12" customWidth="1"/>
    <col min="6911" max="6911" width="4.5703125" customWidth="1"/>
    <col min="6912" max="6912" width="20.140625" customWidth="1"/>
    <col min="6913" max="6913" width="5.140625" customWidth="1"/>
    <col min="6914" max="6914" width="12.85546875" customWidth="1"/>
    <col min="6915" max="6915" width="13.85546875" customWidth="1"/>
    <col min="6916" max="6916" width="16.28515625" customWidth="1"/>
    <col min="6917" max="6917" width="12.28515625" customWidth="1"/>
    <col min="6918" max="6918" width="10.85546875" customWidth="1"/>
    <col min="6919" max="6919" width="4.5703125" customWidth="1"/>
    <col min="6920" max="6920" width="10.85546875" customWidth="1"/>
    <col min="6921" max="6921" width="12.5703125" customWidth="1"/>
    <col min="6922" max="6922" width="9.42578125" bestFit="1" customWidth="1"/>
    <col min="6923" max="6923" width="9.42578125" customWidth="1"/>
    <col min="6924" max="6924" width="9.42578125" bestFit="1" customWidth="1"/>
    <col min="7166" max="7166" width="12" customWidth="1"/>
    <col min="7167" max="7167" width="4.5703125" customWidth="1"/>
    <col min="7168" max="7168" width="20.140625" customWidth="1"/>
    <col min="7169" max="7169" width="5.140625" customWidth="1"/>
    <col min="7170" max="7170" width="12.85546875" customWidth="1"/>
    <col min="7171" max="7171" width="13.85546875" customWidth="1"/>
    <col min="7172" max="7172" width="16.28515625" customWidth="1"/>
    <col min="7173" max="7173" width="12.28515625" customWidth="1"/>
    <col min="7174" max="7174" width="10.85546875" customWidth="1"/>
    <col min="7175" max="7175" width="4.5703125" customWidth="1"/>
    <col min="7176" max="7176" width="10.85546875" customWidth="1"/>
    <col min="7177" max="7177" width="12.5703125" customWidth="1"/>
    <col min="7178" max="7178" width="9.42578125" bestFit="1" customWidth="1"/>
    <col min="7179" max="7179" width="9.42578125" customWidth="1"/>
    <col min="7180" max="7180" width="9.42578125" bestFit="1" customWidth="1"/>
    <col min="7422" max="7422" width="12" customWidth="1"/>
    <col min="7423" max="7423" width="4.5703125" customWidth="1"/>
    <col min="7424" max="7424" width="20.140625" customWidth="1"/>
    <col min="7425" max="7425" width="5.140625" customWidth="1"/>
    <col min="7426" max="7426" width="12.85546875" customWidth="1"/>
    <col min="7427" max="7427" width="13.85546875" customWidth="1"/>
    <col min="7428" max="7428" width="16.28515625" customWidth="1"/>
    <col min="7429" max="7429" width="12.28515625" customWidth="1"/>
    <col min="7430" max="7430" width="10.85546875" customWidth="1"/>
    <col min="7431" max="7431" width="4.5703125" customWidth="1"/>
    <col min="7432" max="7432" width="10.85546875" customWidth="1"/>
    <col min="7433" max="7433" width="12.5703125" customWidth="1"/>
    <col min="7434" max="7434" width="9.42578125" bestFit="1" customWidth="1"/>
    <col min="7435" max="7435" width="9.42578125" customWidth="1"/>
    <col min="7436" max="7436" width="9.42578125" bestFit="1" customWidth="1"/>
    <col min="7678" max="7678" width="12" customWidth="1"/>
    <col min="7679" max="7679" width="4.5703125" customWidth="1"/>
    <col min="7680" max="7680" width="20.140625" customWidth="1"/>
    <col min="7681" max="7681" width="5.140625" customWidth="1"/>
    <col min="7682" max="7682" width="12.85546875" customWidth="1"/>
    <col min="7683" max="7683" width="13.85546875" customWidth="1"/>
    <col min="7684" max="7684" width="16.28515625" customWidth="1"/>
    <col min="7685" max="7685" width="12.28515625" customWidth="1"/>
    <col min="7686" max="7686" width="10.85546875" customWidth="1"/>
    <col min="7687" max="7687" width="4.5703125" customWidth="1"/>
    <col min="7688" max="7688" width="10.85546875" customWidth="1"/>
    <col min="7689" max="7689" width="12.5703125" customWidth="1"/>
    <col min="7690" max="7690" width="9.42578125" bestFit="1" customWidth="1"/>
    <col min="7691" max="7691" width="9.42578125" customWidth="1"/>
    <col min="7692" max="7692" width="9.42578125" bestFit="1" customWidth="1"/>
    <col min="7934" max="7934" width="12" customWidth="1"/>
    <col min="7935" max="7935" width="4.5703125" customWidth="1"/>
    <col min="7936" max="7936" width="20.140625" customWidth="1"/>
    <col min="7937" max="7937" width="5.140625" customWidth="1"/>
    <col min="7938" max="7938" width="12.85546875" customWidth="1"/>
    <col min="7939" max="7939" width="13.85546875" customWidth="1"/>
    <col min="7940" max="7940" width="16.28515625" customWidth="1"/>
    <col min="7941" max="7941" width="12.28515625" customWidth="1"/>
    <col min="7942" max="7942" width="10.85546875" customWidth="1"/>
    <col min="7943" max="7943" width="4.5703125" customWidth="1"/>
    <col min="7944" max="7944" width="10.85546875" customWidth="1"/>
    <col min="7945" max="7945" width="12.5703125" customWidth="1"/>
    <col min="7946" max="7946" width="9.42578125" bestFit="1" customWidth="1"/>
    <col min="7947" max="7947" width="9.42578125" customWidth="1"/>
    <col min="7948" max="7948" width="9.42578125" bestFit="1" customWidth="1"/>
    <col min="8190" max="8190" width="12" customWidth="1"/>
    <col min="8191" max="8191" width="4.5703125" customWidth="1"/>
    <col min="8192" max="8192" width="20.140625" customWidth="1"/>
    <col min="8193" max="8193" width="5.140625" customWidth="1"/>
    <col min="8194" max="8194" width="12.85546875" customWidth="1"/>
    <col min="8195" max="8195" width="13.85546875" customWidth="1"/>
    <col min="8196" max="8196" width="16.28515625" customWidth="1"/>
    <col min="8197" max="8197" width="12.28515625" customWidth="1"/>
    <col min="8198" max="8198" width="10.85546875" customWidth="1"/>
    <col min="8199" max="8199" width="4.5703125" customWidth="1"/>
    <col min="8200" max="8200" width="10.85546875" customWidth="1"/>
    <col min="8201" max="8201" width="12.5703125" customWidth="1"/>
    <col min="8202" max="8202" width="9.42578125" bestFit="1" customWidth="1"/>
    <col min="8203" max="8203" width="9.42578125" customWidth="1"/>
    <col min="8204" max="8204" width="9.42578125" bestFit="1" customWidth="1"/>
    <col min="8446" max="8446" width="12" customWidth="1"/>
    <col min="8447" max="8447" width="4.5703125" customWidth="1"/>
    <col min="8448" max="8448" width="20.140625" customWidth="1"/>
    <col min="8449" max="8449" width="5.140625" customWidth="1"/>
    <col min="8450" max="8450" width="12.85546875" customWidth="1"/>
    <col min="8451" max="8451" width="13.85546875" customWidth="1"/>
    <col min="8452" max="8452" width="16.28515625" customWidth="1"/>
    <col min="8453" max="8453" width="12.28515625" customWidth="1"/>
    <col min="8454" max="8454" width="10.85546875" customWidth="1"/>
    <col min="8455" max="8455" width="4.5703125" customWidth="1"/>
    <col min="8456" max="8456" width="10.85546875" customWidth="1"/>
    <col min="8457" max="8457" width="12.5703125" customWidth="1"/>
    <col min="8458" max="8458" width="9.42578125" bestFit="1" customWidth="1"/>
    <col min="8459" max="8459" width="9.42578125" customWidth="1"/>
    <col min="8460" max="8460" width="9.42578125" bestFit="1" customWidth="1"/>
    <col min="8702" max="8702" width="12" customWidth="1"/>
    <col min="8703" max="8703" width="4.5703125" customWidth="1"/>
    <col min="8704" max="8704" width="20.140625" customWidth="1"/>
    <col min="8705" max="8705" width="5.140625" customWidth="1"/>
    <col min="8706" max="8706" width="12.85546875" customWidth="1"/>
    <col min="8707" max="8707" width="13.85546875" customWidth="1"/>
    <col min="8708" max="8708" width="16.28515625" customWidth="1"/>
    <col min="8709" max="8709" width="12.28515625" customWidth="1"/>
    <col min="8710" max="8710" width="10.85546875" customWidth="1"/>
    <col min="8711" max="8711" width="4.5703125" customWidth="1"/>
    <col min="8712" max="8712" width="10.85546875" customWidth="1"/>
    <col min="8713" max="8713" width="12.5703125" customWidth="1"/>
    <col min="8714" max="8714" width="9.42578125" bestFit="1" customWidth="1"/>
    <col min="8715" max="8715" width="9.42578125" customWidth="1"/>
    <col min="8716" max="8716" width="9.42578125" bestFit="1" customWidth="1"/>
    <col min="8958" max="8958" width="12" customWidth="1"/>
    <col min="8959" max="8959" width="4.5703125" customWidth="1"/>
    <col min="8960" max="8960" width="20.140625" customWidth="1"/>
    <col min="8961" max="8961" width="5.140625" customWidth="1"/>
    <col min="8962" max="8962" width="12.85546875" customWidth="1"/>
    <col min="8963" max="8963" width="13.85546875" customWidth="1"/>
    <col min="8964" max="8964" width="16.28515625" customWidth="1"/>
    <col min="8965" max="8965" width="12.28515625" customWidth="1"/>
    <col min="8966" max="8966" width="10.85546875" customWidth="1"/>
    <col min="8967" max="8967" width="4.5703125" customWidth="1"/>
    <col min="8968" max="8968" width="10.85546875" customWidth="1"/>
    <col min="8969" max="8969" width="12.5703125" customWidth="1"/>
    <col min="8970" max="8970" width="9.42578125" bestFit="1" customWidth="1"/>
    <col min="8971" max="8971" width="9.42578125" customWidth="1"/>
    <col min="8972" max="8972" width="9.42578125" bestFit="1" customWidth="1"/>
    <col min="9214" max="9214" width="12" customWidth="1"/>
    <col min="9215" max="9215" width="4.5703125" customWidth="1"/>
    <col min="9216" max="9216" width="20.140625" customWidth="1"/>
    <col min="9217" max="9217" width="5.140625" customWidth="1"/>
    <col min="9218" max="9218" width="12.85546875" customWidth="1"/>
    <col min="9219" max="9219" width="13.85546875" customWidth="1"/>
    <col min="9220" max="9220" width="16.28515625" customWidth="1"/>
    <col min="9221" max="9221" width="12.28515625" customWidth="1"/>
    <col min="9222" max="9222" width="10.85546875" customWidth="1"/>
    <col min="9223" max="9223" width="4.5703125" customWidth="1"/>
    <col min="9224" max="9224" width="10.85546875" customWidth="1"/>
    <col min="9225" max="9225" width="12.5703125" customWidth="1"/>
    <col min="9226" max="9226" width="9.42578125" bestFit="1" customWidth="1"/>
    <col min="9227" max="9227" width="9.42578125" customWidth="1"/>
    <col min="9228" max="9228" width="9.42578125" bestFit="1" customWidth="1"/>
    <col min="9470" max="9470" width="12" customWidth="1"/>
    <col min="9471" max="9471" width="4.5703125" customWidth="1"/>
    <col min="9472" max="9472" width="20.140625" customWidth="1"/>
    <col min="9473" max="9473" width="5.140625" customWidth="1"/>
    <col min="9474" max="9474" width="12.85546875" customWidth="1"/>
    <col min="9475" max="9475" width="13.85546875" customWidth="1"/>
    <col min="9476" max="9476" width="16.28515625" customWidth="1"/>
    <col min="9477" max="9477" width="12.28515625" customWidth="1"/>
    <col min="9478" max="9478" width="10.85546875" customWidth="1"/>
    <col min="9479" max="9479" width="4.5703125" customWidth="1"/>
    <col min="9480" max="9480" width="10.85546875" customWidth="1"/>
    <col min="9481" max="9481" width="12.5703125" customWidth="1"/>
    <col min="9482" max="9482" width="9.42578125" bestFit="1" customWidth="1"/>
    <col min="9483" max="9483" width="9.42578125" customWidth="1"/>
    <col min="9484" max="9484" width="9.42578125" bestFit="1" customWidth="1"/>
    <col min="9726" max="9726" width="12" customWidth="1"/>
    <col min="9727" max="9727" width="4.5703125" customWidth="1"/>
    <col min="9728" max="9728" width="20.140625" customWidth="1"/>
    <col min="9729" max="9729" width="5.140625" customWidth="1"/>
    <col min="9730" max="9730" width="12.85546875" customWidth="1"/>
    <col min="9731" max="9731" width="13.85546875" customWidth="1"/>
    <col min="9732" max="9732" width="16.28515625" customWidth="1"/>
    <col min="9733" max="9733" width="12.28515625" customWidth="1"/>
    <col min="9734" max="9734" width="10.85546875" customWidth="1"/>
    <col min="9735" max="9735" width="4.5703125" customWidth="1"/>
    <col min="9736" max="9736" width="10.85546875" customWidth="1"/>
    <col min="9737" max="9737" width="12.5703125" customWidth="1"/>
    <col min="9738" max="9738" width="9.42578125" bestFit="1" customWidth="1"/>
    <col min="9739" max="9739" width="9.42578125" customWidth="1"/>
    <col min="9740" max="9740" width="9.42578125" bestFit="1" customWidth="1"/>
    <col min="9982" max="9982" width="12" customWidth="1"/>
    <col min="9983" max="9983" width="4.5703125" customWidth="1"/>
    <col min="9984" max="9984" width="20.140625" customWidth="1"/>
    <col min="9985" max="9985" width="5.140625" customWidth="1"/>
    <col min="9986" max="9986" width="12.85546875" customWidth="1"/>
    <col min="9987" max="9987" width="13.85546875" customWidth="1"/>
    <col min="9988" max="9988" width="16.28515625" customWidth="1"/>
    <col min="9989" max="9989" width="12.28515625" customWidth="1"/>
    <col min="9990" max="9990" width="10.85546875" customWidth="1"/>
    <col min="9991" max="9991" width="4.5703125" customWidth="1"/>
    <col min="9992" max="9992" width="10.85546875" customWidth="1"/>
    <col min="9993" max="9993" width="12.5703125" customWidth="1"/>
    <col min="9994" max="9994" width="9.42578125" bestFit="1" customWidth="1"/>
    <col min="9995" max="9995" width="9.42578125" customWidth="1"/>
    <col min="9996" max="9996" width="9.42578125" bestFit="1" customWidth="1"/>
    <col min="10238" max="10238" width="12" customWidth="1"/>
    <col min="10239" max="10239" width="4.5703125" customWidth="1"/>
    <col min="10240" max="10240" width="20.140625" customWidth="1"/>
    <col min="10241" max="10241" width="5.140625" customWidth="1"/>
    <col min="10242" max="10242" width="12.85546875" customWidth="1"/>
    <col min="10243" max="10243" width="13.85546875" customWidth="1"/>
    <col min="10244" max="10244" width="16.28515625" customWidth="1"/>
    <col min="10245" max="10245" width="12.28515625" customWidth="1"/>
    <col min="10246" max="10246" width="10.85546875" customWidth="1"/>
    <col min="10247" max="10247" width="4.5703125" customWidth="1"/>
    <col min="10248" max="10248" width="10.85546875" customWidth="1"/>
    <col min="10249" max="10249" width="12.5703125" customWidth="1"/>
    <col min="10250" max="10250" width="9.42578125" bestFit="1" customWidth="1"/>
    <col min="10251" max="10251" width="9.42578125" customWidth="1"/>
    <col min="10252" max="10252" width="9.42578125" bestFit="1" customWidth="1"/>
    <col min="10494" max="10494" width="12" customWidth="1"/>
    <col min="10495" max="10495" width="4.5703125" customWidth="1"/>
    <col min="10496" max="10496" width="20.140625" customWidth="1"/>
    <col min="10497" max="10497" width="5.140625" customWidth="1"/>
    <col min="10498" max="10498" width="12.85546875" customWidth="1"/>
    <col min="10499" max="10499" width="13.85546875" customWidth="1"/>
    <col min="10500" max="10500" width="16.28515625" customWidth="1"/>
    <col min="10501" max="10501" width="12.28515625" customWidth="1"/>
    <col min="10502" max="10502" width="10.85546875" customWidth="1"/>
    <col min="10503" max="10503" width="4.5703125" customWidth="1"/>
    <col min="10504" max="10504" width="10.85546875" customWidth="1"/>
    <col min="10505" max="10505" width="12.5703125" customWidth="1"/>
    <col min="10506" max="10506" width="9.42578125" bestFit="1" customWidth="1"/>
    <col min="10507" max="10507" width="9.42578125" customWidth="1"/>
    <col min="10508" max="10508" width="9.42578125" bestFit="1" customWidth="1"/>
    <col min="10750" max="10750" width="12" customWidth="1"/>
    <col min="10751" max="10751" width="4.5703125" customWidth="1"/>
    <col min="10752" max="10752" width="20.140625" customWidth="1"/>
    <col min="10753" max="10753" width="5.140625" customWidth="1"/>
    <col min="10754" max="10754" width="12.85546875" customWidth="1"/>
    <col min="10755" max="10755" width="13.85546875" customWidth="1"/>
    <col min="10756" max="10756" width="16.28515625" customWidth="1"/>
    <col min="10757" max="10757" width="12.28515625" customWidth="1"/>
    <col min="10758" max="10758" width="10.85546875" customWidth="1"/>
    <col min="10759" max="10759" width="4.5703125" customWidth="1"/>
    <col min="10760" max="10760" width="10.85546875" customWidth="1"/>
    <col min="10761" max="10761" width="12.5703125" customWidth="1"/>
    <col min="10762" max="10762" width="9.42578125" bestFit="1" customWidth="1"/>
    <col min="10763" max="10763" width="9.42578125" customWidth="1"/>
    <col min="10764" max="10764" width="9.42578125" bestFit="1" customWidth="1"/>
    <col min="11006" max="11006" width="12" customWidth="1"/>
    <col min="11007" max="11007" width="4.5703125" customWidth="1"/>
    <col min="11008" max="11008" width="20.140625" customWidth="1"/>
    <col min="11009" max="11009" width="5.140625" customWidth="1"/>
    <col min="11010" max="11010" width="12.85546875" customWidth="1"/>
    <col min="11011" max="11011" width="13.85546875" customWidth="1"/>
    <col min="11012" max="11012" width="16.28515625" customWidth="1"/>
    <col min="11013" max="11013" width="12.28515625" customWidth="1"/>
    <col min="11014" max="11014" width="10.85546875" customWidth="1"/>
    <col min="11015" max="11015" width="4.5703125" customWidth="1"/>
    <col min="11016" max="11016" width="10.85546875" customWidth="1"/>
    <col min="11017" max="11017" width="12.5703125" customWidth="1"/>
    <col min="11018" max="11018" width="9.42578125" bestFit="1" customWidth="1"/>
    <col min="11019" max="11019" width="9.42578125" customWidth="1"/>
    <col min="11020" max="11020" width="9.42578125" bestFit="1" customWidth="1"/>
    <col min="11262" max="11262" width="12" customWidth="1"/>
    <col min="11263" max="11263" width="4.5703125" customWidth="1"/>
    <col min="11264" max="11264" width="20.140625" customWidth="1"/>
    <col min="11265" max="11265" width="5.140625" customWidth="1"/>
    <col min="11266" max="11266" width="12.85546875" customWidth="1"/>
    <col min="11267" max="11267" width="13.85546875" customWidth="1"/>
    <col min="11268" max="11268" width="16.28515625" customWidth="1"/>
    <col min="11269" max="11269" width="12.28515625" customWidth="1"/>
    <col min="11270" max="11270" width="10.85546875" customWidth="1"/>
    <col min="11271" max="11271" width="4.5703125" customWidth="1"/>
    <col min="11272" max="11272" width="10.85546875" customWidth="1"/>
    <col min="11273" max="11273" width="12.5703125" customWidth="1"/>
    <col min="11274" max="11274" width="9.42578125" bestFit="1" customWidth="1"/>
    <col min="11275" max="11275" width="9.42578125" customWidth="1"/>
    <col min="11276" max="11276" width="9.42578125" bestFit="1" customWidth="1"/>
    <col min="11518" max="11518" width="12" customWidth="1"/>
    <col min="11519" max="11519" width="4.5703125" customWidth="1"/>
    <col min="11520" max="11520" width="20.140625" customWidth="1"/>
    <col min="11521" max="11521" width="5.140625" customWidth="1"/>
    <col min="11522" max="11522" width="12.85546875" customWidth="1"/>
    <col min="11523" max="11523" width="13.85546875" customWidth="1"/>
    <col min="11524" max="11524" width="16.28515625" customWidth="1"/>
    <col min="11525" max="11525" width="12.28515625" customWidth="1"/>
    <col min="11526" max="11526" width="10.85546875" customWidth="1"/>
    <col min="11527" max="11527" width="4.5703125" customWidth="1"/>
    <col min="11528" max="11528" width="10.85546875" customWidth="1"/>
    <col min="11529" max="11529" width="12.5703125" customWidth="1"/>
    <col min="11530" max="11530" width="9.42578125" bestFit="1" customWidth="1"/>
    <col min="11531" max="11531" width="9.42578125" customWidth="1"/>
    <col min="11532" max="11532" width="9.42578125" bestFit="1" customWidth="1"/>
    <col min="11774" max="11774" width="12" customWidth="1"/>
    <col min="11775" max="11775" width="4.5703125" customWidth="1"/>
    <col min="11776" max="11776" width="20.140625" customWidth="1"/>
    <col min="11777" max="11777" width="5.140625" customWidth="1"/>
    <col min="11778" max="11778" width="12.85546875" customWidth="1"/>
    <col min="11779" max="11779" width="13.85546875" customWidth="1"/>
    <col min="11780" max="11780" width="16.28515625" customWidth="1"/>
    <col min="11781" max="11781" width="12.28515625" customWidth="1"/>
    <col min="11782" max="11782" width="10.85546875" customWidth="1"/>
    <col min="11783" max="11783" width="4.5703125" customWidth="1"/>
    <col min="11784" max="11784" width="10.85546875" customWidth="1"/>
    <col min="11785" max="11785" width="12.5703125" customWidth="1"/>
    <col min="11786" max="11786" width="9.42578125" bestFit="1" customWidth="1"/>
    <col min="11787" max="11787" width="9.42578125" customWidth="1"/>
    <col min="11788" max="11788" width="9.42578125" bestFit="1" customWidth="1"/>
    <col min="12030" max="12030" width="12" customWidth="1"/>
    <col min="12031" max="12031" width="4.5703125" customWidth="1"/>
    <col min="12032" max="12032" width="20.140625" customWidth="1"/>
    <col min="12033" max="12033" width="5.140625" customWidth="1"/>
    <col min="12034" max="12034" width="12.85546875" customWidth="1"/>
    <col min="12035" max="12035" width="13.85546875" customWidth="1"/>
    <col min="12036" max="12036" width="16.28515625" customWidth="1"/>
    <col min="12037" max="12037" width="12.28515625" customWidth="1"/>
    <col min="12038" max="12038" width="10.85546875" customWidth="1"/>
    <col min="12039" max="12039" width="4.5703125" customWidth="1"/>
    <col min="12040" max="12040" width="10.85546875" customWidth="1"/>
    <col min="12041" max="12041" width="12.5703125" customWidth="1"/>
    <col min="12042" max="12042" width="9.42578125" bestFit="1" customWidth="1"/>
    <col min="12043" max="12043" width="9.42578125" customWidth="1"/>
    <col min="12044" max="12044" width="9.42578125" bestFit="1" customWidth="1"/>
    <col min="12286" max="12286" width="12" customWidth="1"/>
    <col min="12287" max="12287" width="4.5703125" customWidth="1"/>
    <col min="12288" max="12288" width="20.140625" customWidth="1"/>
    <col min="12289" max="12289" width="5.140625" customWidth="1"/>
    <col min="12290" max="12290" width="12.85546875" customWidth="1"/>
    <col min="12291" max="12291" width="13.85546875" customWidth="1"/>
    <col min="12292" max="12292" width="16.28515625" customWidth="1"/>
    <col min="12293" max="12293" width="12.28515625" customWidth="1"/>
    <col min="12294" max="12294" width="10.85546875" customWidth="1"/>
    <col min="12295" max="12295" width="4.5703125" customWidth="1"/>
    <col min="12296" max="12296" width="10.85546875" customWidth="1"/>
    <col min="12297" max="12297" width="12.5703125" customWidth="1"/>
    <col min="12298" max="12298" width="9.42578125" bestFit="1" customWidth="1"/>
    <col min="12299" max="12299" width="9.42578125" customWidth="1"/>
    <col min="12300" max="12300" width="9.42578125" bestFit="1" customWidth="1"/>
    <col min="12542" max="12542" width="12" customWidth="1"/>
    <col min="12543" max="12543" width="4.5703125" customWidth="1"/>
    <col min="12544" max="12544" width="20.140625" customWidth="1"/>
    <col min="12545" max="12545" width="5.140625" customWidth="1"/>
    <col min="12546" max="12546" width="12.85546875" customWidth="1"/>
    <col min="12547" max="12547" width="13.85546875" customWidth="1"/>
    <col min="12548" max="12548" width="16.28515625" customWidth="1"/>
    <col min="12549" max="12549" width="12.28515625" customWidth="1"/>
    <col min="12550" max="12550" width="10.85546875" customWidth="1"/>
    <col min="12551" max="12551" width="4.5703125" customWidth="1"/>
    <col min="12552" max="12552" width="10.85546875" customWidth="1"/>
    <col min="12553" max="12553" width="12.5703125" customWidth="1"/>
    <col min="12554" max="12554" width="9.42578125" bestFit="1" customWidth="1"/>
    <col min="12555" max="12555" width="9.42578125" customWidth="1"/>
    <col min="12556" max="12556" width="9.42578125" bestFit="1" customWidth="1"/>
    <col min="12798" max="12798" width="12" customWidth="1"/>
    <col min="12799" max="12799" width="4.5703125" customWidth="1"/>
    <col min="12800" max="12800" width="20.140625" customWidth="1"/>
    <col min="12801" max="12801" width="5.140625" customWidth="1"/>
    <col min="12802" max="12802" width="12.85546875" customWidth="1"/>
    <col min="12803" max="12803" width="13.85546875" customWidth="1"/>
    <col min="12804" max="12804" width="16.28515625" customWidth="1"/>
    <col min="12805" max="12805" width="12.28515625" customWidth="1"/>
    <col min="12806" max="12806" width="10.85546875" customWidth="1"/>
    <col min="12807" max="12807" width="4.5703125" customWidth="1"/>
    <col min="12808" max="12808" width="10.85546875" customWidth="1"/>
    <col min="12809" max="12809" width="12.5703125" customWidth="1"/>
    <col min="12810" max="12810" width="9.42578125" bestFit="1" customWidth="1"/>
    <col min="12811" max="12811" width="9.42578125" customWidth="1"/>
    <col min="12812" max="12812" width="9.42578125" bestFit="1" customWidth="1"/>
    <col min="13054" max="13054" width="12" customWidth="1"/>
    <col min="13055" max="13055" width="4.5703125" customWidth="1"/>
    <col min="13056" max="13056" width="20.140625" customWidth="1"/>
    <col min="13057" max="13057" width="5.140625" customWidth="1"/>
    <col min="13058" max="13058" width="12.85546875" customWidth="1"/>
    <col min="13059" max="13059" width="13.85546875" customWidth="1"/>
    <col min="13060" max="13060" width="16.28515625" customWidth="1"/>
    <col min="13061" max="13061" width="12.28515625" customWidth="1"/>
    <col min="13062" max="13062" width="10.85546875" customWidth="1"/>
    <col min="13063" max="13063" width="4.5703125" customWidth="1"/>
    <col min="13064" max="13064" width="10.85546875" customWidth="1"/>
    <col min="13065" max="13065" width="12.5703125" customWidth="1"/>
    <col min="13066" max="13066" width="9.42578125" bestFit="1" customWidth="1"/>
    <col min="13067" max="13067" width="9.42578125" customWidth="1"/>
    <col min="13068" max="13068" width="9.42578125" bestFit="1" customWidth="1"/>
    <col min="13310" max="13310" width="12" customWidth="1"/>
    <col min="13311" max="13311" width="4.5703125" customWidth="1"/>
    <col min="13312" max="13312" width="20.140625" customWidth="1"/>
    <col min="13313" max="13313" width="5.140625" customWidth="1"/>
    <col min="13314" max="13314" width="12.85546875" customWidth="1"/>
    <col min="13315" max="13315" width="13.85546875" customWidth="1"/>
    <col min="13316" max="13316" width="16.28515625" customWidth="1"/>
    <col min="13317" max="13317" width="12.28515625" customWidth="1"/>
    <col min="13318" max="13318" width="10.85546875" customWidth="1"/>
    <col min="13319" max="13319" width="4.5703125" customWidth="1"/>
    <col min="13320" max="13320" width="10.85546875" customWidth="1"/>
    <col min="13321" max="13321" width="12.5703125" customWidth="1"/>
    <col min="13322" max="13322" width="9.42578125" bestFit="1" customWidth="1"/>
    <col min="13323" max="13323" width="9.42578125" customWidth="1"/>
    <col min="13324" max="13324" width="9.42578125" bestFit="1" customWidth="1"/>
    <col min="13566" max="13566" width="12" customWidth="1"/>
    <col min="13567" max="13567" width="4.5703125" customWidth="1"/>
    <col min="13568" max="13568" width="20.140625" customWidth="1"/>
    <col min="13569" max="13569" width="5.140625" customWidth="1"/>
    <col min="13570" max="13570" width="12.85546875" customWidth="1"/>
    <col min="13571" max="13571" width="13.85546875" customWidth="1"/>
    <col min="13572" max="13572" width="16.28515625" customWidth="1"/>
    <col min="13573" max="13573" width="12.28515625" customWidth="1"/>
    <col min="13574" max="13574" width="10.85546875" customWidth="1"/>
    <col min="13575" max="13575" width="4.5703125" customWidth="1"/>
    <col min="13576" max="13576" width="10.85546875" customWidth="1"/>
    <col min="13577" max="13577" width="12.5703125" customWidth="1"/>
    <col min="13578" max="13578" width="9.42578125" bestFit="1" customWidth="1"/>
    <col min="13579" max="13579" width="9.42578125" customWidth="1"/>
    <col min="13580" max="13580" width="9.42578125" bestFit="1" customWidth="1"/>
    <col min="13822" max="13822" width="12" customWidth="1"/>
    <col min="13823" max="13823" width="4.5703125" customWidth="1"/>
    <col min="13824" max="13824" width="20.140625" customWidth="1"/>
    <col min="13825" max="13825" width="5.140625" customWidth="1"/>
    <col min="13826" max="13826" width="12.85546875" customWidth="1"/>
    <col min="13827" max="13827" width="13.85546875" customWidth="1"/>
    <col min="13828" max="13828" width="16.28515625" customWidth="1"/>
    <col min="13829" max="13829" width="12.28515625" customWidth="1"/>
    <col min="13830" max="13830" width="10.85546875" customWidth="1"/>
    <col min="13831" max="13831" width="4.5703125" customWidth="1"/>
    <col min="13832" max="13832" width="10.85546875" customWidth="1"/>
    <col min="13833" max="13833" width="12.5703125" customWidth="1"/>
    <col min="13834" max="13834" width="9.42578125" bestFit="1" customWidth="1"/>
    <col min="13835" max="13835" width="9.42578125" customWidth="1"/>
    <col min="13836" max="13836" width="9.42578125" bestFit="1" customWidth="1"/>
    <col min="14078" max="14078" width="12" customWidth="1"/>
    <col min="14079" max="14079" width="4.5703125" customWidth="1"/>
    <col min="14080" max="14080" width="20.140625" customWidth="1"/>
    <col min="14081" max="14081" width="5.140625" customWidth="1"/>
    <col min="14082" max="14082" width="12.85546875" customWidth="1"/>
    <col min="14083" max="14083" width="13.85546875" customWidth="1"/>
    <col min="14084" max="14084" width="16.28515625" customWidth="1"/>
    <col min="14085" max="14085" width="12.28515625" customWidth="1"/>
    <col min="14086" max="14086" width="10.85546875" customWidth="1"/>
    <col min="14087" max="14087" width="4.5703125" customWidth="1"/>
    <col min="14088" max="14088" width="10.85546875" customWidth="1"/>
    <col min="14089" max="14089" width="12.5703125" customWidth="1"/>
    <col min="14090" max="14090" width="9.42578125" bestFit="1" customWidth="1"/>
    <col min="14091" max="14091" width="9.42578125" customWidth="1"/>
    <col min="14092" max="14092" width="9.42578125" bestFit="1" customWidth="1"/>
    <col min="14334" max="14334" width="12" customWidth="1"/>
    <col min="14335" max="14335" width="4.5703125" customWidth="1"/>
    <col min="14336" max="14336" width="20.140625" customWidth="1"/>
    <col min="14337" max="14337" width="5.140625" customWidth="1"/>
    <col min="14338" max="14338" width="12.85546875" customWidth="1"/>
    <col min="14339" max="14339" width="13.85546875" customWidth="1"/>
    <col min="14340" max="14340" width="16.28515625" customWidth="1"/>
    <col min="14341" max="14341" width="12.28515625" customWidth="1"/>
    <col min="14342" max="14342" width="10.85546875" customWidth="1"/>
    <col min="14343" max="14343" width="4.5703125" customWidth="1"/>
    <col min="14344" max="14344" width="10.85546875" customWidth="1"/>
    <col min="14345" max="14345" width="12.5703125" customWidth="1"/>
    <col min="14346" max="14346" width="9.42578125" bestFit="1" customWidth="1"/>
    <col min="14347" max="14347" width="9.42578125" customWidth="1"/>
    <col min="14348" max="14348" width="9.42578125" bestFit="1" customWidth="1"/>
    <col min="14590" max="14590" width="12" customWidth="1"/>
    <col min="14591" max="14591" width="4.5703125" customWidth="1"/>
    <col min="14592" max="14592" width="20.140625" customWidth="1"/>
    <col min="14593" max="14593" width="5.140625" customWidth="1"/>
    <col min="14594" max="14594" width="12.85546875" customWidth="1"/>
    <col min="14595" max="14595" width="13.85546875" customWidth="1"/>
    <col min="14596" max="14596" width="16.28515625" customWidth="1"/>
    <col min="14597" max="14597" width="12.28515625" customWidth="1"/>
    <col min="14598" max="14598" width="10.85546875" customWidth="1"/>
    <col min="14599" max="14599" width="4.5703125" customWidth="1"/>
    <col min="14600" max="14600" width="10.85546875" customWidth="1"/>
    <col min="14601" max="14601" width="12.5703125" customWidth="1"/>
    <col min="14602" max="14602" width="9.42578125" bestFit="1" customWidth="1"/>
    <col min="14603" max="14603" width="9.42578125" customWidth="1"/>
    <col min="14604" max="14604" width="9.42578125" bestFit="1" customWidth="1"/>
    <col min="14846" max="14846" width="12" customWidth="1"/>
    <col min="14847" max="14847" width="4.5703125" customWidth="1"/>
    <col min="14848" max="14848" width="20.140625" customWidth="1"/>
    <col min="14849" max="14849" width="5.140625" customWidth="1"/>
    <col min="14850" max="14850" width="12.85546875" customWidth="1"/>
    <col min="14851" max="14851" width="13.85546875" customWidth="1"/>
    <col min="14852" max="14852" width="16.28515625" customWidth="1"/>
    <col min="14853" max="14853" width="12.28515625" customWidth="1"/>
    <col min="14854" max="14854" width="10.85546875" customWidth="1"/>
    <col min="14855" max="14855" width="4.5703125" customWidth="1"/>
    <col min="14856" max="14856" width="10.85546875" customWidth="1"/>
    <col min="14857" max="14857" width="12.5703125" customWidth="1"/>
    <col min="14858" max="14858" width="9.42578125" bestFit="1" customWidth="1"/>
    <col min="14859" max="14859" width="9.42578125" customWidth="1"/>
    <col min="14860" max="14860" width="9.42578125" bestFit="1" customWidth="1"/>
    <col min="15102" max="15102" width="12" customWidth="1"/>
    <col min="15103" max="15103" width="4.5703125" customWidth="1"/>
    <col min="15104" max="15104" width="20.140625" customWidth="1"/>
    <col min="15105" max="15105" width="5.140625" customWidth="1"/>
    <col min="15106" max="15106" width="12.85546875" customWidth="1"/>
    <col min="15107" max="15107" width="13.85546875" customWidth="1"/>
    <col min="15108" max="15108" width="16.28515625" customWidth="1"/>
    <col min="15109" max="15109" width="12.28515625" customWidth="1"/>
    <col min="15110" max="15110" width="10.85546875" customWidth="1"/>
    <col min="15111" max="15111" width="4.5703125" customWidth="1"/>
    <col min="15112" max="15112" width="10.85546875" customWidth="1"/>
    <col min="15113" max="15113" width="12.5703125" customWidth="1"/>
    <col min="15114" max="15114" width="9.42578125" bestFit="1" customWidth="1"/>
    <col min="15115" max="15115" width="9.42578125" customWidth="1"/>
    <col min="15116" max="15116" width="9.42578125" bestFit="1" customWidth="1"/>
    <col min="15358" max="15358" width="12" customWidth="1"/>
    <col min="15359" max="15359" width="4.5703125" customWidth="1"/>
    <col min="15360" max="15360" width="20.140625" customWidth="1"/>
    <col min="15361" max="15361" width="5.140625" customWidth="1"/>
    <col min="15362" max="15362" width="12.85546875" customWidth="1"/>
    <col min="15363" max="15363" width="13.85546875" customWidth="1"/>
    <col min="15364" max="15364" width="16.28515625" customWidth="1"/>
    <col min="15365" max="15365" width="12.28515625" customWidth="1"/>
    <col min="15366" max="15366" width="10.85546875" customWidth="1"/>
    <col min="15367" max="15367" width="4.5703125" customWidth="1"/>
    <col min="15368" max="15368" width="10.85546875" customWidth="1"/>
    <col min="15369" max="15369" width="12.5703125" customWidth="1"/>
    <col min="15370" max="15370" width="9.42578125" bestFit="1" customWidth="1"/>
    <col min="15371" max="15371" width="9.42578125" customWidth="1"/>
    <col min="15372" max="15372" width="9.42578125" bestFit="1" customWidth="1"/>
    <col min="15614" max="15614" width="12" customWidth="1"/>
    <col min="15615" max="15615" width="4.5703125" customWidth="1"/>
    <col min="15616" max="15616" width="20.140625" customWidth="1"/>
    <col min="15617" max="15617" width="5.140625" customWidth="1"/>
    <col min="15618" max="15618" width="12.85546875" customWidth="1"/>
    <col min="15619" max="15619" width="13.85546875" customWidth="1"/>
    <col min="15620" max="15620" width="16.28515625" customWidth="1"/>
    <col min="15621" max="15621" width="12.28515625" customWidth="1"/>
    <col min="15622" max="15622" width="10.85546875" customWidth="1"/>
    <col min="15623" max="15623" width="4.5703125" customWidth="1"/>
    <col min="15624" max="15624" width="10.85546875" customWidth="1"/>
    <col min="15625" max="15625" width="12.5703125" customWidth="1"/>
    <col min="15626" max="15626" width="9.42578125" bestFit="1" customWidth="1"/>
    <col min="15627" max="15627" width="9.42578125" customWidth="1"/>
    <col min="15628" max="15628" width="9.42578125" bestFit="1" customWidth="1"/>
    <col min="15870" max="15870" width="12" customWidth="1"/>
    <col min="15871" max="15871" width="4.5703125" customWidth="1"/>
    <col min="15872" max="15872" width="20.140625" customWidth="1"/>
    <col min="15873" max="15873" width="5.140625" customWidth="1"/>
    <col min="15874" max="15874" width="12.85546875" customWidth="1"/>
    <col min="15875" max="15875" width="13.85546875" customWidth="1"/>
    <col min="15876" max="15876" width="16.28515625" customWidth="1"/>
    <col min="15877" max="15877" width="12.28515625" customWidth="1"/>
    <col min="15878" max="15878" width="10.85546875" customWidth="1"/>
    <col min="15879" max="15879" width="4.5703125" customWidth="1"/>
    <col min="15880" max="15880" width="10.85546875" customWidth="1"/>
    <col min="15881" max="15881" width="12.5703125" customWidth="1"/>
    <col min="15882" max="15882" width="9.42578125" bestFit="1" customWidth="1"/>
    <col min="15883" max="15883" width="9.42578125" customWidth="1"/>
    <col min="15884" max="15884" width="9.42578125" bestFit="1" customWidth="1"/>
    <col min="16126" max="16126" width="12" customWidth="1"/>
    <col min="16127" max="16127" width="4.5703125" customWidth="1"/>
    <col min="16128" max="16128" width="20.140625" customWidth="1"/>
    <col min="16129" max="16129" width="5.140625" customWidth="1"/>
    <col min="16130" max="16130" width="12.85546875" customWidth="1"/>
    <col min="16131" max="16131" width="13.85546875" customWidth="1"/>
    <col min="16132" max="16132" width="16.28515625" customWidth="1"/>
    <col min="16133" max="16133" width="12.28515625" customWidth="1"/>
    <col min="16134" max="16134" width="10.85546875" customWidth="1"/>
    <col min="16135" max="16135" width="4.5703125" customWidth="1"/>
    <col min="16136" max="16136" width="10.85546875" customWidth="1"/>
    <col min="16137" max="16137" width="12.5703125" customWidth="1"/>
    <col min="16138" max="16138" width="9.42578125" bestFit="1" customWidth="1"/>
    <col min="16139" max="16139" width="9.42578125" customWidth="1"/>
    <col min="16140" max="16140" width="9.42578125" bestFit="1" customWidth="1"/>
  </cols>
  <sheetData>
    <row r="1" spans="1:15" ht="15.6">
      <c r="A1" s="76" t="s">
        <v>0</v>
      </c>
      <c r="B1" s="76"/>
      <c r="C1" s="76"/>
      <c r="D1" s="76"/>
      <c r="E1" s="76"/>
      <c r="F1" s="76"/>
      <c r="G1" s="76"/>
      <c r="H1" s="76"/>
      <c r="I1" s="76"/>
    </row>
    <row r="2" spans="1:15" ht="15.6">
      <c r="A2" s="76"/>
      <c r="B2" s="76"/>
      <c r="C2" s="76"/>
      <c r="D2" s="76"/>
      <c r="E2" s="76"/>
      <c r="F2" s="76"/>
      <c r="G2" s="76"/>
      <c r="H2" s="76"/>
      <c r="I2" s="76"/>
    </row>
    <row r="3" spans="1:15">
      <c r="A3" s="75" t="s">
        <v>40</v>
      </c>
      <c r="B3" s="75"/>
      <c r="C3" s="75"/>
      <c r="D3" s="75"/>
      <c r="E3" s="75"/>
      <c r="F3" s="75"/>
      <c r="G3" s="75"/>
      <c r="H3" s="75"/>
      <c r="I3" s="75"/>
    </row>
    <row r="4" spans="1:15">
      <c r="A4" s="75" t="s">
        <v>41</v>
      </c>
      <c r="B4" s="75"/>
      <c r="C4" s="75"/>
      <c r="D4" s="75"/>
      <c r="E4" s="75"/>
      <c r="F4" s="75"/>
      <c r="G4" s="75"/>
      <c r="H4" s="75"/>
      <c r="I4" s="75"/>
    </row>
    <row r="5" spans="1:15">
      <c r="A5" s="77" t="s">
        <v>42</v>
      </c>
      <c r="B5" s="75"/>
      <c r="C5" s="75"/>
      <c r="D5" s="75"/>
      <c r="E5" s="75"/>
      <c r="F5" s="75"/>
      <c r="G5" s="75"/>
      <c r="H5" s="75"/>
      <c r="I5" s="75"/>
    </row>
    <row r="6" spans="1:15">
      <c r="A6" s="75" t="s">
        <v>3</v>
      </c>
      <c r="B6" s="75"/>
      <c r="C6" s="75"/>
      <c r="D6" s="75"/>
      <c r="E6" s="75"/>
      <c r="F6" s="75"/>
      <c r="G6" s="75"/>
      <c r="H6" s="75"/>
      <c r="I6" s="75"/>
    </row>
    <row r="7" spans="1:15">
      <c r="A7" s="75" t="s">
        <v>4</v>
      </c>
      <c r="B7" s="75"/>
      <c r="C7" s="75"/>
      <c r="D7" s="75"/>
      <c r="E7" s="75"/>
      <c r="F7" s="75"/>
      <c r="G7" s="75"/>
      <c r="H7" s="75"/>
      <c r="I7" s="75"/>
    </row>
    <row r="8" spans="1:15">
      <c r="A8" s="1"/>
      <c r="B8" s="1"/>
      <c r="C8" s="1"/>
      <c r="D8" s="1"/>
      <c r="E8" s="1"/>
      <c r="F8" s="1"/>
      <c r="G8" s="1"/>
      <c r="H8" s="1"/>
      <c r="I8" s="1"/>
    </row>
    <row r="9" spans="1:15">
      <c r="A9" s="56" t="s">
        <v>43</v>
      </c>
      <c r="B9" s="17"/>
      <c r="C9" s="17"/>
      <c r="D9" s="17"/>
      <c r="E9" s="17"/>
      <c r="F9" s="17"/>
      <c r="H9" s="17"/>
      <c r="I9" s="17"/>
    </row>
    <row r="10" spans="1:15">
      <c r="A10" s="56"/>
      <c r="B10" s="17"/>
      <c r="C10" s="17"/>
      <c r="D10" s="17"/>
      <c r="E10" s="17"/>
      <c r="F10" s="17"/>
      <c r="H10" s="17"/>
      <c r="I10" s="17"/>
    </row>
    <row r="11" spans="1:15">
      <c r="A11" s="18">
        <v>2022</v>
      </c>
      <c r="C11" s="71" t="s">
        <v>44</v>
      </c>
      <c r="D11" s="19"/>
      <c r="E11" s="19"/>
      <c r="F11" s="19"/>
      <c r="G11" s="19"/>
      <c r="H11" s="19"/>
      <c r="I11" s="19"/>
    </row>
    <row r="12" spans="1:15">
      <c r="A12" s="20" t="s">
        <v>45</v>
      </c>
      <c r="B12" s="20" t="s">
        <v>46</v>
      </c>
      <c r="C12" s="20" t="s">
        <v>47</v>
      </c>
      <c r="D12" s="20" t="s">
        <v>48</v>
      </c>
      <c r="E12" s="20" t="s">
        <v>49</v>
      </c>
      <c r="F12" s="20" t="s">
        <v>50</v>
      </c>
      <c r="G12" s="20" t="s">
        <v>51</v>
      </c>
      <c r="H12" s="20" t="s">
        <v>52</v>
      </c>
      <c r="I12" s="20" t="s">
        <v>53</v>
      </c>
    </row>
    <row r="13" spans="1:15" s="19" customFormat="1">
      <c r="A13" s="19">
        <v>1</v>
      </c>
      <c r="B13" s="21">
        <v>15535.5135692</v>
      </c>
      <c r="C13" s="72">
        <v>733.29324445205179</v>
      </c>
      <c r="D13" s="22">
        <f t="shared" ref="D13:D27" si="0">+B13+C13</f>
        <v>16268.806813652052</v>
      </c>
      <c r="E13" s="23">
        <f t="shared" ref="E13:E27" si="1">+C13*0.5</f>
        <v>366.6466222260259</v>
      </c>
      <c r="F13" s="23">
        <f t="shared" ref="F13:F27" si="2">+E13+B13</f>
        <v>15902.160191426026</v>
      </c>
      <c r="G13" s="24">
        <v>0.04</v>
      </c>
      <c r="H13" s="25">
        <f t="shared" ref="H13:H19" si="3">+F13*G13+(E13*G13*2)</f>
        <v>665.41813743512307</v>
      </c>
      <c r="I13" s="23">
        <f t="shared" ref="I13:I27" si="4">+D13-H13</f>
        <v>15603.38867621693</v>
      </c>
      <c r="J13"/>
      <c r="K13"/>
      <c r="L13"/>
      <c r="M13"/>
      <c r="N13"/>
      <c r="O13"/>
    </row>
    <row r="14" spans="1:15" s="19" customFormat="1">
      <c r="A14" s="19">
        <v>2</v>
      </c>
      <c r="B14" s="21">
        <v>300.17001639999995</v>
      </c>
      <c r="C14" s="72">
        <v>0</v>
      </c>
      <c r="D14" s="22">
        <f t="shared" si="0"/>
        <v>300.17001639999995</v>
      </c>
      <c r="E14" s="23">
        <f t="shared" si="1"/>
        <v>0</v>
      </c>
      <c r="F14" s="23">
        <f t="shared" si="2"/>
        <v>300.17001639999995</v>
      </c>
      <c r="G14" s="24">
        <v>0.06</v>
      </c>
      <c r="H14" s="25">
        <f t="shared" si="3"/>
        <v>18.010200983999997</v>
      </c>
      <c r="I14" s="23">
        <f t="shared" si="4"/>
        <v>282.15981541599996</v>
      </c>
      <c r="J14"/>
      <c r="K14"/>
      <c r="L14"/>
      <c r="M14"/>
      <c r="N14"/>
      <c r="O14"/>
    </row>
    <row r="15" spans="1:15" s="19" customFormat="1">
      <c r="A15" s="19">
        <v>3</v>
      </c>
      <c r="B15" s="21">
        <v>468.55478000000005</v>
      </c>
      <c r="C15" s="72">
        <v>0</v>
      </c>
      <c r="D15" s="22">
        <f t="shared" si="0"/>
        <v>468.55478000000005</v>
      </c>
      <c r="E15" s="23">
        <f t="shared" si="1"/>
        <v>0</v>
      </c>
      <c r="F15" s="23">
        <f t="shared" si="2"/>
        <v>468.55478000000005</v>
      </c>
      <c r="G15" s="24">
        <v>0.05</v>
      </c>
      <c r="H15" s="25">
        <f t="shared" si="3"/>
        <v>23.427739000000003</v>
      </c>
      <c r="I15" s="23">
        <f t="shared" si="4"/>
        <v>445.12704100000008</v>
      </c>
      <c r="J15"/>
      <c r="K15"/>
      <c r="L15"/>
      <c r="M15"/>
      <c r="N15"/>
      <c r="O15"/>
    </row>
    <row r="16" spans="1:15" s="19" customFormat="1">
      <c r="A16" s="19">
        <v>6</v>
      </c>
      <c r="B16" s="21">
        <v>3361.8782900000001</v>
      </c>
      <c r="C16" s="72">
        <v>0</v>
      </c>
      <c r="D16" s="22">
        <f t="shared" si="0"/>
        <v>3361.8782900000001</v>
      </c>
      <c r="E16" s="23">
        <f t="shared" si="1"/>
        <v>0</v>
      </c>
      <c r="F16" s="23">
        <f t="shared" si="2"/>
        <v>3361.8782900000001</v>
      </c>
      <c r="G16" s="24">
        <v>0.1</v>
      </c>
      <c r="H16" s="25">
        <f t="shared" si="3"/>
        <v>336.18782900000002</v>
      </c>
      <c r="I16" s="23">
        <f t="shared" si="4"/>
        <v>3025.6904610000001</v>
      </c>
      <c r="J16"/>
      <c r="K16"/>
      <c r="L16"/>
      <c r="M16"/>
      <c r="N16"/>
      <c r="O16"/>
    </row>
    <row r="17" spans="1:15" s="19" customFormat="1">
      <c r="A17" s="19">
        <v>8</v>
      </c>
      <c r="B17" s="21">
        <v>499.06152000000003</v>
      </c>
      <c r="C17" s="72">
        <v>1480.4552655694918</v>
      </c>
      <c r="D17" s="22">
        <f t="shared" si="0"/>
        <v>1979.5167855694917</v>
      </c>
      <c r="E17" s="23">
        <f t="shared" si="1"/>
        <v>740.22763278474588</v>
      </c>
      <c r="F17" s="23">
        <f t="shared" si="2"/>
        <v>1239.289152784746</v>
      </c>
      <c r="G17" s="24">
        <v>0.2</v>
      </c>
      <c r="H17" s="25">
        <f t="shared" si="3"/>
        <v>543.94888367084752</v>
      </c>
      <c r="I17" s="23">
        <f t="shared" si="4"/>
        <v>1435.5679018986443</v>
      </c>
      <c r="J17"/>
      <c r="K17"/>
      <c r="L17"/>
      <c r="M17"/>
      <c r="N17"/>
      <c r="O17"/>
    </row>
    <row r="18" spans="1:15" s="19" customFormat="1">
      <c r="A18" s="19">
        <v>10</v>
      </c>
      <c r="B18" s="21">
        <v>21.972989999999974</v>
      </c>
      <c r="C18" s="72">
        <v>0</v>
      </c>
      <c r="D18" s="22">
        <f t="shared" si="0"/>
        <v>21.972989999999974</v>
      </c>
      <c r="E18" s="23">
        <f t="shared" si="1"/>
        <v>0</v>
      </c>
      <c r="F18" s="23">
        <f t="shared" si="2"/>
        <v>21.972989999999974</v>
      </c>
      <c r="G18" s="24">
        <v>0.3</v>
      </c>
      <c r="H18" s="25">
        <f t="shared" si="3"/>
        <v>6.5918969999999923</v>
      </c>
      <c r="I18" s="23">
        <f t="shared" si="4"/>
        <v>15.381092999999982</v>
      </c>
      <c r="J18"/>
      <c r="K18"/>
      <c r="L18"/>
      <c r="M18"/>
      <c r="N18"/>
      <c r="O18"/>
    </row>
    <row r="19" spans="1:15" s="19" customFormat="1" ht="12.75" customHeight="1">
      <c r="A19" s="19">
        <v>12</v>
      </c>
      <c r="B19" s="21">
        <v>0</v>
      </c>
      <c r="C19" s="72">
        <v>0</v>
      </c>
      <c r="D19" s="22">
        <f t="shared" si="0"/>
        <v>0</v>
      </c>
      <c r="E19" s="23">
        <f t="shared" si="1"/>
        <v>0</v>
      </c>
      <c r="F19" s="23">
        <f t="shared" si="2"/>
        <v>0</v>
      </c>
      <c r="G19" s="24">
        <v>1</v>
      </c>
      <c r="H19" s="25">
        <f t="shared" si="3"/>
        <v>0</v>
      </c>
      <c r="I19" s="23">
        <f t="shared" si="4"/>
        <v>0</v>
      </c>
      <c r="J19"/>
      <c r="K19"/>
      <c r="L19"/>
      <c r="M19"/>
      <c r="N19"/>
      <c r="O19"/>
    </row>
    <row r="20" spans="1:15" s="19" customFormat="1" ht="12.75" customHeight="1">
      <c r="A20" s="19">
        <v>13</v>
      </c>
      <c r="B20" s="21">
        <v>48.078009846590085</v>
      </c>
      <c r="C20" s="72">
        <v>0</v>
      </c>
      <c r="D20" s="22">
        <f t="shared" si="0"/>
        <v>48.078009846590085</v>
      </c>
      <c r="E20" s="23">
        <f t="shared" si="1"/>
        <v>0</v>
      </c>
      <c r="F20" s="23">
        <f t="shared" si="2"/>
        <v>48.078009846590085</v>
      </c>
      <c r="G20" s="26" t="s">
        <v>54</v>
      </c>
      <c r="H20" s="25">
        <v>4.4126393575737985</v>
      </c>
      <c r="I20" s="23">
        <f t="shared" si="4"/>
        <v>43.665370489016283</v>
      </c>
      <c r="J20"/>
      <c r="K20"/>
      <c r="L20"/>
      <c r="M20"/>
      <c r="N20"/>
      <c r="O20"/>
    </row>
    <row r="21" spans="1:15" s="19" customFormat="1" ht="12.75" customHeight="1">
      <c r="A21" s="19">
        <v>17</v>
      </c>
      <c r="B21" s="21">
        <v>14330.585594799999</v>
      </c>
      <c r="C21" s="72">
        <v>6311.1160199659971</v>
      </c>
      <c r="D21" s="22">
        <f t="shared" si="0"/>
        <v>20641.701614765996</v>
      </c>
      <c r="E21" s="23">
        <f t="shared" si="1"/>
        <v>3155.5580099829986</v>
      </c>
      <c r="F21" s="23">
        <f t="shared" si="2"/>
        <v>17486.143604782999</v>
      </c>
      <c r="G21" s="24">
        <v>0.08</v>
      </c>
      <c r="H21" s="25">
        <f t="shared" ref="H21:H27" si="5">+F21*G21+(E21*G21*2)</f>
        <v>1903.7807699799196</v>
      </c>
      <c r="I21" s="23">
        <f t="shared" si="4"/>
        <v>18737.920844786076</v>
      </c>
      <c r="J21"/>
      <c r="K21"/>
      <c r="L21"/>
      <c r="M21"/>
      <c r="N21"/>
      <c r="O21"/>
    </row>
    <row r="22" spans="1:15" s="19" customFormat="1" ht="12.75" customHeight="1">
      <c r="A22" s="19">
        <v>42</v>
      </c>
      <c r="B22" s="21">
        <v>60.880999999999993</v>
      </c>
      <c r="C22" s="72">
        <v>0</v>
      </c>
      <c r="D22" s="22">
        <f t="shared" si="0"/>
        <v>60.880999999999993</v>
      </c>
      <c r="E22" s="23">
        <f t="shared" si="1"/>
        <v>0</v>
      </c>
      <c r="F22" s="23">
        <f t="shared" si="2"/>
        <v>60.880999999999993</v>
      </c>
      <c r="G22" s="24">
        <v>0.12</v>
      </c>
      <c r="H22" s="25">
        <f t="shared" si="5"/>
        <v>7.3057199999999991</v>
      </c>
      <c r="I22" s="23">
        <f t="shared" si="4"/>
        <v>53.575279999999992</v>
      </c>
      <c r="J22"/>
      <c r="K22"/>
      <c r="L22"/>
      <c r="M22"/>
      <c r="N22"/>
      <c r="O22"/>
    </row>
    <row r="23" spans="1:15" s="19" customFormat="1" ht="12.75" customHeight="1">
      <c r="A23" s="19">
        <v>43.1</v>
      </c>
      <c r="B23" s="21">
        <v>72.156869999999998</v>
      </c>
      <c r="C23" s="72">
        <v>0</v>
      </c>
      <c r="D23" s="22">
        <f t="shared" si="0"/>
        <v>72.156869999999998</v>
      </c>
      <c r="E23" s="23">
        <f t="shared" si="1"/>
        <v>0</v>
      </c>
      <c r="F23" s="23">
        <f t="shared" si="2"/>
        <v>72.156869999999998</v>
      </c>
      <c r="G23" s="24">
        <v>0.3</v>
      </c>
      <c r="H23" s="25">
        <f t="shared" si="5"/>
        <v>21.647060999999997</v>
      </c>
      <c r="I23" s="23">
        <f t="shared" si="4"/>
        <v>50.509809000000004</v>
      </c>
      <c r="J23"/>
      <c r="K23"/>
      <c r="L23"/>
      <c r="M23"/>
      <c r="N23"/>
      <c r="O23"/>
    </row>
    <row r="24" spans="1:15" s="19" customFormat="1" ht="12.75" customHeight="1">
      <c r="A24" s="19">
        <v>45</v>
      </c>
      <c r="B24" s="21">
        <v>6.0000000000000357E-3</v>
      </c>
      <c r="C24" s="72">
        <v>0</v>
      </c>
      <c r="D24" s="22">
        <f t="shared" si="0"/>
        <v>6.0000000000000357E-3</v>
      </c>
      <c r="E24" s="23">
        <f t="shared" si="1"/>
        <v>0</v>
      </c>
      <c r="F24" s="23">
        <f t="shared" si="2"/>
        <v>6.0000000000000357E-3</v>
      </c>
      <c r="G24" s="24">
        <v>0.45</v>
      </c>
      <c r="H24" s="25">
        <f t="shared" si="5"/>
        <v>2.7000000000000162E-3</v>
      </c>
      <c r="I24" s="23">
        <f t="shared" si="4"/>
        <v>3.3000000000000195E-3</v>
      </c>
      <c r="J24"/>
      <c r="K24"/>
      <c r="L24"/>
      <c r="M24"/>
      <c r="N24"/>
      <c r="O24"/>
    </row>
    <row r="25" spans="1:15" s="19" customFormat="1" ht="12.75" customHeight="1">
      <c r="A25" s="19">
        <v>46</v>
      </c>
      <c r="B25" s="21">
        <v>2.0979999999999999</v>
      </c>
      <c r="C25" s="72">
        <v>0</v>
      </c>
      <c r="D25" s="22">
        <f t="shared" si="0"/>
        <v>2.0979999999999999</v>
      </c>
      <c r="E25" s="23">
        <f t="shared" si="1"/>
        <v>0</v>
      </c>
      <c r="F25" s="23">
        <f t="shared" si="2"/>
        <v>2.0979999999999999</v>
      </c>
      <c r="G25" s="24">
        <v>0.3</v>
      </c>
      <c r="H25" s="25">
        <f t="shared" si="5"/>
        <v>0.62939999999999996</v>
      </c>
      <c r="I25" s="23">
        <f t="shared" si="4"/>
        <v>1.4685999999999999</v>
      </c>
      <c r="J25"/>
      <c r="K25"/>
      <c r="L25"/>
      <c r="M25"/>
      <c r="N25"/>
      <c r="O25"/>
    </row>
    <row r="26" spans="1:15" s="19" customFormat="1" ht="12.75" customHeight="1">
      <c r="A26" s="19">
        <v>47</v>
      </c>
      <c r="B26" s="21">
        <v>5165.4996268000004</v>
      </c>
      <c r="C26" s="72">
        <v>795.49739707870003</v>
      </c>
      <c r="D26" s="22">
        <f t="shared" si="0"/>
        <v>5960.9970238787009</v>
      </c>
      <c r="E26" s="23">
        <f t="shared" si="1"/>
        <v>397.74869853935002</v>
      </c>
      <c r="F26" s="23">
        <f t="shared" si="2"/>
        <v>5563.2483253393502</v>
      </c>
      <c r="G26" s="24">
        <v>0.08</v>
      </c>
      <c r="H26" s="25">
        <f t="shared" si="5"/>
        <v>508.69965779344403</v>
      </c>
      <c r="I26" s="23">
        <f t="shared" si="4"/>
        <v>5452.2973660852567</v>
      </c>
      <c r="J26"/>
      <c r="K26"/>
      <c r="L26"/>
      <c r="M26"/>
      <c r="N26"/>
      <c r="O26"/>
    </row>
    <row r="27" spans="1:15" s="19" customFormat="1" ht="12.75" customHeight="1">
      <c r="A27" s="19">
        <v>50</v>
      </c>
      <c r="B27" s="21">
        <v>1.5495775000000001</v>
      </c>
      <c r="C27" s="72">
        <v>0</v>
      </c>
      <c r="D27" s="22">
        <f t="shared" si="0"/>
        <v>1.5495775000000001</v>
      </c>
      <c r="E27" s="23">
        <f t="shared" si="1"/>
        <v>0</v>
      </c>
      <c r="F27" s="23">
        <f t="shared" si="2"/>
        <v>1.5495775000000001</v>
      </c>
      <c r="G27" s="24">
        <v>0.55000000000000004</v>
      </c>
      <c r="H27" s="25">
        <f t="shared" si="5"/>
        <v>0.85226762500000008</v>
      </c>
      <c r="I27" s="23">
        <f t="shared" si="4"/>
        <v>0.69730987499999997</v>
      </c>
      <c r="J27"/>
      <c r="K27"/>
      <c r="L27"/>
      <c r="M27"/>
      <c r="N27"/>
      <c r="O27"/>
    </row>
    <row r="28" spans="1:15" s="19" customFormat="1" ht="12.75" customHeight="1" thickBot="1">
      <c r="A28" s="18" t="s">
        <v>55</v>
      </c>
      <c r="B28" s="27">
        <f>SUM(B13:B27)</f>
        <v>39868.005844546591</v>
      </c>
      <c r="C28" s="29">
        <f>SUM(C13:C27)</f>
        <v>9320.3619270662402</v>
      </c>
      <c r="D28" s="27">
        <f>SUM(D13:D27)</f>
        <v>49188.36777161283</v>
      </c>
      <c r="E28" s="27">
        <f>SUM(E13:E27)</f>
        <v>4660.1809635331201</v>
      </c>
      <c r="F28" s="27">
        <f>SUM(F13:F27)</f>
        <v>44528.186808079714</v>
      </c>
      <c r="G28" s="28" t="s">
        <v>13</v>
      </c>
      <c r="H28" s="29">
        <f>SUM(H13:H27)</f>
        <v>4040.9149028459083</v>
      </c>
      <c r="I28" s="27">
        <f>SUM(I13:I27)</f>
        <v>45147.452868766923</v>
      </c>
      <c r="J28"/>
      <c r="K28"/>
      <c r="L28"/>
      <c r="M28"/>
      <c r="N28"/>
      <c r="O28"/>
    </row>
    <row r="29" spans="1:15" s="5" customFormat="1" ht="12.75" customHeight="1" thickTop="1">
      <c r="A29" s="30"/>
      <c r="B29" s="31"/>
      <c r="C29" s="34"/>
      <c r="D29" s="31"/>
      <c r="E29" s="32"/>
      <c r="F29" s="31"/>
      <c r="G29" s="33"/>
      <c r="H29" s="25"/>
      <c r="I29" s="34"/>
    </row>
    <row r="30" spans="1:15" s="5" customFormat="1" ht="12.75" customHeight="1">
      <c r="A30" s="30"/>
      <c r="B30" s="31"/>
      <c r="C30" s="34"/>
      <c r="D30" s="31"/>
      <c r="E30" s="32"/>
      <c r="F30" s="31"/>
      <c r="G30" s="35"/>
      <c r="H30" s="25"/>
      <c r="I30" s="34"/>
    </row>
    <row r="31" spans="1:15" s="5" customFormat="1" ht="12.75" customHeight="1">
      <c r="A31" s="30"/>
      <c r="B31" s="31"/>
      <c r="C31" s="34"/>
      <c r="D31" s="31"/>
      <c r="E31" s="32"/>
      <c r="F31" s="31"/>
      <c r="G31" s="35"/>
      <c r="H31" s="25"/>
      <c r="I31" s="34"/>
    </row>
    <row r="32" spans="1:15" s="5" customFormat="1" ht="12.75" customHeight="1">
      <c r="B32" s="17"/>
      <c r="C32" s="17"/>
      <c r="D32" s="17"/>
      <c r="E32" s="17"/>
      <c r="F32" s="17"/>
      <c r="G32"/>
      <c r="H32" s="17"/>
      <c r="I32" s="17"/>
    </row>
    <row r="33" spans="1:14" ht="12.75" customHeight="1">
      <c r="A33" s="18">
        <v>2023</v>
      </c>
      <c r="B33" s="19"/>
      <c r="C33" s="71" t="s">
        <v>44</v>
      </c>
      <c r="D33" s="19"/>
      <c r="E33" s="19"/>
      <c r="F33" s="19"/>
      <c r="G33" s="19"/>
      <c r="H33" s="19"/>
      <c r="I33" s="19"/>
    </row>
    <row r="34" spans="1:14" ht="12.75" customHeight="1">
      <c r="A34" s="20" t="s">
        <v>45</v>
      </c>
      <c r="B34" s="20" t="s">
        <v>46</v>
      </c>
      <c r="C34" s="20" t="s">
        <v>47</v>
      </c>
      <c r="D34" s="20" t="s">
        <v>48</v>
      </c>
      <c r="E34" s="20" t="s">
        <v>49</v>
      </c>
      <c r="F34" s="20" t="s">
        <v>50</v>
      </c>
      <c r="G34" s="20" t="s">
        <v>51</v>
      </c>
      <c r="H34" s="20" t="s">
        <v>52</v>
      </c>
      <c r="I34" s="20" t="s">
        <v>53</v>
      </c>
    </row>
    <row r="35" spans="1:14" s="19" customFormat="1" ht="12.75" customHeight="1">
      <c r="A35" s="19">
        <v>1</v>
      </c>
      <c r="B35" s="21">
        <f>I13</f>
        <v>15603.38867621693</v>
      </c>
      <c r="C35" s="72">
        <v>242.95618384312934</v>
      </c>
      <c r="D35" s="22">
        <f t="shared" ref="D35:D49" si="6">+B35+C35</f>
        <v>15846.344860060059</v>
      </c>
      <c r="E35" s="25">
        <f t="shared" ref="E35:E49" si="7">+C35*0.5</f>
        <v>121.47809192156467</v>
      </c>
      <c r="F35" s="23">
        <f t="shared" ref="F35:F49" si="8">+E35+B35</f>
        <v>15724.866768138494</v>
      </c>
      <c r="G35" s="24">
        <v>0.04</v>
      </c>
      <c r="H35" s="25">
        <f t="shared" ref="H35:H41" si="9">+F35*G35+(E35*G35*2)</f>
        <v>638.71291807926491</v>
      </c>
      <c r="I35" s="23">
        <f t="shared" ref="I35:I49" si="10">+D35-H35</f>
        <v>15207.631941980793</v>
      </c>
      <c r="J35" s="21"/>
      <c r="K35" s="21"/>
      <c r="M35" s="36"/>
      <c r="N35" s="37"/>
    </row>
    <row r="36" spans="1:14" s="19" customFormat="1" ht="12.75" customHeight="1">
      <c r="A36" s="19">
        <v>2</v>
      </c>
      <c r="B36" s="21">
        <f t="shared" ref="B36:B49" si="11">I14</f>
        <v>282.15981541599996</v>
      </c>
      <c r="C36" s="72">
        <v>0</v>
      </c>
      <c r="D36" s="22">
        <f t="shared" si="6"/>
        <v>282.15981541599996</v>
      </c>
      <c r="E36" s="25">
        <f t="shared" si="7"/>
        <v>0</v>
      </c>
      <c r="F36" s="23">
        <f t="shared" si="8"/>
        <v>282.15981541599996</v>
      </c>
      <c r="G36" s="24">
        <v>0.06</v>
      </c>
      <c r="H36" s="25">
        <f t="shared" si="9"/>
        <v>16.929588924959997</v>
      </c>
      <c r="I36" s="23">
        <f t="shared" si="10"/>
        <v>265.23022649103996</v>
      </c>
      <c r="J36" s="21"/>
      <c r="K36" s="21"/>
      <c r="M36" s="36"/>
      <c r="N36" s="37"/>
    </row>
    <row r="37" spans="1:14" s="19" customFormat="1" ht="11.45">
      <c r="A37" s="19">
        <v>3</v>
      </c>
      <c r="B37" s="21">
        <f t="shared" si="11"/>
        <v>445.12704100000008</v>
      </c>
      <c r="C37" s="72">
        <v>0</v>
      </c>
      <c r="D37" s="22">
        <f t="shared" si="6"/>
        <v>445.12704100000008</v>
      </c>
      <c r="E37" s="25">
        <f t="shared" si="7"/>
        <v>0</v>
      </c>
      <c r="F37" s="23">
        <f t="shared" si="8"/>
        <v>445.12704100000008</v>
      </c>
      <c r="G37" s="24">
        <v>0.05</v>
      </c>
      <c r="H37" s="25">
        <f t="shared" si="9"/>
        <v>22.256352050000004</v>
      </c>
      <c r="I37" s="23">
        <f t="shared" si="10"/>
        <v>422.87068895000004</v>
      </c>
      <c r="J37" s="21"/>
      <c r="K37" s="21"/>
      <c r="M37" s="36"/>
      <c r="N37" s="37"/>
    </row>
    <row r="38" spans="1:14" s="19" customFormat="1" ht="11.45">
      <c r="A38" s="19">
        <v>6</v>
      </c>
      <c r="B38" s="21">
        <f t="shared" si="11"/>
        <v>3025.6904610000001</v>
      </c>
      <c r="C38" s="72">
        <v>0</v>
      </c>
      <c r="D38" s="22">
        <f t="shared" si="6"/>
        <v>3025.6904610000001</v>
      </c>
      <c r="E38" s="25">
        <f t="shared" si="7"/>
        <v>0</v>
      </c>
      <c r="F38" s="23">
        <f t="shared" si="8"/>
        <v>3025.6904610000001</v>
      </c>
      <c r="G38" s="24">
        <v>0.1</v>
      </c>
      <c r="H38" s="25">
        <f t="shared" si="9"/>
        <v>302.56904610000004</v>
      </c>
      <c r="I38" s="23">
        <f t="shared" si="10"/>
        <v>2723.1214149000002</v>
      </c>
      <c r="J38" s="21"/>
      <c r="K38" s="21"/>
      <c r="M38" s="36"/>
      <c r="N38" s="37"/>
    </row>
    <row r="39" spans="1:14" s="19" customFormat="1" ht="11.45">
      <c r="A39" s="19">
        <v>8</v>
      </c>
      <c r="B39" s="21">
        <f t="shared" si="11"/>
        <v>1435.5679018986443</v>
      </c>
      <c r="C39" s="72">
        <v>1555.7532467170356</v>
      </c>
      <c r="D39" s="22">
        <f t="shared" si="6"/>
        <v>2991.3211486156797</v>
      </c>
      <c r="E39" s="25">
        <f t="shared" si="7"/>
        <v>777.8766233585178</v>
      </c>
      <c r="F39" s="23">
        <f t="shared" si="8"/>
        <v>2213.4445252571622</v>
      </c>
      <c r="G39" s="24">
        <v>0.2</v>
      </c>
      <c r="H39" s="25">
        <f t="shared" si="9"/>
        <v>753.83955439483964</v>
      </c>
      <c r="I39" s="23">
        <f t="shared" si="10"/>
        <v>2237.4815942208402</v>
      </c>
      <c r="J39" s="21"/>
      <c r="K39" s="21"/>
      <c r="M39" s="36"/>
      <c r="N39" s="37"/>
    </row>
    <row r="40" spans="1:14" s="19" customFormat="1" ht="11.45">
      <c r="A40" s="19">
        <v>10</v>
      </c>
      <c r="B40" s="21">
        <f t="shared" si="11"/>
        <v>15.381092999999982</v>
      </c>
      <c r="C40" s="72">
        <v>0</v>
      </c>
      <c r="D40" s="22">
        <f t="shared" si="6"/>
        <v>15.381092999999982</v>
      </c>
      <c r="E40" s="25">
        <f t="shared" si="7"/>
        <v>0</v>
      </c>
      <c r="F40" s="23">
        <f t="shared" si="8"/>
        <v>15.381092999999982</v>
      </c>
      <c r="G40" s="24">
        <v>0.3</v>
      </c>
      <c r="H40" s="25">
        <f t="shared" si="9"/>
        <v>4.6143278999999948</v>
      </c>
      <c r="I40" s="23">
        <f t="shared" si="10"/>
        <v>10.766765099999986</v>
      </c>
      <c r="J40" s="21"/>
      <c r="K40" s="21"/>
      <c r="M40" s="36"/>
      <c r="N40" s="37"/>
    </row>
    <row r="41" spans="1:14" s="19" customFormat="1" ht="11.45">
      <c r="A41" s="19">
        <v>12</v>
      </c>
      <c r="B41" s="21">
        <f t="shared" si="11"/>
        <v>0</v>
      </c>
      <c r="C41" s="72">
        <v>0</v>
      </c>
      <c r="D41" s="22">
        <f t="shared" si="6"/>
        <v>0</v>
      </c>
      <c r="E41" s="25">
        <f t="shared" si="7"/>
        <v>0</v>
      </c>
      <c r="F41" s="23">
        <f t="shared" si="8"/>
        <v>0</v>
      </c>
      <c r="G41" s="24">
        <v>1</v>
      </c>
      <c r="H41" s="25">
        <f t="shared" si="9"/>
        <v>0</v>
      </c>
      <c r="I41" s="23">
        <f t="shared" si="10"/>
        <v>0</v>
      </c>
      <c r="J41" s="21"/>
      <c r="K41" s="21"/>
      <c r="M41" s="36"/>
      <c r="N41" s="37"/>
    </row>
    <row r="42" spans="1:14" s="19" customFormat="1" ht="11.45">
      <c r="A42" s="19">
        <v>13</v>
      </c>
      <c r="B42" s="21">
        <f t="shared" si="11"/>
        <v>43.665370489016283</v>
      </c>
      <c r="C42" s="72">
        <v>0</v>
      </c>
      <c r="D42" s="22">
        <f t="shared" si="6"/>
        <v>43.665370489016283</v>
      </c>
      <c r="E42" s="25">
        <f t="shared" si="7"/>
        <v>0</v>
      </c>
      <c r="F42" s="23">
        <f t="shared" si="8"/>
        <v>43.665370489016283</v>
      </c>
      <c r="G42" s="26" t="s">
        <v>54</v>
      </c>
      <c r="H42" s="25">
        <v>4.111375421816418</v>
      </c>
      <c r="I42" s="23">
        <f t="shared" si="10"/>
        <v>39.553995067199864</v>
      </c>
      <c r="J42" s="21"/>
      <c r="K42" s="21"/>
    </row>
    <row r="43" spans="1:14" s="19" customFormat="1" ht="11.45">
      <c r="A43" s="19">
        <v>17</v>
      </c>
      <c r="B43" s="21">
        <f t="shared" si="11"/>
        <v>18737.920844786076</v>
      </c>
      <c r="C43" s="72">
        <v>1601.0647154048102</v>
      </c>
      <c r="D43" s="22">
        <f t="shared" si="6"/>
        <v>20338.985560190886</v>
      </c>
      <c r="E43" s="25">
        <f t="shared" si="7"/>
        <v>800.53235770240508</v>
      </c>
      <c r="F43" s="23">
        <f t="shared" si="8"/>
        <v>19538.453202488483</v>
      </c>
      <c r="G43" s="24">
        <v>0.08</v>
      </c>
      <c r="H43" s="25">
        <f t="shared" ref="H43:H49" si="12">+F43*G43+(E43*G43*2)</f>
        <v>1691.1614334314636</v>
      </c>
      <c r="I43" s="23">
        <f t="shared" si="10"/>
        <v>18647.82412675942</v>
      </c>
      <c r="J43" s="21"/>
      <c r="K43" s="21"/>
      <c r="M43" s="36"/>
      <c r="N43" s="37"/>
    </row>
    <row r="44" spans="1:14" s="19" customFormat="1" ht="11.45">
      <c r="A44" s="19">
        <v>42</v>
      </c>
      <c r="B44" s="21">
        <f t="shared" si="11"/>
        <v>53.575279999999992</v>
      </c>
      <c r="C44" s="72">
        <v>0</v>
      </c>
      <c r="D44" s="22">
        <f t="shared" si="6"/>
        <v>53.575279999999992</v>
      </c>
      <c r="E44" s="25">
        <f t="shared" si="7"/>
        <v>0</v>
      </c>
      <c r="F44" s="23">
        <f t="shared" si="8"/>
        <v>53.575279999999992</v>
      </c>
      <c r="G44" s="24">
        <v>0.12</v>
      </c>
      <c r="H44" s="25">
        <f t="shared" si="12"/>
        <v>6.4290335999999986</v>
      </c>
      <c r="I44" s="23">
        <f t="shared" si="10"/>
        <v>47.146246399999995</v>
      </c>
      <c r="J44" s="21"/>
      <c r="K44" s="21"/>
      <c r="M44" s="36"/>
      <c r="N44" s="37"/>
    </row>
    <row r="45" spans="1:14" s="19" customFormat="1" ht="11.45">
      <c r="A45" s="19">
        <v>43.1</v>
      </c>
      <c r="B45" s="21">
        <f t="shared" si="11"/>
        <v>50.509809000000004</v>
      </c>
      <c r="C45" s="72">
        <v>0</v>
      </c>
      <c r="D45" s="22">
        <f t="shared" si="6"/>
        <v>50.509809000000004</v>
      </c>
      <c r="E45" s="25">
        <f t="shared" si="7"/>
        <v>0</v>
      </c>
      <c r="F45" s="23">
        <f t="shared" si="8"/>
        <v>50.509809000000004</v>
      </c>
      <c r="G45" s="24">
        <v>0.3</v>
      </c>
      <c r="H45" s="25">
        <f t="shared" si="12"/>
        <v>15.152942700000001</v>
      </c>
      <c r="I45" s="23">
        <f t="shared" si="10"/>
        <v>35.356866300000007</v>
      </c>
      <c r="J45" s="21"/>
      <c r="K45" s="21"/>
      <c r="M45" s="36"/>
      <c r="N45" s="37"/>
    </row>
    <row r="46" spans="1:14" s="19" customFormat="1" ht="11.45">
      <c r="A46" s="19">
        <v>45</v>
      </c>
      <c r="B46" s="21">
        <f t="shared" si="11"/>
        <v>3.3000000000000195E-3</v>
      </c>
      <c r="C46" s="72">
        <v>0</v>
      </c>
      <c r="D46" s="22">
        <f t="shared" si="6"/>
        <v>3.3000000000000195E-3</v>
      </c>
      <c r="E46" s="25">
        <f t="shared" si="7"/>
        <v>0</v>
      </c>
      <c r="F46" s="23">
        <f t="shared" si="8"/>
        <v>3.3000000000000195E-3</v>
      </c>
      <c r="G46" s="24">
        <v>0.45</v>
      </c>
      <c r="H46" s="25">
        <f t="shared" si="12"/>
        <v>1.4850000000000089E-3</v>
      </c>
      <c r="I46" s="23">
        <f t="shared" si="10"/>
        <v>1.8150000000000106E-3</v>
      </c>
      <c r="J46" s="21"/>
      <c r="K46" s="21"/>
      <c r="M46" s="36"/>
      <c r="N46" s="37"/>
    </row>
    <row r="47" spans="1:14" s="19" customFormat="1" ht="11.45">
      <c r="A47" s="19">
        <v>46</v>
      </c>
      <c r="B47" s="21">
        <f>I25</f>
        <v>1.4685999999999999</v>
      </c>
      <c r="C47" s="72">
        <v>0</v>
      </c>
      <c r="D47" s="22">
        <f t="shared" si="6"/>
        <v>1.4685999999999999</v>
      </c>
      <c r="E47" s="25">
        <f t="shared" si="7"/>
        <v>0</v>
      </c>
      <c r="F47" s="23">
        <f t="shared" si="8"/>
        <v>1.4685999999999999</v>
      </c>
      <c r="G47" s="24">
        <v>0.3</v>
      </c>
      <c r="H47" s="25">
        <f t="shared" si="12"/>
        <v>0.44057999999999997</v>
      </c>
      <c r="I47" s="23">
        <f t="shared" si="10"/>
        <v>1.0280199999999999</v>
      </c>
      <c r="J47" s="21"/>
      <c r="K47" s="21"/>
      <c r="M47" s="36"/>
      <c r="N47" s="37"/>
    </row>
    <row r="48" spans="1:14" s="19" customFormat="1" ht="11.45">
      <c r="A48" s="19">
        <v>47</v>
      </c>
      <c r="B48" s="21">
        <f t="shared" si="11"/>
        <v>5452.2973660852567</v>
      </c>
      <c r="C48" s="72">
        <v>640.2262046958142</v>
      </c>
      <c r="D48" s="22">
        <f t="shared" si="6"/>
        <v>6092.5235707810707</v>
      </c>
      <c r="E48" s="25">
        <f t="shared" si="7"/>
        <v>320.1131023479071</v>
      </c>
      <c r="F48" s="23">
        <f t="shared" si="8"/>
        <v>5772.4104684331642</v>
      </c>
      <c r="G48" s="24">
        <v>0.08</v>
      </c>
      <c r="H48" s="25">
        <f t="shared" si="12"/>
        <v>513.01093385031822</v>
      </c>
      <c r="I48" s="23">
        <f t="shared" si="10"/>
        <v>5579.5126369307527</v>
      </c>
      <c r="J48" s="21"/>
      <c r="K48" s="21"/>
      <c r="M48" s="36"/>
      <c r="N48" s="37"/>
    </row>
    <row r="49" spans="1:14" s="19" customFormat="1" ht="11.45">
      <c r="A49" s="19">
        <v>50</v>
      </c>
      <c r="B49" s="21">
        <f t="shared" si="11"/>
        <v>0.69730987499999997</v>
      </c>
      <c r="C49" s="72">
        <v>4.056029780352743</v>
      </c>
      <c r="D49" s="22">
        <f t="shared" si="6"/>
        <v>4.7533396553527432</v>
      </c>
      <c r="E49" s="25">
        <f t="shared" si="7"/>
        <v>2.0280148901763715</v>
      </c>
      <c r="F49" s="23">
        <f t="shared" si="8"/>
        <v>2.7253247651763717</v>
      </c>
      <c r="G49" s="24">
        <v>0.55000000000000004</v>
      </c>
      <c r="H49" s="25">
        <f t="shared" si="12"/>
        <v>3.7297450000410137</v>
      </c>
      <c r="I49" s="23">
        <f t="shared" si="10"/>
        <v>1.0235946553117294</v>
      </c>
      <c r="J49" s="21"/>
      <c r="K49" s="21"/>
      <c r="M49" s="36"/>
      <c r="N49" s="37"/>
    </row>
    <row r="50" spans="1:14" s="19" customFormat="1" ht="12.6" thickBot="1">
      <c r="A50" s="18" t="s">
        <v>55</v>
      </c>
      <c r="B50" s="27">
        <f>SUM(B35:B49)</f>
        <v>45147.452868766923</v>
      </c>
      <c r="C50" s="29">
        <f>SUM(C35:C49)</f>
        <v>4044.0563804411418</v>
      </c>
      <c r="D50" s="38">
        <f>SUM(D35:D49)</f>
        <v>49191.509249208066</v>
      </c>
      <c r="E50" s="29">
        <f>SUM(E35:E49)</f>
        <v>2022.0281902205709</v>
      </c>
      <c r="F50" s="27">
        <f>SUM(F35:F49)</f>
        <v>47169.481058987491</v>
      </c>
      <c r="G50" s="28" t="s">
        <v>13</v>
      </c>
      <c r="H50" s="27">
        <f>SUM(H35:H49)</f>
        <v>3972.9593164527037</v>
      </c>
      <c r="I50" s="27">
        <f>SUM(I35:I49)</f>
        <v>45218.549932755363</v>
      </c>
      <c r="J50" s="21"/>
      <c r="K50" s="21"/>
    </row>
    <row r="51" spans="1:14" s="40" customFormat="1" ht="12" thickTop="1">
      <c r="A51" s="30"/>
      <c r="B51" s="39"/>
      <c r="C51" s="34"/>
      <c r="D51" s="41"/>
      <c r="E51" s="34"/>
      <c r="F51" s="34"/>
      <c r="G51" s="33"/>
      <c r="H51" s="25"/>
      <c r="I51" s="34"/>
      <c r="J51" s="42"/>
      <c r="K51" s="42"/>
      <c r="L51" s="43"/>
      <c r="M51" s="44"/>
      <c r="N51" s="42"/>
    </row>
    <row r="52" spans="1:14" s="40" customFormat="1" ht="11.45">
      <c r="A52" s="30"/>
      <c r="B52" s="39"/>
      <c r="C52" s="34"/>
      <c r="D52" s="55"/>
      <c r="E52" s="34"/>
      <c r="F52" s="34"/>
      <c r="G52" s="33"/>
      <c r="H52" s="25"/>
      <c r="I52" s="34"/>
      <c r="J52" s="42"/>
      <c r="K52" s="42"/>
      <c r="L52" s="43"/>
      <c r="M52" s="44"/>
      <c r="N52" s="42"/>
    </row>
    <row r="53" spans="1:14" s="5" customFormat="1" ht="11.45">
      <c r="B53" s="45"/>
      <c r="C53" s="34"/>
      <c r="D53" s="46"/>
      <c r="E53" s="31"/>
      <c r="F53" s="47"/>
      <c r="G53" s="35"/>
      <c r="H53" s="25"/>
      <c r="I53" s="31"/>
      <c r="J53" s="37"/>
      <c r="K53" s="37"/>
      <c r="L53" s="48"/>
      <c r="M53" s="49"/>
    </row>
    <row r="54" spans="1:14" s="54" customFormat="1">
      <c r="A54" s="63" t="s">
        <v>36</v>
      </c>
      <c r="B54" s="53"/>
      <c r="C54" s="73"/>
      <c r="D54" s="53"/>
      <c r="E54" s="53"/>
    </row>
    <row r="55" spans="1:14">
      <c r="B55" s="57"/>
      <c r="C55" s="57"/>
      <c r="D55" s="57"/>
      <c r="E55" s="57"/>
      <c r="F55" s="57"/>
      <c r="G55" s="57"/>
      <c r="H55" s="51"/>
      <c r="I55" s="51"/>
    </row>
    <row r="56" spans="1:14">
      <c r="A56" s="60" t="s">
        <v>56</v>
      </c>
      <c r="E56" s="50"/>
      <c r="F56" s="51"/>
      <c r="G56" s="51"/>
      <c r="H56" s="51"/>
      <c r="I56" s="51"/>
    </row>
    <row r="57" spans="1:14">
      <c r="A57" s="56"/>
      <c r="E57" s="50"/>
      <c r="F57" s="51"/>
      <c r="G57" s="51"/>
      <c r="H57" s="51"/>
      <c r="I57" s="51"/>
    </row>
    <row r="58" spans="1:14">
      <c r="B58" s="61">
        <v>2022</v>
      </c>
      <c r="C58" s="74">
        <v>2023</v>
      </c>
      <c r="E58" s="50"/>
      <c r="F58" s="51"/>
      <c r="G58" s="51"/>
      <c r="H58" s="51"/>
      <c r="I58" s="51"/>
    </row>
    <row r="59" spans="1:14">
      <c r="A59" s="7" t="s">
        <v>57</v>
      </c>
      <c r="B59" s="64">
        <v>11446.954</v>
      </c>
      <c r="C59" s="64">
        <v>6480.8119999999999</v>
      </c>
      <c r="E59" s="65"/>
      <c r="F59" s="51"/>
      <c r="G59" s="51"/>
      <c r="H59" s="51"/>
      <c r="I59" s="51"/>
    </row>
    <row r="60" spans="1:14">
      <c r="A60" s="7"/>
      <c r="B60" s="64"/>
      <c r="C60" s="64"/>
      <c r="E60" s="50"/>
      <c r="F60" s="51"/>
      <c r="G60" s="51"/>
      <c r="H60" s="51"/>
      <c r="I60" s="51"/>
    </row>
    <row r="61" spans="1:14">
      <c r="A61" s="15" t="s">
        <v>58</v>
      </c>
      <c r="B61" s="64"/>
      <c r="C61" s="64"/>
      <c r="E61" s="50"/>
      <c r="F61" s="51"/>
      <c r="G61" s="51"/>
      <c r="H61" s="51"/>
      <c r="I61" s="51"/>
    </row>
    <row r="62" spans="1:14">
      <c r="A62" s="7" t="s">
        <v>59</v>
      </c>
      <c r="B62" s="64">
        <v>-951.74400000000003</v>
      </c>
      <c r="C62" s="64">
        <v>-1250.2940000000001</v>
      </c>
      <c r="E62" s="65"/>
      <c r="F62" s="51"/>
      <c r="G62" s="51"/>
      <c r="H62" s="51"/>
      <c r="I62" s="51"/>
    </row>
    <row r="63" spans="1:14">
      <c r="A63" s="7" t="s">
        <v>60</v>
      </c>
      <c r="B63" s="64">
        <v>-756.49436001556808</v>
      </c>
      <c r="C63" s="64">
        <v>-922.46195494438803</v>
      </c>
      <c r="E63" s="65"/>
      <c r="F63" s="51"/>
      <c r="G63" s="51"/>
      <c r="H63" s="51"/>
      <c r="I63" s="51"/>
    </row>
    <row r="64" spans="1:14">
      <c r="A64" s="7" t="s">
        <v>61</v>
      </c>
      <c r="B64" s="64">
        <v>-190</v>
      </c>
      <c r="C64" s="64">
        <v>-128</v>
      </c>
      <c r="E64" s="65"/>
      <c r="F64" s="51"/>
      <c r="G64" s="51"/>
      <c r="H64" s="51"/>
      <c r="I64" s="51"/>
    </row>
    <row r="65" spans="1:9">
      <c r="A65" s="7" t="s">
        <v>62</v>
      </c>
      <c r="B65" s="64">
        <v>-498.63931961911999</v>
      </c>
      <c r="C65" s="64">
        <v>-606.71118944350201</v>
      </c>
      <c r="E65" s="65"/>
      <c r="F65" s="51"/>
      <c r="G65" s="51"/>
      <c r="H65" s="51"/>
      <c r="I65" s="51"/>
    </row>
    <row r="66" spans="1:9">
      <c r="A66" s="7" t="s">
        <v>63</v>
      </c>
      <c r="B66" s="70">
        <v>270.288626700929</v>
      </c>
      <c r="C66" s="70">
        <v>470.71152482903301</v>
      </c>
      <c r="E66" s="65"/>
      <c r="F66" s="51"/>
      <c r="G66" s="51"/>
      <c r="H66" s="51"/>
      <c r="I66" s="51"/>
    </row>
    <row r="67" spans="1:9">
      <c r="A67" s="7"/>
      <c r="B67" s="64"/>
      <c r="C67" s="64"/>
      <c r="E67" s="50"/>
      <c r="F67" s="51"/>
      <c r="G67" s="51"/>
      <c r="H67" s="51"/>
      <c r="I67" s="51"/>
    </row>
    <row r="68" spans="1:9">
      <c r="A68" s="7" t="s">
        <v>64</v>
      </c>
      <c r="B68" s="64">
        <f>SUM(B59:B66)</f>
        <v>9320.3649470662403</v>
      </c>
      <c r="C68" s="64">
        <f>SUM(C59:C66)</f>
        <v>4044.0563804411431</v>
      </c>
      <c r="E68" s="50"/>
      <c r="F68" s="51"/>
      <c r="G68" s="51"/>
      <c r="H68" s="51"/>
      <c r="I68" s="51"/>
    </row>
    <row r="69" spans="1:9">
      <c r="E69" s="50"/>
      <c r="F69" s="51"/>
      <c r="G69" s="51"/>
      <c r="H69" s="51"/>
      <c r="I69" s="51"/>
    </row>
    <row r="70" spans="1:9">
      <c r="A70" s="56" t="s">
        <v>65</v>
      </c>
      <c r="E70" s="50"/>
      <c r="F70" s="51"/>
      <c r="G70" s="51"/>
      <c r="H70" s="51"/>
      <c r="I70" s="51"/>
    </row>
    <row r="71" spans="1:9">
      <c r="E71" s="50"/>
      <c r="F71" s="51"/>
      <c r="G71" s="51"/>
      <c r="H71" s="51"/>
      <c r="I71" s="51"/>
    </row>
    <row r="72" spans="1:9">
      <c r="E72" s="50"/>
      <c r="F72" s="51"/>
      <c r="G72" s="51"/>
      <c r="H72" s="51"/>
      <c r="I72" s="51"/>
    </row>
    <row r="73" spans="1:9">
      <c r="E73" s="50"/>
      <c r="F73" s="51"/>
      <c r="G73" s="51"/>
      <c r="H73" s="51"/>
    </row>
    <row r="74" spans="1:9">
      <c r="E74" s="12"/>
      <c r="F74" s="52"/>
      <c r="G74" s="51"/>
      <c r="H74" s="51"/>
    </row>
    <row r="75" spans="1:9">
      <c r="E75" s="50"/>
      <c r="F75" s="51"/>
      <c r="G75" s="51"/>
      <c r="H75" s="52"/>
    </row>
    <row r="76" spans="1:9">
      <c r="E76" s="50"/>
      <c r="F76" s="51"/>
      <c r="G76" s="51"/>
      <c r="H76" s="52"/>
    </row>
  </sheetData>
  <mergeCells count="7">
    <mergeCell ref="A7:I7"/>
    <mergeCell ref="A1:I1"/>
    <mergeCell ref="A2:I2"/>
    <mergeCell ref="A3:I3"/>
    <mergeCell ref="A4:I4"/>
    <mergeCell ref="A5:I5"/>
    <mergeCell ref="A6:I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39" ma:contentTypeDescription="Create a new document." ma:contentTypeScope="" ma:versionID="900077d55a8fdbaf2ed49e6ec75444d7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96617e47b93143180b504e06ead4af1d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WitnessApproved" minOccurs="0"/>
                <xsd:element ref="ns2:RAApproved" minOccurs="0"/>
                <xsd:element ref="ns2:Strategic" minOccurs="0"/>
                <xsd:element ref="ns2:MediaLengthInSeconds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RA" ma:index="21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22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23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24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25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26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D'ANDREA Frank"/>
              <xsd:enumeration value="RICHARDSON Joanne"/>
              <xsd:enumeration value="SMITH Jeffrey"/>
              <xsd:enumeration value="VETSIS Stephen"/>
            </xsd:restriction>
          </xsd:simpleType>
        </xsd:union>
      </xsd:simpleType>
    </xsd:element>
    <xsd:element name="Applicant" ma:index="27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</xsd:restriction>
          </xsd:simpleType>
        </xsd:union>
      </xsd:simpleType>
    </xsd:element>
    <xsd:element name="Applicant0" ma:index="28" nillable="true" ma:displayName="Applicant" ma:format="RadioButtons" ma:internalName="Applicant0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B2M Limited Partnership"/>
              <xsd:enumeration value="Canadian Niagara Power Inc."/>
              <xsd:enumeration value="Enersource"/>
              <xsd:enumeration value="Entegrus Powerlines Inc."/>
              <xsd:enumeration value="Great Lakes Power"/>
              <xsd:enumeration value="Hydro One Brampton"/>
              <xsd:enumeration value="Hydro One Remote Communities - HORCI"/>
              <xsd:enumeration value="Hydro One Sault Ste Marie Inc."/>
              <xsd:enumeration value="Hydro Ottawa"/>
              <xsd:enumeration value="Independent Electricity System Operator"/>
              <xsd:enumeration value="Niagara Peninsula Energy Inc. - NPEI"/>
              <xsd:enumeration value="Niagara Reinforcement Limited Partnership"/>
              <xsd:enumeration value="Ontario Power Authority - OPG"/>
              <xsd:enumeration value="Powerstream"/>
              <xsd:enumeration value="Toronto Hydro Electric System"/>
              <xsd:enumeration value="UCT, Inc. - NextBridge"/>
              <xsd:enumeration value="Veridian Connections"/>
              <xsd:enumeration value="Wataynikaneyap Power LP - WPLP"/>
              <xsd:enumeration value="Waterloo North Hydro Inc."/>
            </xsd:restriction>
          </xsd:simpleType>
        </xsd:union>
      </xsd:simpleType>
    </xsd:element>
    <xsd:element name="IssueDate" ma:index="29" nillable="true" ma:displayName="Issue Date" ma:format="DateOnly" ma:internalName="IssueDate">
      <xsd:simpleType>
        <xsd:restriction base="dms:DateTime"/>
      </xsd:simpleType>
    </xsd:element>
    <xsd:element name="DocumentType" ma:index="30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rgument-in-Chief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Notice of Proposal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  <xsd:enumeration value="Bi-annual Report"/>
          <xsd:enumeration value="Distribution System Plan"/>
          <xsd:enumeration value="Draft Rate Order"/>
          <xsd:enumeration value="Notice of Amendments"/>
          <xsd:enumeration value="Amended Licence"/>
          <xsd:enumeration value="Final Rate Order"/>
          <xsd:enumeration value="Conditions of Service - CoS"/>
          <xsd:enumeration value="Report"/>
        </xsd:restriction>
      </xsd:simpleType>
    </xsd:element>
    <xsd:element name="Docket" ma:index="31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32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Approved" ma:index="33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34" nillable="true" ma:displayName="RA Approved" ma:default="0" ma:format="Dropdown" ma:internalName="RAApproved">
      <xsd:simpleType>
        <xsd:restriction base="dms:Boolean"/>
      </xsd:simpleType>
    </xsd:element>
    <xsd:element name="Strategic" ma:index="35" nillable="true" ma:displayName="Strategic" ma:default="0" ma:format="Dropdown" ma:internalName="Strategic">
      <xsd:simpleType>
        <xsd:restriction base="dms:Boolean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Legal_x0020_Review" ma:index="37" nillable="true" ma:displayName="Legal Review" ma:default="1" ma:internalName="Legal_x0020_Review">
      <xsd:simpleType>
        <xsd:restriction base="dms:Boolean"/>
      </xsd:simpleType>
    </xsd:element>
    <xsd:element name="Formatted" ma:index="38" nillable="true" ma:displayName="Formatted" ma:default="0" ma:format="Dropdown" ma:internalName="Formatted">
      <xsd:simpleType>
        <xsd:restriction base="dms:Boolean"/>
      </xsd:simpleType>
    </xsd:element>
    <xsd:element name="PDF" ma:index="39" nillable="true" ma:displayName="PDF" ma:default="0" ma:format="Dropdown" ma:internalName="PDF">
      <xsd:simpleType>
        <xsd:restriction base="dms:Boolean"/>
      </xsd:simpleType>
    </xsd:element>
    <xsd:element name="Confidential" ma:index="4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4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42" nillable="true" ma:displayName="Witness" ma:format="Dropdown" ma:list="UserInfo" ma:SharePointGroup="0" ma:internalName="Witnes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/>
        <AccountId xsi:nil="true"/>
        <AccountType/>
      </UserInfo>
    </RA>
    <RAContact xmlns="7e651a3a-8d05-4ee0-9344-b668032e30e0" xsi:nil="true"/>
    <DraftReady xmlns="7e651a3a-8d05-4ee0-9344-b668032e30e0">Ready</DraftReady>
    <DocumentType xmlns="7e651a3a-8d05-4ee0-9344-b668032e30e0">Working Document</DocumentType>
    <Confidential xmlns="7e651a3a-8d05-4ee0-9344-b668032e30e0">false</Confidential>
    <RAApproved xmlns="7e651a3a-8d05-4ee0-9344-b668032e30e0">false</RAApproved>
    <Author0 xmlns="7e651a3a-8d05-4ee0-9344-b668032e30e0">
      <UserInfo>
        <DisplayName/>
        <AccountId xsi:nil="true"/>
        <AccountType/>
      </UserInfo>
    </Author0>
    <RADirectorApproved xmlns="7e651a3a-8d05-4ee0-9344-b668032e30e0">false</RADirectorApproved>
    <CaseNumber_x002f_DocketNumber xmlns="7e651a3a-8d05-4ee0-9344-b668032e30e0" xsi:nil="true"/>
    <Formatted xmlns="7e651a3a-8d05-4ee0-9344-b668032e30e0">false</Formatted>
    <Legal_x0020_Review xmlns="7e651a3a-8d05-4ee0-9344-b668032e30e0">true</Legal_x0020_Review>
    <PDF xmlns="7e651a3a-8d05-4ee0-9344-b668032e30e0">false</PDF>
    <TaxCatchAll xmlns="1f5e108a-442b-424d-88d6-fdac133e65d6" xsi:nil="true"/>
    <IssueDate xmlns="7e651a3a-8d05-4ee0-9344-b668032e30e0" xsi:nil="true"/>
    <Applicant xmlns="7e651a3a-8d05-4ee0-9344-b668032e30e0">Hydro One Networks Inc. - HONI</Applicant>
    <WitnessApproved xmlns="7e651a3a-8d05-4ee0-9344-b668032e30e0">false</WitnessApproved>
    <Strategic xmlns="7e651a3a-8d05-4ee0-9344-b668032e30e0">false</Strategic>
    <Witness xmlns="7e651a3a-8d05-4ee0-9344-b668032e30e0">
      <UserInfo>
        <DisplayName/>
        <AccountId xsi:nil="true"/>
        <AccountType/>
      </UserInfo>
    </Witness>
    <Docket xmlns="7e651a3a-8d05-4ee0-9344-b668032e30e0" xsi:nil="true"/>
    <Applicant0 xmlns="7e651a3a-8d05-4ee0-9344-b668032e30e0" xsi:nil="true"/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</documentManagement>
</p:properties>
</file>

<file path=customXml/itemProps1.xml><?xml version="1.0" encoding="utf-8"?>
<ds:datastoreItem xmlns:ds="http://schemas.openxmlformats.org/officeDocument/2006/customXml" ds:itemID="{9BC0E35C-583B-4E87-92DE-91DD6AB3147C}"/>
</file>

<file path=customXml/itemProps2.xml><?xml version="1.0" encoding="utf-8"?>
<ds:datastoreItem xmlns:ds="http://schemas.openxmlformats.org/officeDocument/2006/customXml" ds:itemID="{9EA51C1F-00A9-4243-97BB-1F4EC525D18D}"/>
</file>

<file path=customXml/itemProps3.xml><?xml version="1.0" encoding="utf-8"?>
<ds:datastoreItem xmlns:ds="http://schemas.openxmlformats.org/officeDocument/2006/customXml" ds:itemID="{E1B14D8C-0A6B-4C65-8113-9EC9B65569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Hydro One Inc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2022-2023 Tax Exhibit (Bridge and Test) - regulatory (Clean)</dc:title>
  <dc:subject/>
  <dc:creator>YAM Selma</dc:creator>
  <cp:keywords/>
  <dc:description/>
  <cp:lastModifiedBy>BUT Judy</cp:lastModifiedBy>
  <cp:revision/>
  <dcterms:created xsi:type="dcterms:W3CDTF">2022-07-07T15:03:59Z</dcterms:created>
  <dcterms:modified xsi:type="dcterms:W3CDTF">2023-01-25T20:00:59Z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_dlc_DocIdItemGuid">
    <vt:lpwstr>ae1f0b58-1915-4e13-a519-d6b6e8a122a2</vt:lpwstr>
  </property>
  <property fmtid="{D5CDD505-2E9C-101B-9397-08002B2CF9AE}" pid="4" name="MediaServiceImageTags">
    <vt:lpwstr/>
  </property>
</Properties>
</file>