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15" documentId="8_{9ECF1C7E-9849-4843-87AE-B08F25D54B9C}" xr6:coauthVersionLast="47" xr6:coauthVersionMax="47" xr10:uidLastSave="{17400196-B1E6-4F3A-9155-81352E4A24BB}"/>
  <bookViews>
    <workbookView xWindow="-28920" yWindow="-120" windowWidth="29040" windowHeight="15840" activeTab="2" xr2:uid="{56A23ABD-61CB-4109-9DDC-56E4C54C2688}"/>
  </bookViews>
  <sheets>
    <sheet name="6.1.1 Tbl 1" sheetId="1" r:id="rId1"/>
    <sheet name="6.1.2.4 Pg 14" sheetId="2" r:id="rId2"/>
    <sheet name="6.1.2.4 Pg 15" sheetId="3" r:id="rId3"/>
    <sheet name="6.1.2.4 Pg 16" sheetId="4" r:id="rId4"/>
    <sheet name="6.1.2.4 Pg 17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3" l="1"/>
  <c r="E27" i="3"/>
  <c r="E37" i="3"/>
  <c r="E38" i="3"/>
</calcChain>
</file>

<file path=xl/sharedStrings.xml><?xml version="1.0" encoding="utf-8"?>
<sst xmlns="http://schemas.openxmlformats.org/spreadsheetml/2006/main" count="162" uniqueCount="121">
  <si>
    <t>Table 1</t>
  </si>
  <si>
    <t>Summary of Revenue (Deficiency)/Sufficiency - EGI</t>
  </si>
  <si>
    <t>Line No</t>
  </si>
  <si>
    <t>Particulars ($ millions)</t>
  </si>
  <si>
    <t>Actual</t>
  </si>
  <si>
    <t>Bridge</t>
  </si>
  <si>
    <t>Test</t>
  </si>
  <si>
    <t>Revenue at Existing Rates</t>
  </si>
  <si>
    <t>Gas Sales, Transportation, and Storage</t>
  </si>
  <si>
    <t>Gas Costs</t>
  </si>
  <si>
    <t>Impact of (colder)/warmer weather (1)</t>
  </si>
  <si>
    <t>Revenue, weather normalized, net of Gas Costs</t>
  </si>
  <si>
    <t>Revenue Requirement</t>
  </si>
  <si>
    <t>Operating Costs</t>
  </si>
  <si>
    <t>Cost of Capital (2)</t>
  </si>
  <si>
    <t>Other Operating Revenues</t>
  </si>
  <si>
    <t>Income Taxes</t>
  </si>
  <si>
    <t>Taxes on Deficiency/(Sufficiency)</t>
  </si>
  <si>
    <t>Total Revenue Requirement</t>
  </si>
  <si>
    <t>Revenue Requirement, excluding Gas Costs</t>
  </si>
  <si>
    <t>(Deficiency)/Sufficiency</t>
  </si>
  <si>
    <t xml:space="preserve">(Deficiency)/Sufficiency, gross </t>
  </si>
  <si>
    <t xml:space="preserve">(Deficiency)/Sufficiency, weather normalized </t>
  </si>
  <si>
    <t xml:space="preserve">2024 Deficiency as % of 2024 Revenue Forecast (line 14/line 1) </t>
  </si>
  <si>
    <t>Average Annual Growth 2019-2023</t>
  </si>
  <si>
    <t>Revenue, weather normalized, net of gas costs (line 4)</t>
  </si>
  <si>
    <t>Revenue Requirement, excluding gas costs (line 12)</t>
  </si>
  <si>
    <t>Notes:</t>
  </si>
  <si>
    <t>(1)</t>
  </si>
  <si>
    <t>Financial impact of colder/warmer than normal weather.  2023 and 2024 forecasts are based on normal weather.</t>
  </si>
  <si>
    <t>(2)</t>
  </si>
  <si>
    <t>Cost of Capital amounts reflect the annual OEB-formula return on equity %s.  2023 and 2024 amounts reflect the 2022 OEB-formula equity %.</t>
  </si>
  <si>
    <t>2022 Actual - Calculation of Total Revenue (Deficiency)/Sufficiency</t>
  </si>
  <si>
    <t>Line No.</t>
  </si>
  <si>
    <t>Reference</t>
  </si>
  <si>
    <t>2022 Actual</t>
  </si>
  <si>
    <t>Cost of Capital</t>
  </si>
  <si>
    <t>Rate Base</t>
  </si>
  <si>
    <t>Exhibit 2 Tab 1 Schedule 1 Page 5</t>
  </si>
  <si>
    <t>Required Rate of Return</t>
  </si>
  <si>
    <t>Exhibit 5 Tab 2 Schedule 1 Attachment 4</t>
  </si>
  <si>
    <t>Required Return</t>
  </si>
  <si>
    <t>Cost of Service</t>
  </si>
  <si>
    <t>Exhibit 4 Tab 2 Schedule 1 Attachment 1</t>
  </si>
  <si>
    <t>Operations and Maintenance</t>
  </si>
  <si>
    <t>Exhibit 4 Tab 4 Schedule 1</t>
  </si>
  <si>
    <t>Depreciation and Amortization</t>
  </si>
  <si>
    <t>Exhibit 4 Tab 5 Schedule 1 Attachment 2</t>
  </si>
  <si>
    <t>Fixed Financing Costs</t>
  </si>
  <si>
    <t>Exhibit 5 Tab 2 Schedule 1</t>
  </si>
  <si>
    <t>Municipal and Other Taxes</t>
  </si>
  <si>
    <t>Exhibit 4 Tab 6 Schedule 2</t>
  </si>
  <si>
    <t>Total</t>
  </si>
  <si>
    <t>Miscellaneous Operating and Non-Operating Revenue</t>
  </si>
  <si>
    <t>Other Operating Revenue</t>
  </si>
  <si>
    <t>Exhibit 3 Tab 1 Schedule 1</t>
  </si>
  <si>
    <t>Other Income</t>
  </si>
  <si>
    <t>Income Taxes on Earnings</t>
  </si>
  <si>
    <t>Excluding Tax Shield</t>
  </si>
  <si>
    <t>Exhibit 4 Tab 6 Schedule 1 Attachment 1</t>
  </si>
  <si>
    <t>Tax Shield Provided by Interest Expense</t>
  </si>
  <si>
    <t>Taxes on (Deficiency)/Sufficiency</t>
  </si>
  <si>
    <t>Gross (Deficiency)/Sufficiency</t>
  </si>
  <si>
    <t>Exhibit 6 Tab 1 Schedule 1</t>
  </si>
  <si>
    <t>Net (Deficiency)/Sufficiency</t>
  </si>
  <si>
    <t>Gas Sales</t>
  </si>
  <si>
    <t>Exhibit 3 Tab 2 Schedule 1 Attachent 1</t>
  </si>
  <si>
    <t>Transmission, Compression &amp; Storage</t>
  </si>
  <si>
    <t>Exhibit 3 Tab 4 Schedule 1</t>
  </si>
  <si>
    <t>Total Revenue at Existing Rates</t>
  </si>
  <si>
    <t>Gross Revenue (Deficiency)/Sufficiency</t>
  </si>
  <si>
    <t>2022 Utility (Deficiency)/Sufficiency Calculation and Required Rate of Return - EGI</t>
  </si>
  <si>
    <t>Principal</t>
  </si>
  <si>
    <t>Component</t>
  </si>
  <si>
    <t>Cost Rate</t>
  </si>
  <si>
    <t>Return Component</t>
  </si>
  <si>
    <t>($ millions)</t>
  </si>
  <si>
    <t>(%)</t>
  </si>
  <si>
    <t>Particulars</t>
  </si>
  <si>
    <t>Estimate</t>
  </si>
  <si>
    <t>(a)</t>
  </si>
  <si>
    <t>(b)</t>
  </si>
  <si>
    <t>(c)</t>
  </si>
  <si>
    <t>(d) = (b x c)</t>
  </si>
  <si>
    <t>Debt</t>
  </si>
  <si>
    <t>Long and Medium Term Debt</t>
  </si>
  <si>
    <t>Short Term Debt</t>
  </si>
  <si>
    <t>Total Debt</t>
  </si>
  <si>
    <t>Common Equity</t>
  </si>
  <si>
    <t>Utility Income</t>
  </si>
  <si>
    <t>Indicated Rate of Return</t>
  </si>
  <si>
    <t>(Deficiency)/Sufficiency in Rate of Return</t>
  </si>
  <si>
    <t>Allowed Rate of Return</t>
  </si>
  <si>
    <t>Achieved Rate of Return on Equity</t>
  </si>
  <si>
    <t>(Deficiency)/Sufficiency In Common Equity Return</t>
  </si>
  <si>
    <t>2022 Net Utility Income - EGI</t>
  </si>
  <si>
    <t>Operating Income</t>
  </si>
  <si>
    <t>Gas Sales and Distribution</t>
  </si>
  <si>
    <t>Transportation</t>
  </si>
  <si>
    <t>Storage</t>
  </si>
  <si>
    <t>Total Operating Revenue</t>
  </si>
  <si>
    <t>Operating Cost</t>
  </si>
  <si>
    <t>Operation and Maintenance</t>
  </si>
  <si>
    <t>Depreciation and Amortization Expense</t>
  </si>
  <si>
    <t>Utility Income Before Income Taxes</t>
  </si>
  <si>
    <t>Income Tax Expense</t>
  </si>
  <si>
    <t>2022 Utility Rate Base - EGI</t>
  </si>
  <si>
    <t>Property, Plant and Equipment</t>
  </si>
  <si>
    <t>Gross Property, Plant and Equipment</t>
  </si>
  <si>
    <t>Accumulated Depreciation</t>
  </si>
  <si>
    <t>Net Property, Plant and Equipment</t>
  </si>
  <si>
    <t>Allowance for Working Capital</t>
  </si>
  <si>
    <t>Materials and Supplies</t>
  </si>
  <si>
    <t xml:space="preserve">Customer Security Deposits </t>
  </si>
  <si>
    <t>Prepaid Expenses</t>
  </si>
  <si>
    <t>ABC Receivable/(Payable)</t>
  </si>
  <si>
    <t>Balancing Gas</t>
  </si>
  <si>
    <t>Gas in Storage</t>
  </si>
  <si>
    <t xml:space="preserve">Working Cash Allowance </t>
  </si>
  <si>
    <t>Total Working Capital</t>
  </si>
  <si>
    <t>Utility Rate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</si>
</sst>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_);\(#,##0.0\)"/>
    <numFmt numFmtId="165" formatCode="0.0%"/>
    <numFmt numFmtId="166" formatCode="_(* #,##0.0_);_(* \(#,##0.0\);_(* &quot;-&quot;??_);_(@_)"/>
    <numFmt numFmtId="167" formatCode="0.000%"/>
    <numFmt numFmtId="168" formatCode="0.000"/>
    <numFmt numFmtId="169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top"/>
    </xf>
    <xf numFmtId="0" fontId="2" fillId="0" borderId="0" xfId="0" quotePrefix="1" applyFont="1" applyAlignment="1">
      <alignment horizontal="center" vertical="top"/>
    </xf>
    <xf numFmtId="3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10" fontId="2" fillId="0" borderId="0" xfId="2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 vertical="top"/>
    </xf>
    <xf numFmtId="165" fontId="4" fillId="0" borderId="0" xfId="2" applyNumberFormat="1" applyFont="1" applyFill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43" fontId="4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65" fontId="4" fillId="0" borderId="0" xfId="0" applyNumberFormat="1" applyFont="1" applyAlignment="1">
      <alignment vertical="top"/>
    </xf>
    <xf numFmtId="164" fontId="2" fillId="0" borderId="0" xfId="0" applyNumberFormat="1" applyFont="1" applyAlignment="1">
      <alignment horizontal="center"/>
    </xf>
    <xf numFmtId="166" fontId="2" fillId="0" borderId="1" xfId="1" applyNumberFormat="1" applyFont="1" applyFill="1" applyBorder="1" applyAlignment="1">
      <alignment horizontal="center"/>
    </xf>
    <xf numFmtId="166" fontId="2" fillId="0" borderId="2" xfId="1" applyNumberFormat="1" applyFont="1" applyFill="1" applyBorder="1" applyAlignment="1">
      <alignment horizontal="center"/>
    </xf>
    <xf numFmtId="166" fontId="2" fillId="0" borderId="0" xfId="1" applyNumberFormat="1" applyFont="1" applyFill="1" applyBorder="1" applyAlignment="1">
      <alignment horizontal="center"/>
    </xf>
    <xf numFmtId="166" fontId="2" fillId="0" borderId="3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167" fontId="2" fillId="0" borderId="0" xfId="0" applyNumberFormat="1" applyFont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69" fontId="2" fillId="0" borderId="4" xfId="0" applyNumberFormat="1" applyFont="1" applyBorder="1" applyAlignment="1">
      <alignment horizontal="center"/>
    </xf>
    <xf numFmtId="168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8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Continuous"/>
    </xf>
    <xf numFmtId="37" fontId="2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00EF2-D4CA-46CE-9F94-9CC4977DB88A}">
  <dimension ref="A4:J44"/>
  <sheetViews>
    <sheetView view="pageLayout" zoomScaleNormal="100" workbookViewId="0">
      <selection sqref="A1:XFD1"/>
    </sheetView>
  </sheetViews>
  <sheetFormatPr defaultColWidth="101.1796875" defaultRowHeight="12.5" x14ac:dyDescent="0.25"/>
  <cols>
    <col min="1" max="1" width="4.54296875" style="1" customWidth="1"/>
    <col min="2" max="2" width="1.1796875" style="1" customWidth="1"/>
    <col min="3" max="3" width="41.54296875" style="1" customWidth="1"/>
    <col min="4" max="4" width="1.1796875" style="1" customWidth="1"/>
    <col min="5" max="10" width="9.81640625" style="1" customWidth="1"/>
    <col min="11" max="11" width="25.81640625" style="1" customWidth="1"/>
    <col min="12" max="12" width="21.54296875" style="1" customWidth="1"/>
    <col min="13" max="16384" width="101.1796875" style="1"/>
  </cols>
  <sheetData>
    <row r="4" spans="1:10" s="3" customFormat="1" x14ac:dyDescent="0.25">
      <c r="A4" s="46" t="s">
        <v>0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s="3" customFormat="1" x14ac:dyDescent="0.25">
      <c r="A5" s="46" t="s">
        <v>1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s="3" customFormat="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0" s="3" customFormat="1" x14ac:dyDescent="0.25">
      <c r="A7" s="26"/>
      <c r="B7" s="26"/>
      <c r="C7" s="26"/>
      <c r="D7" s="26"/>
      <c r="E7" s="25">
        <v>2019</v>
      </c>
      <c r="F7" s="25">
        <v>2020</v>
      </c>
      <c r="G7" s="25">
        <v>2021</v>
      </c>
      <c r="H7" s="25">
        <v>2022</v>
      </c>
      <c r="I7" s="25">
        <v>2023</v>
      </c>
      <c r="J7" s="25">
        <v>2024</v>
      </c>
    </row>
    <row r="8" spans="1:10" s="2" customFormat="1" ht="24.65" customHeight="1" x14ac:dyDescent="0.25">
      <c r="A8" s="23" t="s">
        <v>2</v>
      </c>
      <c r="C8" s="24" t="s">
        <v>3</v>
      </c>
      <c r="E8" s="23" t="s">
        <v>4</v>
      </c>
      <c r="F8" s="23" t="s">
        <v>4</v>
      </c>
      <c r="G8" s="23" t="s">
        <v>4</v>
      </c>
      <c r="H8" s="23" t="s">
        <v>4</v>
      </c>
      <c r="I8" s="23" t="s">
        <v>5</v>
      </c>
      <c r="J8" s="23" t="s">
        <v>6</v>
      </c>
    </row>
    <row r="9" spans="1:10" x14ac:dyDescent="0.25">
      <c r="E9" s="7"/>
      <c r="F9" s="7"/>
      <c r="G9" s="7"/>
      <c r="H9" s="7"/>
      <c r="I9" s="7"/>
      <c r="J9" s="7"/>
    </row>
    <row r="10" spans="1:10" ht="12.75" customHeight="1" x14ac:dyDescent="0.25">
      <c r="C10" s="8" t="s">
        <v>7</v>
      </c>
      <c r="D10" s="8"/>
      <c r="E10" s="7"/>
      <c r="F10" s="7"/>
      <c r="G10" s="7"/>
      <c r="H10" s="7"/>
      <c r="I10" s="7"/>
      <c r="J10" s="7"/>
    </row>
    <row r="11" spans="1:10" ht="12.75" customHeight="1" x14ac:dyDescent="0.25"/>
    <row r="12" spans="1:10" ht="12.75" customHeight="1" x14ac:dyDescent="0.25">
      <c r="A12" s="7">
        <v>1</v>
      </c>
      <c r="C12" s="1" t="s">
        <v>8</v>
      </c>
      <c r="E12" s="21">
        <v>4779.7</v>
      </c>
      <c r="F12" s="21">
        <v>4266.7</v>
      </c>
      <c r="G12" s="21">
        <v>4628.6000000000004</v>
      </c>
      <c r="H12" s="21">
        <v>6317.1</v>
      </c>
      <c r="I12" s="21">
        <v>5810.1048611462584</v>
      </c>
      <c r="J12" s="21">
        <v>6016.3439321738379</v>
      </c>
    </row>
    <row r="13" spans="1:10" ht="12.75" customHeight="1" x14ac:dyDescent="0.25">
      <c r="A13" s="7">
        <v>2</v>
      </c>
      <c r="C13" s="1" t="s">
        <v>9</v>
      </c>
      <c r="E13" s="21">
        <v>-2265.3000000000002</v>
      </c>
      <c r="F13" s="21">
        <v>-1781.3</v>
      </c>
      <c r="G13" s="21">
        <v>-2110.5369433699998</v>
      </c>
      <c r="H13" s="21">
        <v>-3630.3</v>
      </c>
      <c r="I13" s="21">
        <v>-3047.2545932410198</v>
      </c>
      <c r="J13" s="21">
        <v>-3228.0306091401799</v>
      </c>
    </row>
    <row r="14" spans="1:10" ht="12.75" customHeight="1" x14ac:dyDescent="0.25">
      <c r="A14" s="7">
        <v>3</v>
      </c>
      <c r="C14" s="1" t="s">
        <v>10</v>
      </c>
      <c r="E14" s="19">
        <v>-67</v>
      </c>
      <c r="F14" s="19">
        <v>33</v>
      </c>
      <c r="G14" s="19">
        <v>55</v>
      </c>
      <c r="H14" s="19">
        <v>-17.2</v>
      </c>
      <c r="I14" s="19">
        <v>0</v>
      </c>
      <c r="J14" s="19">
        <v>0</v>
      </c>
    </row>
    <row r="15" spans="1:10" ht="12.75" customHeight="1" x14ac:dyDescent="0.25">
      <c r="A15" s="7">
        <v>4</v>
      </c>
      <c r="C15" s="1" t="s">
        <v>11</v>
      </c>
      <c r="E15" s="22">
        <v>2447.3999999999996</v>
      </c>
      <c r="F15" s="22">
        <v>2518.3999999999996</v>
      </c>
      <c r="G15" s="22">
        <v>2573.0630566300006</v>
      </c>
      <c r="H15" s="22">
        <v>2669.6</v>
      </c>
      <c r="I15" s="22">
        <v>2762.8502679052385</v>
      </c>
      <c r="J15" s="22">
        <v>2788.313323033658</v>
      </c>
    </row>
    <row r="16" spans="1:10" ht="12.75" customHeight="1" x14ac:dyDescent="0.25">
      <c r="A16" s="7"/>
      <c r="E16" s="6"/>
      <c r="F16" s="6"/>
      <c r="G16" s="6"/>
      <c r="H16" s="6"/>
      <c r="I16" s="6"/>
      <c r="J16" s="6"/>
    </row>
    <row r="17" spans="1:10" ht="12.75" customHeight="1" x14ac:dyDescent="0.25">
      <c r="A17" s="7"/>
      <c r="C17" s="8" t="s">
        <v>12</v>
      </c>
      <c r="E17" s="6"/>
      <c r="F17" s="6"/>
      <c r="G17" s="6"/>
      <c r="H17" s="6"/>
      <c r="I17" s="6"/>
      <c r="J17" s="6"/>
    </row>
    <row r="18" spans="1:10" ht="12.75" customHeight="1" x14ac:dyDescent="0.25">
      <c r="A18" s="7"/>
      <c r="E18" s="6"/>
      <c r="F18" s="6"/>
      <c r="G18" s="6"/>
      <c r="H18" s="6"/>
      <c r="I18" s="6"/>
      <c r="J18" s="6"/>
    </row>
    <row r="19" spans="1:10" ht="12.75" customHeight="1" x14ac:dyDescent="0.25">
      <c r="A19" s="7">
        <v>5</v>
      </c>
      <c r="C19" s="1" t="s">
        <v>13</v>
      </c>
      <c r="E19" s="21">
        <v>3907.7</v>
      </c>
      <c r="F19" s="21">
        <v>3477.8</v>
      </c>
      <c r="G19" s="21">
        <v>3794.2</v>
      </c>
      <c r="H19" s="21">
        <v>5409</v>
      </c>
      <c r="I19" s="21">
        <v>4920.7894901580066</v>
      </c>
      <c r="J19" s="21">
        <v>5297.2147480205758</v>
      </c>
    </row>
    <row r="20" spans="1:10" ht="12.75" customHeight="1" x14ac:dyDescent="0.25">
      <c r="A20" s="7">
        <v>6</v>
      </c>
      <c r="C20" s="1" t="s">
        <v>14</v>
      </c>
      <c r="E20" s="21">
        <v>789.23786770614959</v>
      </c>
      <c r="F20" s="21">
        <v>792.31903493740572</v>
      </c>
      <c r="G20" s="21">
        <v>800.2</v>
      </c>
      <c r="H20" s="21">
        <v>882.8</v>
      </c>
      <c r="I20" s="21">
        <v>901.51521570998284</v>
      </c>
      <c r="J20" s="21">
        <v>955.77128386279105</v>
      </c>
    </row>
    <row r="21" spans="1:10" ht="12.75" customHeight="1" x14ac:dyDescent="0.25">
      <c r="A21" s="7">
        <v>7</v>
      </c>
      <c r="C21" s="1" t="s">
        <v>15</v>
      </c>
      <c r="E21" s="21">
        <v>-47.8</v>
      </c>
      <c r="F21" s="21">
        <v>-52.2</v>
      </c>
      <c r="G21" s="21">
        <v>-50</v>
      </c>
      <c r="H21" s="21">
        <v>-51.5</v>
      </c>
      <c r="I21" s="21">
        <v>-63.235617607380561</v>
      </c>
      <c r="J21" s="21">
        <v>-64.279665700703788</v>
      </c>
    </row>
    <row r="22" spans="1:10" ht="12.75" customHeight="1" x14ac:dyDescent="0.25">
      <c r="A22" s="7">
        <v>8</v>
      </c>
      <c r="C22" s="1" t="s">
        <v>16</v>
      </c>
      <c r="E22" s="21">
        <v>59.89413024172562</v>
      </c>
      <c r="F22" s="21">
        <v>39.173530270681624</v>
      </c>
      <c r="G22" s="21">
        <v>41.8</v>
      </c>
      <c r="H22" s="21">
        <v>38</v>
      </c>
      <c r="I22" s="21">
        <v>41.547861080637247</v>
      </c>
      <c r="J22" s="21">
        <v>43.811675821282165</v>
      </c>
    </row>
    <row r="23" spans="1:10" ht="12.75" customHeight="1" x14ac:dyDescent="0.25">
      <c r="A23" s="7">
        <v>9</v>
      </c>
      <c r="C23" s="1" t="s">
        <v>17</v>
      </c>
      <c r="E23" s="21">
        <v>-25.488644101243935</v>
      </c>
      <c r="F23" s="21">
        <v>-3.461224489795919</v>
      </c>
      <c r="G23" s="21">
        <v>-15.3</v>
      </c>
      <c r="H23" s="21">
        <v>-14</v>
      </c>
      <c r="I23" s="21">
        <v>-3.4208117392219819</v>
      </c>
      <c r="J23" s="21">
        <v>77.942182404051977</v>
      </c>
    </row>
    <row r="24" spans="1:10" ht="12.75" customHeight="1" x14ac:dyDescent="0.25">
      <c r="A24" s="7">
        <v>10</v>
      </c>
      <c r="C24" s="1" t="s">
        <v>18</v>
      </c>
      <c r="E24" s="20">
        <v>4683.5433538466305</v>
      </c>
      <c r="F24" s="20">
        <v>4253.6313407182915</v>
      </c>
      <c r="G24" s="20">
        <v>4570.8999999999996</v>
      </c>
      <c r="H24" s="20">
        <v>6264.3</v>
      </c>
      <c r="I24" s="20">
        <v>5797.1961376020245</v>
      </c>
      <c r="J24" s="20">
        <v>6310.460224407997</v>
      </c>
    </row>
    <row r="25" spans="1:10" ht="12.75" customHeight="1" x14ac:dyDescent="0.25">
      <c r="A25" s="7">
        <v>11</v>
      </c>
      <c r="C25" s="1" t="s">
        <v>9</v>
      </c>
      <c r="E25" s="19">
        <v>-2265.3000000000002</v>
      </c>
      <c r="F25" s="19">
        <v>-1781.3</v>
      </c>
      <c r="G25" s="19">
        <v>-2110.5369433699998</v>
      </c>
      <c r="H25" s="19">
        <v>-3630.3</v>
      </c>
      <c r="I25" s="19">
        <v>-3047.2545932410198</v>
      </c>
      <c r="J25" s="19">
        <v>-3228.0306091401799</v>
      </c>
    </row>
    <row r="26" spans="1:10" ht="12.75" customHeight="1" x14ac:dyDescent="0.25">
      <c r="A26" s="7">
        <v>12</v>
      </c>
      <c r="C26" s="1" t="s">
        <v>19</v>
      </c>
      <c r="E26" s="19">
        <v>2418.2433538466303</v>
      </c>
      <c r="F26" s="19">
        <v>2472.3313407182914</v>
      </c>
      <c r="G26" s="19">
        <v>2460.3630566299998</v>
      </c>
      <c r="H26" s="19">
        <v>2634</v>
      </c>
      <c r="I26" s="19">
        <v>2749.9415443610046</v>
      </c>
      <c r="J26" s="19">
        <v>3082.4296152678171</v>
      </c>
    </row>
    <row r="27" spans="1:10" ht="12.75" customHeight="1" x14ac:dyDescent="0.25">
      <c r="A27" s="7"/>
      <c r="C27" s="8"/>
      <c r="E27" s="18"/>
      <c r="F27" s="18"/>
      <c r="G27" s="18"/>
      <c r="H27" s="18"/>
      <c r="I27" s="18"/>
      <c r="J27" s="18"/>
    </row>
    <row r="28" spans="1:10" ht="12.75" customHeight="1" x14ac:dyDescent="0.25">
      <c r="A28" s="7"/>
      <c r="C28" s="8" t="s">
        <v>20</v>
      </c>
      <c r="E28" s="18"/>
      <c r="F28" s="9"/>
      <c r="G28" s="9"/>
      <c r="H28" s="9"/>
      <c r="I28" s="9"/>
      <c r="J28" s="18"/>
    </row>
    <row r="29" spans="1:10" ht="12.75" customHeight="1" x14ac:dyDescent="0.25">
      <c r="A29" s="7"/>
      <c r="C29" s="8"/>
      <c r="E29" s="18"/>
      <c r="F29" s="18"/>
      <c r="G29" s="18"/>
      <c r="H29" s="18"/>
      <c r="I29" s="18"/>
      <c r="J29" s="18"/>
    </row>
    <row r="30" spans="1:10" ht="12.75" customHeight="1" x14ac:dyDescent="0.25">
      <c r="A30" s="7">
        <v>13</v>
      </c>
      <c r="C30" s="1" t="s">
        <v>21</v>
      </c>
      <c r="E30" s="18">
        <v>96.156646153369365</v>
      </c>
      <c r="F30" s="18">
        <v>13.068659281708278</v>
      </c>
      <c r="G30" s="18">
        <v>57.700000000000728</v>
      </c>
      <c r="H30" s="18">
        <v>52.800000000000182</v>
      </c>
      <c r="I30" s="18">
        <v>12.908723544233908</v>
      </c>
      <c r="J30" s="18">
        <v>-294.11629223415912</v>
      </c>
    </row>
    <row r="31" spans="1:10" ht="12.75" customHeight="1" x14ac:dyDescent="0.25">
      <c r="A31" s="16">
        <v>14</v>
      </c>
      <c r="C31" s="2" t="s">
        <v>22</v>
      </c>
      <c r="E31" s="10">
        <v>29.156646153369365</v>
      </c>
      <c r="F31" s="10">
        <v>46.068659281708278</v>
      </c>
      <c r="G31" s="10">
        <v>112.70000000000073</v>
      </c>
      <c r="H31" s="10">
        <v>35.600000000000364</v>
      </c>
      <c r="I31" s="10">
        <v>12.908723544233908</v>
      </c>
      <c r="J31" s="10">
        <v>-294.11629223415912</v>
      </c>
    </row>
    <row r="32" spans="1:10" ht="12.75" customHeight="1" x14ac:dyDescent="0.25">
      <c r="A32" s="13">
        <v>15</v>
      </c>
      <c r="B32" s="12"/>
      <c r="C32" s="12" t="s">
        <v>23</v>
      </c>
      <c r="D32" s="12"/>
      <c r="E32" s="12"/>
      <c r="G32" s="18"/>
      <c r="H32" s="18"/>
      <c r="I32" s="18"/>
      <c r="J32" s="17">
        <v>4.888621653780495E-2</v>
      </c>
    </row>
    <row r="33" spans="1:10" ht="12.75" customHeight="1" x14ac:dyDescent="0.25">
      <c r="A33" s="16"/>
      <c r="C33" s="2"/>
      <c r="E33" s="10"/>
      <c r="F33" s="10"/>
      <c r="G33" s="10"/>
      <c r="H33" s="10"/>
      <c r="I33" s="10"/>
      <c r="J33" s="10"/>
    </row>
    <row r="34" spans="1:10" ht="12.75" customHeight="1" x14ac:dyDescent="0.25">
      <c r="A34" s="13"/>
      <c r="B34" s="12"/>
      <c r="C34" s="15" t="s">
        <v>24</v>
      </c>
      <c r="D34" s="12"/>
      <c r="E34" s="14"/>
      <c r="F34" s="11"/>
      <c r="G34" s="10"/>
      <c r="H34" s="10"/>
      <c r="I34" s="10"/>
      <c r="J34" s="10"/>
    </row>
    <row r="35" spans="1:10" ht="12.75" customHeight="1" x14ac:dyDescent="0.25">
      <c r="A35" s="13"/>
      <c r="B35" s="12"/>
      <c r="C35" s="15"/>
      <c r="D35" s="12"/>
      <c r="E35" s="14"/>
      <c r="F35" s="11"/>
      <c r="G35" s="10"/>
      <c r="H35" s="10"/>
      <c r="I35" s="10"/>
      <c r="J35" s="10"/>
    </row>
    <row r="36" spans="1:10" ht="12.75" customHeight="1" x14ac:dyDescent="0.25">
      <c r="A36" s="13">
        <v>16</v>
      </c>
      <c r="B36" s="12"/>
      <c r="C36" s="12" t="s">
        <v>25</v>
      </c>
      <c r="D36" s="12"/>
      <c r="E36" s="12"/>
      <c r="G36" s="10"/>
      <c r="H36" s="10"/>
      <c r="I36" s="10"/>
      <c r="J36" s="11">
        <v>3.0808722829524758E-2</v>
      </c>
    </row>
    <row r="37" spans="1:10" ht="12.75" customHeight="1" x14ac:dyDescent="0.25">
      <c r="A37" s="13">
        <v>17</v>
      </c>
      <c r="B37" s="12"/>
      <c r="C37" s="12" t="s">
        <v>26</v>
      </c>
      <c r="D37" s="12"/>
      <c r="E37" s="12"/>
      <c r="G37" s="10"/>
      <c r="H37" s="10"/>
      <c r="I37" s="10"/>
      <c r="J37" s="11">
        <v>2.6608096575587006E-2</v>
      </c>
    </row>
    <row r="38" spans="1:10" ht="12.75" customHeight="1" x14ac:dyDescent="0.25">
      <c r="A38" s="13"/>
      <c r="B38" s="12"/>
      <c r="C38" s="12"/>
      <c r="D38" s="12"/>
      <c r="E38" s="12"/>
      <c r="F38" s="11"/>
      <c r="G38" s="10"/>
      <c r="H38" s="10"/>
      <c r="I38" s="10"/>
      <c r="J38" s="10"/>
    </row>
    <row r="39" spans="1:10" ht="12.75" customHeight="1" x14ac:dyDescent="0.25">
      <c r="A39" s="7"/>
      <c r="E39" s="6"/>
      <c r="F39" s="6"/>
      <c r="G39" s="6"/>
      <c r="H39" s="6"/>
      <c r="I39" s="6"/>
      <c r="J39" s="9"/>
    </row>
    <row r="40" spans="1:10" x14ac:dyDescent="0.25">
      <c r="A40" s="8" t="s">
        <v>27</v>
      </c>
      <c r="E40" s="7"/>
      <c r="G40" s="6"/>
      <c r="H40" s="6"/>
      <c r="I40" s="6"/>
      <c r="J40" s="6"/>
    </row>
    <row r="41" spans="1:10" s="3" customFormat="1" ht="14.5" customHeight="1" x14ac:dyDescent="0.25">
      <c r="A41" s="5" t="s">
        <v>28</v>
      </c>
      <c r="B41" s="1"/>
      <c r="C41" s="47" t="s">
        <v>29</v>
      </c>
      <c r="D41" s="47"/>
      <c r="E41" s="47"/>
      <c r="F41" s="47"/>
      <c r="G41" s="47"/>
      <c r="H41" s="47"/>
      <c r="I41" s="47"/>
      <c r="J41" s="47"/>
    </row>
    <row r="42" spans="1:10" ht="27" customHeight="1" x14ac:dyDescent="0.25">
      <c r="A42" s="4" t="s">
        <v>30</v>
      </c>
      <c r="C42" s="47" t="s">
        <v>31</v>
      </c>
      <c r="D42" s="47"/>
      <c r="E42" s="47"/>
      <c r="F42" s="47"/>
      <c r="G42" s="47"/>
      <c r="H42" s="47"/>
      <c r="I42" s="47"/>
      <c r="J42" s="47"/>
    </row>
    <row r="43" spans="1:10" s="3" customForma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s="2" customForma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</sheetData>
  <mergeCells count="4">
    <mergeCell ref="A4:J4"/>
    <mergeCell ref="A5:J5"/>
    <mergeCell ref="C41:J41"/>
    <mergeCell ref="C42:J42"/>
  </mergeCells>
  <pageMargins left="0.7" right="0.7" top="0.75" bottom="0.75" header="0.3" footer="0.3"/>
  <pageSetup scale="84" orientation="portrait" r:id="rId1"/>
  <headerFooter>
    <oddHeader xml:space="preserve">&amp;R&amp;"Arial,Regular"&amp;10Filed: 2023-03-08
EB-2022-0200
Exhibit I.6.1-VECC-61
Attachment 1
Page &amp;P of &amp;N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AAC66-D893-45E3-8E02-5C4AF253D371}">
  <dimension ref="A6:G62"/>
  <sheetViews>
    <sheetView view="pageLayout" zoomScaleNormal="100" workbookViewId="0">
      <selection activeCell="A2" sqref="A2:J2"/>
    </sheetView>
  </sheetViews>
  <sheetFormatPr defaultColWidth="92" defaultRowHeight="12.5" x14ac:dyDescent="0.25"/>
  <cols>
    <col min="1" max="1" width="5.81640625" style="1" bestFit="1" customWidth="1"/>
    <col min="2" max="2" width="1.1796875" style="1" customWidth="1"/>
    <col min="3" max="3" width="43.81640625" style="1" customWidth="1"/>
    <col min="4" max="4" width="1.26953125" style="1" customWidth="1"/>
    <col min="5" max="5" width="33" style="3" customWidth="1"/>
    <col min="6" max="6" width="1.1796875" style="1" customWidth="1"/>
    <col min="7" max="7" width="13.81640625" style="1" customWidth="1"/>
    <col min="8" max="16384" width="92" style="1"/>
  </cols>
  <sheetData>
    <row r="6" spans="1:7" s="3" customFormat="1" x14ac:dyDescent="0.25">
      <c r="A6" s="46" t="s">
        <v>32</v>
      </c>
      <c r="B6" s="46"/>
      <c r="C6" s="46"/>
      <c r="D6" s="46"/>
      <c r="E6" s="46"/>
      <c r="F6" s="46"/>
      <c r="G6" s="46"/>
    </row>
    <row r="7" spans="1:7" s="3" customFormat="1" x14ac:dyDescent="0.25">
      <c r="A7" s="26"/>
      <c r="B7" s="26"/>
      <c r="C7" s="26"/>
      <c r="D7" s="26"/>
      <c r="E7" s="32"/>
      <c r="F7" s="26"/>
      <c r="G7" s="26"/>
    </row>
    <row r="8" spans="1:7" s="2" customFormat="1" ht="25" x14ac:dyDescent="0.25">
      <c r="A8" s="23" t="s">
        <v>33</v>
      </c>
      <c r="C8" s="24" t="s">
        <v>3</v>
      </c>
      <c r="E8" s="33" t="s">
        <v>34</v>
      </c>
      <c r="G8" s="23" t="s">
        <v>35</v>
      </c>
    </row>
    <row r="9" spans="1:7" x14ac:dyDescent="0.25">
      <c r="G9" s="7"/>
    </row>
    <row r="10" spans="1:7" x14ac:dyDescent="0.25">
      <c r="C10" s="8" t="s">
        <v>36</v>
      </c>
      <c r="D10" s="8"/>
      <c r="E10" s="32"/>
      <c r="G10" s="7"/>
    </row>
    <row r="12" spans="1:7" x14ac:dyDescent="0.25">
      <c r="A12" s="7">
        <v>1</v>
      </c>
      <c r="C12" s="1" t="s">
        <v>37</v>
      </c>
      <c r="E12" s="3" t="s">
        <v>38</v>
      </c>
      <c r="G12" s="18">
        <v>15381.3</v>
      </c>
    </row>
    <row r="13" spans="1:7" x14ac:dyDescent="0.25">
      <c r="A13" s="7">
        <v>2</v>
      </c>
      <c r="C13" s="1" t="s">
        <v>39</v>
      </c>
      <c r="E13" s="3" t="s">
        <v>40</v>
      </c>
      <c r="G13" s="9">
        <v>5.7393920138135837E-2</v>
      </c>
    </row>
    <row r="14" spans="1:7" x14ac:dyDescent="0.25">
      <c r="A14" s="7">
        <v>3</v>
      </c>
      <c r="C14" s="1" t="s">
        <v>41</v>
      </c>
      <c r="G14" s="30">
        <v>882.79290998727708</v>
      </c>
    </row>
    <row r="15" spans="1:7" x14ac:dyDescent="0.25">
      <c r="A15" s="7"/>
      <c r="G15" s="6"/>
    </row>
    <row r="16" spans="1:7" x14ac:dyDescent="0.25">
      <c r="A16" s="7"/>
      <c r="C16" s="8" t="s">
        <v>42</v>
      </c>
      <c r="G16" s="6"/>
    </row>
    <row r="17" spans="1:7" x14ac:dyDescent="0.25">
      <c r="A17" s="7"/>
      <c r="G17" s="6"/>
    </row>
    <row r="18" spans="1:7" x14ac:dyDescent="0.25">
      <c r="A18" s="7">
        <v>4</v>
      </c>
      <c r="C18" s="1" t="s">
        <v>9</v>
      </c>
      <c r="E18" s="3" t="s">
        <v>43</v>
      </c>
      <c r="G18" s="18">
        <v>3630.2590683104572</v>
      </c>
    </row>
    <row r="19" spans="1:7" x14ac:dyDescent="0.25">
      <c r="A19" s="7">
        <v>5</v>
      </c>
      <c r="C19" s="1" t="s">
        <v>44</v>
      </c>
      <c r="E19" s="3" t="s">
        <v>45</v>
      </c>
      <c r="G19" s="18">
        <v>1002.5626370783342</v>
      </c>
    </row>
    <row r="20" spans="1:7" x14ac:dyDescent="0.25">
      <c r="A20" s="7">
        <v>6</v>
      </c>
      <c r="C20" s="1" t="s">
        <v>46</v>
      </c>
      <c r="E20" s="3" t="s">
        <v>47</v>
      </c>
      <c r="G20" s="18">
        <v>653.08531239965009</v>
      </c>
    </row>
    <row r="21" spans="1:7" x14ac:dyDescent="0.25">
      <c r="A21" s="7">
        <v>7</v>
      </c>
      <c r="C21" s="1" t="s">
        <v>48</v>
      </c>
      <c r="E21" s="3" t="s">
        <v>49</v>
      </c>
      <c r="G21" s="18">
        <v>4.5982177000000002</v>
      </c>
    </row>
    <row r="22" spans="1:7" x14ac:dyDescent="0.25">
      <c r="A22" s="7">
        <v>8</v>
      </c>
      <c r="C22" s="1" t="s">
        <v>50</v>
      </c>
      <c r="E22" s="3" t="s">
        <v>51</v>
      </c>
      <c r="G22" s="18">
        <v>118.49554253176393</v>
      </c>
    </row>
    <row r="23" spans="1:7" x14ac:dyDescent="0.25">
      <c r="A23" s="7">
        <v>9</v>
      </c>
      <c r="C23" s="1" t="s">
        <v>52</v>
      </c>
      <c r="G23" s="30">
        <v>5409.000778020205</v>
      </c>
    </row>
    <row r="24" spans="1:7" x14ac:dyDescent="0.25">
      <c r="A24" s="7"/>
      <c r="G24" s="6"/>
    </row>
    <row r="25" spans="1:7" x14ac:dyDescent="0.25">
      <c r="A25" s="7"/>
      <c r="C25" s="8" t="s">
        <v>53</v>
      </c>
      <c r="G25" s="6"/>
    </row>
    <row r="26" spans="1:7" x14ac:dyDescent="0.25">
      <c r="A26" s="7"/>
      <c r="G26" s="6"/>
    </row>
    <row r="27" spans="1:7" x14ac:dyDescent="0.25">
      <c r="A27" s="7">
        <v>10</v>
      </c>
      <c r="C27" s="1" t="s">
        <v>54</v>
      </c>
      <c r="E27" s="3" t="s">
        <v>55</v>
      </c>
      <c r="G27" s="18">
        <v>-53.60798026949999</v>
      </c>
    </row>
    <row r="28" spans="1:7" x14ac:dyDescent="0.25">
      <c r="A28" s="7">
        <v>11</v>
      </c>
      <c r="C28" s="1" t="s">
        <v>56</v>
      </c>
      <c r="E28" s="3" t="s">
        <v>55</v>
      </c>
      <c r="G28" s="31">
        <v>2.0731640490199936</v>
      </c>
    </row>
    <row r="29" spans="1:7" x14ac:dyDescent="0.25">
      <c r="A29" s="7">
        <v>12</v>
      </c>
      <c r="C29" s="1" t="s">
        <v>52</v>
      </c>
      <c r="G29" s="30">
        <v>-51.534816220479996</v>
      </c>
    </row>
    <row r="30" spans="1:7" x14ac:dyDescent="0.25">
      <c r="A30" s="7"/>
      <c r="G30" s="6"/>
    </row>
    <row r="31" spans="1:7" x14ac:dyDescent="0.25">
      <c r="A31" s="7"/>
      <c r="C31" s="8" t="s">
        <v>57</v>
      </c>
      <c r="G31" s="6"/>
    </row>
    <row r="32" spans="1:7" x14ac:dyDescent="0.25">
      <c r="A32" s="7"/>
      <c r="C32" s="8"/>
      <c r="G32" s="6"/>
    </row>
    <row r="33" spans="1:7" x14ac:dyDescent="0.25">
      <c r="A33" s="7">
        <v>13</v>
      </c>
      <c r="C33" s="1" t="s">
        <v>58</v>
      </c>
      <c r="E33" s="3" t="s">
        <v>59</v>
      </c>
      <c r="G33" s="18">
        <v>144.86246865666843</v>
      </c>
    </row>
    <row r="34" spans="1:7" x14ac:dyDescent="0.25">
      <c r="A34" s="7">
        <v>14</v>
      </c>
      <c r="C34" s="1" t="s">
        <v>60</v>
      </c>
      <c r="E34" s="3" t="s">
        <v>59</v>
      </c>
      <c r="G34" s="18">
        <v>-106.86538571622545</v>
      </c>
    </row>
    <row r="35" spans="1:7" x14ac:dyDescent="0.25">
      <c r="A35" s="7">
        <v>15</v>
      </c>
      <c r="C35" s="1" t="s">
        <v>52</v>
      </c>
      <c r="G35" s="30">
        <v>37.997082940442979</v>
      </c>
    </row>
    <row r="36" spans="1:7" x14ac:dyDescent="0.25">
      <c r="A36" s="7"/>
      <c r="C36" s="8"/>
      <c r="G36" s="6"/>
    </row>
    <row r="37" spans="1:7" x14ac:dyDescent="0.25">
      <c r="A37" s="7"/>
      <c r="C37" s="8" t="s">
        <v>61</v>
      </c>
      <c r="G37" s="6"/>
    </row>
    <row r="38" spans="1:7" x14ac:dyDescent="0.25">
      <c r="A38" s="7"/>
      <c r="C38" s="8"/>
      <c r="G38" s="18"/>
    </row>
    <row r="39" spans="1:7" x14ac:dyDescent="0.25">
      <c r="A39" s="7">
        <v>16</v>
      </c>
      <c r="C39" s="1" t="s">
        <v>62</v>
      </c>
      <c r="E39" s="3" t="s">
        <v>63</v>
      </c>
      <c r="G39" s="18">
        <v>52.835031211105594</v>
      </c>
    </row>
    <row r="40" spans="1:7" x14ac:dyDescent="0.25">
      <c r="A40" s="7">
        <v>17</v>
      </c>
      <c r="C40" s="1" t="s">
        <v>64</v>
      </c>
      <c r="E40" s="3" t="s">
        <v>63</v>
      </c>
      <c r="G40" s="18">
        <v>38.83374794016261</v>
      </c>
    </row>
    <row r="41" spans="1:7" x14ac:dyDescent="0.25">
      <c r="A41" s="7">
        <v>18</v>
      </c>
      <c r="C41" s="1" t="s">
        <v>52</v>
      </c>
      <c r="G41" s="30">
        <v>-14.001283270942984</v>
      </c>
    </row>
    <row r="42" spans="1:7" x14ac:dyDescent="0.25">
      <c r="A42" s="7"/>
      <c r="C42" s="8"/>
      <c r="G42" s="18"/>
    </row>
    <row r="43" spans="1:7" ht="13" thickBot="1" x14ac:dyDescent="0.3">
      <c r="A43" s="7">
        <v>19</v>
      </c>
      <c r="C43" s="1" t="s">
        <v>12</v>
      </c>
      <c r="G43" s="29">
        <v>6264.2546714565024</v>
      </c>
    </row>
    <row r="44" spans="1:7" ht="13" thickTop="1" x14ac:dyDescent="0.25">
      <c r="A44" s="7"/>
      <c r="C44" s="8"/>
      <c r="G44" s="18"/>
    </row>
    <row r="45" spans="1:7" x14ac:dyDescent="0.25">
      <c r="A45" s="7"/>
      <c r="G45" s="18"/>
    </row>
    <row r="46" spans="1:7" x14ac:dyDescent="0.25">
      <c r="A46" s="7"/>
      <c r="C46" s="8" t="s">
        <v>7</v>
      </c>
      <c r="G46" s="18"/>
    </row>
    <row r="47" spans="1:7" x14ac:dyDescent="0.25">
      <c r="A47" s="7"/>
      <c r="G47" s="18"/>
    </row>
    <row r="48" spans="1:7" x14ac:dyDescent="0.25">
      <c r="A48" s="7">
        <v>20</v>
      </c>
      <c r="C48" s="1" t="s">
        <v>65</v>
      </c>
      <c r="D48" s="8"/>
      <c r="E48" s="3" t="s">
        <v>66</v>
      </c>
      <c r="G48" s="18">
        <v>6164.5421092699999</v>
      </c>
    </row>
    <row r="49" spans="1:7" x14ac:dyDescent="0.25">
      <c r="A49" s="7">
        <v>21</v>
      </c>
      <c r="C49" s="1" t="s">
        <v>67</v>
      </c>
      <c r="E49" s="3" t="s">
        <v>68</v>
      </c>
      <c r="G49" s="18">
        <v>152.5</v>
      </c>
    </row>
    <row r="50" spans="1:7" x14ac:dyDescent="0.25">
      <c r="A50" s="7"/>
      <c r="G50" s="18"/>
    </row>
    <row r="51" spans="1:7" ht="13" thickBot="1" x14ac:dyDescent="0.3">
      <c r="A51" s="7">
        <v>22</v>
      </c>
      <c r="C51" s="1" t="s">
        <v>69</v>
      </c>
      <c r="G51" s="29">
        <v>6317.0897026676066</v>
      </c>
    </row>
    <row r="52" spans="1:7" ht="13" thickTop="1" x14ac:dyDescent="0.25">
      <c r="A52" s="7"/>
      <c r="G52" s="6"/>
    </row>
    <row r="53" spans="1:7" x14ac:dyDescent="0.25">
      <c r="A53" s="7">
        <v>23</v>
      </c>
      <c r="C53" s="1" t="s">
        <v>70</v>
      </c>
      <c r="G53" s="18">
        <v>52.835031211104251</v>
      </c>
    </row>
    <row r="54" spans="1:7" x14ac:dyDescent="0.25">
      <c r="A54" s="7"/>
      <c r="G54" s="6"/>
    </row>
    <row r="55" spans="1:7" x14ac:dyDescent="0.25">
      <c r="A55" s="7"/>
      <c r="G55" s="6"/>
    </row>
    <row r="56" spans="1:7" x14ac:dyDescent="0.25">
      <c r="A56" s="7"/>
      <c r="G56" s="6"/>
    </row>
    <row r="57" spans="1:7" x14ac:dyDescent="0.25">
      <c r="A57" s="7"/>
      <c r="G57" s="6"/>
    </row>
    <row r="58" spans="1:7" x14ac:dyDescent="0.25">
      <c r="A58" s="7"/>
      <c r="G58" s="6"/>
    </row>
    <row r="59" spans="1:7" x14ac:dyDescent="0.25">
      <c r="A59" s="7"/>
      <c r="G59" s="6"/>
    </row>
    <row r="60" spans="1:7" x14ac:dyDescent="0.25">
      <c r="A60" s="7"/>
      <c r="G60" s="6"/>
    </row>
    <row r="61" spans="1:7" x14ac:dyDescent="0.25">
      <c r="A61" s="8"/>
    </row>
    <row r="62" spans="1:7" x14ac:dyDescent="0.25">
      <c r="A62" s="28"/>
    </row>
  </sheetData>
  <mergeCells count="1">
    <mergeCell ref="A6:G6"/>
  </mergeCells>
  <pageMargins left="0.7" right="0.7" top="0.75" bottom="0.75" header="0.3" footer="0.3"/>
  <pageSetup scale="84" orientation="portrait" r:id="rId1"/>
  <headerFooter>
    <oddHeader>&amp;R&amp;"Arial,Regular"&amp;10Filed: 2023-03-08
EB-2022-0200
Exhibit I.6.1-VECC-61
Attachment 1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654E8-AE3E-423C-97A4-3280E9CF1C12}">
  <dimension ref="A2:H41"/>
  <sheetViews>
    <sheetView tabSelected="1" view="pageLayout" zoomScaleNormal="100" workbookViewId="0">
      <selection activeCell="A2" sqref="A2:J2"/>
    </sheetView>
  </sheetViews>
  <sheetFormatPr defaultColWidth="101.1796875" defaultRowHeight="12.5" x14ac:dyDescent="0.25"/>
  <cols>
    <col min="1" max="1" width="5.81640625" style="1" bestFit="1" customWidth="1"/>
    <col min="2" max="2" width="1.1796875" style="1" customWidth="1"/>
    <col min="3" max="3" width="41" style="1" customWidth="1"/>
    <col min="4" max="4" width="1.1796875" style="1" customWidth="1"/>
    <col min="5" max="5" width="10.1796875" style="1" customWidth="1"/>
    <col min="6" max="6" width="11.1796875" style="7" customWidth="1"/>
    <col min="7" max="7" width="10.1796875" style="7" customWidth="1"/>
    <col min="8" max="8" width="10.54296875" style="7" customWidth="1"/>
    <col min="9" max="16384" width="101.1796875" style="1"/>
  </cols>
  <sheetData>
    <row r="2" spans="1:8" x14ac:dyDescent="0.25">
      <c r="A2" s="1">
        <v>38</v>
      </c>
    </row>
    <row r="6" spans="1:8" s="3" customFormat="1" x14ac:dyDescent="0.25">
      <c r="A6" s="26" t="s">
        <v>71</v>
      </c>
      <c r="B6" s="26"/>
      <c r="C6" s="26"/>
      <c r="D6" s="26"/>
      <c r="E6" s="26"/>
      <c r="F6" s="44"/>
      <c r="G6" s="44"/>
      <c r="H6" s="44"/>
    </row>
    <row r="8" spans="1:8" s="43" customFormat="1" ht="25.5" customHeight="1" x14ac:dyDescent="0.25">
      <c r="E8" s="42" t="s">
        <v>72</v>
      </c>
      <c r="F8" s="42" t="s">
        <v>73</v>
      </c>
      <c r="G8" s="42" t="s">
        <v>74</v>
      </c>
      <c r="H8" s="42" t="s">
        <v>75</v>
      </c>
    </row>
    <row r="9" spans="1:8" s="43" customFormat="1" x14ac:dyDescent="0.25">
      <c r="E9" s="42" t="s">
        <v>76</v>
      </c>
      <c r="F9" s="42" t="s">
        <v>77</v>
      </c>
      <c r="G9" s="42" t="s">
        <v>77</v>
      </c>
      <c r="H9" s="42" t="s">
        <v>77</v>
      </c>
    </row>
    <row r="10" spans="1:8" s="2" customFormat="1" ht="25" x14ac:dyDescent="0.25">
      <c r="A10" s="23" t="s">
        <v>33</v>
      </c>
      <c r="C10" s="24" t="s">
        <v>78</v>
      </c>
      <c r="E10" s="23" t="s">
        <v>79</v>
      </c>
      <c r="F10" s="23" t="s">
        <v>79</v>
      </c>
      <c r="G10" s="23" t="s">
        <v>79</v>
      </c>
      <c r="H10" s="23" t="s">
        <v>79</v>
      </c>
    </row>
    <row r="11" spans="1:8" s="2" customFormat="1" ht="13" customHeight="1" x14ac:dyDescent="0.25">
      <c r="A11" s="42"/>
      <c r="E11" s="42" t="s">
        <v>80</v>
      </c>
      <c r="F11" s="42" t="s">
        <v>81</v>
      </c>
      <c r="G11" s="42" t="s">
        <v>82</v>
      </c>
      <c r="H11" s="42" t="s">
        <v>83</v>
      </c>
    </row>
    <row r="12" spans="1:8" ht="13" customHeight="1" x14ac:dyDescent="0.25">
      <c r="E12" s="7"/>
    </row>
    <row r="13" spans="1:8" x14ac:dyDescent="0.25">
      <c r="C13" s="8" t="s">
        <v>84</v>
      </c>
      <c r="E13" s="7"/>
    </row>
    <row r="15" spans="1:8" x14ac:dyDescent="0.25">
      <c r="A15" s="7">
        <v>1</v>
      </c>
      <c r="C15" s="1" t="s">
        <v>85</v>
      </c>
      <c r="E15" s="18">
        <v>9049.8146412409696</v>
      </c>
      <c r="F15" s="39">
        <v>58.836487346936487</v>
      </c>
      <c r="G15" s="39">
        <v>4.2532551521945345</v>
      </c>
      <c r="H15" s="38">
        <v>2.5024659294538614</v>
      </c>
    </row>
    <row r="16" spans="1:8" x14ac:dyDescent="0.25">
      <c r="A16" s="7">
        <v>2</v>
      </c>
      <c r="C16" s="1" t="s">
        <v>86</v>
      </c>
      <c r="E16" s="18">
        <v>794.21519732109482</v>
      </c>
      <c r="F16" s="39">
        <v>5.1635126530635214</v>
      </c>
      <c r="G16" s="39">
        <v>2.3109478445632448</v>
      </c>
      <c r="H16" s="38">
        <v>0.11932608435972186</v>
      </c>
    </row>
    <row r="17" spans="1:8" x14ac:dyDescent="0.25">
      <c r="A17" s="7"/>
      <c r="E17" s="6"/>
    </row>
    <row r="18" spans="1:8" x14ac:dyDescent="0.25">
      <c r="A18" s="7">
        <v>3</v>
      </c>
      <c r="C18" s="1" t="s">
        <v>87</v>
      </c>
      <c r="E18" s="30">
        <v>9844.0298385620645</v>
      </c>
      <c r="F18" s="41">
        <v>64</v>
      </c>
      <c r="H18" s="40">
        <v>2.6217920138135833</v>
      </c>
    </row>
    <row r="19" spans="1:8" x14ac:dyDescent="0.25">
      <c r="A19" s="7"/>
      <c r="E19" s="6"/>
    </row>
    <row r="20" spans="1:8" x14ac:dyDescent="0.25">
      <c r="A20" s="7">
        <v>4</v>
      </c>
      <c r="C20" s="8" t="s">
        <v>88</v>
      </c>
      <c r="E20" s="18">
        <v>5537.2667841911607</v>
      </c>
      <c r="F20" s="39">
        <v>36</v>
      </c>
      <c r="G20" s="39">
        <v>8.66</v>
      </c>
      <c r="H20" s="38">
        <v>3.1175999999999999</v>
      </c>
    </row>
    <row r="21" spans="1:8" x14ac:dyDescent="0.25">
      <c r="A21" s="7"/>
      <c r="E21" s="6"/>
    </row>
    <row r="22" spans="1:8" ht="13" thickBot="1" x14ac:dyDescent="0.3">
      <c r="A22" s="7">
        <v>6</v>
      </c>
      <c r="C22" s="1" t="s">
        <v>52</v>
      </c>
      <c r="E22" s="37">
        <v>15381.296622753225</v>
      </c>
      <c r="F22" s="36">
        <v>100</v>
      </c>
      <c r="H22" s="35">
        <v>5.7393920138135837</v>
      </c>
    </row>
    <row r="23" spans="1:8" ht="13" thickTop="1" x14ac:dyDescent="0.25">
      <c r="A23" s="7"/>
      <c r="E23" s="6"/>
    </row>
    <row r="24" spans="1:8" x14ac:dyDescent="0.25">
      <c r="A24" s="7">
        <v>7</v>
      </c>
      <c r="C24" s="1" t="s">
        <v>37</v>
      </c>
      <c r="E24" s="18">
        <v>15381.296622753225</v>
      </c>
    </row>
    <row r="25" spans="1:8" x14ac:dyDescent="0.25">
      <c r="A25" s="7">
        <v>8</v>
      </c>
      <c r="C25" s="1" t="s">
        <v>89</v>
      </c>
      <c r="E25" s="18">
        <v>921.62665792743962</v>
      </c>
    </row>
    <row r="26" spans="1:8" x14ac:dyDescent="0.25">
      <c r="A26" s="7">
        <v>9</v>
      </c>
      <c r="C26" s="1" t="s">
        <v>90</v>
      </c>
      <c r="E26" s="34">
        <f>599.186583895728%/100</f>
        <v>5.9918658389572797E-2</v>
      </c>
    </row>
    <row r="27" spans="1:8" x14ac:dyDescent="0.25">
      <c r="A27" s="7">
        <v>10</v>
      </c>
      <c r="C27" s="1" t="s">
        <v>91</v>
      </c>
      <c r="E27" s="34">
        <f>25.2473825143692%/100</f>
        <v>2.5247382514369198E-3</v>
      </c>
    </row>
    <row r="28" spans="1:8" x14ac:dyDescent="0.25">
      <c r="A28" s="7">
        <v>11</v>
      </c>
      <c r="C28" s="1" t="s">
        <v>64</v>
      </c>
      <c r="E28" s="18">
        <v>38.83374794016261</v>
      </c>
    </row>
    <row r="29" spans="1:8" x14ac:dyDescent="0.25">
      <c r="A29" s="7">
        <v>12</v>
      </c>
      <c r="C29" s="1" t="s">
        <v>62</v>
      </c>
      <c r="E29" s="18">
        <v>52.835031211105594</v>
      </c>
    </row>
    <row r="30" spans="1:8" x14ac:dyDescent="0.25">
      <c r="A30" s="7">
        <v>13</v>
      </c>
      <c r="C30" s="1" t="s">
        <v>7</v>
      </c>
      <c r="E30" s="18">
        <v>6317.0897026676066</v>
      </c>
    </row>
    <row r="31" spans="1:8" x14ac:dyDescent="0.25">
      <c r="A31" s="7">
        <v>14</v>
      </c>
      <c r="C31" s="1" t="s">
        <v>12</v>
      </c>
      <c r="E31" s="18">
        <v>6264.2546714565024</v>
      </c>
    </row>
    <row r="32" spans="1:8" x14ac:dyDescent="0.25">
      <c r="A32" s="7">
        <v>15</v>
      </c>
      <c r="C32" s="1" t="s">
        <v>70</v>
      </c>
      <c r="E32" s="18">
        <v>52.835000000000001</v>
      </c>
    </row>
    <row r="33" spans="1:5" x14ac:dyDescent="0.25">
      <c r="A33" s="7"/>
      <c r="E33" s="6"/>
    </row>
    <row r="34" spans="1:5" x14ac:dyDescent="0.25">
      <c r="A34" s="7"/>
      <c r="C34" s="8" t="s">
        <v>88</v>
      </c>
      <c r="E34" s="6"/>
    </row>
    <row r="35" spans="1:5" x14ac:dyDescent="0.25">
      <c r="A35" s="7"/>
      <c r="E35" s="6"/>
    </row>
    <row r="36" spans="1:5" x14ac:dyDescent="0.25">
      <c r="A36" s="7">
        <v>16</v>
      </c>
      <c r="C36" s="1" t="s">
        <v>92</v>
      </c>
      <c r="E36" s="34">
        <v>8.6599999999999996E-2</v>
      </c>
    </row>
    <row r="37" spans="1:5" x14ac:dyDescent="0.25">
      <c r="A37" s="7">
        <v>17</v>
      </c>
      <c r="C37" s="1" t="s">
        <v>93</v>
      </c>
      <c r="E37" s="34">
        <f>936.13161809547%/100</f>
        <v>9.3613161809546999E-2</v>
      </c>
    </row>
    <row r="38" spans="1:5" x14ac:dyDescent="0.25">
      <c r="A38" s="7">
        <v>18</v>
      </c>
      <c r="C38" s="1" t="s">
        <v>94</v>
      </c>
      <c r="E38" s="34">
        <f>70.1316180954702%/100</f>
        <v>7.0131618095470201E-3</v>
      </c>
    </row>
    <row r="40" spans="1:5" x14ac:dyDescent="0.25">
      <c r="A40" s="8"/>
    </row>
    <row r="41" spans="1:5" x14ac:dyDescent="0.25">
      <c r="A41" s="28"/>
    </row>
  </sheetData>
  <pageMargins left="0.7" right="0.7" top="0.75" bottom="0.75" header="0.3" footer="0.3"/>
  <pageSetup scale="84" orientation="portrait" r:id="rId1"/>
  <headerFooter>
    <oddHeader>&amp;R&amp;"Arial,Regular"&amp;10Filed: 2023-03-08
EB-2022-0200
Exhibit I.6.1-VECC-61
Attachment 1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1162C-B44A-4433-B094-720B258EDA8C}">
  <dimension ref="A6:E36"/>
  <sheetViews>
    <sheetView view="pageLayout" zoomScaleNormal="100" workbookViewId="0">
      <selection activeCell="A2" sqref="A2:J2"/>
    </sheetView>
  </sheetViews>
  <sheetFormatPr defaultColWidth="101.1796875" defaultRowHeight="12.5" x14ac:dyDescent="0.25"/>
  <cols>
    <col min="1" max="1" width="5.81640625" style="1" bestFit="1" customWidth="1"/>
    <col min="2" max="2" width="1.1796875" style="1" customWidth="1"/>
    <col min="3" max="3" width="47.81640625" style="1" customWidth="1"/>
    <col min="4" max="4" width="1.1796875" style="1" customWidth="1"/>
    <col min="5" max="5" width="14" style="1" customWidth="1"/>
    <col min="6" max="16384" width="101.1796875" style="1"/>
  </cols>
  <sheetData>
    <row r="6" spans="1:5" s="3" customFormat="1" x14ac:dyDescent="0.25">
      <c r="A6" s="26" t="s">
        <v>95</v>
      </c>
      <c r="B6" s="26"/>
      <c r="C6" s="26"/>
      <c r="D6" s="26"/>
      <c r="E6" s="26"/>
    </row>
    <row r="7" spans="1:5" s="3" customFormat="1" x14ac:dyDescent="0.25">
      <c r="A7" s="26"/>
      <c r="B7" s="26"/>
      <c r="C7" s="26"/>
      <c r="D7" s="26"/>
      <c r="E7" s="26"/>
    </row>
    <row r="8" spans="1:5" x14ac:dyDescent="0.25">
      <c r="E8" s="27">
        <v>2022</v>
      </c>
    </row>
    <row r="9" spans="1:5" s="2" customFormat="1" ht="25" x14ac:dyDescent="0.25">
      <c r="A9" s="23" t="s">
        <v>33</v>
      </c>
      <c r="C9" s="24" t="s">
        <v>3</v>
      </c>
      <c r="E9" s="23" t="s">
        <v>4</v>
      </c>
    </row>
    <row r="10" spans="1:5" x14ac:dyDescent="0.25">
      <c r="E10" s="7"/>
    </row>
    <row r="11" spans="1:5" x14ac:dyDescent="0.25">
      <c r="C11" s="8" t="s">
        <v>96</v>
      </c>
      <c r="E11" s="7"/>
    </row>
    <row r="13" spans="1:5" x14ac:dyDescent="0.25">
      <c r="A13" s="7">
        <v>1</v>
      </c>
      <c r="C13" s="1" t="s">
        <v>97</v>
      </c>
      <c r="E13" s="18">
        <v>6164.5</v>
      </c>
    </row>
    <row r="14" spans="1:5" x14ac:dyDescent="0.25">
      <c r="A14" s="7">
        <v>2</v>
      </c>
      <c r="C14" s="1" t="s">
        <v>98</v>
      </c>
      <c r="E14" s="18">
        <v>145.69999999999999</v>
      </c>
    </row>
    <row r="15" spans="1:5" x14ac:dyDescent="0.25">
      <c r="A15" s="7">
        <v>3</v>
      </c>
      <c r="C15" s="1" t="s">
        <v>99</v>
      </c>
      <c r="E15" s="18">
        <v>6.9</v>
      </c>
    </row>
    <row r="16" spans="1:5" x14ac:dyDescent="0.25">
      <c r="A16" s="7">
        <v>4</v>
      </c>
      <c r="C16" s="1" t="s">
        <v>54</v>
      </c>
      <c r="E16" s="18">
        <v>53.6</v>
      </c>
    </row>
    <row r="17" spans="1:5" x14ac:dyDescent="0.25">
      <c r="A17" s="7">
        <v>5</v>
      </c>
      <c r="C17" s="1" t="s">
        <v>56</v>
      </c>
      <c r="E17" s="45">
        <v>-2.1</v>
      </c>
    </row>
    <row r="18" spans="1:5" x14ac:dyDescent="0.25">
      <c r="A18" s="7"/>
      <c r="E18" s="6"/>
    </row>
    <row r="19" spans="1:5" x14ac:dyDescent="0.25">
      <c r="A19" s="7">
        <v>6</v>
      </c>
      <c r="C19" s="1" t="s">
        <v>100</v>
      </c>
      <c r="E19" s="30">
        <v>6368.6</v>
      </c>
    </row>
    <row r="20" spans="1:5" x14ac:dyDescent="0.25">
      <c r="A20" s="7"/>
      <c r="E20" s="18"/>
    </row>
    <row r="21" spans="1:5" x14ac:dyDescent="0.25">
      <c r="A21" s="7"/>
      <c r="C21" s="8" t="s">
        <v>101</v>
      </c>
      <c r="E21" s="18"/>
    </row>
    <row r="22" spans="1:5" x14ac:dyDescent="0.25">
      <c r="A22" s="7"/>
      <c r="E22" s="18"/>
    </row>
    <row r="23" spans="1:5" x14ac:dyDescent="0.25">
      <c r="A23" s="7">
        <v>7</v>
      </c>
      <c r="C23" s="1" t="s">
        <v>9</v>
      </c>
      <c r="E23" s="18">
        <v>3630.3</v>
      </c>
    </row>
    <row r="24" spans="1:5" x14ac:dyDescent="0.25">
      <c r="A24" s="7">
        <v>8</v>
      </c>
      <c r="C24" s="1" t="s">
        <v>102</v>
      </c>
      <c r="E24" s="18">
        <v>1002.6</v>
      </c>
    </row>
    <row r="25" spans="1:5" x14ac:dyDescent="0.25">
      <c r="A25" s="7">
        <v>9</v>
      </c>
      <c r="C25" s="1" t="s">
        <v>103</v>
      </c>
      <c r="E25" s="18">
        <v>653.1</v>
      </c>
    </row>
    <row r="26" spans="1:5" x14ac:dyDescent="0.25">
      <c r="A26" s="7">
        <v>10</v>
      </c>
      <c r="C26" s="1" t="s">
        <v>48</v>
      </c>
      <c r="E26" s="18">
        <v>4.5999999999999996</v>
      </c>
    </row>
    <row r="27" spans="1:5" x14ac:dyDescent="0.25">
      <c r="A27" s="7">
        <v>11</v>
      </c>
      <c r="C27" s="1" t="s">
        <v>50</v>
      </c>
      <c r="E27" s="18">
        <v>118.52407079999999</v>
      </c>
    </row>
    <row r="28" spans="1:5" x14ac:dyDescent="0.25">
      <c r="A28" s="7"/>
      <c r="E28" s="18"/>
    </row>
    <row r="29" spans="1:5" x14ac:dyDescent="0.25">
      <c r="A29" s="7">
        <v>12</v>
      </c>
      <c r="C29" s="1" t="s">
        <v>42</v>
      </c>
      <c r="E29" s="30">
        <v>5409</v>
      </c>
    </row>
    <row r="30" spans="1:5" x14ac:dyDescent="0.25">
      <c r="A30" s="7"/>
      <c r="E30" s="18"/>
    </row>
    <row r="31" spans="1:5" x14ac:dyDescent="0.25">
      <c r="A31" s="7">
        <v>13</v>
      </c>
      <c r="C31" s="1" t="s">
        <v>104</v>
      </c>
      <c r="E31" s="30">
        <v>959.6</v>
      </c>
    </row>
    <row r="32" spans="1:5" x14ac:dyDescent="0.25">
      <c r="A32" s="7"/>
      <c r="E32" s="18"/>
    </row>
    <row r="33" spans="1:5" x14ac:dyDescent="0.25">
      <c r="A33" s="7">
        <v>14</v>
      </c>
      <c r="C33" s="1" t="s">
        <v>105</v>
      </c>
      <c r="E33" s="30">
        <v>-38</v>
      </c>
    </row>
    <row r="34" spans="1:5" x14ac:dyDescent="0.25">
      <c r="A34" s="7"/>
      <c r="E34" s="30"/>
    </row>
    <row r="35" spans="1:5" ht="13" thickBot="1" x14ac:dyDescent="0.3">
      <c r="A35" s="7">
        <v>15</v>
      </c>
      <c r="C35" s="1" t="s">
        <v>89</v>
      </c>
      <c r="E35" s="29">
        <v>921.6</v>
      </c>
    </row>
    <row r="36" spans="1:5" ht="13" thickTop="1" x14ac:dyDescent="0.25">
      <c r="A36" s="7"/>
      <c r="E36" s="6"/>
    </row>
  </sheetData>
  <pageMargins left="0.7" right="0.7" top="0.75" bottom="0.75" header="0.3" footer="0.3"/>
  <pageSetup scale="84" orientation="portrait" r:id="rId1"/>
  <headerFooter>
    <oddHeader>&amp;R&amp;"Arial,Regular"&amp;10Filed: 2023-03-08
EB-2022-0200
Exhibit I.6.1-VECC-61
Attachment 1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89E1F-E695-43F2-8D50-5A77746A3BF2}">
  <dimension ref="A6:E31"/>
  <sheetViews>
    <sheetView view="pageLayout" zoomScaleNormal="100" workbookViewId="0">
      <selection activeCell="A2" sqref="A2:J2"/>
    </sheetView>
  </sheetViews>
  <sheetFormatPr defaultColWidth="101.1796875" defaultRowHeight="12.5" x14ac:dyDescent="0.25"/>
  <cols>
    <col min="1" max="1" width="5.81640625" style="1" bestFit="1" customWidth="1"/>
    <col min="2" max="2" width="1.1796875" style="1" customWidth="1"/>
    <col min="3" max="3" width="50.54296875" style="1" customWidth="1"/>
    <col min="4" max="4" width="1.1796875" style="1" customWidth="1"/>
    <col min="5" max="5" width="13.81640625" style="1" customWidth="1"/>
    <col min="6" max="16384" width="101.1796875" style="1"/>
  </cols>
  <sheetData>
    <row r="6" spans="1:5" s="3" customFormat="1" x14ac:dyDescent="0.25">
      <c r="A6" s="26" t="s">
        <v>106</v>
      </c>
      <c r="B6" s="26"/>
      <c r="C6" s="26"/>
      <c r="D6" s="26"/>
      <c r="E6" s="26"/>
    </row>
    <row r="8" spans="1:5" s="8" customFormat="1" x14ac:dyDescent="0.25">
      <c r="E8" s="27">
        <v>2022</v>
      </c>
    </row>
    <row r="9" spans="1:5" s="2" customFormat="1" ht="25" x14ac:dyDescent="0.25">
      <c r="A9" s="23" t="s">
        <v>33</v>
      </c>
      <c r="C9" s="24" t="s">
        <v>3</v>
      </c>
      <c r="E9" s="23" t="s">
        <v>4</v>
      </c>
    </row>
    <row r="10" spans="1:5" x14ac:dyDescent="0.25">
      <c r="E10" s="7"/>
    </row>
    <row r="11" spans="1:5" x14ac:dyDescent="0.25">
      <c r="C11" s="8" t="s">
        <v>107</v>
      </c>
      <c r="E11" s="7"/>
    </row>
    <row r="13" spans="1:5" x14ac:dyDescent="0.25">
      <c r="A13" s="7">
        <v>1</v>
      </c>
      <c r="C13" s="1" t="s">
        <v>108</v>
      </c>
      <c r="E13" s="18">
        <v>22585.927749080751</v>
      </c>
    </row>
    <row r="14" spans="1:5" x14ac:dyDescent="0.25">
      <c r="A14" s="7">
        <v>2</v>
      </c>
      <c r="C14" s="1" t="s">
        <v>109</v>
      </c>
      <c r="E14" s="18">
        <v>-8320.0569155998091</v>
      </c>
    </row>
    <row r="15" spans="1:5" x14ac:dyDescent="0.25">
      <c r="A15" s="7"/>
      <c r="E15" s="18"/>
    </row>
    <row r="16" spans="1:5" x14ac:dyDescent="0.25">
      <c r="A16" s="7">
        <v>3</v>
      </c>
      <c r="C16" s="1" t="s">
        <v>110</v>
      </c>
      <c r="E16" s="30">
        <v>14265.870833480942</v>
      </c>
    </row>
    <row r="17" spans="1:5" x14ac:dyDescent="0.25">
      <c r="A17" s="7"/>
      <c r="E17" s="18"/>
    </row>
    <row r="18" spans="1:5" x14ac:dyDescent="0.25">
      <c r="A18" s="7"/>
      <c r="C18" s="8" t="s">
        <v>111</v>
      </c>
      <c r="E18" s="18"/>
    </row>
    <row r="19" spans="1:5" x14ac:dyDescent="0.25">
      <c r="A19" s="7"/>
      <c r="E19" s="18"/>
    </row>
    <row r="20" spans="1:5" x14ac:dyDescent="0.25">
      <c r="A20" s="7">
        <v>4</v>
      </c>
      <c r="C20" s="1" t="s">
        <v>112</v>
      </c>
      <c r="E20" s="18">
        <v>102.62616265169306</v>
      </c>
    </row>
    <row r="21" spans="1:5" x14ac:dyDescent="0.25">
      <c r="A21" s="7">
        <v>5</v>
      </c>
      <c r="C21" s="1" t="s">
        <v>113</v>
      </c>
      <c r="E21" s="18">
        <v>-60.971476929583339</v>
      </c>
    </row>
    <row r="22" spans="1:5" x14ac:dyDescent="0.25">
      <c r="A22" s="7">
        <v>6</v>
      </c>
      <c r="C22" s="1" t="s">
        <v>114</v>
      </c>
      <c r="E22" s="18">
        <v>6.0855477782169842</v>
      </c>
    </row>
    <row r="23" spans="1:5" x14ac:dyDescent="0.25">
      <c r="A23" s="7">
        <v>7</v>
      </c>
      <c r="C23" s="1" t="s">
        <v>115</v>
      </c>
      <c r="E23" s="18">
        <v>-19.412057717916664</v>
      </c>
    </row>
    <row r="24" spans="1:5" x14ac:dyDescent="0.25">
      <c r="A24" s="7">
        <v>8</v>
      </c>
      <c r="C24" s="1" t="s">
        <v>116</v>
      </c>
      <c r="E24" s="18">
        <v>59.460736880000006</v>
      </c>
    </row>
    <row r="25" spans="1:5" x14ac:dyDescent="0.25">
      <c r="A25" s="7">
        <v>9</v>
      </c>
      <c r="C25" s="1" t="s">
        <v>117</v>
      </c>
      <c r="E25" s="18">
        <v>1005.0775701408335</v>
      </c>
    </row>
    <row r="26" spans="1:5" x14ac:dyDescent="0.25">
      <c r="A26" s="7">
        <v>10</v>
      </c>
      <c r="C26" s="1" t="s">
        <v>118</v>
      </c>
      <c r="E26" s="18">
        <v>22.559306469039367</v>
      </c>
    </row>
    <row r="27" spans="1:5" x14ac:dyDescent="0.25">
      <c r="A27" s="7"/>
      <c r="E27" s="18"/>
    </row>
    <row r="28" spans="1:5" x14ac:dyDescent="0.25">
      <c r="A28" s="7">
        <v>11</v>
      </c>
      <c r="C28" s="1" t="s">
        <v>119</v>
      </c>
      <c r="E28" s="30">
        <v>1115.4257892722828</v>
      </c>
    </row>
    <row r="29" spans="1:5" x14ac:dyDescent="0.25">
      <c r="A29" s="7"/>
      <c r="E29" s="18"/>
    </row>
    <row r="30" spans="1:5" ht="13" thickBot="1" x14ac:dyDescent="0.3">
      <c r="A30" s="7">
        <v>12</v>
      </c>
      <c r="C30" s="1" t="s">
        <v>120</v>
      </c>
      <c r="E30" s="29">
        <v>15381.296622753225</v>
      </c>
    </row>
    <row r="31" spans="1:5" ht="13" thickTop="1" x14ac:dyDescent="0.25"/>
  </sheetData>
  <pageMargins left="0.7" right="0.7" top="0.75" bottom="0.75" header="0.3" footer="0.3"/>
  <pageSetup scale="84" orientation="portrait" r:id="rId1"/>
  <headerFooter>
    <oddHeader>&amp;R&amp;"Arial,Regular"&amp;10Filed: 2023-03-08
EB-2022-0200
Exhibit I.6.1-VECC-61
Attachment 1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a81d501cf18b48533e8369832005ca28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df4d8703acdc5d5135c3978ca0c151e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_x002f_Exhibit_x002f_Tab xmlns="0f3dc55c-bcca-45e2-bb95-d6030d9207f1">06.01.23.61.01</Int_x002f_Exhibit_x002f_Tab>
    <Witnesses xmlns="0f3dc55c-bcca-45e2-bb95-d6030d9207f1" xsi:nil="true"/>
    <_dlc_DocId xmlns="bc9be6ef-036f-4d38-ab45-2a4da0c93cb0">C6U45NHNYSXQ-1954422155-2914</_dlc_DocId>
    <TeamsPlannerStatus xmlns="0f3dc55c-bcca-45e2-bb95-d6030d9207f1">Draft Response</TeamsPlannerStatus>
    <Legal xmlns="0f3dc55c-bcca-45e2-bb95-d6030d9207f1">
      <UserInfo>
        <DisplayName/>
        <AccountId xsi:nil="true"/>
        <AccountType/>
      </UserInfo>
    </Legal>
    <RegLead xmlns="0f3dc55c-bcca-45e2-bb95-d6030d9207f1">
      <UserInfo>
        <DisplayName/>
        <AccountId xsi:nil="true"/>
        <AccountType/>
      </UserInfo>
    </RegLead>
    <Area xmlns="0f3dc55c-bcca-45e2-bb95-d6030d9207f1" xsi:nil="true"/>
    <Exhibit xmlns="0f3dc55c-bcca-45e2-bb95-d6030d9207f1">6</Exhibit>
    <_ip_UnifiedCompliancePolicyUIAction xmlns="http://schemas.microsoft.com/sharepoint/v3" xsi:nil="true"/>
    <KeySupport xmlns="0f3dc55c-bcca-45e2-bb95-d6030d9207f1">
      <UserInfo>
        <DisplayName/>
        <AccountId xsi:nil="true"/>
        <AccountType/>
      </UserInfo>
    </KeySupport>
    <_dlc_DocIdUrl xmlns="bc9be6ef-036f-4d38-ab45-2a4da0c93cb0">
      <Url>https://enbridge.sharepoint.com/teams/EB-2022-02002024Rebasing/_layouts/15/DocIdRedir.aspx?ID=C6U45NHNYSXQ-1954422155-2914</Url>
      <Description>C6U45NHNYSXQ-1954422155-2914</Description>
    </_dlc_DocIdUrl>
    <_ip_UnifiedCompliancePolicyProperties xmlns="http://schemas.microsoft.com/sharepoint/v3" xsi:nil="true"/>
    <Intervenor xmlns="0f3dc55c-bcca-45e2-bb95-d6030d9207f1" xsi:nil="true"/>
    <Category xmlns="0f3dc55c-bcca-45e2-bb95-d6030d9207f1" xsi:nil="true"/>
  </documentManagement>
</p:properties>
</file>

<file path=customXml/itemProps1.xml><?xml version="1.0" encoding="utf-8"?>
<ds:datastoreItem xmlns:ds="http://schemas.openxmlformats.org/officeDocument/2006/customXml" ds:itemID="{74AA33E6-586D-4311-BBBE-4482DE680381}"/>
</file>

<file path=customXml/itemProps2.xml><?xml version="1.0" encoding="utf-8"?>
<ds:datastoreItem xmlns:ds="http://schemas.openxmlformats.org/officeDocument/2006/customXml" ds:itemID="{8A66AE38-250F-464E-BA07-EA927E0239D6}"/>
</file>

<file path=customXml/itemProps3.xml><?xml version="1.0" encoding="utf-8"?>
<ds:datastoreItem xmlns:ds="http://schemas.openxmlformats.org/officeDocument/2006/customXml" ds:itemID="{4777F3BD-FBA0-4C2D-949F-26E2E06295BC}"/>
</file>

<file path=customXml/itemProps4.xml><?xml version="1.0" encoding="utf-8"?>
<ds:datastoreItem xmlns:ds="http://schemas.openxmlformats.org/officeDocument/2006/customXml" ds:itemID="{D09ACD34-D7E1-4473-B648-EB82890528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6.1.1 Tbl 1</vt:lpstr>
      <vt:lpstr>6.1.2.4 Pg 14</vt:lpstr>
      <vt:lpstr>6.1.2.4 Pg 15</vt:lpstr>
      <vt:lpstr>6.1.2.4 Pg 16</vt:lpstr>
      <vt:lpstr>6.1.2.4 Pg 17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2023-03-08T22:42:31Z</dcterms:created>
  <dcterms:modified xsi:type="dcterms:W3CDTF">2023-03-08T22:42:37Z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2023-03-08T22:42:34Z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57e9b52c-d344-4f2d-a1a1-6f07943924f7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e59ef734-a7e1-4589-918c-f54725feda58</vt:lpwstr>
  </property>
</Properties>
</file>