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E6863F90-C280-44F6-9C91-3239317F60C0}" xr6:coauthVersionLast="47" xr6:coauthVersionMax="47" xr10:uidLastSave="{00000000-0000-0000-0000-000000000000}"/>
  <bookViews>
    <workbookView xWindow="-120" yWindow="-120" windowWidth="29040" windowHeight="15840" activeTab="9" xr2:uid="{80364259-9495-464A-A6B7-91F18FC93004}"/>
  </bookViews>
  <sheets>
    <sheet name="Sheet1" sheetId="1" r:id="rId1"/>
    <sheet name="Sheet2" sheetId="5" r:id="rId2"/>
    <sheet name="Sheet3" sheetId="3" r:id="rId3"/>
    <sheet name="Sheet4" sheetId="7" r:id="rId4"/>
    <sheet name="Sheet5" sheetId="9" r:id="rId5"/>
    <sheet name="Sheet6" sheetId="2" r:id="rId6"/>
    <sheet name="Sheet7" sheetId="6" r:id="rId7"/>
    <sheet name="Sheet8" sheetId="4" r:id="rId8"/>
    <sheet name="Sheet9" sheetId="8" r:id="rId9"/>
    <sheet name="Sheet10" sheetId="10" r:id="rId10"/>
  </sheets>
  <definedNames>
    <definedName name="_xlnm.Print_Area" localSheetId="5">Sheet6!$A$1:$M$71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7" l="1"/>
  <c r="A16" i="8"/>
  <c r="A17" i="8" s="1"/>
  <c r="A15" i="4"/>
  <c r="A16" i="7"/>
  <c r="A17" i="7" s="1"/>
  <c r="H16" i="7" l="1"/>
  <c r="J16" i="7" s="1"/>
  <c r="I15" i="8"/>
  <c r="K15" i="8" s="1"/>
  <c r="E69" i="2"/>
  <c r="J15" i="7"/>
  <c r="I16" i="8"/>
  <c r="K16" i="8" s="1"/>
  <c r="H24" i="10"/>
  <c r="A19" i="10"/>
  <c r="A20" i="10" s="1"/>
  <c r="A22" i="10" s="1"/>
  <c r="A24" i="10" s="1"/>
  <c r="I19" i="10"/>
  <c r="G22" i="10"/>
  <c r="E22" i="10"/>
  <c r="H22" i="10"/>
  <c r="H15" i="9"/>
  <c r="J15" i="9" s="1"/>
  <c r="A19" i="9"/>
  <c r="A20" i="9" s="1"/>
  <c r="A22" i="9" s="1"/>
  <c r="A24" i="9" s="1"/>
  <c r="H19" i="9"/>
  <c r="I22" i="9"/>
  <c r="I24" i="9" s="1"/>
  <c r="K22" i="9"/>
  <c r="K24" i="9" s="1"/>
  <c r="H20" i="9"/>
  <c r="J20" i="9" s="1"/>
  <c r="G22" i="9"/>
  <c r="G24" i="9" s="1"/>
  <c r="F22" i="9"/>
  <c r="F24" i="9" s="1"/>
  <c r="A18" i="8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1" i="8" s="1"/>
  <c r="A35" i="8" s="1"/>
  <c r="A36" i="8" s="1"/>
  <c r="A37" i="8" s="1"/>
  <c r="A38" i="8" s="1"/>
  <c r="A39" i="8" s="1"/>
  <c r="A40" i="8" s="1"/>
  <c r="A41" i="8" s="1"/>
  <c r="A42" i="8" s="1"/>
  <c r="A43" i="8" s="1"/>
  <c r="A45" i="8" s="1"/>
  <c r="A47" i="8" s="1"/>
  <c r="I17" i="8"/>
  <c r="I19" i="8"/>
  <c r="K19" i="8" s="1"/>
  <c r="I24" i="8"/>
  <c r="K24" i="8" s="1"/>
  <c r="I25" i="8"/>
  <c r="I35" i="8"/>
  <c r="I36" i="8"/>
  <c r="K36" i="8" s="1"/>
  <c r="A18" i="7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1" i="7" s="1"/>
  <c r="A35" i="7" s="1"/>
  <c r="A36" i="7" s="1"/>
  <c r="A37" i="7" s="1"/>
  <c r="A38" i="7" s="1"/>
  <c r="A39" i="7" s="1"/>
  <c r="A57" i="7" s="1"/>
  <c r="A58" i="7" s="1"/>
  <c r="A59" i="7" s="1"/>
  <c r="A60" i="7" s="1"/>
  <c r="A61" i="7" s="1"/>
  <c r="A63" i="7" s="1"/>
  <c r="A65" i="7" s="1"/>
  <c r="H17" i="7"/>
  <c r="J17" i="7" s="1"/>
  <c r="G31" i="7"/>
  <c r="H18" i="7"/>
  <c r="J18" i="7" s="1"/>
  <c r="H19" i="7"/>
  <c r="J19" i="7" s="1"/>
  <c r="I31" i="7"/>
  <c r="H20" i="7"/>
  <c r="J20" i="7" s="1"/>
  <c r="H21" i="7"/>
  <c r="H22" i="7"/>
  <c r="K31" i="7"/>
  <c r="H23" i="7"/>
  <c r="J23" i="7" s="1"/>
  <c r="H24" i="7"/>
  <c r="J24" i="7" s="1"/>
  <c r="H25" i="7"/>
  <c r="J25" i="7" s="1"/>
  <c r="H26" i="7"/>
  <c r="J26" i="7" s="1"/>
  <c r="H27" i="7"/>
  <c r="J27" i="7" s="1"/>
  <c r="H28" i="7"/>
  <c r="J28" i="7" s="1"/>
  <c r="H29" i="7"/>
  <c r="H35" i="7"/>
  <c r="J35" i="7" s="1"/>
  <c r="K63" i="7"/>
  <c r="H36" i="7"/>
  <c r="J36" i="7" s="1"/>
  <c r="G63" i="7"/>
  <c r="H37" i="7"/>
  <c r="J37" i="7" s="1"/>
  <c r="H38" i="7"/>
  <c r="J38" i="7" s="1"/>
  <c r="H39" i="7"/>
  <c r="J39" i="7" s="1"/>
  <c r="H57" i="7"/>
  <c r="I63" i="7"/>
  <c r="H58" i="7"/>
  <c r="H59" i="7"/>
  <c r="J59" i="7" s="1"/>
  <c r="H60" i="7"/>
  <c r="J60" i="7" s="1"/>
  <c r="H61" i="7"/>
  <c r="J61" i="7" s="1"/>
  <c r="F63" i="7"/>
  <c r="E22" i="6"/>
  <c r="L22" i="6"/>
  <c r="I16" i="6"/>
  <c r="K16" i="6" s="1"/>
  <c r="I17" i="6"/>
  <c r="K17" i="6" s="1"/>
  <c r="G22" i="6"/>
  <c r="I18" i="6"/>
  <c r="K18" i="6" s="1"/>
  <c r="I19" i="6"/>
  <c r="K19" i="6" s="1"/>
  <c r="I20" i="6"/>
  <c r="K20" i="6" s="1"/>
  <c r="H22" i="6"/>
  <c r="J22" i="6"/>
  <c r="H15" i="5"/>
  <c r="A16" i="5"/>
  <c r="A17" i="5" s="1"/>
  <c r="A18" i="5" s="1"/>
  <c r="A19" i="5" s="1"/>
  <c r="A20" i="5" s="1"/>
  <c r="A21" i="5" s="1"/>
  <c r="A22" i="5" s="1"/>
  <c r="A24" i="5" s="1"/>
  <c r="H16" i="5"/>
  <c r="J16" i="5" s="1"/>
  <c r="G24" i="5"/>
  <c r="F24" i="5"/>
  <c r="K24" i="5"/>
  <c r="I24" i="5"/>
  <c r="H19" i="5"/>
  <c r="J19" i="5" s="1"/>
  <c r="H20" i="5"/>
  <c r="J20" i="5" s="1"/>
  <c r="A16" i="4"/>
  <c r="A17" i="4" s="1"/>
  <c r="A18" i="4" s="1"/>
  <c r="A19" i="4" s="1"/>
  <c r="A20" i="4" s="1"/>
  <c r="A21" i="4" s="1"/>
  <c r="A23" i="4" s="1"/>
  <c r="A27" i="4" s="1"/>
  <c r="A28" i="4" s="1"/>
  <c r="A29" i="4" s="1"/>
  <c r="A30" i="4" s="1"/>
  <c r="A32" i="4" s="1"/>
  <c r="A36" i="4" s="1"/>
  <c r="A37" i="4" s="1"/>
  <c r="A38" i="4" s="1"/>
  <c r="A39" i="4" s="1"/>
  <c r="A40" i="4" s="1"/>
  <c r="A41" i="4" s="1"/>
  <c r="A42" i="4" s="1"/>
  <c r="A44" i="4" s="1"/>
  <c r="A46" i="4" s="1"/>
  <c r="I15" i="4"/>
  <c r="K15" i="4" s="1"/>
  <c r="J23" i="4"/>
  <c r="I19" i="4"/>
  <c r="K19" i="4" s="1"/>
  <c r="I27" i="4"/>
  <c r="J32" i="4"/>
  <c r="E32" i="4"/>
  <c r="I38" i="4"/>
  <c r="I39" i="4"/>
  <c r="K39" i="4" s="1"/>
  <c r="A16" i="3"/>
  <c r="A17" i="3" s="1"/>
  <c r="A18" i="3" s="1"/>
  <c r="A19" i="3" s="1"/>
  <c r="A20" i="3" s="1"/>
  <c r="A21" i="3" s="1"/>
  <c r="A22" i="3" s="1"/>
  <c r="A24" i="3" s="1"/>
  <c r="A28" i="3" s="1"/>
  <c r="A29" i="3" s="1"/>
  <c r="A30" i="3" s="1"/>
  <c r="A31" i="3" s="1"/>
  <c r="A32" i="3" s="1"/>
  <c r="A34" i="3" s="1"/>
  <c r="A59" i="3" s="1"/>
  <c r="A60" i="3" s="1"/>
  <c r="A61" i="3" s="1"/>
  <c r="A62" i="3" s="1"/>
  <c r="A63" i="3" s="1"/>
  <c r="A64" i="3" s="1"/>
  <c r="A65" i="3" s="1"/>
  <c r="A66" i="3" s="1"/>
  <c r="A67" i="3" s="1"/>
  <c r="A69" i="3" s="1"/>
  <c r="A71" i="3" s="1"/>
  <c r="H15" i="3"/>
  <c r="K24" i="3"/>
  <c r="E24" i="3"/>
  <c r="H17" i="3"/>
  <c r="J17" i="3" s="1"/>
  <c r="G24" i="3"/>
  <c r="H18" i="3"/>
  <c r="J18" i="3" s="1"/>
  <c r="F24" i="3"/>
  <c r="H19" i="3"/>
  <c r="H20" i="3"/>
  <c r="J20" i="3" s="1"/>
  <c r="H21" i="3"/>
  <c r="J21" i="3" s="1"/>
  <c r="H22" i="3"/>
  <c r="J22" i="3" s="1"/>
  <c r="I24" i="3"/>
  <c r="H28" i="3"/>
  <c r="I34" i="3"/>
  <c r="K34" i="3"/>
  <c r="H29" i="3"/>
  <c r="J29" i="3" s="1"/>
  <c r="H30" i="3"/>
  <c r="J30" i="3" s="1"/>
  <c r="F34" i="3"/>
  <c r="G34" i="3"/>
  <c r="H31" i="3"/>
  <c r="H32" i="3"/>
  <c r="J32" i="3" s="1"/>
  <c r="E34" i="3"/>
  <c r="H59" i="3"/>
  <c r="F69" i="3"/>
  <c r="G69" i="3"/>
  <c r="H60" i="3"/>
  <c r="H61" i="3"/>
  <c r="J61" i="3" s="1"/>
  <c r="K69" i="3"/>
  <c r="H62" i="3"/>
  <c r="J62" i="3" s="1"/>
  <c r="H63" i="3"/>
  <c r="J63" i="3" s="1"/>
  <c r="H64" i="3"/>
  <c r="H65" i="3"/>
  <c r="J65" i="3" s="1"/>
  <c r="H66" i="3"/>
  <c r="J66" i="3" s="1"/>
  <c r="H67" i="3"/>
  <c r="J67" i="3" s="1"/>
  <c r="I69" i="3"/>
  <c r="I15" i="2"/>
  <c r="A16" i="2"/>
  <c r="A17" i="2" s="1"/>
  <c r="A18" i="2" s="1"/>
  <c r="A19" i="2" s="1"/>
  <c r="A20" i="2" s="1"/>
  <c r="A21" i="2" s="1"/>
  <c r="A22" i="2" s="1"/>
  <c r="A24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40" i="2" s="1"/>
  <c r="A44" i="2" s="1"/>
  <c r="A45" i="2" s="1"/>
  <c r="A46" i="2" s="1"/>
  <c r="A47" i="2" s="1"/>
  <c r="A48" i="2" s="1"/>
  <c r="A49" i="2" s="1"/>
  <c r="A50" i="2" s="1"/>
  <c r="A64" i="2" s="1"/>
  <c r="A65" i="2" s="1"/>
  <c r="A66" i="2" s="1"/>
  <c r="A67" i="2" s="1"/>
  <c r="A69" i="2" s="1"/>
  <c r="A71" i="2" s="1"/>
  <c r="J24" i="2"/>
  <c r="I19" i="2"/>
  <c r="K19" i="2" s="1"/>
  <c r="I31" i="2"/>
  <c r="K31" i="2" s="1"/>
  <c r="I64" i="2"/>
  <c r="G26" i="1"/>
  <c r="I26" i="1"/>
  <c r="A16" i="1"/>
  <c r="A17" i="1" s="1"/>
  <c r="A18" i="1" s="1"/>
  <c r="A19" i="1" s="1"/>
  <c r="A20" i="1" s="1"/>
  <c r="A21" i="1" s="1"/>
  <c r="A22" i="1" s="1"/>
  <c r="A23" i="1" s="1"/>
  <c r="A24" i="1" s="1"/>
  <c r="A26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57" i="1" s="1"/>
  <c r="A58" i="1" s="1"/>
  <c r="A60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K26" i="1"/>
  <c r="F26" i="1"/>
  <c r="G60" i="1"/>
  <c r="I60" i="1"/>
  <c r="H32" i="1"/>
  <c r="K60" i="1"/>
  <c r="H36" i="1"/>
  <c r="H57" i="1"/>
  <c r="E60" i="1"/>
  <c r="F60" i="1"/>
  <c r="H65" i="1"/>
  <c r="K77" i="1"/>
  <c r="F77" i="1"/>
  <c r="I77" i="1"/>
  <c r="H69" i="1"/>
  <c r="H73" i="1"/>
  <c r="G77" i="1"/>
  <c r="G79" i="1" l="1"/>
  <c r="F79" i="1"/>
  <c r="K79" i="1"/>
  <c r="J19" i="9"/>
  <c r="J22" i="9" s="1"/>
  <c r="J24" i="9" s="1"/>
  <c r="H22" i="9"/>
  <c r="H24" i="9" s="1"/>
  <c r="J59" i="3"/>
  <c r="H69" i="3"/>
  <c r="I65" i="7"/>
  <c r="K71" i="3"/>
  <c r="K65" i="7"/>
  <c r="J28" i="3"/>
  <c r="H34" i="3"/>
  <c r="I79" i="1"/>
  <c r="G71" i="3"/>
  <c r="I71" i="3"/>
  <c r="F71" i="3"/>
  <c r="G65" i="7"/>
  <c r="L31" i="8"/>
  <c r="H67" i="1"/>
  <c r="J67" i="1" s="1"/>
  <c r="H38" i="1"/>
  <c r="J38" i="1" s="1"/>
  <c r="I67" i="2"/>
  <c r="K67" i="2" s="1"/>
  <c r="J64" i="3"/>
  <c r="E63" i="7"/>
  <c r="J57" i="7"/>
  <c r="J29" i="7"/>
  <c r="J21" i="7"/>
  <c r="I41" i="8"/>
  <c r="K41" i="8" s="1"/>
  <c r="I38" i="8"/>
  <c r="K38" i="8" s="1"/>
  <c r="L45" i="8"/>
  <c r="K25" i="8"/>
  <c r="I23" i="8"/>
  <c r="K23" i="8" s="1"/>
  <c r="E22" i="9"/>
  <c r="E24" i="9" s="1"/>
  <c r="H18" i="1"/>
  <c r="J18" i="1" s="1"/>
  <c r="I49" i="2"/>
  <c r="K49" i="2" s="1"/>
  <c r="J31" i="3"/>
  <c r="L69" i="2"/>
  <c r="I33" i="2"/>
  <c r="K33" i="2" s="1"/>
  <c r="I22" i="2"/>
  <c r="K22" i="2" s="1"/>
  <c r="J15" i="3"/>
  <c r="J44" i="4"/>
  <c r="J46" i="4" s="1"/>
  <c r="I36" i="4"/>
  <c r="K36" i="4" s="1"/>
  <c r="I20" i="4"/>
  <c r="K20" i="4" s="1"/>
  <c r="I17" i="4"/>
  <c r="K17" i="4" s="1"/>
  <c r="E23" i="4"/>
  <c r="H21" i="5"/>
  <c r="J21" i="5" s="1"/>
  <c r="H17" i="5"/>
  <c r="J17" i="5" s="1"/>
  <c r="I15" i="6"/>
  <c r="K15" i="6" s="1"/>
  <c r="K22" i="6" s="1"/>
  <c r="J58" i="7"/>
  <c r="J63" i="7" s="1"/>
  <c r="J22" i="7"/>
  <c r="J45" i="8"/>
  <c r="I28" i="8"/>
  <c r="K28" i="8" s="1"/>
  <c r="K17" i="8"/>
  <c r="L22" i="10"/>
  <c r="L24" i="10" s="1"/>
  <c r="J31" i="8"/>
  <c r="H30" i="1"/>
  <c r="J30" i="1" s="1"/>
  <c r="K64" i="2"/>
  <c r="I16" i="2"/>
  <c r="K16" i="2" s="1"/>
  <c r="H68" i="1"/>
  <c r="J68" i="1" s="1"/>
  <c r="H64" i="1"/>
  <c r="J64" i="1" s="1"/>
  <c r="H39" i="1"/>
  <c r="J39" i="1" s="1"/>
  <c r="H35" i="1"/>
  <c r="J35" i="1" s="1"/>
  <c r="H31" i="1"/>
  <c r="J31" i="1" s="1"/>
  <c r="H23" i="1"/>
  <c r="J23" i="1" s="1"/>
  <c r="H19" i="1"/>
  <c r="J19" i="1" s="1"/>
  <c r="H15" i="1"/>
  <c r="J15" i="1" s="1"/>
  <c r="I50" i="2"/>
  <c r="K50" i="2" s="1"/>
  <c r="I28" i="2"/>
  <c r="K28" i="2" s="1"/>
  <c r="I17" i="2"/>
  <c r="K17" i="2" s="1"/>
  <c r="H16" i="3"/>
  <c r="I28" i="4"/>
  <c r="K28" i="4" s="1"/>
  <c r="F22" i="6"/>
  <c r="I42" i="8"/>
  <c r="K42" i="8" s="1"/>
  <c r="E31" i="8"/>
  <c r="J22" i="10"/>
  <c r="J24" i="10" s="1"/>
  <c r="H34" i="1"/>
  <c r="J34" i="1" s="1"/>
  <c r="J19" i="3"/>
  <c r="I41" i="4"/>
  <c r="K41" i="4" s="1"/>
  <c r="I36" i="2"/>
  <c r="K36" i="2" s="1"/>
  <c r="E77" i="1"/>
  <c r="H72" i="1"/>
  <c r="J72" i="1" s="1"/>
  <c r="I37" i="2"/>
  <c r="K37" i="2" s="1"/>
  <c r="I20" i="2"/>
  <c r="K20" i="2" s="1"/>
  <c r="I18" i="2"/>
  <c r="K18" i="2" s="1"/>
  <c r="L24" i="2"/>
  <c r="E69" i="3"/>
  <c r="E71" i="3" s="1"/>
  <c r="I42" i="4"/>
  <c r="K42" i="4" s="1"/>
  <c r="I37" i="4"/>
  <c r="K37" i="4" s="1"/>
  <c r="I21" i="4"/>
  <c r="K21" i="4" s="1"/>
  <c r="H22" i="5"/>
  <c r="J22" i="5" s="1"/>
  <c r="H18" i="5"/>
  <c r="J18" i="5" s="1"/>
  <c r="F31" i="7"/>
  <c r="F65" i="7" s="1"/>
  <c r="I39" i="8"/>
  <c r="K39" i="8" s="1"/>
  <c r="I29" i="8"/>
  <c r="K29" i="8" s="1"/>
  <c r="I26" i="8"/>
  <c r="K26" i="8" s="1"/>
  <c r="H22" i="1"/>
  <c r="J22" i="1" s="1"/>
  <c r="J60" i="3"/>
  <c r="K27" i="4"/>
  <c r="J73" i="1"/>
  <c r="J69" i="1"/>
  <c r="J65" i="1"/>
  <c r="J57" i="1"/>
  <c r="J36" i="1"/>
  <c r="J32" i="1"/>
  <c r="H24" i="1"/>
  <c r="J24" i="1" s="1"/>
  <c r="H20" i="1"/>
  <c r="J20" i="1" s="1"/>
  <c r="H16" i="1"/>
  <c r="J16" i="1" s="1"/>
  <c r="I47" i="2"/>
  <c r="K47" i="2" s="1"/>
  <c r="I38" i="2"/>
  <c r="K38" i="2" s="1"/>
  <c r="I34" i="2"/>
  <c r="K34" i="2" s="1"/>
  <c r="I29" i="2"/>
  <c r="K29" i="2" s="1"/>
  <c r="E24" i="2"/>
  <c r="L44" i="4"/>
  <c r="I18" i="4"/>
  <c r="K18" i="4" s="1"/>
  <c r="L23" i="4"/>
  <c r="E31" i="7"/>
  <c r="I43" i="8"/>
  <c r="K43" i="8" s="1"/>
  <c r="F45" i="8"/>
  <c r="I21" i="8"/>
  <c r="K21" i="8" s="1"/>
  <c r="I18" i="8"/>
  <c r="K18" i="8" s="1"/>
  <c r="F22" i="10"/>
  <c r="F24" i="10" s="1"/>
  <c r="I15" i="10"/>
  <c r="H75" i="1"/>
  <c r="J75" i="1" s="1"/>
  <c r="I66" i="2"/>
  <c r="K66" i="2" s="1"/>
  <c r="I40" i="4"/>
  <c r="K40" i="4" s="1"/>
  <c r="I29" i="4"/>
  <c r="K29" i="4" s="1"/>
  <c r="E24" i="5"/>
  <c r="I37" i="8"/>
  <c r="K37" i="8" s="1"/>
  <c r="H71" i="1"/>
  <c r="J71" i="1" s="1"/>
  <c r="L40" i="2"/>
  <c r="H74" i="1"/>
  <c r="J74" i="1" s="1"/>
  <c r="H70" i="1"/>
  <c r="J70" i="1" s="1"/>
  <c r="H66" i="1"/>
  <c r="J66" i="1" s="1"/>
  <c r="H58" i="1"/>
  <c r="J58" i="1" s="1"/>
  <c r="H37" i="1"/>
  <c r="J37" i="1" s="1"/>
  <c r="H33" i="1"/>
  <c r="J33" i="1" s="1"/>
  <c r="E26" i="1"/>
  <c r="H21" i="1"/>
  <c r="J21" i="1" s="1"/>
  <c r="H17" i="1"/>
  <c r="J17" i="1" s="1"/>
  <c r="I48" i="2"/>
  <c r="K48" i="2" s="1"/>
  <c r="J69" i="2"/>
  <c r="I32" i="2"/>
  <c r="K32" i="2" s="1"/>
  <c r="I30" i="2"/>
  <c r="K30" i="2" s="1"/>
  <c r="I21" i="2"/>
  <c r="K21" i="2" s="1"/>
  <c r="E44" i="4"/>
  <c r="L32" i="4"/>
  <c r="I16" i="4"/>
  <c r="K16" i="4" s="1"/>
  <c r="I40" i="8"/>
  <c r="K40" i="8" s="1"/>
  <c r="I27" i="8"/>
  <c r="K27" i="8" s="1"/>
  <c r="I22" i="8"/>
  <c r="K22" i="8" s="1"/>
  <c r="I20" i="10"/>
  <c r="K20" i="10" s="1"/>
  <c r="I35" i="2"/>
  <c r="K35" i="2" s="1"/>
  <c r="E40" i="2"/>
  <c r="K19" i="10"/>
  <c r="I65" i="2"/>
  <c r="K65" i="2" s="1"/>
  <c r="H40" i="2"/>
  <c r="F24" i="2"/>
  <c r="K15" i="2"/>
  <c r="H44" i="4"/>
  <c r="J15" i="5"/>
  <c r="K35" i="8"/>
  <c r="I44" i="2"/>
  <c r="H69" i="2"/>
  <c r="G24" i="2"/>
  <c r="J40" i="2"/>
  <c r="J71" i="2" s="1"/>
  <c r="F44" i="4"/>
  <c r="F32" i="4"/>
  <c r="I30" i="4"/>
  <c r="K30" i="4" s="1"/>
  <c r="F69" i="2"/>
  <c r="I46" i="2"/>
  <c r="K46" i="2" s="1"/>
  <c r="G40" i="2"/>
  <c r="J34" i="3"/>
  <c r="G44" i="4"/>
  <c r="I45" i="2"/>
  <c r="K45" i="2" s="1"/>
  <c r="G69" i="2"/>
  <c r="G24" i="10"/>
  <c r="F40" i="2"/>
  <c r="H24" i="2"/>
  <c r="K38" i="4"/>
  <c r="H45" i="8"/>
  <c r="H23" i="4"/>
  <c r="G45" i="8"/>
  <c r="G23" i="4"/>
  <c r="H31" i="8"/>
  <c r="E24" i="10"/>
  <c r="F23" i="4"/>
  <c r="E45" i="8"/>
  <c r="E47" i="8" s="1"/>
  <c r="G31" i="8"/>
  <c r="I20" i="8"/>
  <c r="K20" i="8" s="1"/>
  <c r="H32" i="4"/>
  <c r="F31" i="8"/>
  <c r="H63" i="7"/>
  <c r="H31" i="7"/>
  <c r="G32" i="4"/>
  <c r="E71" i="2" l="1"/>
  <c r="I22" i="6"/>
  <c r="E65" i="7"/>
  <c r="F47" i="8"/>
  <c r="E79" i="1"/>
  <c r="L71" i="2"/>
  <c r="K22" i="10"/>
  <c r="G47" i="8"/>
  <c r="I22" i="10"/>
  <c r="I24" i="10" s="1"/>
  <c r="H24" i="5"/>
  <c r="J24" i="5"/>
  <c r="H46" i="4"/>
  <c r="I44" i="4"/>
  <c r="H65" i="7"/>
  <c r="J31" i="7"/>
  <c r="J65" i="7" s="1"/>
  <c r="J77" i="1"/>
  <c r="L46" i="4"/>
  <c r="J69" i="3"/>
  <c r="K40" i="2"/>
  <c r="E46" i="4"/>
  <c r="I23" i="4"/>
  <c r="F46" i="4"/>
  <c r="I32" i="4"/>
  <c r="I46" i="4" s="1"/>
  <c r="J26" i="1"/>
  <c r="K15" i="10"/>
  <c r="K24" i="2"/>
  <c r="H77" i="1"/>
  <c r="G46" i="4"/>
  <c r="K23" i="4"/>
  <c r="I24" i="2"/>
  <c r="K31" i="8"/>
  <c r="K32" i="4"/>
  <c r="J47" i="8"/>
  <c r="L47" i="8"/>
  <c r="H26" i="1"/>
  <c r="J60" i="1"/>
  <c r="H60" i="1"/>
  <c r="H79" i="1" s="1"/>
  <c r="I31" i="8"/>
  <c r="I45" i="8"/>
  <c r="J16" i="3"/>
  <c r="J24" i="3" s="1"/>
  <c r="H24" i="3"/>
  <c r="H71" i="3" s="1"/>
  <c r="K45" i="8"/>
  <c r="K44" i="2"/>
  <c r="K69" i="2" s="1"/>
  <c r="I69" i="2"/>
  <c r="F71" i="2"/>
  <c r="I40" i="2"/>
  <c r="K44" i="4"/>
  <c r="H47" i="8"/>
  <c r="H71" i="2"/>
  <c r="G71" i="2"/>
  <c r="J71" i="3" l="1"/>
  <c r="K24" i="10"/>
  <c r="K46" i="4"/>
  <c r="K71" i="2"/>
  <c r="K47" i="8"/>
  <c r="I47" i="8"/>
  <c r="I71" i="2"/>
  <c r="J79" i="1"/>
</calcChain>
</file>

<file path=xl/sharedStrings.xml><?xml version="1.0" encoding="utf-8"?>
<sst xmlns="http://schemas.openxmlformats.org/spreadsheetml/2006/main" count="532" uniqueCount="106">
  <si>
    <t>EGI Total</t>
  </si>
  <si>
    <t>Sub-total</t>
  </si>
  <si>
    <t>Regulatory Overheads</t>
  </si>
  <si>
    <t>Meters</t>
  </si>
  <si>
    <t>Measuring &amp; regulating equipment</t>
  </si>
  <si>
    <t>Mains - plastic</t>
  </si>
  <si>
    <t>Mains - metallic</t>
  </si>
  <si>
    <t>House regulators &amp; meter installations</t>
  </si>
  <si>
    <t>Regulators</t>
  </si>
  <si>
    <t>Services - plastic</t>
  </si>
  <si>
    <t>Services - metallic</t>
  </si>
  <si>
    <t>Structures and improvements</t>
  </si>
  <si>
    <t>Land rights</t>
  </si>
  <si>
    <t>Land</t>
  </si>
  <si>
    <t>Union Rate Zones Distribution Plant - Northern &amp; Eastern Operations</t>
  </si>
  <si>
    <t>Union Rate Zones Distribution Plant - Southern Operations</t>
  </si>
  <si>
    <t>Measuring and regulating equip.</t>
  </si>
  <si>
    <t>NGV station compressors</t>
  </si>
  <si>
    <t>Mains</t>
  </si>
  <si>
    <t>Services, house reg &amp; meter install.</t>
  </si>
  <si>
    <t>Land rights intangibles</t>
  </si>
  <si>
    <t>Offers to purchase</t>
  </si>
  <si>
    <t>Renewable Natural Gas</t>
  </si>
  <si>
    <t>EGD Rate Zone Distribution Plant</t>
  </si>
  <si>
    <t>(g)</t>
  </si>
  <si>
    <t>(e)</t>
  </si>
  <si>
    <t>(c)</t>
  </si>
  <si>
    <t>(b)</t>
  </si>
  <si>
    <t>(a)</t>
  </si>
  <si>
    <t>Average of Monthly Averages</t>
  </si>
  <si>
    <t>Utility Balance</t>
  </si>
  <si>
    <t>Regulatory Adjustment</t>
  </si>
  <si>
    <t>Closing Balance</t>
  </si>
  <si>
    <t>Retirements</t>
  </si>
  <si>
    <t>Additions</t>
  </si>
  <si>
    <t>Opening Balance</t>
  </si>
  <si>
    <t>Particulars ($ millions)</t>
  </si>
  <si>
    <t>Dec. 2022</t>
  </si>
  <si>
    <t>Dec. 2021</t>
  </si>
  <si>
    <t>2022 Estimate</t>
  </si>
  <si>
    <t>Utility Gross Distribution Plant - EGI - Year End Balances and Average of Monthly Averages</t>
  </si>
  <si>
    <t>Sub-Total</t>
  </si>
  <si>
    <t>(h)</t>
  </si>
  <si>
    <t>(f)</t>
  </si>
  <si>
    <t>(d)</t>
  </si>
  <si>
    <t>Costs Net of Proceeds</t>
  </si>
  <si>
    <t>Utility Distribution Plant - EGI -  Continuity of Accumulated Depreciation Year End Balances and Average of Monthly Averages</t>
  </si>
  <si>
    <t>Base pressure gas</t>
  </si>
  <si>
    <t>Measuring and regulating equipment</t>
  </si>
  <si>
    <t>Compressor equipment</t>
  </si>
  <si>
    <t>Field Lines</t>
  </si>
  <si>
    <t>Wells</t>
  </si>
  <si>
    <t>Union Rate Zones Underground Storage Plant</t>
  </si>
  <si>
    <t>Gas holders - equipment</t>
  </si>
  <si>
    <t>Gas holders - storage</t>
  </si>
  <si>
    <t>Union Rate Zones Local Storage Plant</t>
  </si>
  <si>
    <t>Well equipment</t>
  </si>
  <si>
    <t>Land and gas storage rights</t>
  </si>
  <si>
    <t>EGD Rate Zone Underground Storage Plant</t>
  </si>
  <si>
    <t>Utility Storage Plant - EGI - Year End Balances and Average of Monthly Averages</t>
  </si>
  <si>
    <t>Utility Storage Plant - EGI -  Continuity of Accumulated Depreciation Year End Balances and Average of Monthly Averages</t>
  </si>
  <si>
    <t>Total</t>
  </si>
  <si>
    <t>Line Pack Gas</t>
  </si>
  <si>
    <t>Structures &amp; improvements</t>
  </si>
  <si>
    <t>Utility Transmission Plant - EGI - Year End Balances and Average of Monthly Averages</t>
  </si>
  <si>
    <t>Communication equipment</t>
  </si>
  <si>
    <t>NGV fuel equipment</t>
  </si>
  <si>
    <t>Tools and work equipment</t>
  </si>
  <si>
    <t>Heavy work equipment</t>
  </si>
  <si>
    <t>Transportation equipment</t>
  </si>
  <si>
    <t>Office equipment - computers</t>
  </si>
  <si>
    <t>Office furniture and equipment</t>
  </si>
  <si>
    <t>Union Rate Zones General Plant</t>
  </si>
  <si>
    <t>WAMS</t>
  </si>
  <si>
    <t>CIS</t>
  </si>
  <si>
    <t>Software Aquired/Developed</t>
  </si>
  <si>
    <t>Computer equipment</t>
  </si>
  <si>
    <t>Communication structures &amp; equip.</t>
  </si>
  <si>
    <t>NGV cylinders</t>
  </si>
  <si>
    <t>NGV rental compressors</t>
  </si>
  <si>
    <t>Rental equipment</t>
  </si>
  <si>
    <t>NGV conversion kits</t>
  </si>
  <si>
    <t>Lease improvements</t>
  </si>
  <si>
    <t>EGD Rate Zone General Plant</t>
  </si>
  <si>
    <t>Utility General Plant - EGI - Year End Balances and Average of Monthly Averages</t>
  </si>
  <si>
    <t>Utility General Plant - EGI -  Continuity of Accumulated Depreciation Year End Balances and Average of Monthly Averages</t>
  </si>
  <si>
    <t>Other intangible plant</t>
  </si>
  <si>
    <t>Franchises and consents</t>
  </si>
  <si>
    <t>Union Rate Zones Intangible Plant</t>
  </si>
  <si>
    <t>Inactive services</t>
  </si>
  <si>
    <t>EGD Rate Zone Plant held for future use</t>
  </si>
  <si>
    <t>Utility Other Plant -EGI - Year End Balances and Average of Monthly Averages</t>
  </si>
  <si>
    <t>Utility Other Plant - EGI -  Continuity of Accumulated Depreciation Year End Balances and Average of Monthly Averages</t>
  </si>
  <si>
    <t>Investment in leased assets</t>
  </si>
  <si>
    <t>Union Rate Zones Transmission Plant</t>
  </si>
  <si>
    <t>Line No.</t>
  </si>
  <si>
    <t xml:space="preserve">Utility Transmission Plant - EGI -  Continuity of Accumulated Depreciation Year End Balances and Average of Monthly Averages </t>
  </si>
  <si>
    <t>Utility Gross Distribution Plant - EGI - Year End Balances and Average of Monthly Averages (Continued)</t>
  </si>
  <si>
    <t>Utility Storage Plant - EGI - Year End Balances and Average of Monthly Averages (Continued)</t>
  </si>
  <si>
    <t>Utility Distribution Plant - EGI -  Continuity of Accumulated Depreciation Year End Balances and Average of Monthly Averages (Continued)</t>
  </si>
  <si>
    <t>(g) = (e+f)</t>
  </si>
  <si>
    <t>(e) = (a+b+c+d)</t>
  </si>
  <si>
    <t>(d) = (a+b+c)</t>
  </si>
  <si>
    <t>(f) = (d+e)</t>
  </si>
  <si>
    <t>Regulatory Overheads+C17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</si>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</sst>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FCF0-BA7A-4DA5-BFBF-C3573E73CE55}">
  <dimension ref="A6:K82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3" customFormat="1" x14ac:dyDescent="0.2">
      <c r="A6" s="15" t="s">
        <v>40</v>
      </c>
      <c r="B6" s="15"/>
      <c r="C6" s="15"/>
      <c r="D6" s="15"/>
      <c r="E6" s="14"/>
      <c r="F6" s="14"/>
      <c r="G6" s="14"/>
      <c r="H6" s="14"/>
      <c r="I6" s="14"/>
      <c r="J6" s="14"/>
      <c r="K6" s="14"/>
    </row>
    <row r="7" spans="1:11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</row>
    <row r="9" spans="1:11" s="4" customFormat="1" x14ac:dyDescent="0.2">
      <c r="E9" s="12" t="s">
        <v>38</v>
      </c>
      <c r="F9" s="12"/>
      <c r="G9" s="12"/>
      <c r="H9" s="12" t="s">
        <v>37</v>
      </c>
      <c r="I9" s="12"/>
      <c r="J9" s="12" t="s">
        <v>37</v>
      </c>
      <c r="K9" s="12"/>
    </row>
    <row r="10" spans="1:11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32</v>
      </c>
      <c r="I10" s="9" t="s">
        <v>31</v>
      </c>
      <c r="J10" s="9" t="s">
        <v>30</v>
      </c>
      <c r="K10" s="9" t="s">
        <v>29</v>
      </c>
    </row>
    <row r="11" spans="1:11" x14ac:dyDescent="0.2">
      <c r="E11" s="5" t="s">
        <v>28</v>
      </c>
      <c r="F11" s="5" t="s">
        <v>27</v>
      </c>
      <c r="G11" s="5" t="s">
        <v>26</v>
      </c>
      <c r="H11" s="5" t="s">
        <v>102</v>
      </c>
      <c r="I11" s="5" t="s">
        <v>25</v>
      </c>
      <c r="J11" s="5" t="s">
        <v>103</v>
      </c>
      <c r="K11" s="5" t="s">
        <v>24</v>
      </c>
    </row>
    <row r="12" spans="1:11" x14ac:dyDescent="0.2">
      <c r="E12" s="5"/>
      <c r="F12" s="5"/>
      <c r="G12" s="5"/>
      <c r="H12" s="5"/>
      <c r="I12" s="5"/>
      <c r="J12" s="5"/>
      <c r="K12" s="5"/>
    </row>
    <row r="13" spans="1:11" x14ac:dyDescent="0.2">
      <c r="C13" s="4" t="s">
        <v>23</v>
      </c>
    </row>
    <row r="15" spans="1:11" x14ac:dyDescent="0.2">
      <c r="A15" s="6">
        <v>1</v>
      </c>
      <c r="C15" s="1" t="s">
        <v>22</v>
      </c>
      <c r="E15" s="5">
        <v>0</v>
      </c>
      <c r="F15" s="5">
        <v>12.08872961</v>
      </c>
      <c r="G15" s="5">
        <v>0</v>
      </c>
      <c r="H15" s="5">
        <f t="shared" ref="H15:H24" si="0">E15+F15+G15</f>
        <v>12.08872961</v>
      </c>
      <c r="I15" s="5">
        <v>0</v>
      </c>
      <c r="J15" s="5">
        <f t="shared" ref="J15:J24" si="1">H15+I15</f>
        <v>12.08872961</v>
      </c>
      <c r="K15" s="5">
        <v>4.6392193702875417</v>
      </c>
    </row>
    <row r="16" spans="1:11" x14ac:dyDescent="0.2">
      <c r="A16" s="6">
        <f t="shared" ref="A16:A24" si="2">A15+1</f>
        <v>2</v>
      </c>
      <c r="C16" s="1" t="s">
        <v>13</v>
      </c>
      <c r="E16" s="5">
        <v>54.159330030000007</v>
      </c>
      <c r="F16" s="5">
        <v>38.603164671026825</v>
      </c>
      <c r="G16" s="5">
        <v>-5.6730685000000003E-2</v>
      </c>
      <c r="H16" s="5">
        <f t="shared" si="0"/>
        <v>92.705764016026833</v>
      </c>
      <c r="I16" s="5">
        <v>0</v>
      </c>
      <c r="J16" s="5">
        <f t="shared" si="1"/>
        <v>92.705764016026833</v>
      </c>
      <c r="K16" s="5">
        <v>86.540326510730679</v>
      </c>
    </row>
    <row r="17" spans="1:11" x14ac:dyDescent="0.2">
      <c r="A17" s="6">
        <f t="shared" si="2"/>
        <v>3</v>
      </c>
      <c r="C17" s="1" t="s">
        <v>21</v>
      </c>
      <c r="E17" s="5">
        <v>0</v>
      </c>
      <c r="F17" s="5">
        <v>0</v>
      </c>
      <c r="G17" s="5">
        <v>0</v>
      </c>
      <c r="H17" s="5">
        <f t="shared" si="0"/>
        <v>0</v>
      </c>
      <c r="I17" s="5">
        <v>0</v>
      </c>
      <c r="J17" s="5">
        <f t="shared" si="1"/>
        <v>0</v>
      </c>
      <c r="K17" s="5">
        <v>0</v>
      </c>
    </row>
    <row r="18" spans="1:11" x14ac:dyDescent="0.2">
      <c r="A18" s="6">
        <f t="shared" si="2"/>
        <v>4</v>
      </c>
      <c r="C18" s="1" t="s">
        <v>20</v>
      </c>
      <c r="E18" s="5">
        <v>63.761497849999998</v>
      </c>
      <c r="F18" s="5">
        <v>0.9330014468999116</v>
      </c>
      <c r="G18" s="5">
        <v>0</v>
      </c>
      <c r="H18" s="5">
        <f t="shared" si="0"/>
        <v>64.694499296899906</v>
      </c>
      <c r="I18" s="5">
        <v>0</v>
      </c>
      <c r="J18" s="5">
        <f t="shared" si="1"/>
        <v>64.694499296899906</v>
      </c>
      <c r="K18" s="5">
        <v>64.119550228091384</v>
      </c>
    </row>
    <row r="19" spans="1:11" x14ac:dyDescent="0.2">
      <c r="A19" s="6">
        <f t="shared" si="2"/>
        <v>5</v>
      </c>
      <c r="C19" s="1" t="s">
        <v>11</v>
      </c>
      <c r="E19" s="5">
        <v>195.95294593</v>
      </c>
      <c r="F19" s="5">
        <v>40.817135903670732</v>
      </c>
      <c r="G19" s="5">
        <v>-0.96942656499999991</v>
      </c>
      <c r="H19" s="5">
        <f t="shared" si="0"/>
        <v>235.80065526867074</v>
      </c>
      <c r="I19" s="5">
        <v>-0.3216</v>
      </c>
      <c r="J19" s="5">
        <f t="shared" si="1"/>
        <v>235.47905526867075</v>
      </c>
      <c r="K19" s="5">
        <v>210.77296455325128</v>
      </c>
    </row>
    <row r="20" spans="1:11" x14ac:dyDescent="0.2">
      <c r="A20" s="6">
        <f t="shared" si="2"/>
        <v>6</v>
      </c>
      <c r="C20" s="1" t="s">
        <v>19</v>
      </c>
      <c r="E20" s="5">
        <v>3501.0449309800001</v>
      </c>
      <c r="F20" s="5">
        <v>152.87132813072162</v>
      </c>
      <c r="G20" s="5">
        <v>-8.6236241866666639</v>
      </c>
      <c r="H20" s="5">
        <f t="shared" si="0"/>
        <v>3645.2926349240547</v>
      </c>
      <c r="I20" s="5">
        <v>0</v>
      </c>
      <c r="J20" s="5">
        <f t="shared" si="1"/>
        <v>3645.2926349240547</v>
      </c>
      <c r="K20" s="5">
        <v>3557.2438077649458</v>
      </c>
    </row>
    <row r="21" spans="1:11" x14ac:dyDescent="0.2">
      <c r="A21" s="6">
        <f t="shared" si="2"/>
        <v>7</v>
      </c>
      <c r="C21" s="1" t="s">
        <v>18</v>
      </c>
      <c r="E21" s="5">
        <v>4958.82423776</v>
      </c>
      <c r="F21" s="5">
        <v>381.07751488799443</v>
      </c>
      <c r="G21" s="5">
        <v>-20.815461523333333</v>
      </c>
      <c r="H21" s="5">
        <f t="shared" si="0"/>
        <v>5319.0862911246613</v>
      </c>
      <c r="I21" s="5">
        <v>-2.2014999999999998</v>
      </c>
      <c r="J21" s="5">
        <f t="shared" si="1"/>
        <v>5316.8847911246612</v>
      </c>
      <c r="K21" s="5">
        <v>5091.7338905282559</v>
      </c>
    </row>
    <row r="22" spans="1:11" x14ac:dyDescent="0.2">
      <c r="A22" s="6">
        <f t="shared" si="2"/>
        <v>8</v>
      </c>
      <c r="C22" s="1" t="s">
        <v>17</v>
      </c>
      <c r="E22" s="5">
        <v>5.2162798800000001</v>
      </c>
      <c r="F22" s="5">
        <v>9.2071921372691629E-2</v>
      </c>
      <c r="G22" s="5">
        <v>-6.0603819999999989E-2</v>
      </c>
      <c r="H22" s="5">
        <f t="shared" si="0"/>
        <v>5.2477479813726919</v>
      </c>
      <c r="I22" s="5">
        <v>0</v>
      </c>
      <c r="J22" s="5">
        <f t="shared" si="1"/>
        <v>5.2477479813726919</v>
      </c>
      <c r="K22" s="5">
        <v>5.2283562048202361</v>
      </c>
    </row>
    <row r="23" spans="1:11" x14ac:dyDescent="0.2">
      <c r="A23" s="6">
        <f t="shared" si="2"/>
        <v>9</v>
      </c>
      <c r="C23" s="1" t="s">
        <v>16</v>
      </c>
      <c r="E23" s="5">
        <v>698.52028091999989</v>
      </c>
      <c r="F23" s="5">
        <v>17.486499090979873</v>
      </c>
      <c r="G23" s="5">
        <v>-1.5013857166666664</v>
      </c>
      <c r="H23" s="5">
        <f t="shared" si="0"/>
        <v>714.50539429431319</v>
      </c>
      <c r="I23" s="5">
        <v>-0.53049999999999997</v>
      </c>
      <c r="J23" s="5">
        <f t="shared" si="1"/>
        <v>713.97489429431323</v>
      </c>
      <c r="K23" s="5">
        <v>705.72963539766693</v>
      </c>
    </row>
    <row r="24" spans="1:11" x14ac:dyDescent="0.2">
      <c r="A24" s="6">
        <f t="shared" si="2"/>
        <v>10</v>
      </c>
      <c r="C24" s="1" t="s">
        <v>3</v>
      </c>
      <c r="E24" s="5">
        <v>527.32626958000014</v>
      </c>
      <c r="F24" s="5">
        <v>34.808533072144215</v>
      </c>
      <c r="G24" s="5">
        <v>-13.54613956</v>
      </c>
      <c r="H24" s="5">
        <f t="shared" si="0"/>
        <v>548.58866309214432</v>
      </c>
      <c r="I24" s="5">
        <v>0</v>
      </c>
      <c r="J24" s="5">
        <f t="shared" si="1"/>
        <v>548.58866309214432</v>
      </c>
      <c r="K24" s="5">
        <v>535.08340164518859</v>
      </c>
    </row>
    <row r="25" spans="1:11" x14ac:dyDescent="0.2">
      <c r="A25" s="6"/>
      <c r="E25" s="5"/>
      <c r="F25" s="5"/>
      <c r="G25" s="5"/>
      <c r="H25" s="5"/>
      <c r="I25" s="5"/>
      <c r="J25" s="5"/>
      <c r="K25" s="5"/>
    </row>
    <row r="26" spans="1:11" ht="13.5" thickBot="1" x14ac:dyDescent="0.25">
      <c r="A26" s="6">
        <f>A24+1</f>
        <v>11</v>
      </c>
      <c r="C26" s="1" t="s">
        <v>1</v>
      </c>
      <c r="E26" s="7">
        <f t="shared" ref="E26:K26" si="3">SUM(E15:E24)</f>
        <v>10004.80577293</v>
      </c>
      <c r="F26" s="7">
        <f t="shared" si="3"/>
        <v>678.7779787348104</v>
      </c>
      <c r="G26" s="7">
        <f t="shared" si="3"/>
        <v>-45.573372056666663</v>
      </c>
      <c r="H26" s="7">
        <f t="shared" si="3"/>
        <v>10638.010379608146</v>
      </c>
      <c r="I26" s="7">
        <f t="shared" si="3"/>
        <v>-3.0535999999999999</v>
      </c>
      <c r="J26" s="7">
        <f t="shared" si="3"/>
        <v>10634.956779608145</v>
      </c>
      <c r="K26" s="7">
        <f t="shared" si="3"/>
        <v>10261.091152203238</v>
      </c>
    </row>
    <row r="27" spans="1:11" ht="13.5" thickTop="1" x14ac:dyDescent="0.2">
      <c r="A27" s="6"/>
      <c r="E27" s="5"/>
      <c r="F27" s="5"/>
      <c r="G27" s="5"/>
      <c r="H27" s="5"/>
      <c r="I27" s="5"/>
      <c r="J27" s="5"/>
      <c r="K27" s="5"/>
    </row>
    <row r="28" spans="1:11" x14ac:dyDescent="0.2">
      <c r="A28" s="6"/>
      <c r="C28" s="4" t="s">
        <v>15</v>
      </c>
      <c r="E28" s="5"/>
      <c r="F28" s="5"/>
      <c r="G28" s="5"/>
      <c r="H28" s="5"/>
      <c r="I28" s="5"/>
      <c r="J28" s="5"/>
      <c r="K28" s="5"/>
    </row>
    <row r="29" spans="1:11" x14ac:dyDescent="0.2">
      <c r="A29" s="6"/>
      <c r="E29" s="5"/>
      <c r="F29" s="5"/>
      <c r="G29" s="5"/>
      <c r="H29" s="5"/>
      <c r="I29" s="5"/>
      <c r="J29" s="5"/>
      <c r="K29" s="5"/>
    </row>
    <row r="30" spans="1:11" x14ac:dyDescent="0.2">
      <c r="A30" s="6">
        <f>A26+1</f>
        <v>12</v>
      </c>
      <c r="C30" s="1" t="s">
        <v>13</v>
      </c>
      <c r="E30" s="5">
        <v>16.726795279999997</v>
      </c>
      <c r="F30" s="5">
        <v>1.4845863989171342</v>
      </c>
      <c r="G30" s="5">
        <v>-3.2491129336804155E-4</v>
      </c>
      <c r="H30" s="5">
        <f t="shared" ref="H30:H58" si="4">E30+F30+G30</f>
        <v>18.211056767623763</v>
      </c>
      <c r="I30" s="5">
        <v>0</v>
      </c>
      <c r="J30" s="5">
        <f t="shared" ref="J30:J58" si="5">H30+I30</f>
        <v>18.211056767623763</v>
      </c>
      <c r="K30" s="5">
        <v>17.072749509858472</v>
      </c>
    </row>
    <row r="31" spans="1:11" x14ac:dyDescent="0.2">
      <c r="A31" s="6">
        <f t="shared" ref="A31:A58" si="6">A30+1</f>
        <v>13</v>
      </c>
      <c r="C31" s="1" t="s">
        <v>12</v>
      </c>
      <c r="E31" s="5">
        <v>9.0865091700000029</v>
      </c>
      <c r="F31" s="5">
        <v>0.15299879384431844</v>
      </c>
      <c r="G31" s="5">
        <v>0</v>
      </c>
      <c r="H31" s="5">
        <f t="shared" si="4"/>
        <v>9.2395079638443214</v>
      </c>
      <c r="I31" s="5">
        <v>0</v>
      </c>
      <c r="J31" s="5">
        <f t="shared" si="5"/>
        <v>9.2395079638443214</v>
      </c>
      <c r="K31" s="5">
        <v>9.1208090822748265</v>
      </c>
    </row>
    <row r="32" spans="1:11" x14ac:dyDescent="0.2">
      <c r="A32" s="6">
        <f t="shared" si="6"/>
        <v>14</v>
      </c>
      <c r="C32" s="1" t="s">
        <v>11</v>
      </c>
      <c r="E32" s="5">
        <v>146.15089173000004</v>
      </c>
      <c r="F32" s="5">
        <v>9.7223514017693784</v>
      </c>
      <c r="G32" s="5">
        <v>-0.59558895887748842</v>
      </c>
      <c r="H32" s="5">
        <f t="shared" si="4"/>
        <v>155.27765417289191</v>
      </c>
      <c r="I32" s="5">
        <v>0</v>
      </c>
      <c r="J32" s="5">
        <f t="shared" si="5"/>
        <v>155.27765417289191</v>
      </c>
      <c r="K32" s="5">
        <v>147.48882481152503</v>
      </c>
    </row>
    <row r="33" spans="1:11" x14ac:dyDescent="0.2">
      <c r="A33" s="6">
        <f t="shared" si="6"/>
        <v>15</v>
      </c>
      <c r="C33" s="1" t="s">
        <v>10</v>
      </c>
      <c r="E33" s="5">
        <v>130.45991178671676</v>
      </c>
      <c r="F33" s="5">
        <v>2.9879311864650444</v>
      </c>
      <c r="G33" s="5">
        <v>-0.3829658467159362</v>
      </c>
      <c r="H33" s="5">
        <f t="shared" si="4"/>
        <v>133.06487712646586</v>
      </c>
      <c r="I33" s="5">
        <v>0</v>
      </c>
      <c r="J33" s="5">
        <f t="shared" si="5"/>
        <v>133.06487712646586</v>
      </c>
      <c r="K33" s="5">
        <v>131.28043547970395</v>
      </c>
    </row>
    <row r="34" spans="1:11" x14ac:dyDescent="0.2">
      <c r="A34" s="6">
        <f t="shared" si="6"/>
        <v>16</v>
      </c>
      <c r="C34" s="1" t="s">
        <v>9</v>
      </c>
      <c r="E34" s="5">
        <v>995.96898531521583</v>
      </c>
      <c r="F34" s="5">
        <v>35.602907317443886</v>
      </c>
      <c r="G34" s="5">
        <v>-1.1223648962881454</v>
      </c>
      <c r="H34" s="5">
        <f t="shared" si="4"/>
        <v>1030.4495277363715</v>
      </c>
      <c r="I34" s="5">
        <v>0</v>
      </c>
      <c r="J34" s="5">
        <f t="shared" si="5"/>
        <v>1030.4495277363715</v>
      </c>
      <c r="K34" s="5">
        <v>1005.5543715439026</v>
      </c>
    </row>
    <row r="35" spans="1:11" x14ac:dyDescent="0.2">
      <c r="A35" s="6">
        <f t="shared" si="6"/>
        <v>17</v>
      </c>
      <c r="C35" s="1" t="s">
        <v>8</v>
      </c>
      <c r="E35" s="5">
        <v>104.76792198999995</v>
      </c>
      <c r="F35" s="5">
        <v>8.9603861417525881</v>
      </c>
      <c r="G35" s="5">
        <v>-1.8376855983672118</v>
      </c>
      <c r="H35" s="5">
        <f t="shared" si="4"/>
        <v>111.89062253338533</v>
      </c>
      <c r="I35" s="5">
        <v>0</v>
      </c>
      <c r="J35" s="5">
        <f t="shared" si="5"/>
        <v>111.89062253338533</v>
      </c>
      <c r="K35" s="5">
        <v>106.72881909127634</v>
      </c>
    </row>
    <row r="36" spans="1:11" x14ac:dyDescent="0.2">
      <c r="A36" s="6">
        <f t="shared" si="6"/>
        <v>18</v>
      </c>
      <c r="C36" s="1" t="s">
        <v>7</v>
      </c>
      <c r="E36" s="5">
        <v>87.193795819999451</v>
      </c>
      <c r="F36" s="5">
        <v>4.7304382249907135</v>
      </c>
      <c r="G36" s="5">
        <v>-0.96613235749885684</v>
      </c>
      <c r="H36" s="5">
        <f t="shared" si="4"/>
        <v>90.958101687491308</v>
      </c>
      <c r="I36" s="5">
        <v>0</v>
      </c>
      <c r="J36" s="5">
        <f t="shared" si="5"/>
        <v>90.958101687491308</v>
      </c>
      <c r="K36" s="5">
        <v>88.105540791111352</v>
      </c>
    </row>
    <row r="37" spans="1:11" x14ac:dyDescent="0.2">
      <c r="A37" s="6">
        <f t="shared" si="6"/>
        <v>19</v>
      </c>
      <c r="C37" s="1" t="s">
        <v>6</v>
      </c>
      <c r="E37" s="5">
        <v>684.32196866231175</v>
      </c>
      <c r="F37" s="5">
        <v>45.559868399047019</v>
      </c>
      <c r="G37" s="5">
        <v>-1.1605214271519628</v>
      </c>
      <c r="H37" s="5">
        <f t="shared" si="4"/>
        <v>728.7213156342068</v>
      </c>
      <c r="I37" s="5">
        <v>0</v>
      </c>
      <c r="J37" s="5">
        <f t="shared" si="5"/>
        <v>728.7213156342068</v>
      </c>
      <c r="K37" s="5">
        <v>694.74364204002723</v>
      </c>
    </row>
    <row r="38" spans="1:11" x14ac:dyDescent="0.2">
      <c r="A38" s="6">
        <f t="shared" si="6"/>
        <v>20</v>
      </c>
      <c r="C38" s="1" t="s">
        <v>5</v>
      </c>
      <c r="E38" s="5">
        <v>750.30500791001361</v>
      </c>
      <c r="F38" s="5">
        <v>41.755308220225345</v>
      </c>
      <c r="G38" s="5">
        <v>-0.23775434058304712</v>
      </c>
      <c r="H38" s="5">
        <f t="shared" si="4"/>
        <v>791.82256178965599</v>
      </c>
      <c r="I38" s="5">
        <v>0</v>
      </c>
      <c r="J38" s="5">
        <f t="shared" si="5"/>
        <v>791.82256178965599</v>
      </c>
      <c r="K38" s="5">
        <v>760.07860281634794</v>
      </c>
    </row>
    <row r="39" spans="1:11" x14ac:dyDescent="0.2">
      <c r="A39" s="6">
        <f t="shared" si="6"/>
        <v>21</v>
      </c>
      <c r="C39" s="1" t="s">
        <v>4</v>
      </c>
      <c r="E39" s="5">
        <v>73.354377550000095</v>
      </c>
      <c r="F39" s="5">
        <v>4.5961781141610727</v>
      </c>
      <c r="G39" s="5">
        <v>-0.25462750931890082</v>
      </c>
      <c r="H39" s="5">
        <f t="shared" si="4"/>
        <v>77.695928154842278</v>
      </c>
      <c r="I39" s="5">
        <v>0</v>
      </c>
      <c r="J39" s="5">
        <f t="shared" si="5"/>
        <v>77.695928154842278</v>
      </c>
      <c r="K39" s="5">
        <v>74.308689502627303</v>
      </c>
    </row>
    <row r="50" spans="1:11" x14ac:dyDescent="0.2">
      <c r="A50" s="15" t="s">
        <v>97</v>
      </c>
      <c r="B50" s="15"/>
      <c r="C50" s="15"/>
      <c r="D50" s="15"/>
      <c r="E50" s="14"/>
      <c r="F50" s="14"/>
      <c r="G50" s="14"/>
      <c r="H50" s="14"/>
      <c r="I50" s="14"/>
      <c r="J50" s="14"/>
      <c r="K50" s="14"/>
    </row>
    <row r="51" spans="1:11" x14ac:dyDescent="0.2">
      <c r="A51" s="15" t="s">
        <v>39</v>
      </c>
      <c r="B51" s="15"/>
      <c r="C51" s="15"/>
      <c r="D51" s="15"/>
      <c r="E51" s="14"/>
      <c r="F51" s="14"/>
      <c r="G51" s="14"/>
      <c r="H51" s="14"/>
      <c r="I51" s="14"/>
      <c r="J51" s="14"/>
      <c r="K51" s="14"/>
    </row>
    <row r="53" spans="1:11" x14ac:dyDescent="0.2">
      <c r="A53" s="4"/>
      <c r="B53" s="4"/>
      <c r="C53" s="4"/>
      <c r="D53" s="4"/>
      <c r="E53" s="12" t="s">
        <v>38</v>
      </c>
      <c r="F53" s="12"/>
      <c r="G53" s="12"/>
      <c r="H53" s="12" t="s">
        <v>37</v>
      </c>
      <c r="I53" s="12"/>
      <c r="J53" s="12" t="s">
        <v>37</v>
      </c>
      <c r="K53" s="12"/>
    </row>
    <row r="54" spans="1:11" ht="38.25" x14ac:dyDescent="0.2">
      <c r="A54" s="11" t="s">
        <v>95</v>
      </c>
      <c r="B54" s="8"/>
      <c r="C54" s="10" t="s">
        <v>36</v>
      </c>
      <c r="D54" s="8"/>
      <c r="E54" s="9" t="s">
        <v>35</v>
      </c>
      <c r="F54" s="9" t="s">
        <v>34</v>
      </c>
      <c r="G54" s="9" t="s">
        <v>33</v>
      </c>
      <c r="H54" s="9" t="s">
        <v>32</v>
      </c>
      <c r="I54" s="9" t="s">
        <v>31</v>
      </c>
      <c r="J54" s="9" t="s">
        <v>30</v>
      </c>
      <c r="K54" s="9" t="s">
        <v>29</v>
      </c>
    </row>
    <row r="55" spans="1:11" x14ac:dyDescent="0.2">
      <c r="E55" s="5" t="s">
        <v>28</v>
      </c>
      <c r="F55" s="5" t="s">
        <v>27</v>
      </c>
      <c r="G55" s="5" t="s">
        <v>26</v>
      </c>
      <c r="H55" s="5" t="s">
        <v>102</v>
      </c>
      <c r="I55" s="5" t="s">
        <v>25</v>
      </c>
      <c r="J55" s="5" t="s">
        <v>103</v>
      </c>
      <c r="K55" s="5" t="s">
        <v>24</v>
      </c>
    </row>
    <row r="56" spans="1:11" x14ac:dyDescent="0.2">
      <c r="E56" s="5"/>
      <c r="F56" s="5"/>
      <c r="G56" s="5"/>
      <c r="H56" s="5"/>
      <c r="I56" s="5"/>
      <c r="J56" s="5"/>
      <c r="K56" s="5"/>
    </row>
    <row r="57" spans="1:11" x14ac:dyDescent="0.2">
      <c r="A57" s="6">
        <f>A39+1</f>
        <v>22</v>
      </c>
      <c r="C57" s="1" t="s">
        <v>3</v>
      </c>
      <c r="E57" s="5">
        <v>391.39311554999983</v>
      </c>
      <c r="F57" s="5">
        <v>37.934220093454265</v>
      </c>
      <c r="G57" s="5">
        <v>-7.353760622160908</v>
      </c>
      <c r="H57" s="5">
        <f t="shared" si="4"/>
        <v>421.97357502129319</v>
      </c>
      <c r="I57" s="5">
        <v>0</v>
      </c>
      <c r="J57" s="5">
        <f t="shared" si="5"/>
        <v>421.97357502129319</v>
      </c>
      <c r="K57" s="5">
        <v>398.65182724623946</v>
      </c>
    </row>
    <row r="58" spans="1:11" x14ac:dyDescent="0.2">
      <c r="A58" s="6">
        <f t="shared" si="6"/>
        <v>23</v>
      </c>
      <c r="C58" s="1" t="s">
        <v>2</v>
      </c>
      <c r="E58" s="5">
        <v>355.64968330999983</v>
      </c>
      <c r="F58" s="5">
        <v>39.232156664438492</v>
      </c>
      <c r="G58" s="5">
        <v>0</v>
      </c>
      <c r="H58" s="5">
        <f t="shared" si="4"/>
        <v>394.88183997443832</v>
      </c>
      <c r="I58" s="5">
        <v>0</v>
      </c>
      <c r="J58" s="5">
        <f t="shared" si="5"/>
        <v>394.88183997443832</v>
      </c>
      <c r="K58" s="5">
        <v>364.49167677395286</v>
      </c>
    </row>
    <row r="59" spans="1:11" x14ac:dyDescent="0.2">
      <c r="A59" s="6"/>
      <c r="E59" s="5"/>
      <c r="F59" s="5"/>
      <c r="G59" s="5"/>
      <c r="H59" s="5"/>
      <c r="I59" s="5"/>
      <c r="J59" s="5"/>
      <c r="K59" s="5"/>
    </row>
    <row r="60" spans="1:11" ht="13.5" thickBot="1" x14ac:dyDescent="0.25">
      <c r="A60" s="6">
        <f>A58+1</f>
        <v>24</v>
      </c>
      <c r="C60" s="1" t="s">
        <v>1</v>
      </c>
      <c r="E60" s="7">
        <f t="shared" ref="E60:K60" si="7">SUM(E30:E58)</f>
        <v>3745.3789640742571</v>
      </c>
      <c r="F60" s="7">
        <f t="shared" si="7"/>
        <v>232.71933095650925</v>
      </c>
      <c r="G60" s="7">
        <f t="shared" si="7"/>
        <v>-13.911726468255825</v>
      </c>
      <c r="H60" s="7">
        <f t="shared" si="7"/>
        <v>3964.1865685625103</v>
      </c>
      <c r="I60" s="7">
        <f t="shared" si="7"/>
        <v>0</v>
      </c>
      <c r="J60" s="7">
        <f t="shared" si="7"/>
        <v>3964.1865685625103</v>
      </c>
      <c r="K60" s="7">
        <f t="shared" si="7"/>
        <v>3797.625988688847</v>
      </c>
    </row>
    <row r="61" spans="1:11" ht="13.5" thickTop="1" x14ac:dyDescent="0.2">
      <c r="A61" s="6"/>
      <c r="E61" s="5"/>
      <c r="F61" s="5"/>
      <c r="G61" s="5"/>
      <c r="H61" s="5"/>
      <c r="I61" s="5"/>
      <c r="J61" s="5"/>
      <c r="K61" s="5"/>
    </row>
    <row r="62" spans="1:11" x14ac:dyDescent="0.2">
      <c r="A62" s="6"/>
      <c r="C62" s="4" t="s">
        <v>14</v>
      </c>
      <c r="E62" s="5"/>
      <c r="F62" s="5"/>
      <c r="G62" s="5"/>
      <c r="H62" s="5"/>
      <c r="I62" s="5"/>
      <c r="J62" s="5"/>
      <c r="K62" s="5"/>
    </row>
    <row r="63" spans="1:11" x14ac:dyDescent="0.2">
      <c r="A63" s="6"/>
      <c r="E63" s="5"/>
      <c r="F63" s="5"/>
      <c r="G63" s="5"/>
      <c r="H63" s="5"/>
      <c r="I63" s="5"/>
      <c r="J63" s="5"/>
      <c r="K63" s="5"/>
    </row>
    <row r="64" spans="1:11" x14ac:dyDescent="0.2">
      <c r="A64" s="6">
        <f>A60+1</f>
        <v>25</v>
      </c>
      <c r="C64" s="1" t="s">
        <v>13</v>
      </c>
      <c r="E64" s="5">
        <v>5.2779488099999945</v>
      </c>
      <c r="F64" s="5">
        <v>0.4672621701267628</v>
      </c>
      <c r="G64" s="5">
        <v>-1.0252203996529182E-4</v>
      </c>
      <c r="H64" s="5">
        <f t="shared" ref="H64:H75" si="8">E64+F64+G64</f>
        <v>5.7451084580867926</v>
      </c>
      <c r="I64" s="5">
        <v>0</v>
      </c>
      <c r="J64" s="5">
        <f t="shared" ref="J64:J75" si="9">H64+I64</f>
        <v>5.7451084580867926</v>
      </c>
      <c r="K64" s="5">
        <v>5.3859778841887085</v>
      </c>
    </row>
    <row r="65" spans="1:11" x14ac:dyDescent="0.2">
      <c r="A65" s="6">
        <f t="shared" ref="A65:A75" si="10">A64+1</f>
        <v>26</v>
      </c>
      <c r="C65" s="1" t="s">
        <v>12</v>
      </c>
      <c r="E65" s="5">
        <v>10.920602220000003</v>
      </c>
      <c r="F65" s="5">
        <v>0.18625485815567988</v>
      </c>
      <c r="G65" s="5">
        <v>0</v>
      </c>
      <c r="H65" s="5">
        <f t="shared" si="8"/>
        <v>11.106857078155683</v>
      </c>
      <c r="I65" s="5">
        <v>0</v>
      </c>
      <c r="J65" s="5">
        <f t="shared" si="9"/>
        <v>11.106857078155683</v>
      </c>
      <c r="K65" s="5">
        <v>10.964100174320146</v>
      </c>
    </row>
    <row r="66" spans="1:11" x14ac:dyDescent="0.2">
      <c r="A66" s="6">
        <f t="shared" si="10"/>
        <v>27</v>
      </c>
      <c r="C66" s="1" t="s">
        <v>11</v>
      </c>
      <c r="E66" s="5">
        <v>71.427168229999978</v>
      </c>
      <c r="F66" s="5">
        <v>5.193689534937711</v>
      </c>
      <c r="G66" s="5">
        <v>-0.28680520778917823</v>
      </c>
      <c r="H66" s="5">
        <f t="shared" si="8"/>
        <v>76.33405255714851</v>
      </c>
      <c r="I66" s="5">
        <v>0</v>
      </c>
      <c r="J66" s="5">
        <f t="shared" si="9"/>
        <v>76.33405255714851</v>
      </c>
      <c r="K66" s="5">
        <v>72.49862833213777</v>
      </c>
    </row>
    <row r="67" spans="1:11" x14ac:dyDescent="0.2">
      <c r="A67" s="6">
        <f t="shared" si="10"/>
        <v>28</v>
      </c>
      <c r="C67" s="1" t="s">
        <v>10</v>
      </c>
      <c r="E67" s="5">
        <v>111.23479812328308</v>
      </c>
      <c r="F67" s="5">
        <v>2.5866095135349365</v>
      </c>
      <c r="G67" s="5">
        <v>-0.3193308899507305</v>
      </c>
      <c r="H67" s="5">
        <f t="shared" si="8"/>
        <v>113.50207674686729</v>
      </c>
      <c r="I67" s="5">
        <v>0</v>
      </c>
      <c r="J67" s="5">
        <f t="shared" si="9"/>
        <v>113.50207674686729</v>
      </c>
      <c r="K67" s="5">
        <v>111.81268928519007</v>
      </c>
    </row>
    <row r="68" spans="1:11" x14ac:dyDescent="0.2">
      <c r="A68" s="6">
        <f t="shared" si="10"/>
        <v>29</v>
      </c>
      <c r="C68" s="1" t="s">
        <v>9</v>
      </c>
      <c r="E68" s="5">
        <v>505.76811134478299</v>
      </c>
      <c r="F68" s="5">
        <v>16.948858071593033</v>
      </c>
      <c r="G68" s="5">
        <v>-0.56950781371185422</v>
      </c>
      <c r="H68" s="5">
        <f t="shared" si="8"/>
        <v>522.14746160266418</v>
      </c>
      <c r="I68" s="5">
        <v>0</v>
      </c>
      <c r="J68" s="5">
        <f t="shared" si="9"/>
        <v>522.14746160266418</v>
      </c>
      <c r="K68" s="5">
        <v>509.71519649185035</v>
      </c>
    </row>
    <row r="69" spans="1:11" x14ac:dyDescent="0.2">
      <c r="A69" s="6">
        <f t="shared" si="10"/>
        <v>30</v>
      </c>
      <c r="C69" s="1" t="s">
        <v>8</v>
      </c>
      <c r="E69" s="5">
        <v>37.710374919999992</v>
      </c>
      <c r="F69" s="5">
        <v>3.1517931662474066</v>
      </c>
      <c r="G69" s="5">
        <v>-0.6614602216327885</v>
      </c>
      <c r="H69" s="5">
        <f t="shared" si="8"/>
        <v>40.200707864614614</v>
      </c>
      <c r="I69" s="5">
        <v>0</v>
      </c>
      <c r="J69" s="5">
        <f t="shared" si="9"/>
        <v>40.200707864614614</v>
      </c>
      <c r="K69" s="5">
        <v>38.345817453538366</v>
      </c>
    </row>
    <row r="70" spans="1:11" x14ac:dyDescent="0.2">
      <c r="A70" s="6">
        <f t="shared" si="10"/>
        <v>31</v>
      </c>
      <c r="C70" s="1" t="s">
        <v>7</v>
      </c>
      <c r="E70" s="5">
        <v>42.26601675000002</v>
      </c>
      <c r="F70" s="5">
        <v>2.1346645559792905</v>
      </c>
      <c r="G70" s="5">
        <v>-0.44487154583447663</v>
      </c>
      <c r="H70" s="5">
        <f t="shared" si="8"/>
        <v>43.955809760144838</v>
      </c>
      <c r="I70" s="5">
        <v>0</v>
      </c>
      <c r="J70" s="5">
        <f t="shared" si="9"/>
        <v>43.955809760144838</v>
      </c>
      <c r="K70" s="5">
        <v>42.671857788796267</v>
      </c>
    </row>
    <row r="71" spans="1:11" x14ac:dyDescent="0.2">
      <c r="A71" s="6">
        <f t="shared" si="10"/>
        <v>32</v>
      </c>
      <c r="C71" s="1" t="s">
        <v>6</v>
      </c>
      <c r="E71" s="5">
        <v>719.9059033510224</v>
      </c>
      <c r="F71" s="5">
        <v>42.915923556773102</v>
      </c>
      <c r="G71" s="5">
        <v>-0.64860377284803716</v>
      </c>
      <c r="H71" s="5">
        <f t="shared" si="8"/>
        <v>762.17322313494753</v>
      </c>
      <c r="I71" s="5">
        <v>0</v>
      </c>
      <c r="J71" s="5">
        <f t="shared" si="9"/>
        <v>762.17322313494753</v>
      </c>
      <c r="K71" s="5">
        <v>729.31070359458431</v>
      </c>
    </row>
    <row r="72" spans="1:11" x14ac:dyDescent="0.2">
      <c r="A72" s="6">
        <f t="shared" si="10"/>
        <v>33</v>
      </c>
      <c r="C72" s="1" t="s">
        <v>5</v>
      </c>
      <c r="E72" s="5">
        <v>246.32901785665445</v>
      </c>
      <c r="F72" s="5">
        <v>14.545416115444885</v>
      </c>
      <c r="G72" s="5">
        <v>-8.055454608361956E-2</v>
      </c>
      <c r="H72" s="5">
        <f t="shared" si="8"/>
        <v>260.79387942601568</v>
      </c>
      <c r="I72" s="5">
        <v>0</v>
      </c>
      <c r="J72" s="5">
        <f t="shared" si="9"/>
        <v>260.79387942601568</v>
      </c>
      <c r="K72" s="5">
        <v>249.63670213106838</v>
      </c>
    </row>
    <row r="73" spans="1:11" x14ac:dyDescent="0.2">
      <c r="A73" s="6">
        <f t="shared" si="10"/>
        <v>34</v>
      </c>
      <c r="C73" s="1" t="s">
        <v>4</v>
      </c>
      <c r="E73" s="5">
        <v>155.5296853399999</v>
      </c>
      <c r="F73" s="5">
        <v>10.945207534244389</v>
      </c>
      <c r="G73" s="5">
        <v>-0.52342371401443233</v>
      </c>
      <c r="H73" s="5">
        <f t="shared" si="8"/>
        <v>165.95146916022986</v>
      </c>
      <c r="I73" s="5">
        <v>0</v>
      </c>
      <c r="J73" s="5">
        <f t="shared" si="9"/>
        <v>165.95146916022986</v>
      </c>
      <c r="K73" s="5">
        <v>157.91801111446264</v>
      </c>
    </row>
    <row r="74" spans="1:11" x14ac:dyDescent="0.2">
      <c r="A74" s="6">
        <f t="shared" si="10"/>
        <v>35</v>
      </c>
      <c r="C74" s="1" t="s">
        <v>3</v>
      </c>
      <c r="E74" s="5">
        <v>102.1915085599999</v>
      </c>
      <c r="F74" s="5">
        <v>9.8467137139035952</v>
      </c>
      <c r="G74" s="5">
        <v>-1.8970646378390921</v>
      </c>
      <c r="H74" s="5">
        <f t="shared" si="8"/>
        <v>110.14115763606441</v>
      </c>
      <c r="I74" s="5">
        <v>0</v>
      </c>
      <c r="J74" s="5">
        <f t="shared" si="9"/>
        <v>110.14115763606441</v>
      </c>
      <c r="K74" s="5">
        <v>104.05337333653866</v>
      </c>
    </row>
    <row r="75" spans="1:11" x14ac:dyDescent="0.2">
      <c r="A75" s="6">
        <f t="shared" si="10"/>
        <v>36</v>
      </c>
      <c r="C75" s="1" t="s">
        <v>2</v>
      </c>
      <c r="E75" s="5">
        <v>205.55336750999999</v>
      </c>
      <c r="F75" s="5">
        <v>22.762110534803366</v>
      </c>
      <c r="G75" s="5">
        <v>0</v>
      </c>
      <c r="H75" s="5">
        <f t="shared" si="8"/>
        <v>228.31547804480334</v>
      </c>
      <c r="I75" s="5">
        <v>0</v>
      </c>
      <c r="J75" s="5">
        <f t="shared" si="9"/>
        <v>228.31547804480334</v>
      </c>
      <c r="K75" s="5">
        <v>210.74736587289698</v>
      </c>
    </row>
    <row r="76" spans="1:11" x14ac:dyDescent="0.2">
      <c r="A76" s="6"/>
      <c r="E76" s="5"/>
      <c r="F76" s="5"/>
      <c r="G76" s="5"/>
      <c r="H76" s="5"/>
      <c r="I76" s="5"/>
      <c r="J76" s="5"/>
      <c r="K76" s="5"/>
    </row>
    <row r="77" spans="1:11" ht="13.5" thickBot="1" x14ac:dyDescent="0.25">
      <c r="A77" s="6">
        <f>A75+1</f>
        <v>37</v>
      </c>
      <c r="C77" s="1" t="s">
        <v>1</v>
      </c>
      <c r="E77" s="7">
        <f t="shared" ref="E77:K77" si="11">SUM(E64:E75)</f>
        <v>2214.1145030157431</v>
      </c>
      <c r="F77" s="7">
        <f t="shared" si="11"/>
        <v>131.68450332574415</v>
      </c>
      <c r="G77" s="7">
        <f t="shared" si="11"/>
        <v>-5.4317248717441746</v>
      </c>
      <c r="H77" s="7">
        <f t="shared" si="11"/>
        <v>2340.3672814697429</v>
      </c>
      <c r="I77" s="7">
        <f t="shared" si="11"/>
        <v>0</v>
      </c>
      <c r="J77" s="7">
        <f t="shared" si="11"/>
        <v>2340.3672814697429</v>
      </c>
      <c r="K77" s="7">
        <f t="shared" si="11"/>
        <v>2243.0604234595726</v>
      </c>
    </row>
    <row r="78" spans="1:11" ht="13.5" thickTop="1" x14ac:dyDescent="0.2">
      <c r="A78" s="6"/>
      <c r="E78" s="5"/>
      <c r="F78" s="5"/>
      <c r="G78" s="5"/>
      <c r="H78" s="5"/>
      <c r="I78" s="5"/>
      <c r="J78" s="5"/>
      <c r="K78" s="5"/>
    </row>
    <row r="79" spans="1:11" ht="13.5" thickBot="1" x14ac:dyDescent="0.25">
      <c r="A79" s="6">
        <f>A77+1</f>
        <v>38</v>
      </c>
      <c r="C79" s="1" t="s">
        <v>0</v>
      </c>
      <c r="E79" s="7">
        <f t="shared" ref="E79:K79" si="12">SUM(E26,E60,E77)</f>
        <v>15964.299240019998</v>
      </c>
      <c r="F79" s="7">
        <f t="shared" si="12"/>
        <v>1043.1818130170639</v>
      </c>
      <c r="G79" s="7">
        <f t="shared" si="12"/>
        <v>-64.916823396666672</v>
      </c>
      <c r="H79" s="7">
        <f t="shared" si="12"/>
        <v>16942.5642296404</v>
      </c>
      <c r="I79" s="7">
        <f t="shared" si="12"/>
        <v>-3.0535999999999999</v>
      </c>
      <c r="J79" s="7">
        <f t="shared" si="12"/>
        <v>16939.510629640397</v>
      </c>
      <c r="K79" s="7">
        <f t="shared" si="12"/>
        <v>16301.777564351658</v>
      </c>
    </row>
    <row r="80" spans="1:11" ht="13.5" thickTop="1" x14ac:dyDescent="0.2">
      <c r="A80" s="6"/>
      <c r="E80" s="5"/>
      <c r="F80" s="5"/>
      <c r="G80" s="5"/>
      <c r="H80" s="5"/>
      <c r="I80" s="5"/>
      <c r="J80" s="5"/>
      <c r="K80" s="5"/>
    </row>
    <row r="81" spans="1:1" x14ac:dyDescent="0.2">
      <c r="A81" s="4"/>
    </row>
    <row r="82" spans="1:1" x14ac:dyDescent="0.2">
      <c r="A82" s="3"/>
    </row>
  </sheetData>
  <pageMargins left="0.7" right="0.7" top="0.75" bottom="0.75" header="0.3" footer="0.3"/>
  <pageSetup scale="88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4727-F3A9-4C53-A8D9-1628F20775B9}">
  <dimension ref="A6:L26"/>
  <sheetViews>
    <sheetView tabSelected="1"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6384" width="101.28515625" style="1"/>
  </cols>
  <sheetData>
    <row r="6" spans="1:12" s="13" customFormat="1" x14ac:dyDescent="0.2">
      <c r="A6" s="15" t="s">
        <v>92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12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4"/>
    </row>
    <row r="9" spans="1:12" s="4" customFormat="1" x14ac:dyDescent="0.2">
      <c r="E9" s="12" t="s">
        <v>38</v>
      </c>
      <c r="F9" s="12"/>
      <c r="G9" s="12"/>
      <c r="H9" s="12"/>
      <c r="I9" s="12" t="s">
        <v>37</v>
      </c>
      <c r="J9" s="12"/>
      <c r="K9" s="12" t="s">
        <v>37</v>
      </c>
      <c r="L9" s="12"/>
    </row>
    <row r="10" spans="1:12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45</v>
      </c>
      <c r="I10" s="9" t="s">
        <v>32</v>
      </c>
      <c r="J10" s="9" t="s">
        <v>31</v>
      </c>
      <c r="K10" s="9" t="s">
        <v>30</v>
      </c>
      <c r="L10" s="9" t="s">
        <v>29</v>
      </c>
    </row>
    <row r="11" spans="1:12" x14ac:dyDescent="0.2">
      <c r="E11" s="5" t="s">
        <v>28</v>
      </c>
      <c r="F11" s="5" t="s">
        <v>27</v>
      </c>
      <c r="G11" s="5" t="s">
        <v>26</v>
      </c>
      <c r="H11" s="5" t="s">
        <v>44</v>
      </c>
      <c r="I11" s="5" t="s">
        <v>101</v>
      </c>
      <c r="J11" s="5" t="s">
        <v>43</v>
      </c>
      <c r="K11" s="5" t="s">
        <v>100</v>
      </c>
      <c r="L11" s="5" t="s">
        <v>42</v>
      </c>
    </row>
    <row r="12" spans="1:12" x14ac:dyDescent="0.2">
      <c r="E12" s="5"/>
      <c r="F12" s="5"/>
      <c r="G12" s="5"/>
      <c r="H12" s="5"/>
      <c r="I12" s="5"/>
      <c r="J12" s="5"/>
      <c r="K12" s="5"/>
      <c r="L12" s="5"/>
    </row>
    <row r="13" spans="1:12" x14ac:dyDescent="0.2">
      <c r="C13" s="4" t="s">
        <v>90</v>
      </c>
      <c r="E13" s="5"/>
      <c r="F13" s="5"/>
      <c r="G13" s="5"/>
      <c r="H13" s="5"/>
      <c r="I13" s="5"/>
      <c r="J13" s="5"/>
      <c r="K13" s="5"/>
      <c r="L13" s="5"/>
    </row>
    <row r="15" spans="1:12" x14ac:dyDescent="0.2">
      <c r="A15" s="6">
        <v>1</v>
      </c>
      <c r="C15" s="1" t="s">
        <v>89</v>
      </c>
      <c r="E15" s="5">
        <v>-1.44962126</v>
      </c>
      <c r="F15" s="5">
        <v>-3.1607099999999997E-3</v>
      </c>
      <c r="G15" s="5">
        <v>0</v>
      </c>
      <c r="H15" s="5">
        <v>0</v>
      </c>
      <c r="I15" s="5">
        <f>E15+F15+G15+H15</f>
        <v>-1.45278197</v>
      </c>
      <c r="J15" s="5">
        <v>0</v>
      </c>
      <c r="K15" s="5">
        <f>I15+J15</f>
        <v>-1.45278197</v>
      </c>
      <c r="L15" s="5">
        <v>-1.4526502737500002</v>
      </c>
    </row>
    <row r="16" spans="1:12" x14ac:dyDescent="0.2">
      <c r="A16" s="6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6"/>
      <c r="C17" s="4" t="s">
        <v>88</v>
      </c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6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6">
        <f>A15+1</f>
        <v>2</v>
      </c>
      <c r="C19" s="1" t="s">
        <v>87</v>
      </c>
      <c r="E19" s="5">
        <v>-0.98139543999999934</v>
      </c>
      <c r="F19" s="5">
        <v>-4.9741400000000002E-3</v>
      </c>
      <c r="G19" s="5">
        <v>7.0466066666666658E-3</v>
      </c>
      <c r="H19" s="5">
        <v>0</v>
      </c>
      <c r="I19" s="5">
        <f>E19+F19+G19+H19</f>
        <v>-0.97932297333333262</v>
      </c>
      <c r="J19" s="5">
        <v>0</v>
      </c>
      <c r="K19" s="5">
        <f>I19+J19</f>
        <v>-0.97932297333333262</v>
      </c>
      <c r="L19" s="5">
        <v>-0.98455802444459628</v>
      </c>
    </row>
    <row r="20" spans="1:12" x14ac:dyDescent="0.2">
      <c r="A20" s="6">
        <f>A19+1</f>
        <v>3</v>
      </c>
      <c r="C20" s="1" t="s">
        <v>86</v>
      </c>
      <c r="E20" s="5">
        <v>-0.49476059000000017</v>
      </c>
      <c r="F20" s="5">
        <v>-4.1229999999999999E-4</v>
      </c>
      <c r="G20" s="5">
        <v>0</v>
      </c>
      <c r="H20" s="5">
        <v>0</v>
      </c>
      <c r="I20" s="5">
        <f>E20+F20+G20+H20</f>
        <v>-0.49517289000000014</v>
      </c>
      <c r="J20" s="5">
        <v>0</v>
      </c>
      <c r="K20" s="5">
        <f>I20+J20</f>
        <v>-0.49517289000000014</v>
      </c>
      <c r="L20" s="5">
        <v>-0.49515571083333321</v>
      </c>
    </row>
    <row r="21" spans="1:12" x14ac:dyDescent="0.2">
      <c r="A21" s="6"/>
      <c r="E21" s="5"/>
      <c r="F21" s="5"/>
      <c r="G21" s="5"/>
      <c r="H21" s="5"/>
      <c r="I21" s="5"/>
      <c r="J21" s="5"/>
      <c r="K21" s="5"/>
      <c r="L21" s="5"/>
    </row>
    <row r="22" spans="1:12" ht="13.5" thickBot="1" x14ac:dyDescent="0.25">
      <c r="A22" s="6">
        <f>A20+1</f>
        <v>4</v>
      </c>
      <c r="C22" s="1" t="s">
        <v>41</v>
      </c>
      <c r="E22" s="7">
        <f t="shared" ref="E22:L22" si="0">SUM(E19:E20)</f>
        <v>-1.4761560299999994</v>
      </c>
      <c r="F22" s="7">
        <f t="shared" si="0"/>
        <v>-5.3864400000000002E-3</v>
      </c>
      <c r="G22" s="7">
        <f t="shared" si="0"/>
        <v>7.0466066666666658E-3</v>
      </c>
      <c r="H22" s="7">
        <f t="shared" si="0"/>
        <v>0</v>
      </c>
      <c r="I22" s="7">
        <f t="shared" si="0"/>
        <v>-1.4744958633333327</v>
      </c>
      <c r="J22" s="7">
        <f t="shared" si="0"/>
        <v>0</v>
      </c>
      <c r="K22" s="7">
        <f t="shared" si="0"/>
        <v>-1.4744958633333327</v>
      </c>
      <c r="L22" s="7">
        <f t="shared" si="0"/>
        <v>-1.4797137352779295</v>
      </c>
    </row>
    <row r="23" spans="1:12" ht="13.5" thickTop="1" x14ac:dyDescent="0.2">
      <c r="A23" s="6"/>
      <c r="E23" s="5"/>
      <c r="F23" s="5"/>
      <c r="G23" s="5"/>
      <c r="H23" s="5"/>
      <c r="I23" s="5"/>
      <c r="J23" s="5"/>
      <c r="K23" s="5"/>
      <c r="L23" s="5"/>
    </row>
    <row r="24" spans="1:12" ht="13.5" thickBot="1" x14ac:dyDescent="0.25">
      <c r="A24" s="6">
        <f>A22+1</f>
        <v>5</v>
      </c>
      <c r="C24" s="1" t="s">
        <v>0</v>
      </c>
      <c r="E24" s="7">
        <f t="shared" ref="E24:L24" si="1">SUM(E15,E22)</f>
        <v>-2.9257772899999992</v>
      </c>
      <c r="F24" s="7">
        <f t="shared" si="1"/>
        <v>-8.5471499999999999E-3</v>
      </c>
      <c r="G24" s="7">
        <f t="shared" si="1"/>
        <v>7.0466066666666658E-3</v>
      </c>
      <c r="H24" s="7">
        <f t="shared" si="1"/>
        <v>0</v>
      </c>
      <c r="I24" s="7">
        <f t="shared" si="1"/>
        <v>-2.9272778333333327</v>
      </c>
      <c r="J24" s="7">
        <f t="shared" si="1"/>
        <v>0</v>
      </c>
      <c r="K24" s="7">
        <f t="shared" si="1"/>
        <v>-2.9272778333333327</v>
      </c>
      <c r="L24" s="7">
        <f t="shared" si="1"/>
        <v>-2.9323640090279297</v>
      </c>
    </row>
    <row r="25" spans="1:12" ht="13.5" thickTop="1" x14ac:dyDescent="0.2"/>
    <row r="26" spans="1:12" x14ac:dyDescent="0.2">
      <c r="A26" s="4"/>
    </row>
  </sheetData>
  <pageMargins left="0.7" right="0.7" top="0.75" bottom="0.75" header="0.3" footer="0.3"/>
  <pageSetup scale="77" firstPageNumber="14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5C7B-F41F-45AB-AC8D-D7D9BFB43741}">
  <dimension ref="A6:K26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3" customFormat="1" x14ac:dyDescent="0.2">
      <c r="A6" s="15" t="s">
        <v>64</v>
      </c>
      <c r="B6" s="15"/>
      <c r="C6" s="15"/>
      <c r="D6" s="15"/>
      <c r="E6" s="14"/>
      <c r="F6" s="14"/>
      <c r="G6" s="14"/>
      <c r="H6" s="14"/>
      <c r="I6" s="14"/>
      <c r="J6" s="14"/>
      <c r="K6" s="14"/>
    </row>
    <row r="7" spans="1:11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</row>
    <row r="9" spans="1:11" s="4" customFormat="1" x14ac:dyDescent="0.2">
      <c r="E9" s="12" t="s">
        <v>38</v>
      </c>
      <c r="F9" s="12"/>
      <c r="G9" s="12"/>
      <c r="H9" s="12" t="s">
        <v>37</v>
      </c>
      <c r="I9" s="12"/>
      <c r="J9" s="12" t="s">
        <v>37</v>
      </c>
      <c r="K9" s="12"/>
    </row>
    <row r="10" spans="1:11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32</v>
      </c>
      <c r="I10" s="9" t="s">
        <v>31</v>
      </c>
      <c r="J10" s="9" t="s">
        <v>30</v>
      </c>
      <c r="K10" s="9" t="s">
        <v>29</v>
      </c>
    </row>
    <row r="11" spans="1:11" x14ac:dyDescent="0.2">
      <c r="E11" s="5" t="s">
        <v>28</v>
      </c>
      <c r="F11" s="5" t="s">
        <v>27</v>
      </c>
      <c r="G11" s="5" t="s">
        <v>26</v>
      </c>
      <c r="H11" s="5" t="s">
        <v>102</v>
      </c>
      <c r="I11" s="5" t="s">
        <v>25</v>
      </c>
      <c r="J11" s="5" t="s">
        <v>103</v>
      </c>
      <c r="K11" s="5" t="s">
        <v>24</v>
      </c>
    </row>
    <row r="12" spans="1:11" x14ac:dyDescent="0.2">
      <c r="E12" s="5"/>
      <c r="F12" s="5"/>
      <c r="G12" s="5"/>
      <c r="H12" s="5"/>
      <c r="I12" s="5"/>
      <c r="J12" s="5"/>
      <c r="K12" s="5"/>
    </row>
    <row r="13" spans="1:11" x14ac:dyDescent="0.2">
      <c r="A13" s="6"/>
      <c r="C13" s="4" t="s">
        <v>94</v>
      </c>
      <c r="E13" s="5"/>
      <c r="F13" s="5"/>
      <c r="G13" s="5"/>
      <c r="H13" s="5"/>
      <c r="I13" s="5"/>
      <c r="J13" s="5"/>
      <c r="K13" s="5"/>
    </row>
    <row r="15" spans="1:11" x14ac:dyDescent="0.2">
      <c r="A15" s="6">
        <v>1</v>
      </c>
      <c r="C15" s="1" t="s">
        <v>13</v>
      </c>
      <c r="E15" s="5">
        <v>84.724416750000003</v>
      </c>
      <c r="F15" s="5">
        <v>0.40217075600000002</v>
      </c>
      <c r="G15" s="5">
        <v>0</v>
      </c>
      <c r="H15" s="5">
        <f t="shared" ref="H15:H22" si="0">E15+F15+G15</f>
        <v>85.126587506000007</v>
      </c>
      <c r="I15" s="5">
        <v>0</v>
      </c>
      <c r="J15" s="5">
        <f t="shared" ref="J15:J22" si="1">H15+I15</f>
        <v>85.126587506000007</v>
      </c>
      <c r="K15" s="5">
        <v>84.814188763622411</v>
      </c>
    </row>
    <row r="16" spans="1:11" x14ac:dyDescent="0.2">
      <c r="A16" s="6">
        <f t="shared" ref="A16:A22" si="2">A15+1</f>
        <v>2</v>
      </c>
      <c r="C16" s="1" t="s">
        <v>12</v>
      </c>
      <c r="E16" s="5">
        <v>68.310352160000008</v>
      </c>
      <c r="F16" s="5">
        <v>0.209036318</v>
      </c>
      <c r="G16" s="5">
        <v>0</v>
      </c>
      <c r="H16" s="5">
        <f t="shared" si="0"/>
        <v>68.51938847800001</v>
      </c>
      <c r="I16" s="5">
        <v>0</v>
      </c>
      <c r="J16" s="5">
        <f t="shared" si="1"/>
        <v>68.51938847800001</v>
      </c>
      <c r="K16" s="5">
        <v>68.351355402198806</v>
      </c>
    </row>
    <row r="17" spans="1:11" x14ac:dyDescent="0.2">
      <c r="A17" s="6">
        <f t="shared" si="2"/>
        <v>3</v>
      </c>
      <c r="C17" s="1" t="s">
        <v>63</v>
      </c>
      <c r="E17" s="5">
        <v>167.05551299999999</v>
      </c>
      <c r="F17" s="5">
        <v>1.2649115046099999</v>
      </c>
      <c r="G17" s="5">
        <v>-0.56452658666666666</v>
      </c>
      <c r="H17" s="5">
        <f t="shared" si="0"/>
        <v>167.75589791794334</v>
      </c>
      <c r="I17" s="5">
        <v>0</v>
      </c>
      <c r="J17" s="5">
        <f t="shared" si="1"/>
        <v>167.75589791794334</v>
      </c>
      <c r="K17" s="5">
        <v>167.18944520844079</v>
      </c>
    </row>
    <row r="18" spans="1:11" x14ac:dyDescent="0.2">
      <c r="A18" s="6">
        <f t="shared" si="2"/>
        <v>4</v>
      </c>
      <c r="C18" s="1" t="s">
        <v>18</v>
      </c>
      <c r="E18" s="5">
        <v>2012.2856459433328</v>
      </c>
      <c r="F18" s="5">
        <v>52.693877625353707</v>
      </c>
      <c r="G18" s="5">
        <v>-3.5216485</v>
      </c>
      <c r="H18" s="5">
        <f t="shared" si="0"/>
        <v>2061.4578750686865</v>
      </c>
      <c r="I18" s="5">
        <v>0</v>
      </c>
      <c r="J18" s="5">
        <f t="shared" si="1"/>
        <v>2061.4578750686865</v>
      </c>
      <c r="K18" s="5">
        <v>2022.781831882455</v>
      </c>
    </row>
    <row r="19" spans="1:11" x14ac:dyDescent="0.2">
      <c r="A19" s="6">
        <f t="shared" si="2"/>
        <v>5</v>
      </c>
      <c r="C19" s="1" t="s">
        <v>49</v>
      </c>
      <c r="E19" s="5">
        <v>945.65783849999968</v>
      </c>
      <c r="F19" s="5">
        <v>5.8248291200000004</v>
      </c>
      <c r="G19" s="5">
        <v>-0.82772572</v>
      </c>
      <c r="H19" s="5">
        <f t="shared" si="0"/>
        <v>950.6549418999997</v>
      </c>
      <c r="I19" s="5">
        <v>0</v>
      </c>
      <c r="J19" s="5">
        <f t="shared" si="1"/>
        <v>950.6549418999997</v>
      </c>
      <c r="K19" s="5">
        <v>946.62602623159387</v>
      </c>
    </row>
    <row r="20" spans="1:11" x14ac:dyDescent="0.2">
      <c r="A20" s="6">
        <f t="shared" si="2"/>
        <v>6</v>
      </c>
      <c r="C20" s="1" t="s">
        <v>4</v>
      </c>
      <c r="E20" s="5">
        <v>365.98142447999999</v>
      </c>
      <c r="F20" s="5">
        <v>53.088931340077501</v>
      </c>
      <c r="G20" s="5">
        <v>-0.19249985999999999</v>
      </c>
      <c r="H20" s="5">
        <f t="shared" si="0"/>
        <v>418.87785596007751</v>
      </c>
      <c r="I20" s="5">
        <v>0</v>
      </c>
      <c r="J20" s="5">
        <f t="shared" si="1"/>
        <v>418.87785596007751</v>
      </c>
      <c r="K20" s="5">
        <v>378.05830816399555</v>
      </c>
    </row>
    <row r="21" spans="1:11" x14ac:dyDescent="0.2">
      <c r="A21" s="6">
        <f t="shared" si="2"/>
        <v>7</v>
      </c>
      <c r="C21" s="1" t="s">
        <v>62</v>
      </c>
      <c r="E21" s="5">
        <v>7.5208874999999997</v>
      </c>
      <c r="F21" s="5">
        <v>0</v>
      </c>
      <c r="G21" s="5">
        <v>0</v>
      </c>
      <c r="H21" s="5">
        <f t="shared" si="0"/>
        <v>7.5208874999999997</v>
      </c>
      <c r="I21" s="5">
        <v>0</v>
      </c>
      <c r="J21" s="5">
        <f t="shared" si="1"/>
        <v>7.5208874999999997</v>
      </c>
      <c r="K21" s="5">
        <v>7.5208874999999979</v>
      </c>
    </row>
    <row r="22" spans="1:11" x14ac:dyDescent="0.2">
      <c r="A22" s="6">
        <f t="shared" si="2"/>
        <v>8</v>
      </c>
      <c r="C22" s="1" t="s">
        <v>2</v>
      </c>
      <c r="E22" s="5">
        <v>231.52074342000006</v>
      </c>
      <c r="F22" s="5">
        <v>42.597630984379371</v>
      </c>
      <c r="G22" s="5">
        <v>0</v>
      </c>
      <c r="H22" s="5">
        <f t="shared" si="0"/>
        <v>274.11837440437944</v>
      </c>
      <c r="I22" s="5">
        <v>0</v>
      </c>
      <c r="J22" s="5">
        <f t="shared" si="1"/>
        <v>274.11837440437944</v>
      </c>
      <c r="K22" s="5">
        <v>241.21893870488273</v>
      </c>
    </row>
    <row r="23" spans="1:11" x14ac:dyDescent="0.2">
      <c r="A23" s="6"/>
      <c r="E23" s="5"/>
      <c r="F23" s="5"/>
      <c r="G23" s="5"/>
      <c r="H23" s="5"/>
      <c r="I23" s="5"/>
      <c r="J23" s="5"/>
      <c r="K23" s="5"/>
    </row>
    <row r="24" spans="1:11" ht="13.5" thickBot="1" x14ac:dyDescent="0.25">
      <c r="A24" s="6">
        <f>A22+1</f>
        <v>9</v>
      </c>
      <c r="C24" s="1" t="s">
        <v>61</v>
      </c>
      <c r="E24" s="7">
        <f t="shared" ref="E24:K24" si="3">SUM(E15:E22)</f>
        <v>3883.0568217533328</v>
      </c>
      <c r="F24" s="7">
        <f t="shared" si="3"/>
        <v>156.08138764842059</v>
      </c>
      <c r="G24" s="7">
        <f t="shared" si="3"/>
        <v>-5.1064006666666666</v>
      </c>
      <c r="H24" s="7">
        <f t="shared" si="3"/>
        <v>4034.0318087350861</v>
      </c>
      <c r="I24" s="7">
        <f t="shared" si="3"/>
        <v>0</v>
      </c>
      <c r="J24" s="7">
        <f t="shared" si="3"/>
        <v>4034.0318087350861</v>
      </c>
      <c r="K24" s="7">
        <f t="shared" si="3"/>
        <v>3916.5609818571888</v>
      </c>
    </row>
    <row r="25" spans="1:11" ht="13.5" thickTop="1" x14ac:dyDescent="0.2"/>
    <row r="26" spans="1:11" x14ac:dyDescent="0.2">
      <c r="A26" s="4"/>
    </row>
  </sheetData>
  <pageMargins left="0.7" right="0.7" top="0.75" bottom="0.75" header="0.3" footer="0.3"/>
  <pageSetup scale="88" firstPageNumber="3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9F44-0D34-4829-B903-125A90894880}">
  <dimension ref="A6:K73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3" customFormat="1" x14ac:dyDescent="0.2">
      <c r="A6" s="15" t="s">
        <v>59</v>
      </c>
      <c r="B6" s="15"/>
      <c r="C6" s="15"/>
      <c r="D6" s="15"/>
      <c r="E6" s="14"/>
      <c r="F6" s="14"/>
      <c r="G6" s="14"/>
      <c r="H6" s="14"/>
      <c r="I6" s="14"/>
      <c r="J6" s="14"/>
      <c r="K6" s="14"/>
    </row>
    <row r="7" spans="1:11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</row>
    <row r="9" spans="1:11" s="4" customFormat="1" x14ac:dyDescent="0.2">
      <c r="E9" s="12" t="s">
        <v>38</v>
      </c>
      <c r="F9" s="12"/>
      <c r="G9" s="12"/>
      <c r="H9" s="12" t="s">
        <v>37</v>
      </c>
      <c r="I9" s="12"/>
      <c r="J9" s="12" t="s">
        <v>37</v>
      </c>
      <c r="K9" s="12"/>
    </row>
    <row r="10" spans="1:11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32</v>
      </c>
      <c r="I10" s="9" t="s">
        <v>31</v>
      </c>
      <c r="J10" s="9" t="s">
        <v>30</v>
      </c>
      <c r="K10" s="9" t="s">
        <v>29</v>
      </c>
    </row>
    <row r="11" spans="1:11" x14ac:dyDescent="0.2">
      <c r="E11" s="5" t="s">
        <v>28</v>
      </c>
      <c r="F11" s="5" t="s">
        <v>27</v>
      </c>
      <c r="G11" s="5" t="s">
        <v>26</v>
      </c>
      <c r="H11" s="5" t="s">
        <v>102</v>
      </c>
      <c r="I11" s="5" t="s">
        <v>25</v>
      </c>
      <c r="J11" s="5" t="s">
        <v>103</v>
      </c>
      <c r="K11" s="5" t="s">
        <v>24</v>
      </c>
    </row>
    <row r="12" spans="1:11" x14ac:dyDescent="0.2">
      <c r="E12" s="5"/>
      <c r="F12" s="5"/>
      <c r="G12" s="5"/>
      <c r="H12" s="5"/>
      <c r="I12" s="5"/>
      <c r="J12" s="5"/>
      <c r="K12" s="5"/>
    </row>
    <row r="13" spans="1:11" x14ac:dyDescent="0.2">
      <c r="C13" s="4" t="s">
        <v>58</v>
      </c>
    </row>
    <row r="15" spans="1:11" x14ac:dyDescent="0.2">
      <c r="A15" s="6">
        <v>1</v>
      </c>
      <c r="C15" s="1" t="s">
        <v>57</v>
      </c>
      <c r="E15" s="5">
        <v>48.928697589999992</v>
      </c>
      <c r="F15" s="5">
        <v>0.52587230833593002</v>
      </c>
      <c r="G15" s="5">
        <v>0</v>
      </c>
      <c r="H15" s="5">
        <f t="shared" ref="H15:H22" si="0">E15+F15+G15</f>
        <v>49.454569898335919</v>
      </c>
      <c r="I15" s="5">
        <v>-1.0047999999999999</v>
      </c>
      <c r="J15" s="5">
        <f t="shared" ref="J15:J22" si="1">H15+I15</f>
        <v>48.449769898335916</v>
      </c>
      <c r="K15" s="5">
        <v>48.125708456636623</v>
      </c>
    </row>
    <row r="16" spans="1:11" x14ac:dyDescent="0.2">
      <c r="A16" s="6">
        <f t="shared" ref="A16:A22" si="2">A15+1</f>
        <v>2</v>
      </c>
      <c r="C16" s="1" t="s">
        <v>11</v>
      </c>
      <c r="E16" s="5">
        <v>32.09604281</v>
      </c>
      <c r="F16" s="5">
        <v>0.42826942721565298</v>
      </c>
      <c r="G16" s="5">
        <v>-0.20961372333333339</v>
      </c>
      <c r="H16" s="5">
        <f t="shared" si="0"/>
        <v>32.31469851388232</v>
      </c>
      <c r="I16" s="5">
        <v>-7.0400000000000004E-2</v>
      </c>
      <c r="J16" s="5">
        <f t="shared" si="1"/>
        <v>32.24429851388232</v>
      </c>
      <c r="K16" s="5">
        <v>32.110364033906059</v>
      </c>
    </row>
    <row r="17" spans="1:11" x14ac:dyDescent="0.2">
      <c r="A17" s="6">
        <f t="shared" si="2"/>
        <v>3</v>
      </c>
      <c r="C17" s="1" t="s">
        <v>51</v>
      </c>
      <c r="E17" s="5">
        <v>92.405235857090162</v>
      </c>
      <c r="F17" s="5">
        <v>7.0122623738573751</v>
      </c>
      <c r="G17" s="5">
        <v>-0.94708065666666674</v>
      </c>
      <c r="H17" s="5">
        <f t="shared" si="0"/>
        <v>98.470417574280859</v>
      </c>
      <c r="I17" s="5">
        <v>0</v>
      </c>
      <c r="J17" s="5">
        <f t="shared" si="1"/>
        <v>98.470417574280859</v>
      </c>
      <c r="K17" s="5">
        <v>94.779776499654332</v>
      </c>
    </row>
    <row r="18" spans="1:11" x14ac:dyDescent="0.2">
      <c r="A18" s="6">
        <f t="shared" si="2"/>
        <v>4</v>
      </c>
      <c r="C18" s="1" t="s">
        <v>56</v>
      </c>
      <c r="E18" s="5">
        <v>13.364517019999999</v>
      </c>
      <c r="F18" s="5">
        <v>2.5321343749808469</v>
      </c>
      <c r="G18" s="5">
        <v>-0.38251705666666663</v>
      </c>
      <c r="H18" s="5">
        <f t="shared" si="0"/>
        <v>15.514134338314181</v>
      </c>
      <c r="I18" s="5">
        <v>0</v>
      </c>
      <c r="J18" s="5">
        <f t="shared" si="1"/>
        <v>15.514134338314181</v>
      </c>
      <c r="K18" s="5">
        <v>14.189462785482194</v>
      </c>
    </row>
    <row r="19" spans="1:11" x14ac:dyDescent="0.2">
      <c r="A19" s="6">
        <f t="shared" si="2"/>
        <v>5</v>
      </c>
      <c r="C19" s="1" t="s">
        <v>50</v>
      </c>
      <c r="E19" s="5">
        <v>127.69545506749343</v>
      </c>
      <c r="F19" s="5">
        <v>12.857677702074666</v>
      </c>
      <c r="G19" s="5">
        <v>-8.6026673333333303E-2</v>
      </c>
      <c r="H19" s="5">
        <f t="shared" si="0"/>
        <v>140.46710609623477</v>
      </c>
      <c r="I19" s="5">
        <v>0</v>
      </c>
      <c r="J19" s="5">
        <f t="shared" si="1"/>
        <v>140.46710609623477</v>
      </c>
      <c r="K19" s="5">
        <v>133.23469564979024</v>
      </c>
    </row>
    <row r="20" spans="1:11" x14ac:dyDescent="0.2">
      <c r="A20" s="6">
        <f t="shared" si="2"/>
        <v>6</v>
      </c>
      <c r="C20" s="1" t="s">
        <v>49</v>
      </c>
      <c r="E20" s="5">
        <v>196.17231863427347</v>
      </c>
      <c r="F20" s="5">
        <v>15.740428353706772</v>
      </c>
      <c r="G20" s="5">
        <v>-0.52340277999999996</v>
      </c>
      <c r="H20" s="5">
        <f t="shared" si="0"/>
        <v>211.38934420798023</v>
      </c>
      <c r="I20" s="5">
        <v>-0.45700000000000002</v>
      </c>
      <c r="J20" s="5">
        <f t="shared" si="1"/>
        <v>210.93234420798024</v>
      </c>
      <c r="K20" s="5">
        <v>201.99857587471092</v>
      </c>
    </row>
    <row r="21" spans="1:11" x14ac:dyDescent="0.2">
      <c r="A21" s="6">
        <f t="shared" si="2"/>
        <v>7</v>
      </c>
      <c r="C21" s="1" t="s">
        <v>48</v>
      </c>
      <c r="E21" s="5">
        <v>11.20611435</v>
      </c>
      <c r="F21" s="5">
        <v>0</v>
      </c>
      <c r="G21" s="5">
        <v>-2.820193666666666E-2</v>
      </c>
      <c r="H21" s="5">
        <f t="shared" si="0"/>
        <v>11.177912413333333</v>
      </c>
      <c r="I21" s="5">
        <v>0</v>
      </c>
      <c r="J21" s="5">
        <f t="shared" si="1"/>
        <v>11.177912413333333</v>
      </c>
      <c r="K21" s="5">
        <v>11.195291461649896</v>
      </c>
    </row>
    <row r="22" spans="1:11" x14ac:dyDescent="0.2">
      <c r="A22" s="6">
        <f t="shared" si="2"/>
        <v>8</v>
      </c>
      <c r="C22" s="1" t="s">
        <v>47</v>
      </c>
      <c r="E22" s="5">
        <v>32.386379739999995</v>
      </c>
      <c r="F22" s="5">
        <v>0</v>
      </c>
      <c r="G22" s="5">
        <v>0</v>
      </c>
      <c r="H22" s="5">
        <f t="shared" si="0"/>
        <v>32.386379739999995</v>
      </c>
      <c r="I22" s="5">
        <v>0</v>
      </c>
      <c r="J22" s="5">
        <f t="shared" si="1"/>
        <v>32.386379739999995</v>
      </c>
      <c r="K22" s="5">
        <v>32.386379740000002</v>
      </c>
    </row>
    <row r="23" spans="1:11" x14ac:dyDescent="0.2">
      <c r="A23" s="6"/>
      <c r="E23" s="5"/>
      <c r="F23" s="5"/>
      <c r="G23" s="5"/>
      <c r="H23" s="5"/>
      <c r="I23" s="5"/>
      <c r="J23" s="5"/>
      <c r="K23" s="5"/>
    </row>
    <row r="24" spans="1:11" ht="13.5" thickBot="1" x14ac:dyDescent="0.25">
      <c r="A24" s="6">
        <f>A22+1</f>
        <v>9</v>
      </c>
      <c r="C24" s="1" t="s">
        <v>41</v>
      </c>
      <c r="E24" s="7">
        <f t="shared" ref="E24:K24" si="3">SUM(E15:E22)</f>
        <v>554.25476106885708</v>
      </c>
      <c r="F24" s="7">
        <f t="shared" si="3"/>
        <v>39.096644540171241</v>
      </c>
      <c r="G24" s="7">
        <f t="shared" si="3"/>
        <v>-2.1768428266666668</v>
      </c>
      <c r="H24" s="7">
        <f t="shared" si="3"/>
        <v>591.17456278236159</v>
      </c>
      <c r="I24" s="7">
        <f t="shared" si="3"/>
        <v>-1.5322</v>
      </c>
      <c r="J24" s="7">
        <f t="shared" si="3"/>
        <v>589.64236278236172</v>
      </c>
      <c r="K24" s="7">
        <f t="shared" si="3"/>
        <v>568.02025450183032</v>
      </c>
    </row>
    <row r="25" spans="1:11" ht="13.5" thickTop="1" x14ac:dyDescent="0.2">
      <c r="A25" s="6"/>
      <c r="E25" s="5"/>
      <c r="F25" s="5"/>
      <c r="G25" s="5"/>
      <c r="H25" s="5"/>
      <c r="I25" s="5"/>
      <c r="J25" s="5"/>
      <c r="K25" s="5"/>
    </row>
    <row r="26" spans="1:11" x14ac:dyDescent="0.2">
      <c r="A26" s="6"/>
      <c r="C26" s="4" t="s">
        <v>55</v>
      </c>
      <c r="E26" s="5"/>
      <c r="F26" s="5"/>
      <c r="G26" s="5"/>
      <c r="H26" s="5"/>
      <c r="I26" s="5"/>
      <c r="J26" s="5"/>
      <c r="K26" s="5"/>
    </row>
    <row r="27" spans="1:11" x14ac:dyDescent="0.2">
      <c r="A27" s="6"/>
      <c r="E27" s="5"/>
      <c r="F27" s="5"/>
      <c r="G27" s="5"/>
      <c r="H27" s="5"/>
      <c r="I27" s="5"/>
      <c r="J27" s="5"/>
      <c r="K27" s="5"/>
    </row>
    <row r="28" spans="1:11" x14ac:dyDescent="0.2">
      <c r="A28" s="6">
        <f>A24+1</f>
        <v>10</v>
      </c>
      <c r="C28" s="1" t="s">
        <v>13</v>
      </c>
      <c r="E28" s="5">
        <v>7.3026999999999996E-3</v>
      </c>
      <c r="F28" s="5">
        <v>0</v>
      </c>
      <c r="G28" s="5">
        <v>0</v>
      </c>
      <c r="H28" s="5">
        <f>E28+F28+G28</f>
        <v>7.3026999999999996E-3</v>
      </c>
      <c r="I28" s="5">
        <v>0</v>
      </c>
      <c r="J28" s="5">
        <f>H28+I28</f>
        <v>7.3026999999999996E-3</v>
      </c>
      <c r="K28" s="5">
        <v>7.3027000000000005E-3</v>
      </c>
    </row>
    <row r="29" spans="1:11" x14ac:dyDescent="0.2">
      <c r="A29" s="6">
        <f>A28+1</f>
        <v>11</v>
      </c>
      <c r="C29" s="1" t="s">
        <v>11</v>
      </c>
      <c r="E29" s="5">
        <v>5.86784894</v>
      </c>
      <c r="F29" s="5">
        <v>0.35520146382999995</v>
      </c>
      <c r="G29" s="5">
        <v>0</v>
      </c>
      <c r="H29" s="5">
        <f>E29+F29+G29</f>
        <v>6.2230504038300003</v>
      </c>
      <c r="I29" s="5">
        <v>0</v>
      </c>
      <c r="J29" s="5">
        <f>H29+I29</f>
        <v>6.2230504038300003</v>
      </c>
      <c r="K29" s="5">
        <v>5.9450993794316389</v>
      </c>
    </row>
    <row r="30" spans="1:11" x14ac:dyDescent="0.2">
      <c r="A30" s="6">
        <f>A29+1</f>
        <v>12</v>
      </c>
      <c r="C30" s="1" t="s">
        <v>54</v>
      </c>
      <c r="E30" s="5">
        <v>5.4309047799999997</v>
      </c>
      <c r="F30" s="5">
        <v>0.4439222000000001</v>
      </c>
      <c r="G30" s="5">
        <v>0</v>
      </c>
      <c r="H30" s="5">
        <f>E30+F30+G30</f>
        <v>5.8748269799999999</v>
      </c>
      <c r="I30" s="5">
        <v>0</v>
      </c>
      <c r="J30" s="5">
        <f>H30+I30</f>
        <v>5.8748269799999999</v>
      </c>
      <c r="K30" s="5">
        <v>5.5323779741920855</v>
      </c>
    </row>
    <row r="31" spans="1:11" x14ac:dyDescent="0.2">
      <c r="A31" s="6">
        <f>A30+1</f>
        <v>13</v>
      </c>
      <c r="C31" s="1" t="s">
        <v>53</v>
      </c>
      <c r="E31" s="5">
        <v>20.243859790000002</v>
      </c>
      <c r="F31" s="5">
        <v>0</v>
      </c>
      <c r="G31" s="5">
        <v>0</v>
      </c>
      <c r="H31" s="5">
        <f>E31+F31+G31</f>
        <v>20.243859790000002</v>
      </c>
      <c r="I31" s="5">
        <v>0</v>
      </c>
      <c r="J31" s="5">
        <f>H31+I31</f>
        <v>20.243859790000002</v>
      </c>
      <c r="K31" s="5">
        <v>20.243859790000005</v>
      </c>
    </row>
    <row r="32" spans="1:11" x14ac:dyDescent="0.2">
      <c r="A32" s="6">
        <f>A31+1</f>
        <v>14</v>
      </c>
      <c r="C32" s="1" t="s">
        <v>2</v>
      </c>
      <c r="E32" s="5">
        <v>2.09850198</v>
      </c>
      <c r="F32" s="5">
        <v>2.2112375255801133</v>
      </c>
      <c r="G32" s="5">
        <v>0</v>
      </c>
      <c r="H32" s="5">
        <f>E32+F32+G32</f>
        <v>4.3097395055801133</v>
      </c>
      <c r="I32" s="5">
        <v>0</v>
      </c>
      <c r="J32" s="5">
        <f>H32+I32</f>
        <v>4.3097395055801133</v>
      </c>
      <c r="K32" s="5">
        <v>2.601934045323087</v>
      </c>
    </row>
    <row r="33" spans="1:11" x14ac:dyDescent="0.2">
      <c r="A33" s="6"/>
      <c r="E33" s="5"/>
      <c r="F33" s="5"/>
      <c r="G33" s="5"/>
      <c r="H33" s="5"/>
      <c r="I33" s="5"/>
      <c r="J33" s="5"/>
      <c r="K33" s="5"/>
    </row>
    <row r="34" spans="1:11" ht="13.5" thickBot="1" x14ac:dyDescent="0.25">
      <c r="A34" s="6">
        <f>A32+1</f>
        <v>15</v>
      </c>
      <c r="C34" s="1" t="s">
        <v>41</v>
      </c>
      <c r="E34" s="7">
        <f t="shared" ref="E34:K34" si="4">SUM(E28:E32)</f>
        <v>33.648418190000001</v>
      </c>
      <c r="F34" s="7">
        <f t="shared" si="4"/>
        <v>3.0103611894101134</v>
      </c>
      <c r="G34" s="7">
        <f t="shared" si="4"/>
        <v>0</v>
      </c>
      <c r="H34" s="7">
        <f t="shared" si="4"/>
        <v>36.658779379410113</v>
      </c>
      <c r="I34" s="7">
        <f t="shared" si="4"/>
        <v>0</v>
      </c>
      <c r="J34" s="7">
        <f t="shared" si="4"/>
        <v>36.658779379410113</v>
      </c>
      <c r="K34" s="7">
        <f t="shared" si="4"/>
        <v>34.330573888946816</v>
      </c>
    </row>
    <row r="35" spans="1:11" ht="13.5" thickTop="1" x14ac:dyDescent="0.2">
      <c r="A35" s="6"/>
      <c r="E35" s="16"/>
      <c r="F35" s="16"/>
      <c r="G35" s="16"/>
      <c r="H35" s="16"/>
      <c r="I35" s="16"/>
      <c r="J35" s="16"/>
      <c r="K35" s="16"/>
    </row>
    <row r="36" spans="1:11" x14ac:dyDescent="0.2">
      <c r="A36" s="6"/>
      <c r="E36" s="16"/>
      <c r="F36" s="16"/>
      <c r="G36" s="16"/>
      <c r="H36" s="16"/>
      <c r="I36" s="16"/>
      <c r="J36" s="16"/>
      <c r="K36" s="16"/>
    </row>
    <row r="37" spans="1:11" x14ac:dyDescent="0.2">
      <c r="A37" s="6"/>
      <c r="E37" s="16"/>
      <c r="F37" s="16"/>
      <c r="G37" s="16"/>
      <c r="H37" s="16"/>
      <c r="I37" s="16"/>
      <c r="J37" s="16"/>
      <c r="K37" s="16"/>
    </row>
    <row r="49" spans="1:11" x14ac:dyDescent="0.2">
      <c r="A49" s="15"/>
      <c r="B49" s="15"/>
      <c r="C49" s="15"/>
      <c r="D49" s="15"/>
      <c r="E49" s="14"/>
      <c r="F49" s="14"/>
      <c r="G49" s="14"/>
      <c r="H49" s="14"/>
      <c r="I49" s="14"/>
      <c r="J49" s="14"/>
      <c r="K49" s="14"/>
    </row>
    <row r="50" spans="1:11" x14ac:dyDescent="0.2">
      <c r="A50" s="15" t="s">
        <v>98</v>
      </c>
      <c r="B50" s="15"/>
      <c r="C50" s="15"/>
      <c r="D50" s="15"/>
      <c r="E50" s="14"/>
      <c r="F50" s="14"/>
      <c r="G50" s="14"/>
      <c r="H50" s="14"/>
      <c r="I50" s="14"/>
      <c r="J50" s="14"/>
      <c r="K50" s="14"/>
    </row>
    <row r="51" spans="1:11" x14ac:dyDescent="0.2">
      <c r="A51" s="15" t="s">
        <v>39</v>
      </c>
      <c r="B51" s="15"/>
      <c r="C51" s="15"/>
      <c r="D51" s="15"/>
      <c r="E51" s="14"/>
      <c r="F51" s="14"/>
      <c r="G51" s="14"/>
      <c r="H51" s="14"/>
      <c r="I51" s="14"/>
      <c r="J51" s="14"/>
      <c r="K51" s="14"/>
    </row>
    <row r="53" spans="1:11" x14ac:dyDescent="0.2">
      <c r="A53" s="4"/>
      <c r="B53" s="4"/>
      <c r="C53" s="4"/>
      <c r="D53" s="4"/>
      <c r="E53" s="12" t="s">
        <v>38</v>
      </c>
      <c r="F53" s="12"/>
      <c r="G53" s="12"/>
      <c r="H53" s="12" t="s">
        <v>37</v>
      </c>
      <c r="I53" s="12"/>
      <c r="J53" s="12" t="s">
        <v>37</v>
      </c>
      <c r="K53" s="12"/>
    </row>
    <row r="54" spans="1:11" ht="38.25" x14ac:dyDescent="0.2">
      <c r="A54" s="11" t="s">
        <v>95</v>
      </c>
      <c r="B54" s="8"/>
      <c r="C54" s="10" t="s">
        <v>36</v>
      </c>
      <c r="D54" s="8"/>
      <c r="E54" s="9" t="s">
        <v>35</v>
      </c>
      <c r="F54" s="9" t="s">
        <v>34</v>
      </c>
      <c r="G54" s="9" t="s">
        <v>33</v>
      </c>
      <c r="H54" s="9" t="s">
        <v>32</v>
      </c>
      <c r="I54" s="9" t="s">
        <v>31</v>
      </c>
      <c r="J54" s="9" t="s">
        <v>30</v>
      </c>
      <c r="K54" s="9" t="s">
        <v>29</v>
      </c>
    </row>
    <row r="55" spans="1:11" x14ac:dyDescent="0.2">
      <c r="A55" s="6"/>
      <c r="E55" s="5" t="s">
        <v>28</v>
      </c>
      <c r="F55" s="5" t="s">
        <v>27</v>
      </c>
      <c r="G55" s="5" t="s">
        <v>26</v>
      </c>
      <c r="H55" s="5" t="s">
        <v>102</v>
      </c>
      <c r="I55" s="5" t="s">
        <v>25</v>
      </c>
      <c r="J55" s="5" t="s">
        <v>103</v>
      </c>
      <c r="K55" s="5" t="s">
        <v>24</v>
      </c>
    </row>
    <row r="56" spans="1:11" x14ac:dyDescent="0.2">
      <c r="A56" s="6"/>
      <c r="E56" s="5"/>
      <c r="F56" s="5"/>
      <c r="G56" s="5"/>
      <c r="H56" s="5"/>
      <c r="I56" s="5"/>
      <c r="J56" s="5"/>
      <c r="K56" s="5"/>
    </row>
    <row r="57" spans="1:11" x14ac:dyDescent="0.2">
      <c r="A57" s="6"/>
      <c r="C57" s="4" t="s">
        <v>52</v>
      </c>
      <c r="E57" s="5"/>
      <c r="F57" s="5"/>
      <c r="G57" s="5"/>
      <c r="H57" s="5"/>
      <c r="I57" s="5"/>
      <c r="J57" s="5"/>
      <c r="K57" s="5"/>
    </row>
    <row r="58" spans="1:11" x14ac:dyDescent="0.2">
      <c r="A58" s="6"/>
      <c r="E58" s="5"/>
      <c r="F58" s="5"/>
      <c r="G58" s="5"/>
      <c r="H58" s="5"/>
      <c r="I58" s="5"/>
      <c r="J58" s="5"/>
      <c r="K58" s="5"/>
    </row>
    <row r="59" spans="1:11" x14ac:dyDescent="0.2">
      <c r="A59" s="6">
        <f>A34+1</f>
        <v>16</v>
      </c>
      <c r="C59" s="1" t="s">
        <v>13</v>
      </c>
      <c r="E59" s="5">
        <v>9.6439996600000022</v>
      </c>
      <c r="F59" s="5">
        <v>4.01915E-3</v>
      </c>
      <c r="G59" s="5">
        <v>-3.6873666666666674E-4</v>
      </c>
      <c r="H59" s="5">
        <f t="shared" ref="H59:H67" si="5">E59+F59+G59</f>
        <v>9.6476500733333346</v>
      </c>
      <c r="I59" s="5">
        <v>0</v>
      </c>
      <c r="J59" s="5">
        <f t="shared" ref="J59:J67" si="6">H59+I59</f>
        <v>9.6476500733333346</v>
      </c>
      <c r="K59" s="5">
        <v>9.6477673952034895</v>
      </c>
    </row>
    <row r="60" spans="1:11" x14ac:dyDescent="0.2">
      <c r="A60" s="6">
        <f t="shared" ref="A60:A67" si="7">A59+1</f>
        <v>17</v>
      </c>
      <c r="C60" s="1" t="s">
        <v>12</v>
      </c>
      <c r="E60" s="5">
        <v>31.98506128</v>
      </c>
      <c r="F60" s="5">
        <v>1.7566960300000001</v>
      </c>
      <c r="G60" s="5">
        <v>0</v>
      </c>
      <c r="H60" s="5">
        <f t="shared" si="5"/>
        <v>33.741757309999997</v>
      </c>
      <c r="I60" s="5">
        <v>0</v>
      </c>
      <c r="J60" s="5">
        <f t="shared" si="6"/>
        <v>33.741757309999997</v>
      </c>
      <c r="K60" s="5">
        <v>32.38500796157404</v>
      </c>
    </row>
    <row r="61" spans="1:11" x14ac:dyDescent="0.2">
      <c r="A61" s="6">
        <f t="shared" si="7"/>
        <v>18</v>
      </c>
      <c r="C61" s="1" t="s">
        <v>11</v>
      </c>
      <c r="E61" s="5">
        <v>70.190530840000008</v>
      </c>
      <c r="F61" s="5">
        <v>3.2083924022699999</v>
      </c>
      <c r="G61" s="5">
        <v>-0.65028199666666664</v>
      </c>
      <c r="H61" s="5">
        <f t="shared" si="5"/>
        <v>72.748641245603338</v>
      </c>
      <c r="I61" s="5">
        <v>0</v>
      </c>
      <c r="J61" s="5">
        <f t="shared" si="6"/>
        <v>72.748641245603338</v>
      </c>
      <c r="K61" s="5">
        <v>70.776956103729461</v>
      </c>
    </row>
    <row r="62" spans="1:11" x14ac:dyDescent="0.2">
      <c r="A62" s="6">
        <f t="shared" si="7"/>
        <v>19</v>
      </c>
      <c r="C62" s="1" t="s">
        <v>51</v>
      </c>
      <c r="E62" s="5">
        <v>49.133113739999985</v>
      </c>
      <c r="F62" s="5">
        <v>2.4134996359999996</v>
      </c>
      <c r="G62" s="5">
        <v>0</v>
      </c>
      <c r="H62" s="5">
        <f t="shared" si="5"/>
        <v>51.546613375999982</v>
      </c>
      <c r="I62" s="5">
        <v>0</v>
      </c>
      <c r="J62" s="5">
        <f t="shared" si="6"/>
        <v>51.546613375999982</v>
      </c>
      <c r="K62" s="5">
        <v>49.6844336020554</v>
      </c>
    </row>
    <row r="63" spans="1:11" x14ac:dyDescent="0.2">
      <c r="A63" s="6">
        <f t="shared" si="7"/>
        <v>20</v>
      </c>
      <c r="C63" s="1" t="s">
        <v>50</v>
      </c>
      <c r="E63" s="5">
        <v>51.098640590000009</v>
      </c>
      <c r="F63" s="5">
        <v>1.4960203400000001</v>
      </c>
      <c r="G63" s="5">
        <v>-0.5078874333333333</v>
      </c>
      <c r="H63" s="5">
        <f t="shared" si="5"/>
        <v>52.08677349666668</v>
      </c>
      <c r="I63" s="5">
        <v>0</v>
      </c>
      <c r="J63" s="5">
        <f t="shared" si="6"/>
        <v>52.08677349666668</v>
      </c>
      <c r="K63" s="5">
        <v>51.31501047491922</v>
      </c>
    </row>
    <row r="64" spans="1:11" x14ac:dyDescent="0.2">
      <c r="A64" s="6">
        <f t="shared" si="7"/>
        <v>21</v>
      </c>
      <c r="C64" s="1" t="s">
        <v>49</v>
      </c>
      <c r="E64" s="5">
        <v>472.99587229000008</v>
      </c>
      <c r="F64" s="5">
        <v>5.7446050280000005</v>
      </c>
      <c r="G64" s="5">
        <v>-7.3088627199999996</v>
      </c>
      <c r="H64" s="5">
        <f t="shared" si="5"/>
        <v>471.43161459800012</v>
      </c>
      <c r="I64" s="5">
        <v>0</v>
      </c>
      <c r="J64" s="5">
        <f t="shared" si="6"/>
        <v>471.43161459800012</v>
      </c>
      <c r="K64" s="5">
        <v>472.50095184694976</v>
      </c>
    </row>
    <row r="65" spans="1:11" x14ac:dyDescent="0.2">
      <c r="A65" s="6">
        <f t="shared" si="7"/>
        <v>22</v>
      </c>
      <c r="C65" s="1" t="s">
        <v>48</v>
      </c>
      <c r="E65" s="5">
        <v>62.825618050000031</v>
      </c>
      <c r="F65" s="5">
        <v>10.614347366300001</v>
      </c>
      <c r="G65" s="5">
        <v>-1.12943777</v>
      </c>
      <c r="H65" s="5">
        <f t="shared" si="5"/>
        <v>72.310527646300031</v>
      </c>
      <c r="I65" s="5">
        <v>0</v>
      </c>
      <c r="J65" s="5">
        <f t="shared" si="6"/>
        <v>72.310527646300031</v>
      </c>
      <c r="K65" s="5">
        <v>64.861604102994761</v>
      </c>
    </row>
    <row r="66" spans="1:11" x14ac:dyDescent="0.2">
      <c r="A66" s="6">
        <f t="shared" si="7"/>
        <v>23</v>
      </c>
      <c r="C66" s="1" t="s">
        <v>47</v>
      </c>
      <c r="E66" s="5">
        <v>36.199051319999995</v>
      </c>
      <c r="F66" s="5">
        <v>1.0581885999999998</v>
      </c>
      <c r="G66" s="5">
        <v>0</v>
      </c>
      <c r="H66" s="5">
        <f t="shared" si="5"/>
        <v>37.257239919999996</v>
      </c>
      <c r="I66" s="5">
        <v>0</v>
      </c>
      <c r="J66" s="5">
        <f t="shared" si="6"/>
        <v>37.257239919999996</v>
      </c>
      <c r="K66" s="5">
        <v>36.439968935695575</v>
      </c>
    </row>
    <row r="67" spans="1:11" x14ac:dyDescent="0.2">
      <c r="A67" s="6">
        <f t="shared" si="7"/>
        <v>24</v>
      </c>
      <c r="C67" s="1" t="s">
        <v>2</v>
      </c>
      <c r="E67" s="5">
        <v>21.744818599999999</v>
      </c>
      <c r="F67" s="5">
        <v>1.830256093805315</v>
      </c>
      <c r="G67" s="5">
        <v>0</v>
      </c>
      <c r="H67" s="5">
        <f t="shared" si="5"/>
        <v>23.575074693805313</v>
      </c>
      <c r="I67" s="5">
        <v>0</v>
      </c>
      <c r="J67" s="5">
        <f t="shared" si="6"/>
        <v>23.575074693805313</v>
      </c>
      <c r="K67" s="5">
        <v>22.161512695895262</v>
      </c>
    </row>
    <row r="68" spans="1:11" x14ac:dyDescent="0.2">
      <c r="A68" s="6"/>
      <c r="E68" s="5"/>
      <c r="F68" s="5"/>
      <c r="G68" s="5"/>
      <c r="H68" s="5"/>
      <c r="I68" s="5"/>
      <c r="J68" s="5"/>
      <c r="K68" s="5"/>
    </row>
    <row r="69" spans="1:11" ht="13.5" thickBot="1" x14ac:dyDescent="0.25">
      <c r="A69" s="6">
        <f>A67+1</f>
        <v>25</v>
      </c>
      <c r="C69" s="1" t="s">
        <v>41</v>
      </c>
      <c r="E69" s="7">
        <f t="shared" ref="E69:K69" si="8">SUM(E59:E67)</f>
        <v>805.81670637000002</v>
      </c>
      <c r="F69" s="7">
        <f t="shared" si="8"/>
        <v>28.126024646375317</v>
      </c>
      <c r="G69" s="7">
        <f t="shared" si="8"/>
        <v>-9.5968386566666659</v>
      </c>
      <c r="H69" s="7">
        <f t="shared" si="8"/>
        <v>824.34589235970861</v>
      </c>
      <c r="I69" s="7">
        <f t="shared" si="8"/>
        <v>0</v>
      </c>
      <c r="J69" s="7">
        <f t="shared" si="8"/>
        <v>824.34589235970861</v>
      </c>
      <c r="K69" s="7">
        <f t="shared" si="8"/>
        <v>809.77321311901687</v>
      </c>
    </row>
    <row r="70" spans="1:11" ht="13.5" thickTop="1" x14ac:dyDescent="0.2">
      <c r="A70" s="6"/>
      <c r="E70" s="5"/>
      <c r="F70" s="5"/>
      <c r="G70" s="5"/>
      <c r="H70" s="5"/>
      <c r="I70" s="5"/>
      <c r="J70" s="5"/>
      <c r="K70" s="5"/>
    </row>
    <row r="71" spans="1:11" ht="13.5" thickBot="1" x14ac:dyDescent="0.25">
      <c r="A71" s="6">
        <f>A69+1</f>
        <v>26</v>
      </c>
      <c r="C71" s="1" t="s">
        <v>0</v>
      </c>
      <c r="E71" s="7">
        <f t="shared" ref="E71:K71" si="9">SUM(E24,E34,E69)</f>
        <v>1393.7198856288571</v>
      </c>
      <c r="F71" s="7">
        <f t="shared" si="9"/>
        <v>70.233030375956673</v>
      </c>
      <c r="G71" s="7">
        <f t="shared" si="9"/>
        <v>-11.773681483333332</v>
      </c>
      <c r="H71" s="7">
        <f t="shared" si="9"/>
        <v>1452.1792345214803</v>
      </c>
      <c r="I71" s="7">
        <f t="shared" si="9"/>
        <v>-1.5322</v>
      </c>
      <c r="J71" s="7">
        <f t="shared" si="9"/>
        <v>1450.6470345214805</v>
      </c>
      <c r="K71" s="7">
        <f t="shared" si="9"/>
        <v>1412.1240415097941</v>
      </c>
    </row>
    <row r="72" spans="1:11" ht="13.5" thickTop="1" x14ac:dyDescent="0.2">
      <c r="A72" s="6"/>
      <c r="E72" s="5"/>
      <c r="F72" s="5"/>
      <c r="G72" s="5"/>
      <c r="H72" s="5"/>
      <c r="I72" s="5"/>
      <c r="J72" s="5"/>
      <c r="K72" s="5"/>
    </row>
    <row r="73" spans="1:11" x14ac:dyDescent="0.2">
      <c r="A73" s="4"/>
    </row>
  </sheetData>
  <pageMargins left="0.7" right="0.7" top="0.75" bottom="0.75" header="0.3" footer="0.3"/>
  <pageSetup scale="88" firstPageNumber="4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27AA-8946-4771-93ED-52A2434666B2}">
  <dimension ref="A6:K67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3" customFormat="1" x14ac:dyDescent="0.2">
      <c r="A6" s="15" t="s">
        <v>84</v>
      </c>
      <c r="B6" s="15"/>
      <c r="C6" s="15"/>
      <c r="D6" s="15"/>
      <c r="E6" s="14"/>
      <c r="F6" s="14"/>
      <c r="G6" s="14"/>
      <c r="H6" s="14"/>
      <c r="I6" s="14"/>
      <c r="J6" s="14"/>
      <c r="K6" s="14"/>
    </row>
    <row r="7" spans="1:11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</row>
    <row r="9" spans="1:11" s="4" customFormat="1" x14ac:dyDescent="0.2">
      <c r="E9" s="12" t="s">
        <v>38</v>
      </c>
      <c r="F9" s="12"/>
      <c r="G9" s="12"/>
      <c r="H9" s="12" t="s">
        <v>37</v>
      </c>
      <c r="I9" s="12"/>
      <c r="J9" s="12" t="s">
        <v>37</v>
      </c>
      <c r="K9" s="12"/>
    </row>
    <row r="10" spans="1:11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32</v>
      </c>
      <c r="I10" s="9" t="s">
        <v>31</v>
      </c>
      <c r="J10" s="9" t="s">
        <v>30</v>
      </c>
      <c r="K10" s="9" t="s">
        <v>29</v>
      </c>
    </row>
    <row r="11" spans="1:11" x14ac:dyDescent="0.2">
      <c r="E11" s="5" t="s">
        <v>28</v>
      </c>
      <c r="F11" s="5" t="s">
        <v>27</v>
      </c>
      <c r="G11" s="5" t="s">
        <v>26</v>
      </c>
      <c r="H11" s="5" t="s">
        <v>102</v>
      </c>
      <c r="I11" s="5" t="s">
        <v>25</v>
      </c>
      <c r="J11" s="5" t="s">
        <v>103</v>
      </c>
      <c r="K11" s="5" t="s">
        <v>24</v>
      </c>
    </row>
    <row r="12" spans="1:11" x14ac:dyDescent="0.2">
      <c r="E12" s="5"/>
      <c r="F12" s="5"/>
      <c r="G12" s="5"/>
      <c r="H12" s="5"/>
      <c r="I12" s="5"/>
      <c r="J12" s="5"/>
      <c r="K12" s="5"/>
    </row>
    <row r="13" spans="1:11" x14ac:dyDescent="0.2">
      <c r="C13" s="4" t="s">
        <v>83</v>
      </c>
      <c r="E13" s="5"/>
      <c r="F13" s="5"/>
      <c r="G13" s="5"/>
      <c r="H13" s="5"/>
      <c r="I13" s="5"/>
      <c r="J13" s="5"/>
      <c r="K13" s="5"/>
    </row>
    <row r="15" spans="1:11" x14ac:dyDescent="0.2">
      <c r="A15" s="6">
        <v>1</v>
      </c>
      <c r="C15" s="1" t="s">
        <v>93</v>
      </c>
      <c r="E15" s="5">
        <v>10.419321508884501</v>
      </c>
      <c r="F15" s="5">
        <v>15.85036693</v>
      </c>
      <c r="G15" s="5">
        <v>0</v>
      </c>
      <c r="H15" s="5">
        <f t="shared" ref="H15:H16" si="0">E15+F15+G15</f>
        <v>26.269688438884501</v>
      </c>
      <c r="I15" s="5">
        <v>0</v>
      </c>
      <c r="J15" s="5">
        <f t="shared" ref="J15:J16" si="1">H15+I15</f>
        <v>26.269688438884501</v>
      </c>
      <c r="K15" s="5">
        <v>16.502121907281456</v>
      </c>
    </row>
    <row r="16" spans="1:11" x14ac:dyDescent="0.2">
      <c r="A16" s="6">
        <f t="shared" ref="A16:A29" si="2">A15+1</f>
        <v>2</v>
      </c>
      <c r="C16" s="1" t="s">
        <v>82</v>
      </c>
      <c r="E16" s="5">
        <v>9.7472979999999987E-2</v>
      </c>
      <c r="F16" s="5">
        <v>0</v>
      </c>
      <c r="G16" s="5">
        <v>0</v>
      </c>
      <c r="H16" s="5">
        <f t="shared" si="0"/>
        <v>9.7472979999999987E-2</v>
      </c>
      <c r="I16" s="5">
        <v>-0.19789999999999999</v>
      </c>
      <c r="J16" s="5">
        <f t="shared" si="1"/>
        <v>-0.10042702000000001</v>
      </c>
      <c r="K16" s="5">
        <v>-0.10042702000000002</v>
      </c>
    </row>
    <row r="17" spans="1:11" x14ac:dyDescent="0.2">
      <c r="A17" s="6">
        <f t="shared" si="2"/>
        <v>3</v>
      </c>
      <c r="C17" s="1" t="s">
        <v>71</v>
      </c>
      <c r="E17" s="5">
        <v>21.239884</v>
      </c>
      <c r="F17" s="5">
        <v>0.40150953242690102</v>
      </c>
      <c r="G17" s="5">
        <v>-0.39910716333333324</v>
      </c>
      <c r="H17" s="5">
        <f t="shared" ref="H17:H29" si="3">E17+F17+G17</f>
        <v>21.242286369093566</v>
      </c>
      <c r="I17" s="5">
        <v>0</v>
      </c>
      <c r="J17" s="5">
        <f t="shared" ref="J17:J29" si="4">H17+I17</f>
        <v>21.242286369093566</v>
      </c>
      <c r="K17" s="5">
        <v>21.240805942800694</v>
      </c>
    </row>
    <row r="18" spans="1:11" x14ac:dyDescent="0.2">
      <c r="A18" s="6">
        <f t="shared" si="2"/>
        <v>4</v>
      </c>
      <c r="C18" s="1" t="s">
        <v>69</v>
      </c>
      <c r="E18" s="5">
        <v>67.002571770000003</v>
      </c>
      <c r="F18" s="5">
        <v>8.3983794610891422</v>
      </c>
      <c r="G18" s="5">
        <v>-2.6235709766666675</v>
      </c>
      <c r="H18" s="5">
        <f t="shared" si="3"/>
        <v>72.777380254422482</v>
      </c>
      <c r="I18" s="5">
        <v>-5.4299999999999994E-2</v>
      </c>
      <c r="J18" s="5">
        <f t="shared" si="4"/>
        <v>72.723080254422484</v>
      </c>
      <c r="K18" s="5">
        <v>69.055403660343046</v>
      </c>
    </row>
    <row r="19" spans="1:11" x14ac:dyDescent="0.2">
      <c r="A19" s="6">
        <f t="shared" si="2"/>
        <v>5</v>
      </c>
      <c r="C19" s="1" t="s">
        <v>81</v>
      </c>
      <c r="E19" s="5">
        <v>2.9308162898394716</v>
      </c>
      <c r="F19" s="5">
        <v>0.17870947521124486</v>
      </c>
      <c r="G19" s="5">
        <v>-9.4733836666666668E-2</v>
      </c>
      <c r="H19" s="5">
        <f t="shared" si="3"/>
        <v>3.0147919283840499</v>
      </c>
      <c r="I19" s="5">
        <v>0</v>
      </c>
      <c r="J19" s="5">
        <f t="shared" si="4"/>
        <v>3.0147919283840499</v>
      </c>
      <c r="K19" s="5">
        <v>2.9630431177640544</v>
      </c>
    </row>
    <row r="20" spans="1:11" x14ac:dyDescent="0.2">
      <c r="A20" s="6">
        <f t="shared" si="2"/>
        <v>6</v>
      </c>
      <c r="C20" s="1" t="s">
        <v>68</v>
      </c>
      <c r="E20" s="5">
        <v>23.64461154</v>
      </c>
      <c r="F20" s="5">
        <v>3.8288206132058678</v>
      </c>
      <c r="G20" s="5">
        <v>-0.46472252333333336</v>
      </c>
      <c r="H20" s="5">
        <f t="shared" si="3"/>
        <v>27.008709629872534</v>
      </c>
      <c r="I20" s="5">
        <v>0</v>
      </c>
      <c r="J20" s="5">
        <f t="shared" si="4"/>
        <v>27.008709629872534</v>
      </c>
      <c r="K20" s="5">
        <v>24.862233241921324</v>
      </c>
    </row>
    <row r="21" spans="1:11" x14ac:dyDescent="0.2">
      <c r="A21" s="6">
        <f t="shared" si="2"/>
        <v>7</v>
      </c>
      <c r="C21" s="1" t="s">
        <v>67</v>
      </c>
      <c r="E21" s="5">
        <v>61.262271013843538</v>
      </c>
      <c r="F21" s="5">
        <v>7.5382432258867782</v>
      </c>
      <c r="G21" s="5">
        <v>-0.42384543166666655</v>
      </c>
      <c r="H21" s="5">
        <f t="shared" si="3"/>
        <v>68.376668808063656</v>
      </c>
      <c r="I21" s="5">
        <v>0</v>
      </c>
      <c r="J21" s="5">
        <f t="shared" si="4"/>
        <v>68.376668808063656</v>
      </c>
      <c r="K21" s="5">
        <v>64.445417782080952</v>
      </c>
    </row>
    <row r="22" spans="1:11" x14ac:dyDescent="0.2">
      <c r="A22" s="6">
        <f t="shared" si="2"/>
        <v>8</v>
      </c>
      <c r="C22" s="1" t="s">
        <v>80</v>
      </c>
      <c r="E22" s="5">
        <v>1.8102716799999998</v>
      </c>
      <c r="F22" s="5">
        <v>-4.263256414560601E-16</v>
      </c>
      <c r="G22" s="5">
        <v>0</v>
      </c>
      <c r="H22" s="5">
        <f t="shared" si="3"/>
        <v>1.8102716799999994</v>
      </c>
      <c r="I22" s="5">
        <v>0</v>
      </c>
      <c r="J22" s="5">
        <f t="shared" si="4"/>
        <v>1.8102716799999994</v>
      </c>
      <c r="K22" s="5">
        <v>1.8102716799999998</v>
      </c>
    </row>
    <row r="23" spans="1:11" x14ac:dyDescent="0.2">
      <c r="A23" s="6">
        <f t="shared" si="2"/>
        <v>9</v>
      </c>
      <c r="C23" s="1" t="s">
        <v>79</v>
      </c>
      <c r="E23" s="5">
        <v>7.9874838799999992</v>
      </c>
      <c r="F23" s="5">
        <v>0</v>
      </c>
      <c r="G23" s="5">
        <v>-0.44631545666666672</v>
      </c>
      <c r="H23" s="5">
        <f t="shared" si="3"/>
        <v>7.5411684233333327</v>
      </c>
      <c r="I23" s="5">
        <v>0</v>
      </c>
      <c r="J23" s="5">
        <f t="shared" si="4"/>
        <v>7.5411684233333327</v>
      </c>
      <c r="K23" s="5">
        <v>7.816204069910281</v>
      </c>
    </row>
    <row r="24" spans="1:11" x14ac:dyDescent="0.2">
      <c r="A24" s="6">
        <f t="shared" si="2"/>
        <v>10</v>
      </c>
      <c r="C24" s="1" t="s">
        <v>78</v>
      </c>
      <c r="E24" s="5">
        <v>0.64725087999999997</v>
      </c>
      <c r="F24" s="5">
        <v>0</v>
      </c>
      <c r="G24" s="5">
        <v>0</v>
      </c>
      <c r="H24" s="5">
        <f t="shared" si="3"/>
        <v>0.64725087999999997</v>
      </c>
      <c r="I24" s="5">
        <v>0</v>
      </c>
      <c r="J24" s="5">
        <f t="shared" si="4"/>
        <v>0.64725087999999997</v>
      </c>
      <c r="K24" s="5">
        <v>0.64725087999999997</v>
      </c>
    </row>
    <row r="25" spans="1:11" x14ac:dyDescent="0.2">
      <c r="A25" s="6">
        <f t="shared" si="2"/>
        <v>11</v>
      </c>
      <c r="C25" s="1" t="s">
        <v>77</v>
      </c>
      <c r="E25" s="5">
        <v>1.8396774300000003</v>
      </c>
      <c r="F25" s="5">
        <v>0</v>
      </c>
      <c r="G25" s="5">
        <v>-0.22140476999999997</v>
      </c>
      <c r="H25" s="5">
        <f t="shared" si="3"/>
        <v>1.6182726600000004</v>
      </c>
      <c r="I25" s="5">
        <v>0</v>
      </c>
      <c r="J25" s="5">
        <f t="shared" si="4"/>
        <v>1.6182726600000004</v>
      </c>
      <c r="K25" s="5">
        <v>1.7547102472773106</v>
      </c>
    </row>
    <row r="26" spans="1:11" x14ac:dyDescent="0.2">
      <c r="A26" s="6">
        <f t="shared" si="2"/>
        <v>12</v>
      </c>
      <c r="C26" s="1" t="s">
        <v>76</v>
      </c>
      <c r="E26" s="5">
        <v>27.782563090000004</v>
      </c>
      <c r="F26" s="5">
        <v>5.785165200469061</v>
      </c>
      <c r="G26" s="5">
        <v>-3.7106382833333327</v>
      </c>
      <c r="H26" s="5">
        <f t="shared" si="3"/>
        <v>29.857090007135731</v>
      </c>
      <c r="I26" s="5">
        <v>0</v>
      </c>
      <c r="J26" s="5">
        <f t="shared" si="4"/>
        <v>29.857090007135731</v>
      </c>
      <c r="K26" s="5">
        <v>28.578691861893258</v>
      </c>
    </row>
    <row r="27" spans="1:11" x14ac:dyDescent="0.2">
      <c r="A27" s="6">
        <f t="shared" si="2"/>
        <v>13</v>
      </c>
      <c r="C27" s="1" t="s">
        <v>75</v>
      </c>
      <c r="E27" s="5">
        <v>239.83202676999997</v>
      </c>
      <c r="F27" s="5">
        <v>52.37863696853843</v>
      </c>
      <c r="G27" s="5">
        <v>-14.083098440000001</v>
      </c>
      <c r="H27" s="5">
        <f t="shared" si="3"/>
        <v>278.1275652985384</v>
      </c>
      <c r="I27" s="5">
        <v>0</v>
      </c>
      <c r="J27" s="5">
        <f t="shared" si="4"/>
        <v>278.1275652985384</v>
      </c>
      <c r="K27" s="5">
        <v>255.63998854406276</v>
      </c>
    </row>
    <row r="28" spans="1:11" x14ac:dyDescent="0.2">
      <c r="A28" s="6">
        <f t="shared" si="2"/>
        <v>14</v>
      </c>
      <c r="C28" s="1" t="s">
        <v>74</v>
      </c>
      <c r="E28" s="5">
        <v>14.141878709999993</v>
      </c>
      <c r="F28" s="5">
        <v>-1.9872285200000004</v>
      </c>
      <c r="G28" s="5">
        <v>0</v>
      </c>
      <c r="H28" s="5">
        <f t="shared" si="3"/>
        <v>12.154650189999993</v>
      </c>
      <c r="I28" s="5">
        <v>0</v>
      </c>
      <c r="J28" s="5">
        <f t="shared" si="4"/>
        <v>12.154650189999993</v>
      </c>
      <c r="K28" s="5">
        <v>12.237451378333324</v>
      </c>
    </row>
    <row r="29" spans="1:11" x14ac:dyDescent="0.2">
      <c r="A29" s="6">
        <f t="shared" si="2"/>
        <v>15</v>
      </c>
      <c r="C29" s="1" t="s">
        <v>73</v>
      </c>
      <c r="E29" s="5">
        <v>92.047511510000007</v>
      </c>
      <c r="F29" s="5">
        <v>0</v>
      </c>
      <c r="G29" s="5">
        <v>0</v>
      </c>
      <c r="H29" s="5">
        <f t="shared" si="3"/>
        <v>92.047511510000007</v>
      </c>
      <c r="I29" s="5">
        <v>0</v>
      </c>
      <c r="J29" s="5">
        <f t="shared" si="4"/>
        <v>92.047511510000007</v>
      </c>
      <c r="K29" s="5">
        <v>92.047511510000007</v>
      </c>
    </row>
    <row r="30" spans="1:11" x14ac:dyDescent="0.2">
      <c r="A30" s="6"/>
      <c r="E30" s="5"/>
      <c r="F30" s="5"/>
      <c r="G30" s="5"/>
      <c r="H30" s="5"/>
      <c r="I30" s="5"/>
      <c r="J30" s="5"/>
      <c r="K30" s="5"/>
    </row>
    <row r="31" spans="1:11" ht="13.5" thickBot="1" x14ac:dyDescent="0.25">
      <c r="A31" s="6">
        <f>A29+1</f>
        <v>16</v>
      </c>
      <c r="C31" s="1" t="s">
        <v>41</v>
      </c>
      <c r="E31" s="7">
        <f t="shared" ref="E31:K31" si="5">SUM(E15:E29)</f>
        <v>572.68561305256753</v>
      </c>
      <c r="F31" s="7">
        <f t="shared" si="5"/>
        <v>92.372602886827423</v>
      </c>
      <c r="G31" s="7">
        <f t="shared" si="5"/>
        <v>-22.467436881666668</v>
      </c>
      <c r="H31" s="7">
        <f t="shared" si="5"/>
        <v>642.59077905772835</v>
      </c>
      <c r="I31" s="7">
        <f t="shared" si="5"/>
        <v>-0.25219999999999998</v>
      </c>
      <c r="J31" s="7">
        <f t="shared" si="5"/>
        <v>642.33857905772834</v>
      </c>
      <c r="K31" s="7">
        <f t="shared" si="5"/>
        <v>599.50067880366839</v>
      </c>
    </row>
    <row r="32" spans="1:11" ht="13.5" thickTop="1" x14ac:dyDescent="0.2">
      <c r="A32" s="6"/>
      <c r="E32" s="5"/>
      <c r="F32" s="5"/>
      <c r="G32" s="5"/>
      <c r="H32" s="5"/>
      <c r="I32" s="5"/>
      <c r="J32" s="5"/>
      <c r="K32" s="5"/>
    </row>
    <row r="33" spans="1:11" x14ac:dyDescent="0.2">
      <c r="A33" s="6"/>
      <c r="C33" s="4" t="s">
        <v>72</v>
      </c>
      <c r="E33" s="5"/>
      <c r="F33" s="5"/>
      <c r="G33" s="5"/>
      <c r="H33" s="5"/>
      <c r="I33" s="5"/>
      <c r="J33" s="5"/>
      <c r="K33" s="5"/>
    </row>
    <row r="34" spans="1:11" x14ac:dyDescent="0.2">
      <c r="A34" s="6"/>
      <c r="E34" s="5"/>
      <c r="F34" s="5"/>
      <c r="G34" s="5"/>
      <c r="H34" s="5"/>
      <c r="I34" s="5"/>
      <c r="J34" s="5"/>
      <c r="K34" s="5"/>
    </row>
    <row r="35" spans="1:11" x14ac:dyDescent="0.2">
      <c r="A35" s="6">
        <f>A31+1</f>
        <v>17</v>
      </c>
      <c r="C35" s="1" t="s">
        <v>13</v>
      </c>
      <c r="E35" s="5">
        <v>0.54584564135400016</v>
      </c>
      <c r="F35" s="5">
        <v>0</v>
      </c>
      <c r="G35" s="5">
        <v>0</v>
      </c>
      <c r="H35" s="5">
        <f t="shared" ref="H35:H61" si="6">E35+F35+G35</f>
        <v>0.54584564135400016</v>
      </c>
      <c r="I35" s="5">
        <v>0</v>
      </c>
      <c r="J35" s="5">
        <f t="shared" ref="J35:J61" si="7">H35+I35</f>
        <v>0.54584564135400016</v>
      </c>
      <c r="K35" s="5">
        <v>0.54584564135400004</v>
      </c>
    </row>
    <row r="36" spans="1:11" x14ac:dyDescent="0.2">
      <c r="A36" s="6">
        <f t="shared" ref="A36:A61" si="8">A35+1</f>
        <v>18</v>
      </c>
      <c r="C36" s="1" t="s">
        <v>63</v>
      </c>
      <c r="E36" s="5">
        <v>89.965001000255029</v>
      </c>
      <c r="F36" s="5">
        <v>10.805371506584564</v>
      </c>
      <c r="G36" s="5">
        <v>-0.35197330624799994</v>
      </c>
      <c r="H36" s="5">
        <f t="shared" si="6"/>
        <v>100.41839920059159</v>
      </c>
      <c r="I36" s="5">
        <v>0</v>
      </c>
      <c r="J36" s="5">
        <f t="shared" si="7"/>
        <v>100.41839920059159</v>
      </c>
      <c r="K36" s="5">
        <v>92.324334286389544</v>
      </c>
    </row>
    <row r="37" spans="1:11" x14ac:dyDescent="0.2">
      <c r="A37" s="6">
        <f t="shared" si="8"/>
        <v>19</v>
      </c>
      <c r="C37" s="1" t="s">
        <v>71</v>
      </c>
      <c r="E37" s="5">
        <v>9.3060168698110015</v>
      </c>
      <c r="F37" s="5">
        <v>0.36668003735395993</v>
      </c>
      <c r="G37" s="5">
        <v>-0.15463536979599996</v>
      </c>
      <c r="H37" s="5">
        <f t="shared" si="6"/>
        <v>9.5180615373689612</v>
      </c>
      <c r="I37" s="5">
        <v>0</v>
      </c>
      <c r="J37" s="5">
        <f t="shared" si="7"/>
        <v>9.5180615373689612</v>
      </c>
      <c r="K37" s="5">
        <v>9.3261303613491862</v>
      </c>
    </row>
    <row r="38" spans="1:11" x14ac:dyDescent="0.2">
      <c r="A38" s="6">
        <f t="shared" si="8"/>
        <v>20</v>
      </c>
      <c r="C38" s="1" t="s">
        <v>70</v>
      </c>
      <c r="E38" s="5">
        <v>113.24772176986001</v>
      </c>
      <c r="F38" s="5">
        <v>25.637139455941885</v>
      </c>
      <c r="G38" s="5">
        <v>-11.307905320283998</v>
      </c>
      <c r="H38" s="5">
        <f t="shared" si="6"/>
        <v>127.57695590551791</v>
      </c>
      <c r="I38" s="5">
        <v>0</v>
      </c>
      <c r="J38" s="5">
        <f t="shared" si="7"/>
        <v>127.57695590551791</v>
      </c>
      <c r="K38" s="5">
        <v>116.51708462980096</v>
      </c>
    </row>
    <row r="39" spans="1:11" x14ac:dyDescent="0.2">
      <c r="A39" s="6">
        <f t="shared" si="8"/>
        <v>21</v>
      </c>
      <c r="C39" s="1" t="s">
        <v>69</v>
      </c>
      <c r="E39" s="5">
        <v>65.858672349719996</v>
      </c>
      <c r="F39" s="5">
        <v>7.6644339949638072</v>
      </c>
      <c r="G39" s="5">
        <v>-3.9165516787766665</v>
      </c>
      <c r="H39" s="5">
        <f t="shared" si="6"/>
        <v>69.606554665907126</v>
      </c>
      <c r="I39" s="5">
        <v>0</v>
      </c>
      <c r="J39" s="5">
        <f t="shared" si="7"/>
        <v>69.606554665907126</v>
      </c>
      <c r="K39" s="5">
        <v>66.711952068971755</v>
      </c>
    </row>
    <row r="50" spans="1:11" x14ac:dyDescent="0.2">
      <c r="A50" s="15" t="s">
        <v>84</v>
      </c>
      <c r="B50" s="15"/>
      <c r="C50" s="15"/>
      <c r="D50" s="15"/>
      <c r="E50" s="14"/>
      <c r="F50" s="14"/>
      <c r="G50" s="14"/>
      <c r="H50" s="14"/>
      <c r="I50" s="14"/>
      <c r="J50" s="14"/>
      <c r="K50" s="14"/>
    </row>
    <row r="51" spans="1:11" x14ac:dyDescent="0.2">
      <c r="A51" s="15" t="s">
        <v>39</v>
      </c>
      <c r="B51" s="15"/>
      <c r="C51" s="15"/>
      <c r="D51" s="15"/>
      <c r="E51" s="14"/>
      <c r="F51" s="14"/>
      <c r="G51" s="14"/>
      <c r="H51" s="14"/>
      <c r="I51" s="14"/>
      <c r="J51" s="14"/>
      <c r="K51" s="14"/>
    </row>
    <row r="53" spans="1:11" x14ac:dyDescent="0.2">
      <c r="A53" s="4"/>
      <c r="B53" s="4"/>
      <c r="C53" s="4"/>
      <c r="D53" s="4"/>
      <c r="E53" s="12" t="s">
        <v>38</v>
      </c>
      <c r="F53" s="12"/>
      <c r="G53" s="12"/>
      <c r="H53" s="12" t="s">
        <v>37</v>
      </c>
      <c r="I53" s="12"/>
      <c r="J53" s="12" t="s">
        <v>37</v>
      </c>
      <c r="K53" s="12"/>
    </row>
    <row r="54" spans="1:11" ht="38.25" x14ac:dyDescent="0.2">
      <c r="A54" s="11" t="s">
        <v>95</v>
      </c>
      <c r="B54" s="8"/>
      <c r="C54" s="10" t="s">
        <v>36</v>
      </c>
      <c r="D54" s="8"/>
      <c r="E54" s="9" t="s">
        <v>35</v>
      </c>
      <c r="F54" s="9" t="s">
        <v>34</v>
      </c>
      <c r="G54" s="9" t="s">
        <v>33</v>
      </c>
      <c r="H54" s="9" t="s">
        <v>32</v>
      </c>
      <c r="I54" s="9" t="s">
        <v>31</v>
      </c>
      <c r="J54" s="9" t="s">
        <v>30</v>
      </c>
      <c r="K54" s="9" t="s">
        <v>29</v>
      </c>
    </row>
    <row r="55" spans="1:11" x14ac:dyDescent="0.2">
      <c r="E55" s="5" t="s">
        <v>28</v>
      </c>
      <c r="F55" s="5" t="s">
        <v>27</v>
      </c>
      <c r="G55" s="5" t="s">
        <v>26</v>
      </c>
      <c r="H55" s="5" t="s">
        <v>102</v>
      </c>
      <c r="I55" s="5" t="s">
        <v>25</v>
      </c>
      <c r="J55" s="5" t="s">
        <v>103</v>
      </c>
      <c r="K55" s="5" t="s">
        <v>24</v>
      </c>
    </row>
    <row r="56" spans="1:11" x14ac:dyDescent="0.2">
      <c r="E56" s="5"/>
      <c r="F56" s="5"/>
      <c r="G56" s="5"/>
      <c r="H56" s="5"/>
      <c r="I56" s="5"/>
      <c r="J56" s="5"/>
      <c r="K56" s="5"/>
    </row>
    <row r="57" spans="1:11" x14ac:dyDescent="0.2">
      <c r="A57" s="6">
        <f>A39+1</f>
        <v>22</v>
      </c>
      <c r="C57" s="1" t="s">
        <v>68</v>
      </c>
      <c r="E57" s="5">
        <v>21.015232350870001</v>
      </c>
      <c r="F57" s="5">
        <v>0.93805052531202382</v>
      </c>
      <c r="G57" s="5">
        <v>-0.41517810191333332</v>
      </c>
      <c r="H57" s="5">
        <f t="shared" si="6"/>
        <v>21.538104774268692</v>
      </c>
      <c r="I57" s="5">
        <v>0</v>
      </c>
      <c r="J57" s="5">
        <f t="shared" si="7"/>
        <v>21.538104774268692</v>
      </c>
      <c r="K57" s="5">
        <v>21.147527320584693</v>
      </c>
    </row>
    <row r="58" spans="1:11" x14ac:dyDescent="0.2">
      <c r="A58" s="6">
        <f t="shared" si="8"/>
        <v>23</v>
      </c>
      <c r="C58" s="1" t="s">
        <v>67</v>
      </c>
      <c r="E58" s="5">
        <v>35.353664934786003</v>
      </c>
      <c r="F58" s="5">
        <v>3.9816029025683992</v>
      </c>
      <c r="G58" s="5">
        <v>-1.2674367483919997</v>
      </c>
      <c r="H58" s="5">
        <f t="shared" si="6"/>
        <v>38.0678310889624</v>
      </c>
      <c r="I58" s="5">
        <v>0</v>
      </c>
      <c r="J58" s="5">
        <f t="shared" si="7"/>
        <v>38.0678310889624</v>
      </c>
      <c r="K58" s="5">
        <v>35.977095931457988</v>
      </c>
    </row>
    <row r="59" spans="1:11" x14ac:dyDescent="0.2">
      <c r="A59" s="6">
        <f t="shared" si="8"/>
        <v>24</v>
      </c>
      <c r="C59" s="1" t="s">
        <v>66</v>
      </c>
      <c r="E59" s="5">
        <v>4.4938163900900019</v>
      </c>
      <c r="F59" s="5">
        <v>0.70913742750579989</v>
      </c>
      <c r="G59" s="5">
        <v>0</v>
      </c>
      <c r="H59" s="5">
        <f t="shared" si="6"/>
        <v>5.2029538175958017</v>
      </c>
      <c r="I59" s="5">
        <v>0</v>
      </c>
      <c r="J59" s="5">
        <f t="shared" si="7"/>
        <v>5.2029538175958017</v>
      </c>
      <c r="K59" s="5">
        <v>4.6564261431722525</v>
      </c>
    </row>
    <row r="60" spans="1:11" x14ac:dyDescent="0.2">
      <c r="A60" s="6">
        <f t="shared" si="8"/>
        <v>25</v>
      </c>
      <c r="C60" s="1" t="s">
        <v>65</v>
      </c>
      <c r="E60" s="5">
        <v>9.4850980553939994</v>
      </c>
      <c r="F60" s="5">
        <v>0.50795670211305988</v>
      </c>
      <c r="G60" s="5">
        <v>-0.23534937098800005</v>
      </c>
      <c r="H60" s="5">
        <f t="shared" si="6"/>
        <v>9.7577053865190582</v>
      </c>
      <c r="I60" s="5">
        <v>0</v>
      </c>
      <c r="J60" s="5">
        <f t="shared" si="7"/>
        <v>9.7577053865190582</v>
      </c>
      <c r="K60" s="5">
        <v>9.5370136189252666</v>
      </c>
    </row>
    <row r="61" spans="1:11" x14ac:dyDescent="0.2">
      <c r="A61" s="6">
        <f t="shared" si="8"/>
        <v>26</v>
      </c>
      <c r="C61" s="1" t="s">
        <v>2</v>
      </c>
      <c r="E61" s="5">
        <v>70.30295228</v>
      </c>
      <c r="F61" s="5">
        <v>12.75393232437645</v>
      </c>
      <c r="G61" s="5">
        <v>0</v>
      </c>
      <c r="H61" s="5">
        <f t="shared" si="6"/>
        <v>83.056884604376449</v>
      </c>
      <c r="I61" s="5">
        <v>0</v>
      </c>
      <c r="J61" s="5">
        <f t="shared" si="7"/>
        <v>83.056884604376449</v>
      </c>
      <c r="K61" s="5">
        <v>73.206637848273459</v>
      </c>
    </row>
    <row r="62" spans="1:11" x14ac:dyDescent="0.2">
      <c r="A62" s="6"/>
      <c r="E62" s="5"/>
      <c r="F62" s="5"/>
      <c r="G62" s="5"/>
      <c r="H62" s="5"/>
      <c r="I62" s="5"/>
      <c r="J62" s="5"/>
      <c r="K62" s="5"/>
    </row>
    <row r="63" spans="1:11" ht="13.5" thickBot="1" x14ac:dyDescent="0.25">
      <c r="A63" s="6">
        <f>A61+1</f>
        <v>27</v>
      </c>
      <c r="C63" s="1" t="s">
        <v>41</v>
      </c>
      <c r="E63" s="7">
        <f t="shared" ref="E63:K63" si="9">SUM(E35:E61)</f>
        <v>419.57402164214011</v>
      </c>
      <c r="F63" s="7">
        <f t="shared" si="9"/>
        <v>63.364304876719949</v>
      </c>
      <c r="G63" s="7">
        <f t="shared" si="9"/>
        <v>-17.649029896397998</v>
      </c>
      <c r="H63" s="7">
        <f t="shared" si="9"/>
        <v>465.28929662246196</v>
      </c>
      <c r="I63" s="7">
        <f t="shared" si="9"/>
        <v>0</v>
      </c>
      <c r="J63" s="7">
        <f t="shared" si="9"/>
        <v>465.28929662246196</v>
      </c>
      <c r="K63" s="7">
        <f t="shared" si="9"/>
        <v>429.95004785027913</v>
      </c>
    </row>
    <row r="64" spans="1:11" ht="13.5" thickTop="1" x14ac:dyDescent="0.2">
      <c r="A64" s="6"/>
      <c r="E64" s="5"/>
      <c r="F64" s="5"/>
      <c r="G64" s="5"/>
      <c r="H64" s="5"/>
      <c r="I64" s="5"/>
      <c r="J64" s="5"/>
      <c r="K64" s="5"/>
    </row>
    <row r="65" spans="1:11" ht="13.5" thickBot="1" x14ac:dyDescent="0.25">
      <c r="A65" s="6">
        <f>A63+1</f>
        <v>28</v>
      </c>
      <c r="C65" s="1" t="s">
        <v>0</v>
      </c>
      <c r="E65" s="7">
        <f t="shared" ref="E65:K65" si="10">SUM(E31,E63)</f>
        <v>992.25963469470764</v>
      </c>
      <c r="F65" s="7">
        <f t="shared" si="10"/>
        <v>155.73690776354738</v>
      </c>
      <c r="G65" s="7">
        <f t="shared" si="10"/>
        <v>-40.116466778064662</v>
      </c>
      <c r="H65" s="7">
        <f t="shared" si="10"/>
        <v>1107.8800756801902</v>
      </c>
      <c r="I65" s="7">
        <f t="shared" si="10"/>
        <v>-0.25219999999999998</v>
      </c>
      <c r="J65" s="7">
        <f t="shared" si="10"/>
        <v>1107.6278756801903</v>
      </c>
      <c r="K65" s="7">
        <f t="shared" si="10"/>
        <v>1029.4507266539476</v>
      </c>
    </row>
    <row r="66" spans="1:11" ht="13.5" thickTop="1" x14ac:dyDescent="0.2"/>
    <row r="67" spans="1:11" x14ac:dyDescent="0.2">
      <c r="A67" s="4"/>
    </row>
  </sheetData>
  <pageMargins left="0.7" right="0.7" top="0.75" bottom="0.75" header="0.3" footer="0.3"/>
  <pageSetup scale="88" firstPageNumber="6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49F4-0378-43F4-BB77-B8485AFAF94A}">
  <dimension ref="A6:K26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11" width="12.28515625" style="2" customWidth="1"/>
    <col min="12" max="16384" width="101.28515625" style="1"/>
  </cols>
  <sheetData>
    <row r="6" spans="1:11" s="13" customFormat="1" x14ac:dyDescent="0.2">
      <c r="A6" s="15" t="s">
        <v>91</v>
      </c>
      <c r="B6" s="15"/>
      <c r="C6" s="15"/>
      <c r="D6" s="15"/>
      <c r="E6" s="14"/>
      <c r="F6" s="14"/>
      <c r="G6" s="14"/>
      <c r="H6" s="14"/>
      <c r="I6" s="14"/>
      <c r="J6" s="14"/>
      <c r="K6" s="14"/>
    </row>
    <row r="7" spans="1:11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</row>
    <row r="9" spans="1:11" s="4" customFormat="1" x14ac:dyDescent="0.2">
      <c r="E9" s="12" t="s">
        <v>38</v>
      </c>
      <c r="F9" s="12"/>
      <c r="G9" s="12"/>
      <c r="H9" s="12" t="s">
        <v>37</v>
      </c>
      <c r="I9" s="12"/>
      <c r="J9" s="12" t="s">
        <v>37</v>
      </c>
      <c r="K9" s="12"/>
    </row>
    <row r="10" spans="1:11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32</v>
      </c>
      <c r="I10" s="9" t="s">
        <v>31</v>
      </c>
      <c r="J10" s="9" t="s">
        <v>30</v>
      </c>
      <c r="K10" s="9" t="s">
        <v>29</v>
      </c>
    </row>
    <row r="11" spans="1:11" x14ac:dyDescent="0.2">
      <c r="E11" s="5" t="s">
        <v>28</v>
      </c>
      <c r="F11" s="5" t="s">
        <v>27</v>
      </c>
      <c r="G11" s="5" t="s">
        <v>26</v>
      </c>
      <c r="H11" s="5" t="s">
        <v>102</v>
      </c>
      <c r="I11" s="5" t="s">
        <v>25</v>
      </c>
      <c r="J11" s="5" t="s">
        <v>103</v>
      </c>
      <c r="K11" s="5" t="s">
        <v>24</v>
      </c>
    </row>
    <row r="12" spans="1:11" x14ac:dyDescent="0.2">
      <c r="E12" s="5"/>
      <c r="F12" s="5"/>
      <c r="G12" s="5"/>
      <c r="H12" s="5"/>
      <c r="I12" s="5"/>
      <c r="J12" s="5"/>
      <c r="K12" s="5"/>
    </row>
    <row r="13" spans="1:11" x14ac:dyDescent="0.2">
      <c r="C13" s="4" t="s">
        <v>90</v>
      </c>
      <c r="E13" s="5"/>
      <c r="F13" s="5"/>
      <c r="G13" s="5"/>
      <c r="H13" s="5"/>
      <c r="I13" s="5"/>
      <c r="J13" s="5"/>
      <c r="K13" s="5"/>
    </row>
    <row r="15" spans="1:11" x14ac:dyDescent="0.2">
      <c r="A15" s="6">
        <v>1</v>
      </c>
      <c r="C15" s="1" t="s">
        <v>89</v>
      </c>
      <c r="E15" s="5">
        <v>1.6708610000000002</v>
      </c>
      <c r="F15" s="5">
        <v>0</v>
      </c>
      <c r="G15" s="5">
        <v>0</v>
      </c>
      <c r="H15" s="5">
        <f>E15+F15+G15</f>
        <v>1.6708610000000002</v>
      </c>
      <c r="I15" s="5">
        <v>0</v>
      </c>
      <c r="J15" s="5">
        <f>H15+I15</f>
        <v>1.6708610000000002</v>
      </c>
      <c r="K15" s="5">
        <v>1.6708610000000006</v>
      </c>
    </row>
    <row r="16" spans="1:11" x14ac:dyDescent="0.2">
      <c r="A16" s="6"/>
      <c r="E16" s="5"/>
      <c r="F16" s="5"/>
      <c r="G16" s="5"/>
      <c r="H16" s="5"/>
      <c r="I16" s="5"/>
      <c r="J16" s="5"/>
      <c r="K16" s="5"/>
    </row>
    <row r="17" spans="1:11" x14ac:dyDescent="0.2">
      <c r="A17" s="6"/>
      <c r="C17" s="4" t="s">
        <v>88</v>
      </c>
      <c r="E17" s="5"/>
      <c r="F17" s="5"/>
      <c r="G17" s="5"/>
      <c r="H17" s="5"/>
      <c r="I17" s="5"/>
      <c r="J17" s="5"/>
      <c r="K17" s="5"/>
    </row>
    <row r="18" spans="1:11" x14ac:dyDescent="0.2">
      <c r="A18" s="6"/>
      <c r="E18" s="5"/>
      <c r="F18" s="5"/>
      <c r="G18" s="5"/>
      <c r="H18" s="5"/>
      <c r="I18" s="5"/>
      <c r="J18" s="5"/>
      <c r="K18" s="5"/>
    </row>
    <row r="19" spans="1:11" x14ac:dyDescent="0.2">
      <c r="A19" s="6">
        <f>A15+1</f>
        <v>2</v>
      </c>
      <c r="C19" s="1" t="s">
        <v>87</v>
      </c>
      <c r="E19" s="5">
        <v>1.1750814000000001</v>
      </c>
      <c r="F19" s="5">
        <v>0</v>
      </c>
      <c r="G19" s="5">
        <v>-7.0466066666666658E-3</v>
      </c>
      <c r="H19" s="5">
        <f>E19+F19+G19</f>
        <v>1.1680347933333335</v>
      </c>
      <c r="I19" s="5">
        <v>0</v>
      </c>
      <c r="J19" s="5">
        <f>H19+I19</f>
        <v>1.1680347933333335</v>
      </c>
      <c r="K19" s="5">
        <v>1.1734771002779298</v>
      </c>
    </row>
    <row r="20" spans="1:11" x14ac:dyDescent="0.2">
      <c r="A20" s="6">
        <f>A19+1</f>
        <v>3</v>
      </c>
      <c r="C20" s="1" t="s">
        <v>86</v>
      </c>
      <c r="E20" s="5">
        <v>0.49476059000000006</v>
      </c>
      <c r="F20" s="5">
        <v>0</v>
      </c>
      <c r="G20" s="5">
        <v>0</v>
      </c>
      <c r="H20" s="5">
        <f>E20+F20+G20</f>
        <v>0.49476059000000006</v>
      </c>
      <c r="I20" s="5">
        <v>0</v>
      </c>
      <c r="J20" s="5">
        <f>H20+I20</f>
        <v>0.49476059000000006</v>
      </c>
      <c r="K20" s="5">
        <v>0.49476058999999994</v>
      </c>
    </row>
    <row r="21" spans="1:11" x14ac:dyDescent="0.2">
      <c r="A21" s="6"/>
      <c r="E21" s="5"/>
      <c r="F21" s="5"/>
      <c r="G21" s="5"/>
      <c r="H21" s="5"/>
      <c r="I21" s="5"/>
      <c r="J21" s="5"/>
      <c r="K21" s="5"/>
    </row>
    <row r="22" spans="1:11" ht="13.5" thickBot="1" x14ac:dyDescent="0.25">
      <c r="A22" s="6">
        <f>A20+1</f>
        <v>4</v>
      </c>
      <c r="C22" s="1" t="s">
        <v>41</v>
      </c>
      <c r="E22" s="7">
        <f t="shared" ref="E22:K22" si="0">SUM(E19:E20)</f>
        <v>1.6698419900000001</v>
      </c>
      <c r="F22" s="7">
        <f t="shared" si="0"/>
        <v>0</v>
      </c>
      <c r="G22" s="7">
        <f t="shared" si="0"/>
        <v>-7.0466066666666658E-3</v>
      </c>
      <c r="H22" s="7">
        <f t="shared" si="0"/>
        <v>1.6627953833333335</v>
      </c>
      <c r="I22" s="7">
        <f t="shared" si="0"/>
        <v>0</v>
      </c>
      <c r="J22" s="7">
        <f t="shared" si="0"/>
        <v>1.6627953833333335</v>
      </c>
      <c r="K22" s="7">
        <f t="shared" si="0"/>
        <v>1.6682376902779299</v>
      </c>
    </row>
    <row r="23" spans="1:11" ht="13.5" thickTop="1" x14ac:dyDescent="0.2">
      <c r="A23" s="6"/>
      <c r="E23" s="5"/>
      <c r="F23" s="5"/>
      <c r="G23" s="5"/>
      <c r="H23" s="5"/>
      <c r="I23" s="5"/>
      <c r="J23" s="5"/>
      <c r="K23" s="5"/>
    </row>
    <row r="24" spans="1:11" ht="13.5" thickBot="1" x14ac:dyDescent="0.25">
      <c r="A24" s="6">
        <f>A22+1</f>
        <v>5</v>
      </c>
      <c r="C24" s="1" t="s">
        <v>0</v>
      </c>
      <c r="E24" s="7">
        <f t="shared" ref="E24:K24" si="1">SUM(E15,E22)</f>
        <v>3.3407029900000005</v>
      </c>
      <c r="F24" s="7">
        <f t="shared" si="1"/>
        <v>0</v>
      </c>
      <c r="G24" s="7">
        <f t="shared" si="1"/>
        <v>-7.0466066666666658E-3</v>
      </c>
      <c r="H24" s="7">
        <f t="shared" si="1"/>
        <v>3.3336563833333335</v>
      </c>
      <c r="I24" s="7">
        <f t="shared" si="1"/>
        <v>0</v>
      </c>
      <c r="J24" s="7">
        <f t="shared" si="1"/>
        <v>3.3336563833333335</v>
      </c>
      <c r="K24" s="7">
        <f t="shared" si="1"/>
        <v>3.3390986902779307</v>
      </c>
    </row>
    <row r="25" spans="1:11" ht="13.5" thickTop="1" x14ac:dyDescent="0.2"/>
    <row r="26" spans="1:11" x14ac:dyDescent="0.2">
      <c r="A26" s="4"/>
    </row>
  </sheetData>
  <pageMargins left="0.7" right="0.7" top="0.75" bottom="0.75" header="0.3" footer="0.3"/>
  <pageSetup scale="88" firstPageNumber="8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D844B-EC78-4C49-B29B-07FD02F01C8D}">
  <dimension ref="A6:M73"/>
  <sheetViews>
    <sheetView view="pageLayout" topLeftCell="A43" zoomScale="90" zoomScaleNormal="100" zoomScalePageLayoutView="90" workbookViewId="0">
      <selection activeCell="E62" sqref="E62:L71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3" width="7.28515625" style="1" customWidth="1"/>
    <col min="14" max="16384" width="101.28515625" style="1"/>
  </cols>
  <sheetData>
    <row r="6" spans="1:12" s="13" customFormat="1" x14ac:dyDescent="0.2">
      <c r="A6" s="15" t="s">
        <v>46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12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4"/>
    </row>
    <row r="9" spans="1:12" s="4" customFormat="1" x14ac:dyDescent="0.2">
      <c r="E9" s="12" t="s">
        <v>38</v>
      </c>
      <c r="F9" s="12"/>
      <c r="G9" s="12"/>
      <c r="H9" s="12"/>
      <c r="I9" s="12" t="s">
        <v>37</v>
      </c>
      <c r="J9" s="12"/>
      <c r="K9" s="12" t="s">
        <v>37</v>
      </c>
      <c r="L9" s="12"/>
    </row>
    <row r="10" spans="1:12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45</v>
      </c>
      <c r="I10" s="9" t="s">
        <v>32</v>
      </c>
      <c r="J10" s="9" t="s">
        <v>31</v>
      </c>
      <c r="K10" s="9" t="s">
        <v>30</v>
      </c>
      <c r="L10" s="9" t="s">
        <v>29</v>
      </c>
    </row>
    <row r="11" spans="1:12" x14ac:dyDescent="0.2">
      <c r="E11" s="5" t="s">
        <v>28</v>
      </c>
      <c r="F11" s="5" t="s">
        <v>27</v>
      </c>
      <c r="G11" s="5" t="s">
        <v>26</v>
      </c>
      <c r="H11" s="5" t="s">
        <v>44</v>
      </c>
      <c r="I11" s="5" t="s">
        <v>101</v>
      </c>
      <c r="J11" s="5" t="s">
        <v>43</v>
      </c>
      <c r="K11" s="5" t="s">
        <v>100</v>
      </c>
      <c r="L11" s="5" t="s">
        <v>42</v>
      </c>
    </row>
    <row r="12" spans="1:12" x14ac:dyDescent="0.2">
      <c r="E12" s="5"/>
      <c r="F12" s="5"/>
      <c r="G12" s="5"/>
      <c r="H12" s="5"/>
      <c r="I12" s="5"/>
      <c r="J12" s="5"/>
      <c r="K12" s="5"/>
      <c r="L12" s="5"/>
    </row>
    <row r="13" spans="1:12" x14ac:dyDescent="0.2">
      <c r="C13" s="4" t="s">
        <v>23</v>
      </c>
      <c r="E13" s="5"/>
      <c r="F13" s="5"/>
      <c r="G13" s="5"/>
      <c r="H13" s="5"/>
      <c r="I13" s="5"/>
      <c r="J13" s="5"/>
      <c r="K13" s="5"/>
      <c r="L13" s="5"/>
    </row>
    <row r="15" spans="1:12" x14ac:dyDescent="0.2">
      <c r="A15" s="6">
        <v>1</v>
      </c>
      <c r="C15" s="1" t="s">
        <v>22</v>
      </c>
      <c r="E15" s="17">
        <v>0</v>
      </c>
      <c r="F15" s="17">
        <v>-0.25787642724014087</v>
      </c>
      <c r="G15" s="17">
        <v>0</v>
      </c>
      <c r="H15" s="17">
        <v>0</v>
      </c>
      <c r="I15" s="17">
        <f t="shared" ref="I15:I22" si="0">E15+F15+G15+H15</f>
        <v>-0.25787642724014087</v>
      </c>
      <c r="J15" s="17">
        <v>0</v>
      </c>
      <c r="K15" s="17">
        <f t="shared" ref="K15:K22" si="1">I15+J15</f>
        <v>-0.25787642724014087</v>
      </c>
      <c r="L15" s="17">
        <v>-7.4805325184647969E-2</v>
      </c>
    </row>
    <row r="16" spans="1:12" x14ac:dyDescent="0.2">
      <c r="A16" s="6">
        <f t="shared" ref="A16:A22" si="2">A15+1</f>
        <v>2</v>
      </c>
      <c r="C16" s="1" t="s">
        <v>20</v>
      </c>
      <c r="E16" s="17">
        <v>-6.4932891900000005</v>
      </c>
      <c r="F16" s="17">
        <v>-0.7570694221837041</v>
      </c>
      <c r="G16" s="17">
        <v>0</v>
      </c>
      <c r="H16" s="17">
        <v>0</v>
      </c>
      <c r="I16" s="17">
        <f t="shared" si="0"/>
        <v>-7.2503586121837049</v>
      </c>
      <c r="J16" s="17">
        <v>0</v>
      </c>
      <c r="K16" s="17">
        <f t="shared" si="1"/>
        <v>-7.2503586121837049</v>
      </c>
      <c r="L16" s="17">
        <v>-6.8707901149539099</v>
      </c>
    </row>
    <row r="17" spans="1:13" x14ac:dyDescent="0.2">
      <c r="A17" s="6">
        <f t="shared" si="2"/>
        <v>3</v>
      </c>
      <c r="C17" s="1" t="s">
        <v>11</v>
      </c>
      <c r="E17" s="17">
        <v>-49.174604920000007</v>
      </c>
      <c r="F17" s="17">
        <v>-7.1678829013946412</v>
      </c>
      <c r="G17" s="17">
        <v>0.96942656499999991</v>
      </c>
      <c r="H17" s="17">
        <v>2.5445681835883955</v>
      </c>
      <c r="I17" s="17">
        <f t="shared" si="0"/>
        <v>-52.828493072806253</v>
      </c>
      <c r="J17" s="17">
        <v>0.32160000000000022</v>
      </c>
      <c r="K17" s="17">
        <f t="shared" si="1"/>
        <v>-52.50689307280625</v>
      </c>
      <c r="L17" s="17">
        <v>-54.095296189511146</v>
      </c>
    </row>
    <row r="18" spans="1:13" x14ac:dyDescent="0.2">
      <c r="A18" s="6">
        <f t="shared" si="2"/>
        <v>4</v>
      </c>
      <c r="C18" s="1" t="s">
        <v>19</v>
      </c>
      <c r="E18" s="17">
        <v>-1142.4118387440001</v>
      </c>
      <c r="F18" s="17">
        <v>-80.257337627716808</v>
      </c>
      <c r="G18" s="17">
        <v>8.6236241866666639</v>
      </c>
      <c r="H18" s="17">
        <v>27.136451367864943</v>
      </c>
      <c r="I18" s="17">
        <f t="shared" si="0"/>
        <v>-1186.9091008171854</v>
      </c>
      <c r="J18" s="17">
        <v>0</v>
      </c>
      <c r="K18" s="17">
        <f t="shared" si="1"/>
        <v>-1186.9091008171854</v>
      </c>
      <c r="L18" s="17">
        <v>-1167.4966577085099</v>
      </c>
    </row>
    <row r="19" spans="1:13" x14ac:dyDescent="0.2">
      <c r="A19" s="6">
        <f t="shared" si="2"/>
        <v>5</v>
      </c>
      <c r="C19" s="1" t="s">
        <v>18</v>
      </c>
      <c r="E19" s="17">
        <v>-1461.8860901478647</v>
      </c>
      <c r="F19" s="17">
        <v>-132.57973265026988</v>
      </c>
      <c r="G19" s="17">
        <v>20.815461523333333</v>
      </c>
      <c r="H19" s="17">
        <v>14.31275202704793</v>
      </c>
      <c r="I19" s="17">
        <f t="shared" si="0"/>
        <v>-1559.3376092477531</v>
      </c>
      <c r="J19" s="17">
        <v>2.2014999999999993</v>
      </c>
      <c r="K19" s="17">
        <f t="shared" si="1"/>
        <v>-1557.1361092477532</v>
      </c>
      <c r="L19" s="17">
        <v>-1520.5206069586259</v>
      </c>
      <c r="M19" s="1" t="s">
        <v>105</v>
      </c>
    </row>
    <row r="20" spans="1:13" x14ac:dyDescent="0.2">
      <c r="A20" s="6">
        <f t="shared" si="2"/>
        <v>6</v>
      </c>
      <c r="C20" s="1" t="s">
        <v>17</v>
      </c>
      <c r="E20" s="17">
        <v>-3.5647555799999999</v>
      </c>
      <c r="F20" s="17">
        <v>-0.31599213992693265</v>
      </c>
      <c r="G20" s="17">
        <v>6.0603819999999989E-2</v>
      </c>
      <c r="H20" s="17">
        <v>0</v>
      </c>
      <c r="I20" s="17">
        <f t="shared" si="0"/>
        <v>-3.8201438999269328</v>
      </c>
      <c r="J20" s="17">
        <v>0</v>
      </c>
      <c r="K20" s="17">
        <f t="shared" si="1"/>
        <v>-3.8201438999269328</v>
      </c>
      <c r="L20" s="17">
        <v>-3.6988781900661141</v>
      </c>
    </row>
    <row r="21" spans="1:13" x14ac:dyDescent="0.2">
      <c r="A21" s="6">
        <f t="shared" si="2"/>
        <v>7</v>
      </c>
      <c r="C21" s="1" t="s">
        <v>16</v>
      </c>
      <c r="E21" s="17">
        <v>-257.92437313000005</v>
      </c>
      <c r="F21" s="17">
        <v>-14.473617293653975</v>
      </c>
      <c r="G21" s="17">
        <v>1.5013857166666664</v>
      </c>
      <c r="H21" s="17">
        <v>1.1360337994071699</v>
      </c>
      <c r="I21" s="17">
        <f t="shared" si="0"/>
        <v>-269.76057090758019</v>
      </c>
      <c r="J21" s="17">
        <v>0.53049999999999997</v>
      </c>
      <c r="K21" s="17">
        <f t="shared" si="1"/>
        <v>-269.23007090758017</v>
      </c>
      <c r="L21" s="17">
        <v>-263.35762479793425</v>
      </c>
    </row>
    <row r="22" spans="1:13" x14ac:dyDescent="0.2">
      <c r="A22" s="6">
        <f t="shared" si="2"/>
        <v>8</v>
      </c>
      <c r="C22" s="1" t="s">
        <v>3</v>
      </c>
      <c r="E22" s="17">
        <v>-322.95560506000004</v>
      </c>
      <c r="F22" s="17">
        <v>-48.960501282713196</v>
      </c>
      <c r="G22" s="17">
        <v>13.54613956</v>
      </c>
      <c r="H22" s="17">
        <v>5.3085092302670979E-2</v>
      </c>
      <c r="I22" s="17">
        <f t="shared" si="0"/>
        <v>-358.31688169041058</v>
      </c>
      <c r="J22" s="17">
        <v>0</v>
      </c>
      <c r="K22" s="17">
        <f t="shared" si="1"/>
        <v>-358.31688169041058</v>
      </c>
      <c r="L22" s="17">
        <v>-341.40120727164958</v>
      </c>
    </row>
    <row r="23" spans="1:13" x14ac:dyDescent="0.2">
      <c r="A23" s="6"/>
      <c r="E23" s="17"/>
      <c r="F23" s="17"/>
      <c r="G23" s="17"/>
      <c r="H23" s="17"/>
      <c r="I23" s="17"/>
      <c r="J23" s="17"/>
      <c r="K23" s="17"/>
      <c r="L23" s="17"/>
    </row>
    <row r="24" spans="1:13" ht="13.5" thickBot="1" x14ac:dyDescent="0.25">
      <c r="A24" s="6">
        <f>A22+1</f>
        <v>9</v>
      </c>
      <c r="C24" s="1" t="s">
        <v>1</v>
      </c>
      <c r="E24" s="18">
        <f t="shared" ref="E24:L24" si="3">SUM(E15:E22)</f>
        <v>-3244.4105567718648</v>
      </c>
      <c r="F24" s="18">
        <f t="shared" si="3"/>
        <v>-284.77000974509929</v>
      </c>
      <c r="G24" s="18">
        <f t="shared" si="3"/>
        <v>45.516641371666665</v>
      </c>
      <c r="H24" s="18">
        <f t="shared" si="3"/>
        <v>45.182890470211113</v>
      </c>
      <c r="I24" s="18">
        <f t="shared" si="3"/>
        <v>-3438.4810346750855</v>
      </c>
      <c r="J24" s="18">
        <f t="shared" si="3"/>
        <v>3.0535999999999994</v>
      </c>
      <c r="K24" s="18">
        <f t="shared" si="3"/>
        <v>-3435.4274346750863</v>
      </c>
      <c r="L24" s="18">
        <f t="shared" si="3"/>
        <v>-3357.515866556435</v>
      </c>
      <c r="M24" s="1" t="s">
        <v>105</v>
      </c>
    </row>
    <row r="25" spans="1:13" ht="13.5" thickTop="1" x14ac:dyDescent="0.2">
      <c r="A25" s="6"/>
      <c r="E25" s="17"/>
      <c r="F25" s="17"/>
      <c r="G25" s="17"/>
      <c r="H25" s="17"/>
      <c r="I25" s="17"/>
      <c r="J25" s="17"/>
      <c r="K25" s="17"/>
      <c r="L25" s="17"/>
    </row>
    <row r="26" spans="1:13" x14ac:dyDescent="0.2">
      <c r="A26" s="6"/>
      <c r="C26" s="4" t="s">
        <v>15</v>
      </c>
      <c r="E26" s="17"/>
      <c r="F26" s="17"/>
      <c r="G26" s="17"/>
      <c r="H26" s="17"/>
      <c r="I26" s="17"/>
      <c r="J26" s="17"/>
      <c r="K26" s="17"/>
      <c r="L26" s="17"/>
    </row>
    <row r="27" spans="1:13" x14ac:dyDescent="0.2">
      <c r="A27" s="6"/>
      <c r="E27" s="17"/>
      <c r="F27" s="17"/>
      <c r="G27" s="17"/>
      <c r="H27" s="17"/>
      <c r="I27" s="17"/>
      <c r="J27" s="17"/>
      <c r="K27" s="17"/>
      <c r="L27" s="17"/>
    </row>
    <row r="28" spans="1:13" x14ac:dyDescent="0.2">
      <c r="A28" s="6">
        <f>A24+1</f>
        <v>10</v>
      </c>
      <c r="C28" s="1" t="s">
        <v>12</v>
      </c>
      <c r="E28" s="5">
        <v>-2.4220178799999994</v>
      </c>
      <c r="F28" s="5">
        <v>-0.15092885643378862</v>
      </c>
      <c r="G28" s="5">
        <v>0</v>
      </c>
      <c r="H28" s="5">
        <v>0</v>
      </c>
      <c r="I28" s="5">
        <f t="shared" ref="I28:I38" si="4">E28+F28+G28+H28</f>
        <v>-2.5729467364337881</v>
      </c>
      <c r="J28" s="5">
        <v>0</v>
      </c>
      <c r="K28" s="5">
        <f t="shared" ref="K28:K38" si="5">I28+J28</f>
        <v>-2.5729467364337881</v>
      </c>
      <c r="L28" s="5">
        <v>-2.4973143852166664</v>
      </c>
    </row>
    <row r="29" spans="1:13" x14ac:dyDescent="0.2">
      <c r="A29" s="6">
        <f t="shared" ref="A29:A38" si="6">A28+1</f>
        <v>11</v>
      </c>
      <c r="C29" s="1" t="s">
        <v>11</v>
      </c>
      <c r="E29" s="5">
        <v>-47.403143820000004</v>
      </c>
      <c r="F29" s="5">
        <v>-3.3351780417480277</v>
      </c>
      <c r="G29" s="5">
        <v>0.59558895887748842</v>
      </c>
      <c r="H29" s="5">
        <v>0</v>
      </c>
      <c r="I29" s="5">
        <f t="shared" si="4"/>
        <v>-50.142732902870549</v>
      </c>
      <c r="J29" s="5">
        <v>0</v>
      </c>
      <c r="K29" s="5">
        <f t="shared" si="5"/>
        <v>-50.142732902870549</v>
      </c>
      <c r="L29" s="5">
        <v>-48.920143815375056</v>
      </c>
    </row>
    <row r="30" spans="1:13" x14ac:dyDescent="0.2">
      <c r="A30" s="6">
        <f t="shared" si="6"/>
        <v>12</v>
      </c>
      <c r="C30" s="1" t="s">
        <v>10</v>
      </c>
      <c r="E30" s="5">
        <v>-108.79160470469799</v>
      </c>
      <c r="F30" s="5">
        <v>-3.7111104976184222</v>
      </c>
      <c r="G30" s="5">
        <v>0.3829658467159362</v>
      </c>
      <c r="H30" s="5">
        <v>7.2918970975972881</v>
      </c>
      <c r="I30" s="5">
        <f t="shared" si="4"/>
        <v>-104.82785225800319</v>
      </c>
      <c r="J30" s="5">
        <v>0</v>
      </c>
      <c r="K30" s="5">
        <f t="shared" si="5"/>
        <v>-104.82785225800319</v>
      </c>
      <c r="L30" s="5">
        <v>-108.51303359783127</v>
      </c>
    </row>
    <row r="31" spans="1:13" x14ac:dyDescent="0.2">
      <c r="A31" s="6">
        <f t="shared" si="6"/>
        <v>13</v>
      </c>
      <c r="C31" s="1" t="s">
        <v>9</v>
      </c>
      <c r="E31" s="5">
        <v>-444.51163103710763</v>
      </c>
      <c r="F31" s="5">
        <v>-25.404049150048216</v>
      </c>
      <c r="G31" s="5">
        <v>1.1223648962881454</v>
      </c>
      <c r="H31" s="5">
        <v>7.7156145880749616</v>
      </c>
      <c r="I31" s="5">
        <f t="shared" si="4"/>
        <v>-461.0777007027927</v>
      </c>
      <c r="J31" s="5">
        <v>0</v>
      </c>
      <c r="K31" s="5">
        <f t="shared" si="5"/>
        <v>-461.0777007027927</v>
      </c>
      <c r="L31" s="5">
        <v>-456.06473983134555</v>
      </c>
    </row>
    <row r="32" spans="1:13" x14ac:dyDescent="0.2">
      <c r="A32" s="6">
        <f t="shared" si="6"/>
        <v>14</v>
      </c>
      <c r="C32" s="1" t="s">
        <v>8</v>
      </c>
      <c r="E32" s="5">
        <v>-40.770509269999998</v>
      </c>
      <c r="F32" s="5">
        <v>-5.3020061933861529</v>
      </c>
      <c r="G32" s="5">
        <v>1.8376855983672118</v>
      </c>
      <c r="H32" s="5">
        <v>0</v>
      </c>
      <c r="I32" s="5">
        <f t="shared" si="4"/>
        <v>-44.234829865018945</v>
      </c>
      <c r="J32" s="5">
        <v>0</v>
      </c>
      <c r="K32" s="5">
        <f t="shared" si="5"/>
        <v>-44.234829865018945</v>
      </c>
      <c r="L32" s="5">
        <v>-42.984101667263104</v>
      </c>
    </row>
    <row r="33" spans="1:12" x14ac:dyDescent="0.2">
      <c r="A33" s="6">
        <f t="shared" si="6"/>
        <v>15</v>
      </c>
      <c r="C33" s="1" t="s">
        <v>7</v>
      </c>
      <c r="E33" s="5">
        <v>-32.263066240000001</v>
      </c>
      <c r="F33" s="5">
        <v>-2.4689999381364252</v>
      </c>
      <c r="G33" s="5">
        <v>0.96613235749885684</v>
      </c>
      <c r="H33" s="5">
        <v>0.11409274000000001</v>
      </c>
      <c r="I33" s="5">
        <f t="shared" si="4"/>
        <v>-33.651841080637574</v>
      </c>
      <c r="J33" s="5">
        <v>0</v>
      </c>
      <c r="K33" s="5">
        <f t="shared" si="5"/>
        <v>-33.651841080637574</v>
      </c>
      <c r="L33" s="5">
        <v>-33.161995806507647</v>
      </c>
    </row>
    <row r="34" spans="1:12" x14ac:dyDescent="0.2">
      <c r="A34" s="6">
        <f t="shared" si="6"/>
        <v>16</v>
      </c>
      <c r="C34" s="1" t="s">
        <v>6</v>
      </c>
      <c r="E34" s="5">
        <v>-375.87230039917807</v>
      </c>
      <c r="F34" s="5">
        <v>-18.950041666557514</v>
      </c>
      <c r="G34" s="5">
        <v>1.1605214271519628</v>
      </c>
      <c r="H34" s="5">
        <v>4.4730825286065601</v>
      </c>
      <c r="I34" s="5">
        <f t="shared" si="4"/>
        <v>-389.18873810997712</v>
      </c>
      <c r="J34" s="5">
        <v>0</v>
      </c>
      <c r="K34" s="5">
        <f t="shared" si="5"/>
        <v>-389.18873810997712</v>
      </c>
      <c r="L34" s="5">
        <v>-383.3383081466788</v>
      </c>
    </row>
    <row r="35" spans="1:12" x14ac:dyDescent="0.2">
      <c r="A35" s="6">
        <f t="shared" si="6"/>
        <v>17</v>
      </c>
      <c r="C35" s="1" t="s">
        <v>5</v>
      </c>
      <c r="E35" s="5">
        <v>-300.93357127752068</v>
      </c>
      <c r="F35" s="5">
        <v>-17.699553456727681</v>
      </c>
      <c r="G35" s="5">
        <v>0.23775434058304712</v>
      </c>
      <c r="H35" s="5">
        <v>0.77325168456687465</v>
      </c>
      <c r="I35" s="5">
        <f t="shared" si="4"/>
        <v>-317.62211870909846</v>
      </c>
      <c r="J35" s="5">
        <v>0</v>
      </c>
      <c r="K35" s="5">
        <f t="shared" si="5"/>
        <v>-317.62211870909846</v>
      </c>
      <c r="L35" s="5">
        <v>-309.47644719320402</v>
      </c>
    </row>
    <row r="36" spans="1:12" x14ac:dyDescent="0.2">
      <c r="A36" s="6">
        <f t="shared" si="6"/>
        <v>18</v>
      </c>
      <c r="C36" s="1" t="s">
        <v>4</v>
      </c>
      <c r="E36" s="5">
        <v>-23.590092439999996</v>
      </c>
      <c r="F36" s="5">
        <v>-2.5052315662005924</v>
      </c>
      <c r="G36" s="5">
        <v>0.25462750931890082</v>
      </c>
      <c r="H36" s="5">
        <v>0.22275200781611182</v>
      </c>
      <c r="I36" s="5">
        <f t="shared" si="4"/>
        <v>-25.617944489065575</v>
      </c>
      <c r="J36" s="5">
        <v>0</v>
      </c>
      <c r="K36" s="5">
        <f t="shared" si="5"/>
        <v>-25.617944489065575</v>
      </c>
      <c r="L36" s="5">
        <v>-24.723301210493254</v>
      </c>
    </row>
    <row r="37" spans="1:12" x14ac:dyDescent="0.2">
      <c r="A37" s="6">
        <f>A36+1</f>
        <v>19</v>
      </c>
      <c r="C37" s="1" t="s">
        <v>3</v>
      </c>
      <c r="E37" s="5">
        <v>-118.01968454999999</v>
      </c>
      <c r="F37" s="5">
        <v>-15.618286261195719</v>
      </c>
      <c r="G37" s="5">
        <v>7.353760622160908</v>
      </c>
      <c r="H37" s="5">
        <v>-0.37528958574531579</v>
      </c>
      <c r="I37" s="5">
        <f t="shared" si="4"/>
        <v>-126.65949977478013</v>
      </c>
      <c r="J37" s="5">
        <v>0</v>
      </c>
      <c r="K37" s="5">
        <f t="shared" si="5"/>
        <v>-126.65949977478013</v>
      </c>
      <c r="L37" s="5">
        <v>-123.98677036156181</v>
      </c>
    </row>
    <row r="38" spans="1:12" x14ac:dyDescent="0.2">
      <c r="A38" s="6">
        <f t="shared" si="6"/>
        <v>20</v>
      </c>
      <c r="C38" s="1" t="s">
        <v>2</v>
      </c>
      <c r="E38" s="5">
        <v>-53.891245980000008</v>
      </c>
      <c r="F38" s="5">
        <v>-4.8972597938727489</v>
      </c>
      <c r="G38" s="5">
        <v>0</v>
      </c>
      <c r="H38" s="5">
        <v>0</v>
      </c>
      <c r="I38" s="5">
        <f t="shared" si="4"/>
        <v>-58.788505773872757</v>
      </c>
      <c r="J38" s="5">
        <v>0</v>
      </c>
      <c r="K38" s="5">
        <f t="shared" si="5"/>
        <v>-58.788505773872757</v>
      </c>
      <c r="L38" s="5">
        <v>-56.535688397594662</v>
      </c>
    </row>
    <row r="39" spans="1:12" x14ac:dyDescent="0.2">
      <c r="A39" s="6"/>
      <c r="E39" s="5"/>
      <c r="F39" s="5"/>
      <c r="G39" s="5"/>
      <c r="H39" s="5"/>
      <c r="I39" s="5"/>
      <c r="J39" s="5"/>
      <c r="K39" s="5"/>
      <c r="L39" s="5"/>
    </row>
    <row r="40" spans="1:12" ht="13.5" thickBot="1" x14ac:dyDescent="0.25">
      <c r="A40" s="6">
        <f>A38+1</f>
        <v>21</v>
      </c>
      <c r="C40" s="1" t="s">
        <v>41</v>
      </c>
      <c r="E40" s="7">
        <f t="shared" ref="E40:L40" si="7">SUM(E28:E38)</f>
        <v>-1548.4688675985044</v>
      </c>
      <c r="F40" s="7">
        <f t="shared" si="7"/>
        <v>-100.0426454219253</v>
      </c>
      <c r="G40" s="7">
        <f t="shared" si="7"/>
        <v>13.911401556962456</v>
      </c>
      <c r="H40" s="7">
        <f t="shared" si="7"/>
        <v>20.215401060916484</v>
      </c>
      <c r="I40" s="7">
        <f t="shared" si="7"/>
        <v>-1614.3847104025508</v>
      </c>
      <c r="J40" s="7">
        <f t="shared" si="7"/>
        <v>0</v>
      </c>
      <c r="K40" s="7">
        <f t="shared" si="7"/>
        <v>-1614.3847104025508</v>
      </c>
      <c r="L40" s="7">
        <f t="shared" si="7"/>
        <v>-1590.2018444130717</v>
      </c>
    </row>
    <row r="41" spans="1:12" ht="13.5" thickTop="1" x14ac:dyDescent="0.2">
      <c r="A41" s="6"/>
      <c r="E41" s="5"/>
      <c r="F41" s="5"/>
      <c r="G41" s="5"/>
      <c r="H41" s="5"/>
      <c r="I41" s="5"/>
      <c r="J41" s="5"/>
      <c r="K41" s="5"/>
      <c r="L41" s="5"/>
    </row>
    <row r="42" spans="1:12" x14ac:dyDescent="0.2">
      <c r="A42" s="6"/>
      <c r="C42" s="4" t="s">
        <v>14</v>
      </c>
      <c r="E42" s="5"/>
      <c r="F42" s="5"/>
      <c r="G42" s="5"/>
      <c r="H42" s="5"/>
      <c r="I42" s="5"/>
      <c r="J42" s="5"/>
      <c r="K42" s="5"/>
      <c r="L42" s="5"/>
    </row>
    <row r="43" spans="1:12" x14ac:dyDescent="0.2">
      <c r="A43" s="6"/>
      <c r="E43" s="5"/>
      <c r="F43" s="5"/>
      <c r="G43" s="5"/>
      <c r="H43" s="5"/>
      <c r="I43" s="5"/>
      <c r="J43" s="5"/>
      <c r="K43" s="5"/>
      <c r="L43" s="5"/>
    </row>
    <row r="44" spans="1:12" x14ac:dyDescent="0.2">
      <c r="A44" s="6">
        <f>A40+1</f>
        <v>22</v>
      </c>
      <c r="C44" s="1" t="s">
        <v>20</v>
      </c>
      <c r="E44" s="5">
        <v>-4.5195772899999991</v>
      </c>
      <c r="F44" s="5">
        <v>-0.18677987760140694</v>
      </c>
      <c r="G44" s="5">
        <v>0</v>
      </c>
      <c r="H44" s="5">
        <v>0</v>
      </c>
      <c r="I44" s="5">
        <f t="shared" ref="I44:I67" si="8">E44+F44+G44+H44</f>
        <v>-4.7063571676014062</v>
      </c>
      <c r="J44" s="5">
        <v>0</v>
      </c>
      <c r="K44" s="5">
        <f t="shared" ref="K44:K67" si="9">I44+J44</f>
        <v>-4.7063571676014062</v>
      </c>
      <c r="L44" s="5">
        <v>-4.6128095835493994</v>
      </c>
    </row>
    <row r="45" spans="1:12" x14ac:dyDescent="0.2">
      <c r="A45" s="6">
        <f t="shared" ref="A45:A67" si="10">A44+1</f>
        <v>23</v>
      </c>
      <c r="C45" s="1" t="s">
        <v>11</v>
      </c>
      <c r="E45" s="5">
        <v>-28.332751330000001</v>
      </c>
      <c r="F45" s="5">
        <v>-1.7673939193269503</v>
      </c>
      <c r="G45" s="5">
        <v>0.28680520778917823</v>
      </c>
      <c r="H45" s="5">
        <v>0</v>
      </c>
      <c r="I45" s="5">
        <f t="shared" si="8"/>
        <v>-29.813340041537771</v>
      </c>
      <c r="J45" s="5">
        <v>0</v>
      </c>
      <c r="K45" s="5">
        <f t="shared" si="9"/>
        <v>-29.813340041537771</v>
      </c>
      <c r="L45" s="5">
        <v>-29.143210025932731</v>
      </c>
    </row>
    <row r="46" spans="1:12" x14ac:dyDescent="0.2">
      <c r="A46" s="6">
        <f t="shared" si="10"/>
        <v>24</v>
      </c>
      <c r="C46" s="1" t="s">
        <v>10</v>
      </c>
      <c r="E46" s="5">
        <v>-81.434491185301994</v>
      </c>
      <c r="F46" s="5">
        <v>-3.6284942762815282</v>
      </c>
      <c r="G46" s="5">
        <v>0.3193308899507305</v>
      </c>
      <c r="H46" s="5">
        <v>5.0516930822050883</v>
      </c>
      <c r="I46" s="5">
        <f t="shared" si="8"/>
        <v>-79.691961489427698</v>
      </c>
      <c r="J46" s="5">
        <v>0</v>
      </c>
      <c r="K46" s="5">
        <f t="shared" si="9"/>
        <v>-79.691961489427698</v>
      </c>
      <c r="L46" s="5">
        <v>-82.021095082898285</v>
      </c>
    </row>
    <row r="47" spans="1:12" x14ac:dyDescent="0.2">
      <c r="A47" s="6">
        <f t="shared" si="10"/>
        <v>25</v>
      </c>
      <c r="C47" s="1" t="s">
        <v>9</v>
      </c>
      <c r="E47" s="5">
        <v>-230.7417672728923</v>
      </c>
      <c r="F47" s="5">
        <v>-13.365962911218972</v>
      </c>
      <c r="G47" s="5">
        <v>0.56950781371185422</v>
      </c>
      <c r="H47" s="5">
        <v>4.5437549033337401</v>
      </c>
      <c r="I47" s="5">
        <f t="shared" si="8"/>
        <v>-238.9944674670657</v>
      </c>
      <c r="J47" s="5">
        <v>0</v>
      </c>
      <c r="K47" s="5">
        <f t="shared" si="9"/>
        <v>-238.9944674670657</v>
      </c>
      <c r="L47" s="5">
        <v>-236.23357306034862</v>
      </c>
    </row>
    <row r="48" spans="1:12" x14ac:dyDescent="0.2">
      <c r="A48" s="6">
        <f t="shared" si="10"/>
        <v>26</v>
      </c>
      <c r="C48" s="1" t="s">
        <v>8</v>
      </c>
      <c r="E48" s="5">
        <v>-15.343248189999999</v>
      </c>
      <c r="F48" s="5">
        <v>-1.9694276055795836</v>
      </c>
      <c r="G48" s="5">
        <v>0.6614602216327885</v>
      </c>
      <c r="H48" s="5">
        <v>0</v>
      </c>
      <c r="I48" s="5">
        <f t="shared" si="8"/>
        <v>-16.651215573946793</v>
      </c>
      <c r="J48" s="5">
        <v>0</v>
      </c>
      <c r="K48" s="5">
        <f t="shared" si="9"/>
        <v>-16.651215573946793</v>
      </c>
      <c r="L48" s="5">
        <v>-16.167771967958629</v>
      </c>
    </row>
    <row r="49" spans="1:12" x14ac:dyDescent="0.2">
      <c r="A49" s="6">
        <f t="shared" si="10"/>
        <v>27</v>
      </c>
      <c r="C49" s="1" t="s">
        <v>7</v>
      </c>
      <c r="E49" s="5">
        <v>-17.698041800000002</v>
      </c>
      <c r="F49" s="5">
        <v>-1.2794800874902486</v>
      </c>
      <c r="G49" s="5">
        <v>0.44487154583447663</v>
      </c>
      <c r="H49" s="5">
        <v>5.3213429999999999E-2</v>
      </c>
      <c r="I49" s="5">
        <f t="shared" si="8"/>
        <v>-18.479436911655775</v>
      </c>
      <c r="J49" s="5">
        <v>0</v>
      </c>
      <c r="K49" s="5">
        <f t="shared" si="9"/>
        <v>-18.479436911655775</v>
      </c>
      <c r="L49" s="5">
        <v>-18.181142617262648</v>
      </c>
    </row>
    <row r="50" spans="1:12" x14ac:dyDescent="0.2">
      <c r="A50" s="6">
        <f t="shared" si="10"/>
        <v>28</v>
      </c>
      <c r="C50" s="1" t="s">
        <v>6</v>
      </c>
      <c r="E50" s="5">
        <v>-366.86190196415527</v>
      </c>
      <c r="F50" s="5">
        <v>-22.808851615594019</v>
      </c>
      <c r="G50" s="5">
        <v>0.64860377284803716</v>
      </c>
      <c r="H50" s="5">
        <v>3.5348751015423905</v>
      </c>
      <c r="I50" s="5">
        <f t="shared" si="8"/>
        <v>-385.4872747053588</v>
      </c>
      <c r="J50" s="5">
        <v>0</v>
      </c>
      <c r="K50" s="5">
        <f t="shared" si="9"/>
        <v>-385.4872747053588</v>
      </c>
      <c r="L50" s="5">
        <v>-377.17377009729825</v>
      </c>
    </row>
    <row r="57" spans="1:12" x14ac:dyDescent="0.2">
      <c r="A57" s="15" t="s">
        <v>99</v>
      </c>
      <c r="B57" s="15"/>
      <c r="C57" s="15"/>
      <c r="D57" s="15"/>
      <c r="E57" s="14"/>
      <c r="F57" s="14"/>
      <c r="G57" s="14"/>
      <c r="H57" s="14"/>
      <c r="I57" s="14"/>
      <c r="J57" s="14"/>
      <c r="K57" s="14"/>
      <c r="L57" s="14"/>
    </row>
    <row r="58" spans="1:12" x14ac:dyDescent="0.2">
      <c r="A58" s="15" t="s">
        <v>39</v>
      </c>
      <c r="B58" s="15"/>
      <c r="C58" s="15"/>
      <c r="D58" s="15"/>
      <c r="E58" s="14"/>
      <c r="F58" s="14"/>
      <c r="G58" s="14"/>
      <c r="H58" s="14"/>
      <c r="I58" s="14"/>
      <c r="J58" s="14"/>
      <c r="K58" s="14"/>
      <c r="L58" s="14"/>
    </row>
    <row r="60" spans="1:12" x14ac:dyDescent="0.2">
      <c r="A60" s="4"/>
      <c r="B60" s="4"/>
      <c r="C60" s="4"/>
      <c r="D60" s="4"/>
      <c r="E60" s="12" t="s">
        <v>38</v>
      </c>
      <c r="F60" s="12"/>
      <c r="G60" s="12"/>
      <c r="H60" s="12"/>
      <c r="I60" s="12" t="s">
        <v>37</v>
      </c>
      <c r="J60" s="12"/>
      <c r="K60" s="12" t="s">
        <v>37</v>
      </c>
      <c r="L60" s="12"/>
    </row>
    <row r="61" spans="1:12" ht="38.25" x14ac:dyDescent="0.2">
      <c r="A61" s="11" t="s">
        <v>95</v>
      </c>
      <c r="B61" s="8"/>
      <c r="C61" s="10" t="s">
        <v>36</v>
      </c>
      <c r="D61" s="8"/>
      <c r="E61" s="9" t="s">
        <v>35</v>
      </c>
      <c r="F61" s="9" t="s">
        <v>34</v>
      </c>
      <c r="G61" s="9" t="s">
        <v>33</v>
      </c>
      <c r="H61" s="9" t="s">
        <v>45</v>
      </c>
      <c r="I61" s="9" t="s">
        <v>32</v>
      </c>
      <c r="J61" s="9" t="s">
        <v>31</v>
      </c>
      <c r="K61" s="9" t="s">
        <v>30</v>
      </c>
      <c r="L61" s="9" t="s">
        <v>29</v>
      </c>
    </row>
    <row r="62" spans="1:12" x14ac:dyDescent="0.2">
      <c r="E62" s="17" t="s">
        <v>28</v>
      </c>
      <c r="F62" s="17" t="s">
        <v>27</v>
      </c>
      <c r="G62" s="17" t="s">
        <v>26</v>
      </c>
      <c r="H62" s="17" t="s">
        <v>44</v>
      </c>
      <c r="I62" s="17" t="s">
        <v>101</v>
      </c>
      <c r="J62" s="17" t="s">
        <v>43</v>
      </c>
      <c r="K62" s="17" t="s">
        <v>100</v>
      </c>
      <c r="L62" s="17" t="s">
        <v>42</v>
      </c>
    </row>
    <row r="63" spans="1:12" x14ac:dyDescent="0.2">
      <c r="E63" s="17"/>
      <c r="F63" s="17"/>
      <c r="G63" s="17"/>
      <c r="H63" s="17"/>
      <c r="I63" s="17"/>
      <c r="J63" s="17"/>
      <c r="K63" s="17"/>
      <c r="L63" s="17"/>
    </row>
    <row r="64" spans="1:12" x14ac:dyDescent="0.2">
      <c r="A64" s="6">
        <f>A50+1</f>
        <v>29</v>
      </c>
      <c r="C64" s="1" t="s">
        <v>5</v>
      </c>
      <c r="E64" s="17">
        <v>-119.63511310914595</v>
      </c>
      <c r="F64" s="17">
        <v>-6.0268197088748847</v>
      </c>
      <c r="G64" s="17">
        <v>8.055454608361956E-2</v>
      </c>
      <c r="H64" s="17">
        <v>0.29834365807025437</v>
      </c>
      <c r="I64" s="17">
        <f t="shared" si="8"/>
        <v>-125.28303461386696</v>
      </c>
      <c r="J64" s="17">
        <v>0</v>
      </c>
      <c r="K64" s="17">
        <f t="shared" si="9"/>
        <v>-125.28303461386696</v>
      </c>
      <c r="L64" s="17">
        <v>-122.53856342276126</v>
      </c>
    </row>
    <row r="65" spans="1:13" x14ac:dyDescent="0.2">
      <c r="A65" s="6">
        <f t="shared" si="10"/>
        <v>30</v>
      </c>
      <c r="C65" s="1" t="s">
        <v>4</v>
      </c>
      <c r="E65" s="17">
        <v>-82.737883530000005</v>
      </c>
      <c r="F65" s="17">
        <v>-6.1487034784132399</v>
      </c>
      <c r="G65" s="17">
        <v>0.52342371401443233</v>
      </c>
      <c r="H65" s="17">
        <v>0.73067833478450228</v>
      </c>
      <c r="I65" s="17">
        <f t="shared" si="8"/>
        <v>-87.632484959614317</v>
      </c>
      <c r="J65" s="17">
        <v>0</v>
      </c>
      <c r="K65" s="17">
        <f t="shared" si="9"/>
        <v>-87.632484959614317</v>
      </c>
      <c r="L65" s="17">
        <v>-85.487639396708872</v>
      </c>
    </row>
    <row r="66" spans="1:13" x14ac:dyDescent="0.2">
      <c r="A66" s="6">
        <f t="shared" si="10"/>
        <v>31</v>
      </c>
      <c r="C66" s="1" t="s">
        <v>3</v>
      </c>
      <c r="E66" s="17">
        <v>-28.550607900000006</v>
      </c>
      <c r="F66" s="17">
        <v>-4.1490407316020228</v>
      </c>
      <c r="G66" s="17">
        <v>1.8970646378390921</v>
      </c>
      <c r="H66" s="17">
        <v>-9.0787785549694064E-2</v>
      </c>
      <c r="I66" s="17">
        <f t="shared" si="8"/>
        <v>-30.893371779312631</v>
      </c>
      <c r="J66" s="17">
        <v>0</v>
      </c>
      <c r="K66" s="17">
        <f t="shared" si="9"/>
        <v>-30.893371779312631</v>
      </c>
      <c r="L66" s="17">
        <v>-30.170315172357469</v>
      </c>
    </row>
    <row r="67" spans="1:13" x14ac:dyDescent="0.2">
      <c r="A67" s="6">
        <f t="shared" si="10"/>
        <v>32</v>
      </c>
      <c r="C67" s="1" t="s">
        <v>104</v>
      </c>
      <c r="E67" s="17">
        <v>-30.025517269999998</v>
      </c>
      <c r="F67" s="17">
        <v>-11.612179012607774</v>
      </c>
      <c r="G67" s="17">
        <v>0</v>
      </c>
      <c r="H67" s="17">
        <v>0</v>
      </c>
      <c r="I67" s="17">
        <f t="shared" si="8"/>
        <v>-41.63769628260777</v>
      </c>
      <c r="J67" s="17">
        <v>0</v>
      </c>
      <c r="K67" s="17">
        <f t="shared" si="9"/>
        <v>-41.63769628260777</v>
      </c>
      <c r="L67" s="17">
        <v>-35.527914268760966</v>
      </c>
    </row>
    <row r="68" spans="1:13" x14ac:dyDescent="0.2">
      <c r="A68" s="6"/>
      <c r="E68" s="17"/>
      <c r="F68" s="17"/>
      <c r="G68" s="17"/>
      <c r="H68" s="17"/>
      <c r="I68" s="17"/>
      <c r="J68" s="17"/>
      <c r="K68" s="17"/>
      <c r="L68" s="17"/>
    </row>
    <row r="69" spans="1:13" ht="13.5" thickBot="1" x14ac:dyDescent="0.25">
      <c r="A69" s="6">
        <f>A67+1</f>
        <v>33</v>
      </c>
      <c r="C69" s="1" t="s">
        <v>41</v>
      </c>
      <c r="E69" s="18">
        <f t="shared" ref="E69:L69" si="11">SUM(E44:E67)</f>
        <v>-1005.8809008414956</v>
      </c>
      <c r="F69" s="18">
        <f t="shared" si="11"/>
        <v>-72.943133224590625</v>
      </c>
      <c r="G69" s="18">
        <f t="shared" si="11"/>
        <v>5.4316223497042095</v>
      </c>
      <c r="H69" s="18">
        <f t="shared" si="11"/>
        <v>14.121770724386282</v>
      </c>
      <c r="I69" s="18">
        <f t="shared" si="11"/>
        <v>-1059.2706409919956</v>
      </c>
      <c r="J69" s="18">
        <f t="shared" si="11"/>
        <v>0</v>
      </c>
      <c r="K69" s="18">
        <f t="shared" si="11"/>
        <v>-1059.2706409919956</v>
      </c>
      <c r="L69" s="18">
        <f t="shared" si="11"/>
        <v>-1037.2578046958372</v>
      </c>
    </row>
    <row r="70" spans="1:13" ht="13.5" thickTop="1" x14ac:dyDescent="0.2">
      <c r="A70" s="6"/>
      <c r="E70" s="17"/>
      <c r="F70" s="17"/>
      <c r="G70" s="17"/>
      <c r="H70" s="17"/>
      <c r="I70" s="17"/>
      <c r="J70" s="17"/>
      <c r="K70" s="17"/>
      <c r="L70" s="17"/>
    </row>
    <row r="71" spans="1:13" ht="13.5" thickBot="1" x14ac:dyDescent="0.25">
      <c r="A71" s="6">
        <f>A69+1</f>
        <v>34</v>
      </c>
      <c r="C71" s="1" t="s">
        <v>0</v>
      </c>
      <c r="E71" s="18">
        <f t="shared" ref="E71:L71" si="12">SUM(E24,E40,E69)</f>
        <v>-5798.7603252118643</v>
      </c>
      <c r="F71" s="18">
        <f t="shared" si="12"/>
        <v>-457.75578839161517</v>
      </c>
      <c r="G71" s="18">
        <f t="shared" si="12"/>
        <v>64.859665278333338</v>
      </c>
      <c r="H71" s="18">
        <f t="shared" si="12"/>
        <v>79.520062255513878</v>
      </c>
      <c r="I71" s="18">
        <f t="shared" si="12"/>
        <v>-6112.136386069632</v>
      </c>
      <c r="J71" s="18">
        <f t="shared" si="12"/>
        <v>3.0535999999999994</v>
      </c>
      <c r="K71" s="18">
        <f t="shared" si="12"/>
        <v>-6109.0827860696327</v>
      </c>
      <c r="L71" s="18">
        <f t="shared" si="12"/>
        <v>-5984.9755156653437</v>
      </c>
      <c r="M71" s="1" t="s">
        <v>105</v>
      </c>
    </row>
    <row r="72" spans="1:13" ht="13.5" thickTop="1" x14ac:dyDescent="0.2"/>
    <row r="73" spans="1:13" x14ac:dyDescent="0.2">
      <c r="A73" s="4"/>
    </row>
  </sheetData>
  <pageMargins left="0.7" right="0.7" top="0.75" bottom="0.75" header="0.3" footer="0.3"/>
  <pageSetup scale="74" firstPageNumber="9" orientation="landscape" useFirstPageNumber="1" r:id="rId1"/>
  <headerFooter>
    <oddHeader>&amp;R&amp;"Arial,Regular"&amp;10Updated: 2023-03-08
EB-2022-0200
Exhibit 2
Tab 2
Schedule 1
Attachment 6
Page &amp;P of 14</oddHead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C095E-3009-4183-B431-79B8FC062A02}">
  <dimension ref="A6:L24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6384" width="101.28515625" style="1"/>
  </cols>
  <sheetData>
    <row r="6" spans="1:12" s="13" customFormat="1" x14ac:dyDescent="0.2">
      <c r="A6" s="15" t="s">
        <v>96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12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4"/>
    </row>
    <row r="9" spans="1:12" s="4" customFormat="1" x14ac:dyDescent="0.2">
      <c r="E9" s="12" t="s">
        <v>38</v>
      </c>
      <c r="F9" s="12"/>
      <c r="G9" s="12"/>
      <c r="H9" s="12"/>
      <c r="I9" s="12" t="s">
        <v>37</v>
      </c>
      <c r="J9" s="12"/>
      <c r="K9" s="12" t="s">
        <v>37</v>
      </c>
      <c r="L9" s="12"/>
    </row>
    <row r="10" spans="1:12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45</v>
      </c>
      <c r="I10" s="9" t="s">
        <v>32</v>
      </c>
      <c r="J10" s="9" t="s">
        <v>31</v>
      </c>
      <c r="K10" s="9" t="s">
        <v>30</v>
      </c>
      <c r="L10" s="9" t="s">
        <v>29</v>
      </c>
    </row>
    <row r="11" spans="1:12" x14ac:dyDescent="0.2">
      <c r="E11" s="5" t="s">
        <v>28</v>
      </c>
      <c r="F11" s="5" t="s">
        <v>27</v>
      </c>
      <c r="G11" s="5" t="s">
        <v>26</v>
      </c>
      <c r="H11" s="5" t="s">
        <v>44</v>
      </c>
      <c r="I11" s="5" t="s">
        <v>101</v>
      </c>
      <c r="J11" s="5" t="s">
        <v>43</v>
      </c>
      <c r="K11" s="5" t="s">
        <v>100</v>
      </c>
      <c r="L11" s="5" t="s">
        <v>42</v>
      </c>
    </row>
    <row r="12" spans="1:12" x14ac:dyDescent="0.2"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6"/>
      <c r="C13" s="4" t="s">
        <v>94</v>
      </c>
      <c r="E13" s="5"/>
      <c r="F13" s="5"/>
      <c r="G13" s="5"/>
      <c r="H13" s="5"/>
      <c r="I13" s="5"/>
      <c r="J13" s="5"/>
      <c r="K13" s="5"/>
      <c r="L13" s="1"/>
    </row>
    <row r="14" spans="1:12" x14ac:dyDescent="0.2"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6">
        <v>1</v>
      </c>
      <c r="C15" s="1" t="s">
        <v>12</v>
      </c>
      <c r="E15" s="5">
        <v>-19.264267400000001</v>
      </c>
      <c r="F15" s="5">
        <v>-1.2031503760625657</v>
      </c>
      <c r="G15" s="5">
        <v>0</v>
      </c>
      <c r="H15" s="5">
        <v>0</v>
      </c>
      <c r="I15" s="5">
        <f t="shared" ref="I15:I20" si="0">E15+F15+G15+H15</f>
        <v>-20.467417776062568</v>
      </c>
      <c r="J15" s="5">
        <v>0</v>
      </c>
      <c r="K15" s="5">
        <f t="shared" ref="K15:K20" si="1">I15+J15</f>
        <v>-20.467417776062568</v>
      </c>
      <c r="L15" s="5">
        <v>-19.865615081553617</v>
      </c>
    </row>
    <row r="16" spans="1:12" x14ac:dyDescent="0.2">
      <c r="A16" s="6">
        <v>2</v>
      </c>
      <c r="C16" s="1" t="s">
        <v>63</v>
      </c>
      <c r="E16" s="5">
        <v>-46.778715339999991</v>
      </c>
      <c r="F16" s="5">
        <v>-3.3945972588923583</v>
      </c>
      <c r="G16" s="5">
        <v>0.56452658666666666</v>
      </c>
      <c r="H16" s="5">
        <v>0</v>
      </c>
      <c r="I16" s="5">
        <f t="shared" si="0"/>
        <v>-49.608786012225686</v>
      </c>
      <c r="J16" s="5">
        <v>0</v>
      </c>
      <c r="K16" s="5">
        <f t="shared" si="1"/>
        <v>-49.608786012225686</v>
      </c>
      <c r="L16" s="5">
        <v>-48.346606918397981</v>
      </c>
    </row>
    <row r="17" spans="1:12" x14ac:dyDescent="0.2">
      <c r="A17" s="6">
        <v>3</v>
      </c>
      <c r="C17" s="1" t="s">
        <v>18</v>
      </c>
      <c r="E17" s="5">
        <v>-697.26716598333348</v>
      </c>
      <c r="F17" s="5">
        <v>-40.105617075706533</v>
      </c>
      <c r="G17" s="5">
        <v>3.5216485</v>
      </c>
      <c r="H17" s="5">
        <v>0</v>
      </c>
      <c r="I17" s="5">
        <f t="shared" si="0"/>
        <v>-733.85113455904002</v>
      </c>
      <c r="J17" s="5">
        <v>0</v>
      </c>
      <c r="K17" s="5">
        <f t="shared" si="1"/>
        <v>-733.85113455904002</v>
      </c>
      <c r="L17" s="5">
        <v>-716.46419645253854</v>
      </c>
    </row>
    <row r="18" spans="1:12" x14ac:dyDescent="0.2">
      <c r="A18" s="6">
        <v>4</v>
      </c>
      <c r="C18" s="1" t="s">
        <v>49</v>
      </c>
      <c r="E18" s="5">
        <v>-324.34811970000004</v>
      </c>
      <c r="F18" s="5">
        <v>-30.583370336113312</v>
      </c>
      <c r="G18" s="5">
        <v>0.82772572</v>
      </c>
      <c r="H18" s="5">
        <v>0</v>
      </c>
      <c r="I18" s="5">
        <f t="shared" si="0"/>
        <v>-354.10376431611337</v>
      </c>
      <c r="J18" s="5">
        <v>0</v>
      </c>
      <c r="K18" s="5">
        <f t="shared" si="1"/>
        <v>-354.10376431611337</v>
      </c>
      <c r="L18" s="5">
        <v>-339.44136344700138</v>
      </c>
    </row>
    <row r="19" spans="1:12" x14ac:dyDescent="0.2">
      <c r="A19" s="6">
        <v>5</v>
      </c>
      <c r="C19" s="1" t="s">
        <v>4</v>
      </c>
      <c r="E19" s="5">
        <v>-116.22588264000001</v>
      </c>
      <c r="F19" s="5">
        <v>-9.8867197769389641</v>
      </c>
      <c r="G19" s="5">
        <v>0.19249985999999999</v>
      </c>
      <c r="H19" s="5">
        <v>2.4259999999999999E-4</v>
      </c>
      <c r="I19" s="5">
        <f t="shared" si="0"/>
        <v>-125.91985995693896</v>
      </c>
      <c r="J19" s="5">
        <v>0</v>
      </c>
      <c r="K19" s="5">
        <f t="shared" si="1"/>
        <v>-125.91985995693896</v>
      </c>
      <c r="L19" s="5">
        <v>-121.0415080508765</v>
      </c>
    </row>
    <row r="20" spans="1:12" x14ac:dyDescent="0.2">
      <c r="A20" s="6">
        <v>6</v>
      </c>
      <c r="C20" s="1" t="s">
        <v>2</v>
      </c>
      <c r="E20" s="5">
        <v>-27.99372584</v>
      </c>
      <c r="F20" s="5">
        <v>-6.0748459977724654</v>
      </c>
      <c r="G20" s="5">
        <v>0</v>
      </c>
      <c r="H20" s="5">
        <v>0</v>
      </c>
      <c r="I20" s="5">
        <f t="shared" si="0"/>
        <v>-34.068571837772467</v>
      </c>
      <c r="J20" s="5">
        <v>0</v>
      </c>
      <c r="K20" s="5">
        <f t="shared" si="1"/>
        <v>-34.068571837772467</v>
      </c>
      <c r="L20" s="5">
        <v>-30.966335167779416</v>
      </c>
    </row>
    <row r="21" spans="1:12" x14ac:dyDescent="0.2">
      <c r="A21" s="6"/>
      <c r="E21" s="5"/>
      <c r="F21" s="5"/>
      <c r="G21" s="5"/>
      <c r="H21" s="5"/>
      <c r="I21" s="5"/>
      <c r="J21" s="5"/>
      <c r="K21" s="5"/>
      <c r="L21" s="5"/>
    </row>
    <row r="22" spans="1:12" ht="13.5" thickBot="1" x14ac:dyDescent="0.25">
      <c r="A22" s="6">
        <v>8</v>
      </c>
      <c r="C22" s="1" t="s">
        <v>61</v>
      </c>
      <c r="E22" s="7">
        <f t="shared" ref="E22:L22" si="2">SUM(E15:E20)</f>
        <v>-1231.8778769033336</v>
      </c>
      <c r="F22" s="7">
        <f t="shared" si="2"/>
        <v>-91.248300821486197</v>
      </c>
      <c r="G22" s="7">
        <f t="shared" si="2"/>
        <v>5.1064006666666666</v>
      </c>
      <c r="H22" s="7">
        <f t="shared" si="2"/>
        <v>2.4259999999999999E-4</v>
      </c>
      <c r="I22" s="7">
        <f t="shared" si="2"/>
        <v>-1318.0195344581532</v>
      </c>
      <c r="J22" s="7">
        <f t="shared" si="2"/>
        <v>0</v>
      </c>
      <c r="K22" s="7">
        <f t="shared" si="2"/>
        <v>-1318.0195344581532</v>
      </c>
      <c r="L22" s="7">
        <f t="shared" si="2"/>
        <v>-1276.1256251181474</v>
      </c>
    </row>
    <row r="23" spans="1:12" ht="13.5" thickTop="1" x14ac:dyDescent="0.2"/>
    <row r="24" spans="1:12" x14ac:dyDescent="0.2">
      <c r="A24" s="4"/>
    </row>
  </sheetData>
  <pageMargins left="0.7" right="0.7" top="0.75" bottom="0.75" header="0.3" footer="0.3"/>
  <pageSetup scale="77" firstPageNumber="11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1125A-A9DA-443B-9855-45377B358150}">
  <dimension ref="A6:L48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6.7109375" style="2" customWidth="1"/>
    <col min="10" max="10" width="12.28515625" style="2" customWidth="1"/>
    <col min="11" max="11" width="11.140625" style="2" customWidth="1"/>
    <col min="12" max="12" width="12.28515625" style="2" customWidth="1"/>
    <col min="13" max="16384" width="101.28515625" style="1"/>
  </cols>
  <sheetData>
    <row r="6" spans="1:12" s="13" customFormat="1" x14ac:dyDescent="0.2">
      <c r="A6" s="15" t="s">
        <v>60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12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4"/>
    </row>
    <row r="9" spans="1:12" s="4" customFormat="1" x14ac:dyDescent="0.2">
      <c r="E9" s="12" t="s">
        <v>38</v>
      </c>
      <c r="F9" s="12"/>
      <c r="G9" s="12"/>
      <c r="H9" s="12"/>
      <c r="I9" s="12" t="s">
        <v>37</v>
      </c>
      <c r="J9" s="12"/>
      <c r="K9" s="12" t="s">
        <v>37</v>
      </c>
      <c r="L9" s="12"/>
    </row>
    <row r="10" spans="1:12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45</v>
      </c>
      <c r="I10" s="9" t="s">
        <v>32</v>
      </c>
      <c r="J10" s="9" t="s">
        <v>31</v>
      </c>
      <c r="K10" s="9" t="s">
        <v>30</v>
      </c>
      <c r="L10" s="9" t="s">
        <v>29</v>
      </c>
    </row>
    <row r="11" spans="1:12" x14ac:dyDescent="0.2">
      <c r="E11" s="5" t="s">
        <v>28</v>
      </c>
      <c r="F11" s="5" t="s">
        <v>27</v>
      </c>
      <c r="G11" s="5" t="s">
        <v>26</v>
      </c>
      <c r="H11" s="5" t="s">
        <v>44</v>
      </c>
      <c r="I11" s="5" t="s">
        <v>101</v>
      </c>
      <c r="J11" s="5" t="s">
        <v>43</v>
      </c>
      <c r="K11" s="5" t="s">
        <v>100</v>
      </c>
      <c r="L11" s="5" t="s">
        <v>42</v>
      </c>
    </row>
    <row r="12" spans="1:12" x14ac:dyDescent="0.2">
      <c r="E12" s="5"/>
      <c r="F12" s="5"/>
      <c r="G12" s="5"/>
      <c r="H12" s="5"/>
      <c r="I12" s="5"/>
      <c r="J12" s="5"/>
      <c r="K12" s="5"/>
      <c r="L12" s="5"/>
    </row>
    <row r="13" spans="1:12" x14ac:dyDescent="0.2">
      <c r="C13" s="4" t="s">
        <v>58</v>
      </c>
      <c r="E13" s="5"/>
      <c r="F13" s="5"/>
      <c r="G13" s="5"/>
      <c r="H13" s="5"/>
      <c r="I13" s="5"/>
      <c r="J13" s="5"/>
      <c r="K13" s="5"/>
      <c r="L13" s="5"/>
    </row>
    <row r="15" spans="1:12" x14ac:dyDescent="0.2">
      <c r="A15" s="6">
        <f t="shared" ref="A15:A21" si="0">A14+1</f>
        <v>1</v>
      </c>
      <c r="C15" s="1" t="s">
        <v>57</v>
      </c>
      <c r="E15" s="5">
        <v>-27.064996269999998</v>
      </c>
      <c r="F15" s="5">
        <v>-0.49881176600468041</v>
      </c>
      <c r="G15" s="5">
        <v>0</v>
      </c>
      <c r="H15" s="5">
        <v>0</v>
      </c>
      <c r="I15" s="5">
        <f t="shared" ref="I15:I21" si="1">E15+F15+G15+H15</f>
        <v>-27.56380803600468</v>
      </c>
      <c r="J15" s="5">
        <v>0</v>
      </c>
      <c r="K15" s="5">
        <f t="shared" ref="K15:K21" si="2">I15+J15</f>
        <v>-27.56380803600468</v>
      </c>
      <c r="L15" s="5">
        <v>-27.313829348669618</v>
      </c>
    </row>
    <row r="16" spans="1:12" x14ac:dyDescent="0.2">
      <c r="A16" s="6">
        <f t="shared" si="0"/>
        <v>2</v>
      </c>
      <c r="C16" s="1" t="s">
        <v>11</v>
      </c>
      <c r="E16" s="5">
        <v>-2.87962856</v>
      </c>
      <c r="F16" s="5">
        <v>-0.59415789291418131</v>
      </c>
      <c r="G16" s="5">
        <v>0.20961372333333339</v>
      </c>
      <c r="H16" s="5">
        <v>0.78821085518355027</v>
      </c>
      <c r="I16" s="5">
        <f t="shared" si="1"/>
        <v>-2.4759618743972975</v>
      </c>
      <c r="J16" s="5">
        <v>6.7099999999999993E-2</v>
      </c>
      <c r="K16" s="5">
        <f t="shared" si="2"/>
        <v>-2.4088618743972976</v>
      </c>
      <c r="L16" s="5">
        <v>-2.7271574146316193</v>
      </c>
    </row>
    <row r="17" spans="1:12" x14ac:dyDescent="0.2">
      <c r="A17" s="6">
        <f t="shared" si="0"/>
        <v>3</v>
      </c>
      <c r="C17" s="1" t="s">
        <v>51</v>
      </c>
      <c r="E17" s="5">
        <v>-15.543790309999999</v>
      </c>
      <c r="F17" s="5">
        <v>-1.4228361961006519</v>
      </c>
      <c r="G17" s="5">
        <v>0.94708065666666674</v>
      </c>
      <c r="H17" s="5">
        <v>0</v>
      </c>
      <c r="I17" s="5">
        <f t="shared" si="1"/>
        <v>-16.019545849433982</v>
      </c>
      <c r="J17" s="5">
        <v>0</v>
      </c>
      <c r="K17" s="5">
        <f t="shared" si="2"/>
        <v>-16.019545849433982</v>
      </c>
      <c r="L17" s="5">
        <v>-15.873286361469329</v>
      </c>
    </row>
    <row r="18" spans="1:12" x14ac:dyDescent="0.2">
      <c r="A18" s="6">
        <f t="shared" si="0"/>
        <v>4</v>
      </c>
      <c r="C18" s="1" t="s">
        <v>56</v>
      </c>
      <c r="E18" s="5">
        <v>-8.5759355599999996</v>
      </c>
      <c r="F18" s="5">
        <v>-0.79186608546757109</v>
      </c>
      <c r="G18" s="5">
        <v>0.38251705666666663</v>
      </c>
      <c r="H18" s="5">
        <v>0</v>
      </c>
      <c r="I18" s="5">
        <f t="shared" si="1"/>
        <v>-8.985284588800905</v>
      </c>
      <c r="J18" s="5">
        <v>0</v>
      </c>
      <c r="K18" s="5">
        <f t="shared" si="2"/>
        <v>-8.985284588800905</v>
      </c>
      <c r="L18" s="5">
        <v>-8.8129108122287168</v>
      </c>
    </row>
    <row r="19" spans="1:12" x14ac:dyDescent="0.2">
      <c r="A19" s="6">
        <f t="shared" si="0"/>
        <v>5</v>
      </c>
      <c r="C19" s="1" t="s">
        <v>50</v>
      </c>
      <c r="E19" s="5">
        <v>-33.990809380000009</v>
      </c>
      <c r="F19" s="5">
        <v>-1.9881800374654142</v>
      </c>
      <c r="G19" s="5">
        <v>8.6026673333333303E-2</v>
      </c>
      <c r="H19" s="5">
        <v>0</v>
      </c>
      <c r="I19" s="5">
        <f t="shared" si="1"/>
        <v>-35.892962744132085</v>
      </c>
      <c r="J19" s="5">
        <v>0</v>
      </c>
      <c r="K19" s="5">
        <f t="shared" si="2"/>
        <v>-35.892962744132085</v>
      </c>
      <c r="L19" s="5">
        <v>-34.933302964418338</v>
      </c>
    </row>
    <row r="20" spans="1:12" x14ac:dyDescent="0.2">
      <c r="A20" s="6">
        <f t="shared" si="0"/>
        <v>6</v>
      </c>
      <c r="C20" s="1" t="s">
        <v>49</v>
      </c>
      <c r="E20" s="5">
        <v>-57.6591795</v>
      </c>
      <c r="F20" s="5">
        <v>-5.2731869885564056</v>
      </c>
      <c r="G20" s="5">
        <v>0.52340277999999996</v>
      </c>
      <c r="H20" s="5">
        <v>1.5839551915219623</v>
      </c>
      <c r="I20" s="5">
        <f t="shared" si="1"/>
        <v>-60.825008517034448</v>
      </c>
      <c r="J20" s="5">
        <v>0.28089999999999987</v>
      </c>
      <c r="K20" s="5">
        <f t="shared" si="2"/>
        <v>-60.544108517034445</v>
      </c>
      <c r="L20" s="5">
        <v>-59.17351697566744</v>
      </c>
    </row>
    <row r="21" spans="1:12" x14ac:dyDescent="0.2">
      <c r="A21" s="6">
        <f t="shared" si="0"/>
        <v>7</v>
      </c>
      <c r="C21" s="1" t="s">
        <v>48</v>
      </c>
      <c r="E21" s="5">
        <v>-8.251341459999999</v>
      </c>
      <c r="F21" s="5">
        <v>-0.33456354820181805</v>
      </c>
      <c r="G21" s="5">
        <v>2.820193666666666E-2</v>
      </c>
      <c r="H21" s="5">
        <v>0</v>
      </c>
      <c r="I21" s="5">
        <f t="shared" si="1"/>
        <v>-8.5577030715351494</v>
      </c>
      <c r="J21" s="5">
        <v>0</v>
      </c>
      <c r="K21" s="5">
        <f t="shared" si="2"/>
        <v>-8.5577030715351494</v>
      </c>
      <c r="L21" s="5">
        <v>-8.4078151157550138</v>
      </c>
    </row>
    <row r="22" spans="1:12" x14ac:dyDescent="0.2">
      <c r="A22" s="6"/>
      <c r="E22" s="5"/>
      <c r="F22" s="5"/>
      <c r="G22" s="5"/>
      <c r="H22" s="5"/>
      <c r="I22" s="5"/>
      <c r="J22" s="5"/>
      <c r="K22" s="5"/>
      <c r="L22" s="5"/>
    </row>
    <row r="23" spans="1:12" ht="13.5" thickBot="1" x14ac:dyDescent="0.25">
      <c r="A23" s="6">
        <f>A21+1</f>
        <v>8</v>
      </c>
      <c r="C23" s="1" t="s">
        <v>41</v>
      </c>
      <c r="E23" s="7">
        <f t="shared" ref="E23:L23" si="3">SUM(E15:E21)</f>
        <v>-153.96568103999999</v>
      </c>
      <c r="F23" s="7">
        <f t="shared" si="3"/>
        <v>-10.903602514710721</v>
      </c>
      <c r="G23" s="7">
        <f t="shared" si="3"/>
        <v>2.1768428266666668</v>
      </c>
      <c r="H23" s="7">
        <f t="shared" si="3"/>
        <v>2.3721660467055123</v>
      </c>
      <c r="I23" s="7">
        <f t="shared" si="3"/>
        <v>-160.32027468133853</v>
      </c>
      <c r="J23" s="7">
        <f t="shared" si="3"/>
        <v>0.34799999999999986</v>
      </c>
      <c r="K23" s="7">
        <f t="shared" si="3"/>
        <v>-159.97227468133852</v>
      </c>
      <c r="L23" s="7">
        <f t="shared" si="3"/>
        <v>-157.24181899284008</v>
      </c>
    </row>
    <row r="24" spans="1:12" ht="13.5" thickTop="1" x14ac:dyDescent="0.2">
      <c r="A24" s="6"/>
      <c r="E24" s="5"/>
      <c r="F24" s="5"/>
      <c r="G24" s="5"/>
      <c r="H24" s="5"/>
      <c r="I24" s="5"/>
      <c r="J24" s="5"/>
      <c r="K24" s="5"/>
      <c r="L24" s="5"/>
    </row>
    <row r="25" spans="1:12" x14ac:dyDescent="0.2">
      <c r="A25" s="6"/>
      <c r="C25" s="4" t="s">
        <v>55</v>
      </c>
      <c r="E25" s="5"/>
      <c r="F25" s="5"/>
      <c r="G25" s="5"/>
      <c r="H25" s="5"/>
      <c r="I25" s="5"/>
      <c r="J25" s="5"/>
      <c r="K25" s="5"/>
      <c r="L25" s="5"/>
    </row>
    <row r="26" spans="1:12" x14ac:dyDescent="0.2">
      <c r="A26" s="6"/>
      <c r="E26" s="5"/>
      <c r="F26" s="5"/>
      <c r="G26" s="5"/>
      <c r="H26" s="5"/>
      <c r="I26" s="5"/>
      <c r="J26" s="5"/>
      <c r="K26" s="5"/>
      <c r="L26" s="5"/>
    </row>
    <row r="27" spans="1:12" x14ac:dyDescent="0.2">
      <c r="A27" s="6">
        <f>A23+1</f>
        <v>9</v>
      </c>
      <c r="C27" s="1" t="s">
        <v>11</v>
      </c>
      <c r="E27" s="5">
        <v>-2.69138257</v>
      </c>
      <c r="F27" s="5">
        <v>-0.16986889372459985</v>
      </c>
      <c r="G27" s="5">
        <v>0</v>
      </c>
      <c r="H27" s="5">
        <v>0</v>
      </c>
      <c r="I27" s="5">
        <f>E27+F27+G27+H27</f>
        <v>-2.8612514637245998</v>
      </c>
      <c r="J27" s="5">
        <v>0</v>
      </c>
      <c r="K27" s="5">
        <f>I27+J27</f>
        <v>-2.8612514637245998</v>
      </c>
      <c r="L27" s="5">
        <v>-2.7756977037481176</v>
      </c>
    </row>
    <row r="28" spans="1:12" x14ac:dyDescent="0.2">
      <c r="A28" s="6">
        <f>A27+1</f>
        <v>10</v>
      </c>
      <c r="C28" s="1" t="s">
        <v>54</v>
      </c>
      <c r="E28" s="5">
        <v>-3.9210667900000002</v>
      </c>
      <c r="F28" s="5">
        <v>-0.14099104838081228</v>
      </c>
      <c r="G28" s="5">
        <v>0</v>
      </c>
      <c r="H28" s="5">
        <v>0</v>
      </c>
      <c r="I28" s="5">
        <f>E28+F28+G28+H28</f>
        <v>-4.0620578383808121</v>
      </c>
      <c r="J28" s="5">
        <v>0</v>
      </c>
      <c r="K28" s="5">
        <f>I28+J28</f>
        <v>-4.0620578383808121</v>
      </c>
      <c r="L28" s="5">
        <v>-3.9908763869276229</v>
      </c>
    </row>
    <row r="29" spans="1:12" x14ac:dyDescent="0.2">
      <c r="A29" s="6">
        <f>A28+1</f>
        <v>11</v>
      </c>
      <c r="C29" s="1" t="s">
        <v>53</v>
      </c>
      <c r="E29" s="5">
        <v>-11.003797449999995</v>
      </c>
      <c r="F29" s="5">
        <v>-0.71663264018550021</v>
      </c>
      <c r="G29" s="5">
        <v>0</v>
      </c>
      <c r="H29" s="5">
        <v>0</v>
      </c>
      <c r="I29" s="5">
        <f>E29+F29+G29+H29</f>
        <v>-11.720430090185495</v>
      </c>
      <c r="J29" s="5">
        <v>0</v>
      </c>
      <c r="K29" s="5">
        <f>I29+J29</f>
        <v>-11.720430090185495</v>
      </c>
      <c r="L29" s="5">
        <v>-11.362113771751689</v>
      </c>
    </row>
    <row r="30" spans="1:12" x14ac:dyDescent="0.2">
      <c r="A30" s="6">
        <f>A29+1</f>
        <v>12</v>
      </c>
      <c r="C30" s="1" t="s">
        <v>2</v>
      </c>
      <c r="E30" s="5">
        <v>-0.57575334000000011</v>
      </c>
      <c r="F30" s="5">
        <v>-7.7806075063493102E-2</v>
      </c>
      <c r="G30" s="5">
        <v>0</v>
      </c>
      <c r="H30" s="5">
        <v>0</v>
      </c>
      <c r="I30" s="5">
        <f>E30+F30+G30+H30</f>
        <v>-0.65355941506349324</v>
      </c>
      <c r="J30" s="5">
        <v>0</v>
      </c>
      <c r="K30" s="5">
        <f>I30+J30</f>
        <v>-0.65355941506349324</v>
      </c>
      <c r="L30" s="5">
        <v>-0.61119291331154746</v>
      </c>
    </row>
    <row r="31" spans="1:12" x14ac:dyDescent="0.2">
      <c r="A31" s="6"/>
      <c r="E31" s="5"/>
      <c r="F31" s="5"/>
      <c r="G31" s="5"/>
      <c r="H31" s="5"/>
      <c r="I31" s="5"/>
      <c r="J31" s="5"/>
      <c r="K31" s="5"/>
      <c r="L31" s="5"/>
    </row>
    <row r="32" spans="1:12" ht="13.5" thickBot="1" x14ac:dyDescent="0.25">
      <c r="A32" s="6">
        <f>A30+1</f>
        <v>13</v>
      </c>
      <c r="C32" s="1" t="s">
        <v>41</v>
      </c>
      <c r="E32" s="7">
        <f t="shared" ref="E32:L32" si="4">SUM(E27:E30)</f>
        <v>-18.192000149999995</v>
      </c>
      <c r="F32" s="7">
        <f t="shared" si="4"/>
        <v>-1.1052986573544055</v>
      </c>
      <c r="G32" s="7">
        <f t="shared" si="4"/>
        <v>0</v>
      </c>
      <c r="H32" s="7">
        <f t="shared" si="4"/>
        <v>0</v>
      </c>
      <c r="I32" s="7">
        <f t="shared" si="4"/>
        <v>-19.297298807354402</v>
      </c>
      <c r="J32" s="7">
        <f t="shared" si="4"/>
        <v>0</v>
      </c>
      <c r="K32" s="7">
        <f t="shared" si="4"/>
        <v>-19.297298807354402</v>
      </c>
      <c r="L32" s="7">
        <f t="shared" si="4"/>
        <v>-18.739880775738978</v>
      </c>
    </row>
    <row r="33" spans="1:12" ht="13.5" thickTop="1" x14ac:dyDescent="0.2">
      <c r="A33" s="6"/>
      <c r="E33" s="5"/>
      <c r="F33" s="5"/>
      <c r="G33" s="5"/>
      <c r="H33" s="5"/>
      <c r="I33" s="5"/>
      <c r="J33" s="5"/>
      <c r="K33" s="5"/>
      <c r="L33" s="5"/>
    </row>
    <row r="34" spans="1:12" x14ac:dyDescent="0.2">
      <c r="A34" s="6"/>
      <c r="C34" s="4" t="s">
        <v>52</v>
      </c>
      <c r="E34" s="5"/>
      <c r="F34" s="5"/>
      <c r="G34" s="5"/>
      <c r="H34" s="5"/>
      <c r="I34" s="5"/>
      <c r="J34" s="5"/>
      <c r="K34" s="5"/>
      <c r="L34" s="5"/>
    </row>
    <row r="35" spans="1:12" x14ac:dyDescent="0.2">
      <c r="A35" s="6"/>
      <c r="E35" s="5"/>
      <c r="F35" s="5"/>
      <c r="G35" s="5"/>
      <c r="H35" s="5"/>
      <c r="I35" s="5"/>
      <c r="J35" s="5"/>
      <c r="K35" s="5"/>
      <c r="L35" s="5"/>
    </row>
    <row r="36" spans="1:12" x14ac:dyDescent="0.2">
      <c r="A36" s="6">
        <f>A32+1</f>
        <v>14</v>
      </c>
      <c r="C36" s="1" t="s">
        <v>12</v>
      </c>
      <c r="E36" s="5">
        <v>-18.776828239999979</v>
      </c>
      <c r="F36" s="5">
        <v>-0.68162227897930494</v>
      </c>
      <c r="G36" s="5">
        <v>0</v>
      </c>
      <c r="H36" s="5">
        <v>0</v>
      </c>
      <c r="I36" s="5">
        <f t="shared" ref="I36:I42" si="5">E36+F36+G36+H36</f>
        <v>-19.458450518979284</v>
      </c>
      <c r="J36" s="5">
        <v>0</v>
      </c>
      <c r="K36" s="5">
        <f t="shared" ref="K36:K42" si="6">I36+J36</f>
        <v>-19.458450518979284</v>
      </c>
      <c r="L36" s="5">
        <v>-19.11539417020937</v>
      </c>
    </row>
    <row r="37" spans="1:12" x14ac:dyDescent="0.2">
      <c r="A37" s="6">
        <f t="shared" ref="A37:A42" si="7">A36+1</f>
        <v>15</v>
      </c>
      <c r="C37" s="1" t="s">
        <v>11</v>
      </c>
      <c r="E37" s="5">
        <v>-43.863913619999984</v>
      </c>
      <c r="F37" s="5">
        <v>-1.77207712414074</v>
      </c>
      <c r="G37" s="5">
        <v>0.65028199666666664</v>
      </c>
      <c r="H37" s="5">
        <v>0</v>
      </c>
      <c r="I37" s="5">
        <f t="shared" si="5"/>
        <v>-44.985708747474064</v>
      </c>
      <c r="J37" s="5">
        <v>0</v>
      </c>
      <c r="K37" s="5">
        <f t="shared" si="6"/>
        <v>-44.985708747474064</v>
      </c>
      <c r="L37" s="5">
        <v>-44.598013457256833</v>
      </c>
    </row>
    <row r="38" spans="1:12" x14ac:dyDescent="0.2">
      <c r="A38" s="6">
        <f t="shared" si="7"/>
        <v>16</v>
      </c>
      <c r="C38" s="1" t="s">
        <v>51</v>
      </c>
      <c r="E38" s="5">
        <v>-34.19420911000001</v>
      </c>
      <c r="F38" s="5">
        <v>-1.2346627035028408</v>
      </c>
      <c r="G38" s="5">
        <v>0</v>
      </c>
      <c r="H38" s="5">
        <v>0</v>
      </c>
      <c r="I38" s="5">
        <f t="shared" si="5"/>
        <v>-35.428871813502852</v>
      </c>
      <c r="J38" s="5">
        <v>0</v>
      </c>
      <c r="K38" s="5">
        <f t="shared" si="6"/>
        <v>-35.428871813502852</v>
      </c>
      <c r="L38" s="5">
        <v>-34.807899037347852</v>
      </c>
    </row>
    <row r="39" spans="1:12" x14ac:dyDescent="0.2">
      <c r="A39" s="6">
        <f t="shared" si="7"/>
        <v>17</v>
      </c>
      <c r="C39" s="1" t="s">
        <v>50</v>
      </c>
      <c r="E39" s="5">
        <v>-29.629168940000003</v>
      </c>
      <c r="F39" s="5">
        <v>-1.2736576529562189</v>
      </c>
      <c r="G39" s="5">
        <v>0.5078874333333333</v>
      </c>
      <c r="H39" s="5">
        <v>0</v>
      </c>
      <c r="I39" s="5">
        <f t="shared" si="5"/>
        <v>-30.39493915962289</v>
      </c>
      <c r="J39" s="5">
        <v>0</v>
      </c>
      <c r="K39" s="5">
        <f t="shared" si="6"/>
        <v>-30.39493915962289</v>
      </c>
      <c r="L39" s="5">
        <v>-30.148869060260864</v>
      </c>
    </row>
    <row r="40" spans="1:12" x14ac:dyDescent="0.2">
      <c r="A40" s="6">
        <f>A39+1</f>
        <v>18</v>
      </c>
      <c r="C40" s="1" t="s">
        <v>49</v>
      </c>
      <c r="E40" s="5">
        <v>-168.17288153000004</v>
      </c>
      <c r="F40" s="5">
        <v>-12.661702968332186</v>
      </c>
      <c r="G40" s="5">
        <v>7.3088627199999996</v>
      </c>
      <c r="H40" s="5">
        <v>0</v>
      </c>
      <c r="I40" s="5">
        <f t="shared" si="5"/>
        <v>-173.52572177833221</v>
      </c>
      <c r="J40" s="5">
        <v>0</v>
      </c>
      <c r="K40" s="5">
        <f t="shared" si="6"/>
        <v>-173.52572177833221</v>
      </c>
      <c r="L40" s="5">
        <v>-172.84216154970267</v>
      </c>
    </row>
    <row r="41" spans="1:12" x14ac:dyDescent="0.2">
      <c r="A41" s="6">
        <f t="shared" si="7"/>
        <v>19</v>
      </c>
      <c r="C41" s="1" t="s">
        <v>4</v>
      </c>
      <c r="E41" s="5">
        <v>-42.982765880000009</v>
      </c>
      <c r="F41" s="5">
        <v>-2.0299245976748419</v>
      </c>
      <c r="G41" s="5">
        <v>1.12943777</v>
      </c>
      <c r="H41" s="5">
        <v>0</v>
      </c>
      <c r="I41" s="5">
        <f t="shared" si="5"/>
        <v>-43.883252707674849</v>
      </c>
      <c r="J41" s="5">
        <v>0</v>
      </c>
      <c r="K41" s="5">
        <f t="shared" si="6"/>
        <v>-43.883252707674849</v>
      </c>
      <c r="L41" s="5">
        <v>-43.722517275773669</v>
      </c>
    </row>
    <row r="42" spans="1:12" x14ac:dyDescent="0.2">
      <c r="A42" s="6">
        <f t="shared" si="7"/>
        <v>20</v>
      </c>
      <c r="C42" s="1" t="s">
        <v>2</v>
      </c>
      <c r="E42" s="5">
        <v>-4.0962016099999978</v>
      </c>
      <c r="F42" s="5">
        <v>-0.63536417568487102</v>
      </c>
      <c r="G42" s="5">
        <v>0</v>
      </c>
      <c r="H42" s="5">
        <v>0</v>
      </c>
      <c r="I42" s="5">
        <f t="shared" si="5"/>
        <v>-4.731565785684869</v>
      </c>
      <c r="J42" s="5">
        <v>0</v>
      </c>
      <c r="K42" s="5">
        <f t="shared" si="6"/>
        <v>-4.731565785684869</v>
      </c>
      <c r="L42" s="5">
        <v>-4.4107007200601052</v>
      </c>
    </row>
    <row r="43" spans="1:12" x14ac:dyDescent="0.2">
      <c r="A43" s="6"/>
      <c r="E43" s="5"/>
      <c r="F43" s="5"/>
      <c r="G43" s="5"/>
      <c r="H43" s="5"/>
      <c r="I43" s="5"/>
      <c r="J43" s="5"/>
      <c r="K43" s="5"/>
      <c r="L43" s="5"/>
    </row>
    <row r="44" spans="1:12" ht="13.5" thickBot="1" x14ac:dyDescent="0.25">
      <c r="A44" s="6">
        <f>A42+1</f>
        <v>21</v>
      </c>
      <c r="C44" s="1" t="s">
        <v>41</v>
      </c>
      <c r="E44" s="7">
        <f t="shared" ref="E44:L44" si="8">SUM(E36:E42)</f>
        <v>-341.71596892999997</v>
      </c>
      <c r="F44" s="7">
        <f t="shared" si="8"/>
        <v>-20.289011501271005</v>
      </c>
      <c r="G44" s="7">
        <f t="shared" si="8"/>
        <v>9.5964699200000005</v>
      </c>
      <c r="H44" s="7">
        <f t="shared" si="8"/>
        <v>0</v>
      </c>
      <c r="I44" s="7">
        <f t="shared" si="8"/>
        <v>-352.40851051127106</v>
      </c>
      <c r="J44" s="7">
        <f t="shared" si="8"/>
        <v>0</v>
      </c>
      <c r="K44" s="7">
        <f t="shared" si="8"/>
        <v>-352.40851051127106</v>
      </c>
      <c r="L44" s="7">
        <f t="shared" si="8"/>
        <v>-349.64555527061134</v>
      </c>
    </row>
    <row r="45" spans="1:12" ht="13.5" thickTop="1" x14ac:dyDescent="0.2">
      <c r="A45" s="6"/>
      <c r="E45" s="5"/>
      <c r="F45" s="5"/>
      <c r="G45" s="5"/>
      <c r="H45" s="5"/>
      <c r="I45" s="5"/>
      <c r="J45" s="5"/>
      <c r="K45" s="5"/>
      <c r="L45" s="5"/>
    </row>
    <row r="46" spans="1:12" ht="13.5" thickBot="1" x14ac:dyDescent="0.25">
      <c r="A46" s="6">
        <f>A44+1</f>
        <v>22</v>
      </c>
      <c r="C46" s="1" t="s">
        <v>0</v>
      </c>
      <c r="E46" s="7">
        <f t="shared" ref="E46:L46" si="9">SUM(E23,E32,E44)</f>
        <v>-513.87365011999998</v>
      </c>
      <c r="F46" s="7">
        <f t="shared" si="9"/>
        <v>-32.297912673336128</v>
      </c>
      <c r="G46" s="7">
        <f t="shared" si="9"/>
        <v>11.773312746666667</v>
      </c>
      <c r="H46" s="7">
        <f t="shared" si="9"/>
        <v>2.3721660467055123</v>
      </c>
      <c r="I46" s="7">
        <f t="shared" si="9"/>
        <v>-532.02608399996393</v>
      </c>
      <c r="J46" s="7">
        <f t="shared" si="9"/>
        <v>0.34799999999999986</v>
      </c>
      <c r="K46" s="7">
        <f t="shared" si="9"/>
        <v>-531.67808399996397</v>
      </c>
      <c r="L46" s="7">
        <f t="shared" si="9"/>
        <v>-525.62725503919046</v>
      </c>
    </row>
    <row r="47" spans="1:12" ht="13.5" thickTop="1" x14ac:dyDescent="0.2">
      <c r="A47" s="6"/>
      <c r="E47" s="5"/>
      <c r="F47" s="5"/>
      <c r="G47" s="5"/>
      <c r="H47" s="5"/>
      <c r="I47" s="5"/>
      <c r="J47" s="5"/>
      <c r="K47" s="5"/>
      <c r="L47" s="5"/>
    </row>
    <row r="48" spans="1:12" x14ac:dyDescent="0.2">
      <c r="A48" s="4"/>
    </row>
  </sheetData>
  <pageMargins left="0.7" right="0.7" top="0.75" bottom="0.75" header="0.3" footer="0.3"/>
  <pageSetup scale="77" firstPageNumber="12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4E7FD-F494-4A3A-B483-AFC447C5CE34}">
  <dimension ref="A6:L49"/>
  <sheetViews>
    <sheetView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6.42578125" style="2" customWidth="1"/>
    <col min="10" max="12" width="12.28515625" style="2" customWidth="1"/>
    <col min="13" max="16384" width="101.28515625" style="1"/>
  </cols>
  <sheetData>
    <row r="6" spans="1:12" s="13" customFormat="1" x14ac:dyDescent="0.2">
      <c r="A6" s="15" t="s">
        <v>85</v>
      </c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12" s="13" customFormat="1" x14ac:dyDescent="0.2">
      <c r="A7" s="15" t="s">
        <v>39</v>
      </c>
      <c r="B7" s="15"/>
      <c r="C7" s="15"/>
      <c r="D7" s="15"/>
      <c r="E7" s="14"/>
      <c r="F7" s="14"/>
      <c r="G7" s="14"/>
      <c r="H7" s="14"/>
      <c r="I7" s="14"/>
      <c r="J7" s="14"/>
      <c r="K7" s="14"/>
      <c r="L7" s="14"/>
    </row>
    <row r="9" spans="1:12" s="4" customFormat="1" x14ac:dyDescent="0.2">
      <c r="E9" s="12" t="s">
        <v>38</v>
      </c>
      <c r="F9" s="12"/>
      <c r="G9" s="12"/>
      <c r="H9" s="12"/>
      <c r="I9" s="12" t="s">
        <v>37</v>
      </c>
      <c r="J9" s="12"/>
      <c r="K9" s="12" t="s">
        <v>37</v>
      </c>
      <c r="L9" s="12"/>
    </row>
    <row r="10" spans="1:12" s="8" customFormat="1" ht="38.25" x14ac:dyDescent="0.2">
      <c r="A10" s="11" t="s">
        <v>95</v>
      </c>
      <c r="C10" s="10" t="s">
        <v>36</v>
      </c>
      <c r="E10" s="9" t="s">
        <v>35</v>
      </c>
      <c r="F10" s="9" t="s">
        <v>34</v>
      </c>
      <c r="G10" s="9" t="s">
        <v>33</v>
      </c>
      <c r="H10" s="9" t="s">
        <v>45</v>
      </c>
      <c r="I10" s="9" t="s">
        <v>32</v>
      </c>
      <c r="J10" s="9" t="s">
        <v>31</v>
      </c>
      <c r="K10" s="9" t="s">
        <v>30</v>
      </c>
      <c r="L10" s="9" t="s">
        <v>29</v>
      </c>
    </row>
    <row r="11" spans="1:12" x14ac:dyDescent="0.2">
      <c r="E11" s="5" t="s">
        <v>28</v>
      </c>
      <c r="F11" s="5" t="s">
        <v>27</v>
      </c>
      <c r="G11" s="5" t="s">
        <v>26</v>
      </c>
      <c r="H11" s="5" t="s">
        <v>44</v>
      </c>
      <c r="I11" s="5" t="s">
        <v>101</v>
      </c>
      <c r="J11" s="5" t="s">
        <v>43</v>
      </c>
      <c r="K11" s="5" t="s">
        <v>100</v>
      </c>
      <c r="L11" s="5" t="s">
        <v>42</v>
      </c>
    </row>
    <row r="12" spans="1:12" x14ac:dyDescent="0.2">
      <c r="E12" s="5"/>
      <c r="F12" s="5"/>
      <c r="G12" s="5"/>
      <c r="H12" s="5"/>
      <c r="I12" s="5"/>
      <c r="J12" s="5"/>
      <c r="K12" s="5"/>
      <c r="L12" s="5"/>
    </row>
    <row r="13" spans="1:12" x14ac:dyDescent="0.2">
      <c r="C13" s="4" t="s">
        <v>83</v>
      </c>
      <c r="E13" s="5"/>
      <c r="F13" s="5"/>
      <c r="G13" s="5"/>
      <c r="H13" s="5"/>
      <c r="I13" s="5"/>
      <c r="J13" s="5"/>
      <c r="K13" s="5"/>
      <c r="L13" s="5"/>
    </row>
    <row r="15" spans="1:12" x14ac:dyDescent="0.2">
      <c r="A15" s="6">
        <v>1</v>
      </c>
      <c r="C15" s="1" t="s">
        <v>93</v>
      </c>
      <c r="E15" s="5">
        <v>0</v>
      </c>
      <c r="F15" s="5">
        <v>-1.2413878017311579</v>
      </c>
      <c r="G15" s="5">
        <v>0</v>
      </c>
      <c r="H15" s="5">
        <v>0</v>
      </c>
      <c r="I15" s="5">
        <f t="shared" ref="I15:I16" si="0">E15+F15+G15+H15</f>
        <v>-1.2413878017311579</v>
      </c>
      <c r="J15" s="5">
        <v>0</v>
      </c>
      <c r="K15" s="5">
        <f t="shared" ref="K15:K16" si="1">I15+J15</f>
        <v>-1.2413878017311579</v>
      </c>
      <c r="L15" s="5">
        <v>-0.55592591996219765</v>
      </c>
    </row>
    <row r="16" spans="1:12" x14ac:dyDescent="0.2">
      <c r="A16" s="6">
        <f t="shared" ref="A16:A29" si="2">A15+1</f>
        <v>2</v>
      </c>
      <c r="C16" s="1" t="s">
        <v>82</v>
      </c>
      <c r="E16" s="5">
        <v>-9.7472979999999987E-2</v>
      </c>
      <c r="F16" s="5">
        <v>0</v>
      </c>
      <c r="G16" s="5">
        <v>0</v>
      </c>
      <c r="H16" s="5">
        <v>0</v>
      </c>
      <c r="I16" s="5">
        <f t="shared" si="0"/>
        <v>-9.7472979999999987E-2</v>
      </c>
      <c r="J16" s="5">
        <v>0.19789999999999999</v>
      </c>
      <c r="K16" s="5">
        <f t="shared" si="1"/>
        <v>0.10042702000000001</v>
      </c>
      <c r="L16" s="5">
        <v>0.10042702000000002</v>
      </c>
    </row>
    <row r="17" spans="1:12" x14ac:dyDescent="0.2">
      <c r="A17" s="6">
        <f t="shared" si="2"/>
        <v>3</v>
      </c>
      <c r="C17" s="1" t="s">
        <v>71</v>
      </c>
      <c r="E17" s="5">
        <v>-14.780299920000001</v>
      </c>
      <c r="F17" s="5">
        <v>-2.2783235789537577</v>
      </c>
      <c r="G17" s="5">
        <v>0.39910716333333324</v>
      </c>
      <c r="H17" s="5">
        <v>0</v>
      </c>
      <c r="I17" s="5">
        <f t="shared" ref="I17:I29" si="3">E17+F17+G17+H17</f>
        <v>-16.659516335620424</v>
      </c>
      <c r="J17" s="5">
        <v>0</v>
      </c>
      <c r="K17" s="5">
        <f t="shared" ref="K17:K29" si="4">I17+J17</f>
        <v>-16.659516335620424</v>
      </c>
      <c r="L17" s="5">
        <v>-15.770316525852236</v>
      </c>
    </row>
    <row r="18" spans="1:12" x14ac:dyDescent="0.2">
      <c r="A18" s="6">
        <f t="shared" si="2"/>
        <v>4</v>
      </c>
      <c r="C18" s="1" t="s">
        <v>69</v>
      </c>
      <c r="E18" s="5">
        <v>-37.18817602</v>
      </c>
      <c r="F18" s="5">
        <v>-7.2751326233436826</v>
      </c>
      <c r="G18" s="5">
        <v>2.6235709766666675</v>
      </c>
      <c r="H18" s="5">
        <v>0</v>
      </c>
      <c r="I18" s="5">
        <f t="shared" si="3"/>
        <v>-41.83973766667701</v>
      </c>
      <c r="J18" s="5">
        <v>5.4300000000000001E-2</v>
      </c>
      <c r="K18" s="5">
        <f t="shared" si="4"/>
        <v>-41.785437666677012</v>
      </c>
      <c r="L18" s="5">
        <v>-39.683346534573367</v>
      </c>
    </row>
    <row r="19" spans="1:12" x14ac:dyDescent="0.2">
      <c r="A19" s="6">
        <f t="shared" si="2"/>
        <v>5</v>
      </c>
      <c r="C19" s="1" t="s">
        <v>81</v>
      </c>
      <c r="E19" s="5">
        <v>0.16555824000000002</v>
      </c>
      <c r="F19" s="5">
        <v>-0.26894042706951093</v>
      </c>
      <c r="G19" s="5">
        <v>9.4733836666666668E-2</v>
      </c>
      <c r="H19" s="5">
        <v>0</v>
      </c>
      <c r="I19" s="5">
        <f t="shared" si="3"/>
        <v>-8.6483504028442432E-3</v>
      </c>
      <c r="J19" s="5">
        <v>0</v>
      </c>
      <c r="K19" s="5">
        <f t="shared" si="4"/>
        <v>-8.6483504028442432E-3</v>
      </c>
      <c r="L19" s="5">
        <v>6.846523916197482E-2</v>
      </c>
    </row>
    <row r="20" spans="1:12" x14ac:dyDescent="0.2">
      <c r="A20" s="6">
        <f t="shared" si="2"/>
        <v>6</v>
      </c>
      <c r="C20" s="1" t="s">
        <v>68</v>
      </c>
      <c r="E20" s="5">
        <v>-6.7827961099999996</v>
      </c>
      <c r="F20" s="5">
        <v>-0.88657301973867642</v>
      </c>
      <c r="G20" s="5">
        <v>0.46472252333333336</v>
      </c>
      <c r="H20" s="5">
        <v>0</v>
      </c>
      <c r="I20" s="5">
        <f t="shared" si="3"/>
        <v>-7.2046466064053432</v>
      </c>
      <c r="J20" s="5">
        <v>0</v>
      </c>
      <c r="K20" s="5">
        <f t="shared" si="4"/>
        <v>-7.2046466064053432</v>
      </c>
      <c r="L20" s="5">
        <v>-7.0320987396345709</v>
      </c>
    </row>
    <row r="21" spans="1:12" x14ac:dyDescent="0.2">
      <c r="A21" s="6">
        <f t="shared" si="2"/>
        <v>7</v>
      </c>
      <c r="C21" s="1" t="s">
        <v>67</v>
      </c>
      <c r="E21" s="5">
        <v>-24.71090229</v>
      </c>
      <c r="F21" s="5">
        <v>-2.6372946237300097</v>
      </c>
      <c r="G21" s="5">
        <v>0.42384543166666655</v>
      </c>
      <c r="H21" s="5">
        <v>0</v>
      </c>
      <c r="I21" s="5">
        <f t="shared" si="3"/>
        <v>-26.924351482063344</v>
      </c>
      <c r="J21" s="5">
        <v>0</v>
      </c>
      <c r="K21" s="5">
        <f t="shared" si="4"/>
        <v>-26.924351482063344</v>
      </c>
      <c r="L21" s="5">
        <v>-25.840744035607806</v>
      </c>
    </row>
    <row r="22" spans="1:12" x14ac:dyDescent="0.2">
      <c r="A22" s="6">
        <f t="shared" si="2"/>
        <v>8</v>
      </c>
      <c r="C22" s="1" t="s">
        <v>80</v>
      </c>
      <c r="E22" s="5">
        <v>-1.1218363100000002</v>
      </c>
      <c r="F22" s="5">
        <v>-1.3504878286534332E-2</v>
      </c>
      <c r="G22" s="5">
        <v>0</v>
      </c>
      <c r="H22" s="5">
        <v>0</v>
      </c>
      <c r="I22" s="5">
        <f t="shared" si="3"/>
        <v>-1.1353411882865345</v>
      </c>
      <c r="J22" s="5">
        <v>0</v>
      </c>
      <c r="K22" s="5">
        <f t="shared" si="4"/>
        <v>-1.1353411882865345</v>
      </c>
      <c r="L22" s="5">
        <v>-1.1285749662099966</v>
      </c>
    </row>
    <row r="23" spans="1:12" x14ac:dyDescent="0.2">
      <c r="A23" s="6">
        <f t="shared" si="2"/>
        <v>9</v>
      </c>
      <c r="C23" s="1" t="s">
        <v>79</v>
      </c>
      <c r="E23" s="5">
        <v>-2.4854257800000004</v>
      </c>
      <c r="F23" s="5">
        <v>-0.66334281744855972</v>
      </c>
      <c r="G23" s="5">
        <v>0.44631545666666672</v>
      </c>
      <c r="H23" s="5">
        <v>0</v>
      </c>
      <c r="I23" s="5">
        <f t="shared" si="3"/>
        <v>-2.702453140781893</v>
      </c>
      <c r="J23" s="5">
        <v>0</v>
      </c>
      <c r="K23" s="5">
        <f t="shared" si="4"/>
        <v>-2.702453140781893</v>
      </c>
      <c r="L23" s="5">
        <v>-2.6445271624748199</v>
      </c>
    </row>
    <row r="24" spans="1:12" x14ac:dyDescent="0.2">
      <c r="A24" s="6">
        <f t="shared" si="2"/>
        <v>10</v>
      </c>
      <c r="C24" s="1" t="s">
        <v>78</v>
      </c>
      <c r="E24" s="5">
        <v>-0.54141739999999994</v>
      </c>
      <c r="F24" s="5">
        <v>-1.6695550810749998E-2</v>
      </c>
      <c r="G24" s="5">
        <v>0</v>
      </c>
      <c r="H24" s="5">
        <v>0</v>
      </c>
      <c r="I24" s="5">
        <f t="shared" si="3"/>
        <v>-0.55811295081074996</v>
      </c>
      <c r="J24" s="5">
        <v>0</v>
      </c>
      <c r="K24" s="5">
        <f t="shared" si="4"/>
        <v>-0.55811295081074996</v>
      </c>
      <c r="L24" s="5">
        <v>-0.54976517745492703</v>
      </c>
    </row>
    <row r="25" spans="1:12" x14ac:dyDescent="0.2">
      <c r="A25" s="6">
        <f t="shared" si="2"/>
        <v>11</v>
      </c>
      <c r="C25" s="1" t="s">
        <v>77</v>
      </c>
      <c r="E25" s="5">
        <v>0.13851285999999999</v>
      </c>
      <c r="F25" s="5">
        <v>-0.16948660167425189</v>
      </c>
      <c r="G25" s="5">
        <v>0.22140476999999997</v>
      </c>
      <c r="H25" s="5">
        <v>0</v>
      </c>
      <c r="I25" s="5">
        <f t="shared" si="3"/>
        <v>0.19043102832574807</v>
      </c>
      <c r="J25" s="5">
        <v>0</v>
      </c>
      <c r="K25" s="5">
        <f t="shared" si="4"/>
        <v>0.19043102832574807</v>
      </c>
      <c r="L25" s="5">
        <v>0.13671803319659512</v>
      </c>
    </row>
    <row r="26" spans="1:12" x14ac:dyDescent="0.2">
      <c r="A26" s="6">
        <f t="shared" si="2"/>
        <v>12</v>
      </c>
      <c r="C26" s="1" t="s">
        <v>76</v>
      </c>
      <c r="E26" s="5">
        <v>-26.997499170000001</v>
      </c>
      <c r="F26" s="5">
        <v>-2.8595908371357321</v>
      </c>
      <c r="G26" s="5">
        <v>3.7106382833333327</v>
      </c>
      <c r="H26" s="5">
        <v>0</v>
      </c>
      <c r="I26" s="5">
        <f t="shared" si="3"/>
        <v>-26.1464517238024</v>
      </c>
      <c r="J26" s="5">
        <v>0</v>
      </c>
      <c r="K26" s="5">
        <f t="shared" si="4"/>
        <v>-26.1464517238024</v>
      </c>
      <c r="L26" s="5">
        <v>-27.053534091599392</v>
      </c>
    </row>
    <row r="27" spans="1:12" x14ac:dyDescent="0.2">
      <c r="A27" s="6">
        <f t="shared" si="2"/>
        <v>13</v>
      </c>
      <c r="C27" s="1" t="s">
        <v>75</v>
      </c>
      <c r="E27" s="5">
        <v>-218.38782581000001</v>
      </c>
      <c r="F27" s="5">
        <v>-59.680372206318744</v>
      </c>
      <c r="G27" s="5">
        <v>14.083098440000001</v>
      </c>
      <c r="H27" s="5">
        <v>0</v>
      </c>
      <c r="I27" s="5">
        <f t="shared" si="3"/>
        <v>-263.98509957631876</v>
      </c>
      <c r="J27" s="5">
        <v>0</v>
      </c>
      <c r="K27" s="5">
        <f t="shared" si="4"/>
        <v>-263.98509957631876</v>
      </c>
      <c r="L27" s="5">
        <v>-247.32399579140926</v>
      </c>
    </row>
    <row r="28" spans="1:12" x14ac:dyDescent="0.2">
      <c r="A28" s="6">
        <f t="shared" si="2"/>
        <v>14</v>
      </c>
      <c r="C28" s="1" t="s">
        <v>74</v>
      </c>
      <c r="E28" s="5">
        <v>-21.76358960000001</v>
      </c>
      <c r="F28" s="5">
        <v>13.552870199999999</v>
      </c>
      <c r="G28" s="5">
        <v>0</v>
      </c>
      <c r="H28" s="5">
        <v>0</v>
      </c>
      <c r="I28" s="5">
        <f t="shared" si="3"/>
        <v>-8.210719400000011</v>
      </c>
      <c r="J28" s="5">
        <v>0</v>
      </c>
      <c r="K28" s="5">
        <f t="shared" si="4"/>
        <v>-8.210719400000011</v>
      </c>
      <c r="L28" s="5">
        <v>-8.7754223250000134</v>
      </c>
    </row>
    <row r="29" spans="1:12" x14ac:dyDescent="0.2">
      <c r="A29" s="6">
        <f t="shared" si="2"/>
        <v>15</v>
      </c>
      <c r="C29" s="1" t="s">
        <v>73</v>
      </c>
      <c r="E29" s="5">
        <v>-47.557881199999997</v>
      </c>
      <c r="F29" s="5">
        <v>-9.204751155083331</v>
      </c>
      <c r="G29" s="5">
        <v>0</v>
      </c>
      <c r="H29" s="5">
        <v>0</v>
      </c>
      <c r="I29" s="5">
        <f t="shared" si="3"/>
        <v>-56.762632355083326</v>
      </c>
      <c r="J29" s="5">
        <v>0</v>
      </c>
      <c r="K29" s="5">
        <f t="shared" si="4"/>
        <v>-56.762632355083326</v>
      </c>
      <c r="L29" s="5">
        <v>-52.160256779413196</v>
      </c>
    </row>
    <row r="30" spans="1:12" x14ac:dyDescent="0.2">
      <c r="A30" s="6"/>
      <c r="E30" s="5"/>
      <c r="F30" s="5"/>
      <c r="G30" s="5"/>
      <c r="H30" s="5"/>
      <c r="I30" s="5"/>
      <c r="J30" s="5"/>
      <c r="K30" s="5"/>
      <c r="L30" s="5"/>
    </row>
    <row r="31" spans="1:12" ht="13.5" thickBot="1" x14ac:dyDescent="0.25">
      <c r="A31" s="6">
        <f>A29+1</f>
        <v>16</v>
      </c>
      <c r="C31" s="1" t="s">
        <v>41</v>
      </c>
      <c r="E31" s="7">
        <f t="shared" ref="E31:L31" si="5">SUM(E15:E29)</f>
        <v>-402.11105148999997</v>
      </c>
      <c r="F31" s="7">
        <f t="shared" si="5"/>
        <v>-73.642525921324705</v>
      </c>
      <c r="G31" s="7">
        <f t="shared" si="5"/>
        <v>22.467436881666668</v>
      </c>
      <c r="H31" s="7">
        <f t="shared" si="5"/>
        <v>0</v>
      </c>
      <c r="I31" s="7">
        <f t="shared" si="5"/>
        <v>-453.28614052965804</v>
      </c>
      <c r="J31" s="7">
        <f t="shared" si="5"/>
        <v>0.25219999999999998</v>
      </c>
      <c r="K31" s="7">
        <f t="shared" si="5"/>
        <v>-453.03394052965808</v>
      </c>
      <c r="L31" s="7">
        <f t="shared" si="5"/>
        <v>-428.21289775683323</v>
      </c>
    </row>
    <row r="32" spans="1:12" ht="13.5" thickTop="1" x14ac:dyDescent="0.2">
      <c r="A32" s="6"/>
      <c r="E32" s="5"/>
      <c r="F32" s="5"/>
      <c r="G32" s="5"/>
      <c r="H32" s="5"/>
      <c r="I32" s="5"/>
      <c r="J32" s="5"/>
      <c r="K32" s="5"/>
      <c r="L32" s="5"/>
    </row>
    <row r="33" spans="1:12" x14ac:dyDescent="0.2">
      <c r="A33" s="6"/>
      <c r="C33" s="4" t="s">
        <v>72</v>
      </c>
      <c r="E33" s="5"/>
      <c r="F33" s="5"/>
      <c r="G33" s="5"/>
      <c r="H33" s="5"/>
      <c r="I33" s="5"/>
      <c r="J33" s="5"/>
      <c r="K33" s="5"/>
      <c r="L33" s="5"/>
    </row>
    <row r="34" spans="1:12" x14ac:dyDescent="0.2">
      <c r="A34" s="6"/>
      <c r="E34" s="5"/>
      <c r="F34" s="5"/>
      <c r="G34" s="5"/>
      <c r="H34" s="5"/>
      <c r="I34" s="5"/>
      <c r="J34" s="5"/>
      <c r="K34" s="5"/>
      <c r="L34" s="5"/>
    </row>
    <row r="35" spans="1:12" x14ac:dyDescent="0.2">
      <c r="A35" s="6">
        <f>A31+1</f>
        <v>17</v>
      </c>
      <c r="C35" s="1" t="s">
        <v>63</v>
      </c>
      <c r="E35" s="5">
        <v>-17.289273970708003</v>
      </c>
      <c r="F35" s="5">
        <v>-1.7460866148651548</v>
      </c>
      <c r="G35" s="5">
        <v>0.35197330624799994</v>
      </c>
      <c r="H35" s="5">
        <v>0</v>
      </c>
      <c r="I35" s="5">
        <f t="shared" ref="I35:I43" si="6">E35+F35+G35+H35</f>
        <v>-18.68338727932516</v>
      </c>
      <c r="J35" s="5">
        <v>0</v>
      </c>
      <c r="K35" s="5">
        <f t="shared" ref="K35:K43" si="7">I35+J35</f>
        <v>-18.68338727932516</v>
      </c>
      <c r="L35" s="5">
        <v>-18.077376591557876</v>
      </c>
    </row>
    <row r="36" spans="1:12" x14ac:dyDescent="0.2">
      <c r="A36" s="6">
        <f t="shared" ref="A36:A43" si="8">A35+1</f>
        <v>18</v>
      </c>
      <c r="C36" s="1" t="s">
        <v>71</v>
      </c>
      <c r="E36" s="5">
        <v>-6.1554748153190033</v>
      </c>
      <c r="F36" s="5">
        <v>-0.62300847823201178</v>
      </c>
      <c r="G36" s="5">
        <v>0.15463536979599996</v>
      </c>
      <c r="H36" s="5">
        <v>0</v>
      </c>
      <c r="I36" s="5">
        <f t="shared" si="6"/>
        <v>-6.6238479237550152</v>
      </c>
      <c r="J36" s="5">
        <v>0</v>
      </c>
      <c r="K36" s="5">
        <f t="shared" si="7"/>
        <v>-6.6238479237550152</v>
      </c>
      <c r="L36" s="5">
        <v>-6.4312192265863484</v>
      </c>
    </row>
    <row r="37" spans="1:12" x14ac:dyDescent="0.2">
      <c r="A37" s="6">
        <f t="shared" si="8"/>
        <v>19</v>
      </c>
      <c r="C37" s="1" t="s">
        <v>70</v>
      </c>
      <c r="E37" s="5">
        <v>-47.128287632818996</v>
      </c>
      <c r="F37" s="5">
        <v>-21.419145397923796</v>
      </c>
      <c r="G37" s="5">
        <v>11.307905320283998</v>
      </c>
      <c r="H37" s="5">
        <v>0</v>
      </c>
      <c r="I37" s="5">
        <f t="shared" si="6"/>
        <v>-57.239527710458795</v>
      </c>
      <c r="J37" s="5">
        <v>0</v>
      </c>
      <c r="K37" s="5">
        <f t="shared" si="7"/>
        <v>-57.239527710458795</v>
      </c>
      <c r="L37" s="5">
        <v>-55.062154732443609</v>
      </c>
    </row>
    <row r="38" spans="1:12" x14ac:dyDescent="0.2">
      <c r="A38" s="6">
        <f t="shared" si="8"/>
        <v>20</v>
      </c>
      <c r="C38" s="1" t="s">
        <v>69</v>
      </c>
      <c r="E38" s="5">
        <v>-52.767963714540009</v>
      </c>
      <c r="F38" s="5">
        <v>-8.885921203311927</v>
      </c>
      <c r="G38" s="5">
        <v>3.9165516787766665</v>
      </c>
      <c r="H38" s="5">
        <v>-4.0219493591465669</v>
      </c>
      <c r="I38" s="5">
        <f t="shared" si="6"/>
        <v>-61.759282598221844</v>
      </c>
      <c r="J38" s="5">
        <v>0</v>
      </c>
      <c r="K38" s="5">
        <f t="shared" si="7"/>
        <v>-61.759282598221844</v>
      </c>
      <c r="L38" s="5">
        <v>-57.209573447587111</v>
      </c>
    </row>
    <row r="39" spans="1:12" x14ac:dyDescent="0.2">
      <c r="A39" s="6">
        <f t="shared" si="8"/>
        <v>21</v>
      </c>
      <c r="C39" s="1" t="s">
        <v>68</v>
      </c>
      <c r="E39" s="5">
        <v>-6.1767466710899992</v>
      </c>
      <c r="F39" s="5">
        <v>-1.4678663482017154</v>
      </c>
      <c r="G39" s="5">
        <v>0.41517810191333332</v>
      </c>
      <c r="H39" s="5">
        <v>0</v>
      </c>
      <c r="I39" s="5">
        <f t="shared" si="6"/>
        <v>-7.2294349173783816</v>
      </c>
      <c r="J39" s="5">
        <v>0</v>
      </c>
      <c r="K39" s="5">
        <f t="shared" si="7"/>
        <v>-7.2294349173783816</v>
      </c>
      <c r="L39" s="5">
        <v>-6.8147483657870689</v>
      </c>
    </row>
    <row r="40" spans="1:12" x14ac:dyDescent="0.2">
      <c r="A40" s="6">
        <f>A39+1</f>
        <v>22</v>
      </c>
      <c r="C40" s="1" t="s">
        <v>67</v>
      </c>
      <c r="E40" s="5">
        <v>-17.212302788254</v>
      </c>
      <c r="F40" s="5">
        <v>-2.4072095733522878</v>
      </c>
      <c r="G40" s="5">
        <v>1.2674367483919997</v>
      </c>
      <c r="H40" s="5">
        <v>0</v>
      </c>
      <c r="I40" s="5">
        <f t="shared" si="6"/>
        <v>-18.352075613214286</v>
      </c>
      <c r="J40" s="5">
        <v>0</v>
      </c>
      <c r="K40" s="5">
        <f t="shared" si="7"/>
        <v>-18.352075613214286</v>
      </c>
      <c r="L40" s="5">
        <v>-18.117757362982896</v>
      </c>
    </row>
    <row r="41" spans="1:12" x14ac:dyDescent="0.2">
      <c r="A41" s="6">
        <f t="shared" si="8"/>
        <v>23</v>
      </c>
      <c r="C41" s="1" t="s">
        <v>66</v>
      </c>
      <c r="E41" s="5">
        <v>-1.5578902391849996</v>
      </c>
      <c r="F41" s="5">
        <v>-0.18820089268279808</v>
      </c>
      <c r="G41" s="5">
        <v>0</v>
      </c>
      <c r="H41" s="5">
        <v>0</v>
      </c>
      <c r="I41" s="5">
        <f t="shared" si="6"/>
        <v>-1.7460911318677976</v>
      </c>
      <c r="J41" s="5">
        <v>0</v>
      </c>
      <c r="K41" s="5">
        <f t="shared" si="7"/>
        <v>-1.7460911318677976</v>
      </c>
      <c r="L41" s="5">
        <v>-1.6503396012418354</v>
      </c>
    </row>
    <row r="42" spans="1:12" x14ac:dyDescent="0.2">
      <c r="A42" s="6">
        <f t="shared" si="8"/>
        <v>24</v>
      </c>
      <c r="C42" s="1" t="s">
        <v>65</v>
      </c>
      <c r="E42" s="5">
        <v>-5.1757354188329945</v>
      </c>
      <c r="F42" s="5">
        <v>-0.63425134997017563</v>
      </c>
      <c r="G42" s="5">
        <v>0.23534937098800005</v>
      </c>
      <c r="H42" s="5">
        <v>0</v>
      </c>
      <c r="I42" s="5">
        <f t="shared" si="6"/>
        <v>-5.5746373978151702</v>
      </c>
      <c r="J42" s="5">
        <v>0</v>
      </c>
      <c r="K42" s="5">
        <f t="shared" si="7"/>
        <v>-5.5746373978151702</v>
      </c>
      <c r="L42" s="5">
        <v>-5.4386647245942124</v>
      </c>
    </row>
    <row r="43" spans="1:12" x14ac:dyDescent="0.2">
      <c r="A43" s="6">
        <f t="shared" si="8"/>
        <v>25</v>
      </c>
      <c r="C43" s="1" t="s">
        <v>2</v>
      </c>
      <c r="E43" s="5">
        <v>-27.526332750000005</v>
      </c>
      <c r="F43" s="5">
        <v>-7.3738051738455814</v>
      </c>
      <c r="G43" s="5">
        <v>0</v>
      </c>
      <c r="H43" s="5">
        <v>0</v>
      </c>
      <c r="I43" s="5">
        <f t="shared" si="6"/>
        <v>-34.900137923845584</v>
      </c>
      <c r="J43" s="5">
        <v>0</v>
      </c>
      <c r="K43" s="5">
        <f t="shared" si="7"/>
        <v>-34.900137923845584</v>
      </c>
      <c r="L43" s="5">
        <v>-31.135613260547604</v>
      </c>
    </row>
    <row r="44" spans="1:12" x14ac:dyDescent="0.2">
      <c r="A44" s="6"/>
      <c r="E44" s="5"/>
      <c r="F44" s="5"/>
      <c r="G44" s="5"/>
      <c r="H44" s="5"/>
      <c r="I44" s="5"/>
      <c r="J44" s="5"/>
      <c r="K44" s="5"/>
      <c r="L44" s="5"/>
    </row>
    <row r="45" spans="1:12" ht="13.5" thickBot="1" x14ac:dyDescent="0.25">
      <c r="A45" s="6">
        <f>A43+1</f>
        <v>26</v>
      </c>
      <c r="C45" s="1" t="s">
        <v>41</v>
      </c>
      <c r="E45" s="7">
        <f t="shared" ref="E45:L45" si="9">SUM(E35:E43)</f>
        <v>-180.99000800074802</v>
      </c>
      <c r="F45" s="7">
        <f t="shared" si="9"/>
        <v>-44.745495032385456</v>
      </c>
      <c r="G45" s="7">
        <f t="shared" si="9"/>
        <v>17.649029896397998</v>
      </c>
      <c r="H45" s="7">
        <f t="shared" si="9"/>
        <v>-4.0219493591465669</v>
      </c>
      <c r="I45" s="7">
        <f t="shared" si="9"/>
        <v>-212.10842249588202</v>
      </c>
      <c r="J45" s="7">
        <f t="shared" si="9"/>
        <v>0</v>
      </c>
      <c r="K45" s="7">
        <f t="shared" si="9"/>
        <v>-212.10842249588202</v>
      </c>
      <c r="L45" s="7">
        <f t="shared" si="9"/>
        <v>-199.93744731332856</v>
      </c>
    </row>
    <row r="46" spans="1:12" ht="13.5" thickTop="1" x14ac:dyDescent="0.2">
      <c r="A46" s="6"/>
      <c r="E46" s="5"/>
      <c r="F46" s="5"/>
      <c r="G46" s="5"/>
      <c r="H46" s="5"/>
      <c r="I46" s="5"/>
      <c r="J46" s="5"/>
      <c r="K46" s="5"/>
      <c r="L46" s="5"/>
    </row>
    <row r="47" spans="1:12" ht="13.5" thickBot="1" x14ac:dyDescent="0.25">
      <c r="A47" s="6">
        <f>A45+1</f>
        <v>27</v>
      </c>
      <c r="C47" s="1" t="s">
        <v>0</v>
      </c>
      <c r="E47" s="7">
        <f t="shared" ref="E47:L47" si="10">SUM(E31,E45)</f>
        <v>-583.10105949074796</v>
      </c>
      <c r="F47" s="7">
        <f t="shared" si="10"/>
        <v>-118.38802095371017</v>
      </c>
      <c r="G47" s="7">
        <f t="shared" si="10"/>
        <v>40.116466778064662</v>
      </c>
      <c r="H47" s="7">
        <f t="shared" si="10"/>
        <v>-4.0219493591465669</v>
      </c>
      <c r="I47" s="7">
        <f t="shared" si="10"/>
        <v>-665.39456302554004</v>
      </c>
      <c r="J47" s="7">
        <f t="shared" si="10"/>
        <v>0.25219999999999998</v>
      </c>
      <c r="K47" s="7">
        <f t="shared" si="10"/>
        <v>-665.14236302554013</v>
      </c>
      <c r="L47" s="7">
        <f t="shared" si="10"/>
        <v>-628.15034507016185</v>
      </c>
    </row>
    <row r="48" spans="1:12" ht="13.5" thickTop="1" x14ac:dyDescent="0.2"/>
    <row r="49" spans="1:1" x14ac:dyDescent="0.2">
      <c r="A49" s="4"/>
    </row>
  </sheetData>
  <pageMargins left="0.7" right="0.7" top="0.75" bottom="0.75" header="0.3" footer="0.3"/>
  <pageSetup scale="77" firstPageNumber="13" orientation="landscape" useFirstPageNumber="1" r:id="rId1"/>
  <headerFooter>
    <oddHeader>&amp;R&amp;"Arial,Regular"&amp;10Filed: 2022-10-31
EB-2022-0200
Exhibit 2
Tab 2
Schedule 1
Attachment 6
Page &amp;P of 14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0e4c58a4-4156-4653-af30-d293e31e5ce5">Update Complete</Status>
    <_x0031_st_x0020_draft_x0020_priority xmlns="0e4c58a4-4156-4653-af30-d293e31e5ce5">H</_x0031_st_x0020_draft_x0020_priority>
    <Reg_x002e__x0020_Review_x0020_Due_x0020_Date xmlns="0e4c58a4-4156-4653-af30-d293e31e5ce5">2022-06-27T06:00:00+00:00</Reg_x002e__x0020_Review_x0020_Due_x0020_Date>
    <Finance_x0020_view xmlns="0e4c58a4-4156-4653-af30-d293e31e5ce5">Yes</Finance_x0020_view>
    <Accountable_x0020_Area xmlns="0e4c58a4-4156-4653-af30-d293e31e5ce5">Finance</Accountable_x0020_Area>
    <Customer_x0020_Care_x0020_View xmlns="0e4c58a4-4156-4653-af30-d293e31e5ce5">No</Customer_x0020_Care_x0020_View>
    <Energy_x0020_Services_x0020_View xmlns="0e4c58a4-4156-4653-af30-d293e31e5ce5">Yes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i:0#.w|gtna\lsheehan</DisplayName>
        <AccountId>228</AccountId>
        <AccountType/>
      </UserInfo>
    </Regulatory_x0020_Leads>
    <Exhibit_x002f_Tab_x002f_Schedule xmlns="0e4c58a4-4156-4653-af30-d293e31e5ce5">02.02.01</Exhibit_x002f_Tab_x002f_Schedule>
    <_x0031_st_x0020_Draft_x0020_SL_x0020_Review_x0020_Complete xmlns="0e4c58a4-4156-4653-af30-d293e31e5ce5">2022-07-11T06:00:00+00:00</_x0031_st_x0020_Draft_x0020_SL_x0020_Review_x0020_Complete>
    <Binder xmlns="0e4c58a4-4156-4653-af30-d293e31e5ce5">2</Binder>
    <Attachment xmlns="0e4c58a4-4156-4653-af30-d293e31e5ce5">6</Attachment>
    <Phase xmlns="0e4c58a4-4156-4653-af30-d293e31e5ce5">Phase 1</Phase>
    <Version_x0020_Comments xmlns="0e4c58a4-4156-4653-af30-d293e31e5ce5">COMPLETE</Version_x0020_Comments>
    <Executive_x0020_Review xmlns="0e4c58a4-4156-4653-af30-d293e31e5ce5">false</Executive_x0020_Review>
    <Legal_x0020_Team xmlns="0e4c58a4-4156-4653-af30-d293e31e5ce5">
      <UserInfo>
        <DisplayName>i:0#.w|external\stevensd</DisplayName>
        <AccountId>233</AccountId>
        <AccountType/>
      </UserInfo>
      <UserInfo>
        <DisplayName>i:0#.w|egd\renh2</DisplayName>
        <AccountId>404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</Witness>
    <Folder xmlns="0e4c58a4-4156-4653-af30-d293e31e5ce5">Updated Evidence</Folder>
    <_x0031_st_x0020_Draft_x0020_Evidence_x0020_Due xmlns="0e4c58a4-4156-4653-af30-d293e31e5ce5">2022-05-30T06:00:00+00:00</_x0031_st_x0020_Draft_x0020_Evidence_x0020_Due>
    <Cust_x0020_Eng xmlns="0e4c58a4-4156-4653-af30-d293e31e5ce5">No</Cust_x0020_Eng>
    <_x0031_st_x0020_draft_x0020_ready_x0020_for_x0020_Regulatory xmlns="0e4c58a4-4156-4653-af30-d293e31e5ce5">2022-06-01T06:00:00+00:00</_x0031_st_x0020_draft_x0020_ready_x0020_for_x0020_Regulatory>
    <Final_x0020_Draft_x0020_Due xmlns="0e4c58a4-4156-4653-af30-d293e31e5ce5">2022-07-27T06:00:00+00:00</Final_x0020_Draft_x0020_Due>
    <Final_x0020_Draft_x0020_Ready_x0020_for_x0020_SL_x0020_Review xmlns="0e4c58a4-4156-4653-af30-d293e31e5ce5">false</Final_x0020_Draft_x0020_Ready_x0020_for_x0020_SL_x0020_Review>
    <Formatting_x0020_Reqd xmlns="0e4c58a4-4156-4653-af30-d293e31e5ce5">false</Formatting_x0020_Reqd>
    <Final_x0020_Draft_x0020_Reg_x002f_1st_x0020_Level_x0020_Review_x0020_Due_x0020_Date xmlns="0e4c58a4-4156-4653-af30-d293e31e5ce5">2022-08-18T06:00:00+00:00</Final_x0020_Draft_x0020_Reg_x002f_1st_x0020_Level_x0020_Review_x0020_Due_x0020_Date>
    <Legal_x0020_Handoff_x0020_Date xmlns="0e4c58a4-4156-4653-af30-d293e31e5ce5">2022-09-01T06:00:00+00:00</Legal_x0020_Handoff_x0020_Date>
    <Legal_x0020_Session_x0020_Date xmlns="0e4c58a4-4156-4653-af30-d293e31e5ce5">2022-09-12T06:00:00+00:00</Legal_x0020_Session_x0020_Date>
    <xewa xmlns="0e4c58a4-4156-4653-af30-d293e31e5ce5">2022-09-19T06:00:00+00:00</xewa>
    <TM_x0020_Sign_x0020_Off xmlns="0e4c58a4-4156-4653-af30-d293e31e5ce5">2022-10-06T06:00:00+00:00</TM_x0020_Sign_x0020_Off>
    <Reg_x002f_Formatting_x0020_Sign_x0020_Off xmlns="0e4c58a4-4156-4653-af30-d293e31e5ce5">2022-10-13T06:00:00+00:00</Reg_x002f_Formatting_x0020_Sign_x0020_Off>
  </documentManagement>
</p:properties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326B78-5D59-45F0-B7BB-8FC68E87168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3356F7-667E-486C-A266-CE3DCD3A2E7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5B8434C-DC2C-46F4-BA57-553DCCF66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4725113-7D65-457B-AD9E-1DD6B4392D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Emily Pavli</dc:creator>
  <cp:lastModifiedBy>Angela Monforton</cp:lastModifiedBy>
  <cp:lastPrinted>2022-10-29T20:48:26Z</cp:lastPrinted>
  <dcterms:created xsi:type="dcterms:W3CDTF">2022-05-30T04:20:05Z</dcterms:created>
  <dcterms:modified xsi:type="dcterms:W3CDTF">2023-02-01T21:48:13Z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2022-05-30T04:35:28Z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879a9323-d44d-4307-abf3-a08f31ac3581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