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940C11C0-5D18-415D-8314-EA67E3749EB1}" xr6:coauthVersionLast="47" xr6:coauthVersionMax="47" xr10:uidLastSave="{00000000-0000-0000-0000-000000000000}"/>
  <bookViews>
    <workbookView xWindow="-120" yWindow="-120" windowWidth="29040" windowHeight="15840" xr2:uid="{201399C7-8E09-4591-9905-D6159BF6CC4C}"/>
  </bookViews>
  <sheets>
    <sheet name="Sheet1" sheetId="2" r:id="rId1"/>
  </sheets>
  <definedNames>
    <definedName name="_xlnm.Print_Area" localSheetId="0">Sheet1!$A$1:$M$29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2" l="1"/>
  <c r="I13" i="2" l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L26" i="2" l="1"/>
  <c r="J23" i="2" l="1"/>
  <c r="J13" i="2"/>
  <c r="J19" i="2"/>
  <c r="J21" i="2"/>
  <c r="J12" i="2"/>
  <c r="F26" i="2"/>
  <c r="G26" i="2"/>
  <c r="H26" i="2"/>
  <c r="E26" i="2"/>
  <c r="J22" i="2" l="1"/>
  <c r="J20" i="2"/>
  <c r="J18" i="2"/>
  <c r="J17" i="2"/>
  <c r="J16" i="2"/>
  <c r="J15" i="2"/>
  <c r="J14" i="2"/>
  <c r="J24" i="2" l="1"/>
  <c r="I26" i="2"/>
</calcChain>
</file>

<file path=xl/sharedStrings.xml><?xml version="1.0" encoding="utf-8"?>
<sst xmlns="http://schemas.openxmlformats.org/spreadsheetml/2006/main" count="49" uniqueCount="36">
  <si>
    <t>2024 Test Year</t>
  </si>
  <si>
    <t>May</t>
  </si>
  <si>
    <t>(a)</t>
  </si>
  <si>
    <t>(b)</t>
  </si>
  <si>
    <t>(c)</t>
  </si>
  <si>
    <t>(d)</t>
  </si>
  <si>
    <t>(e)</t>
  </si>
  <si>
    <t>(g)</t>
  </si>
  <si>
    <t>Materials and Supplies</t>
  </si>
  <si>
    <t>Customer Security Deposits</t>
  </si>
  <si>
    <t>Gas in Storage</t>
  </si>
  <si>
    <t>Total</t>
  </si>
  <si>
    <t>January 1</t>
  </si>
  <si>
    <t>January 31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</si>
  <si>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</si>
  <si>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</si>
  <si>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</si>
  <si>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</si>
  <si>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</si>
  <si>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</si>
  <si>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</si>
  <si>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</si>
  <si>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</si>
  <si>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</si>
  <si>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Average of Monthly Averages</t>
  </si>
  <si>
    <t>DCB Receivable/
(Payable)</t>
  </si>
  <si>
    <t>Working Cash Allowance (1)</t>
  </si>
  <si>
    <t>(1)</t>
  </si>
  <si>
    <t>(h)</t>
  </si>
  <si>
    <r>
      <t>Gas in Storage Volumes 
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</si>
  <si>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Working cash allowance is a product of transaction patterns throughout the year, and is not an average of monthly averages amount.</t>
  </si>
  <si>
    <t>EGI Allowance for Working Capital Components - Month End Balances and Average of Monthly Averages</t>
  </si>
  <si>
    <t>Line No.</t>
  </si>
  <si>
    <t>Particulars ($ millions)</t>
  </si>
  <si>
    <t>Note: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</si>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</sst>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_-&quot;$&quot;* #,##0.00_-;\-&quot;$&quot;* #,##0.00_-;_-&quot;$&quot;* &quot;-&quot;??_-;_-@_-"/>
    <numFmt numFmtId="166" formatCode="_-* #,##0.00_-;\-* #,##0.00_-;_-* &quot;-&quot;??_-;_-@_-"/>
  </numFmts>
  <fonts count="8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sz val="8.5"/>
      <color theme="1"/>
      <name val="MS sans serf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164" fontId="2" fillId="0" borderId="2" xfId="0" applyNumberFormat="1" applyFont="1" applyBorder="1" applyAlignment="1">
      <alignment horizontal="center"/>
    </xf>
    <xf numFmtId="164" fontId="2" fillId="0" borderId="0" xfId="0" applyNumberFormat="1" applyFont="1"/>
    <xf numFmtId="164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164" fontId="2" fillId="0" borderId="0" xfId="0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2" fillId="0" borderId="1" xfId="1" applyFont="1" applyBorder="1" applyAlignment="1">
      <alignment horizontal="center" wrapText="1"/>
    </xf>
    <xf numFmtId="164" fontId="2" fillId="0" borderId="0" xfId="0" applyNumberFormat="1" applyFont="1" applyFill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0" xfId="0" applyNumberFormat="1" applyFont="1" applyFill="1"/>
  </cellXfs>
  <cellStyles count="44">
    <cellStyle name="Comma 10" xfId="2" xr:uid="{1CFC4BF5-A807-4DCB-98E1-0AAD084770D4}"/>
    <cellStyle name="Comma 16" xfId="27" xr:uid="{29092ECE-7E23-4F62-A084-DAFEB771F005}"/>
    <cellStyle name="Comma 2" xfId="7" xr:uid="{69D308AB-8838-4F38-9230-64C6F00E5871}"/>
    <cellStyle name="Comma 2 2" xfId="13" xr:uid="{2EF6BF6B-E93A-4E8D-8E3B-7F38320C780C}"/>
    <cellStyle name="Comma 2 2 2" xfId="39" xr:uid="{149526C3-0E54-407D-A607-70198A78789C}"/>
    <cellStyle name="Comma 3" xfId="10" xr:uid="{75EB1BA5-E955-4865-978C-BC1570DA89DE}"/>
    <cellStyle name="Comma 4" xfId="16" xr:uid="{A997727F-7164-4E88-81BC-476B85B55F01}"/>
    <cellStyle name="Comma 5" xfId="21" xr:uid="{2BC30B86-938D-4D8D-9724-3BF55A6C9AEA}"/>
    <cellStyle name="Comma 6" xfId="24" xr:uid="{AC096A60-D137-4187-B805-7A862CDBB2F5}"/>
    <cellStyle name="Comma 7" xfId="33" xr:uid="{6FB1B2F9-DCF7-4A85-88C4-8BD3DD5C5628}"/>
    <cellStyle name="Comma 8" xfId="43" xr:uid="{E87F6517-8DE3-4747-9554-788FAA14DCAF}"/>
    <cellStyle name="Comma 89" xfId="19" xr:uid="{F3DAE72A-72C5-4F28-8B27-9D3BF4EC3A6C}"/>
    <cellStyle name="Comma 9" xfId="32" xr:uid="{562AFE9F-48A9-47F0-92AD-029685AD6377}"/>
    <cellStyle name="Comma 9 2" xfId="37" xr:uid="{373133D3-577C-4E69-9817-CB49389363D2}"/>
    <cellStyle name="Currency 2" xfId="30" xr:uid="{123F4F61-79F9-4E46-B268-27A95FDDEDFA}"/>
    <cellStyle name="Currency 3" xfId="42" xr:uid="{8EBB82E8-7A86-428E-98A7-FBFD5D5927FA}"/>
    <cellStyle name="Currency 4" xfId="12" xr:uid="{76476384-03EA-4EF5-ADEA-4DF08B8F109D}"/>
    <cellStyle name="Currency 6" xfId="26" xr:uid="{2153699A-9808-4283-B943-5881528708BE}"/>
    <cellStyle name="Normal" xfId="0" builtinId="0"/>
    <cellStyle name="Normal 10" xfId="31" xr:uid="{F53E5AC6-BE87-48BD-A9C9-C0C324B1BBE1}"/>
    <cellStyle name="Normal 10 2" xfId="36" xr:uid="{33D62331-E577-464A-A33C-0FB452EFAA30}"/>
    <cellStyle name="Normal 10 2 2" xfId="11" xr:uid="{71DD59DC-B788-4F38-9EC1-CC5A8E98121C}"/>
    <cellStyle name="Normal 11" xfId="41" xr:uid="{BAEAD6CF-F7E7-4F56-A133-6124FDC85B21}"/>
    <cellStyle name="Normal 12" xfId="1" xr:uid="{6C01270A-CA5F-4240-896F-3DED6B3E8866}"/>
    <cellStyle name="Normal 13" xfId="28" xr:uid="{16685E64-A2BA-4B95-A773-78F6D8F1C9DA}"/>
    <cellStyle name="Normal 2" xfId="3" xr:uid="{934626A2-5A75-4B7C-8EF3-3C22A79A579E}"/>
    <cellStyle name="Normal 2 2" xfId="38" xr:uid="{F1CB9081-8C0D-423E-AEDD-384A8E2FC86B}"/>
    <cellStyle name="Normal 3" xfId="5" xr:uid="{73A127CA-ECDA-4286-8CD9-5F5211D0461A}"/>
    <cellStyle name="Normal 4" xfId="8" xr:uid="{F8E616E8-34BF-4770-A876-9A6027799575}"/>
    <cellStyle name="Normal 491" xfId="18" xr:uid="{1FED64D6-3EFB-4B2B-A45E-145F02F91D66}"/>
    <cellStyle name="Normal 5" xfId="14" xr:uid="{2A1A2751-F0C7-4DD2-87C0-DCF01687E0AF}"/>
    <cellStyle name="Normal 55" xfId="4" xr:uid="{F71F4498-7F0C-4F71-9340-21645023D33C}"/>
    <cellStyle name="Normal 55 2" xfId="25" xr:uid="{647901B5-D3A6-4FBF-89A9-2C305EF16624}"/>
    <cellStyle name="Normal 6" xfId="20" xr:uid="{F8745189-5E69-484E-BC56-F75F827AA3B7}"/>
    <cellStyle name="Normal 7" xfId="22" xr:uid="{31D27EA9-B142-4410-A037-D4BA94EC2F83}"/>
    <cellStyle name="Normal 7 2" xfId="40" xr:uid="{9C82910D-965A-4269-AF99-50045483BCE9}"/>
    <cellStyle name="Normal 8" xfId="29" xr:uid="{E5B1BD15-32F2-45FB-931B-D10A2A3727F5}"/>
    <cellStyle name="Normal 9" xfId="34" xr:uid="{4FCC659D-B3F0-448D-B2F3-1F22B633B2DB}"/>
    <cellStyle name="Percent 2" xfId="6" xr:uid="{20EBEB21-39CB-4AD1-9A71-316F9129755B}"/>
    <cellStyle name="Percent 3" xfId="9" xr:uid="{2241481D-5819-4B1A-B1B9-127EEEA9F437}"/>
    <cellStyle name="Percent 4" xfId="15" xr:uid="{AF3F8A8B-F5CE-4F7B-9A83-1B495901C0ED}"/>
    <cellStyle name="Percent 5" xfId="23" xr:uid="{E22A4AD1-BFDC-49AC-A117-F57B0C308140}"/>
    <cellStyle name="Percent 6" xfId="35" xr:uid="{8418690D-9F6F-445B-9D41-656710AAF05C}"/>
    <cellStyle name="Percent 7" xfId="17" xr:uid="{692C0712-BCE8-4A2B-BCDA-4EEEFDF105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05EFD-7698-42C5-A4C4-31408026D12A}">
  <dimension ref="A5:M29"/>
  <sheetViews>
    <sheetView tabSelected="1" showWhiteSpace="0" view="pageLayout" zoomScale="90" zoomScaleNormal="100" zoomScalePageLayoutView="90" workbookViewId="0">
      <selection activeCell="L32" sqref="L32"/>
    </sheetView>
  </sheetViews>
  <sheetFormatPr defaultColWidth="101.28515625" defaultRowHeight="12.75"/>
  <cols>
    <col min="1" max="1" width="5.7109375" style="9" bestFit="1" customWidth="1"/>
    <col min="2" max="2" width="1.28515625" style="9" customWidth="1"/>
    <col min="3" max="3" width="24.5703125" style="9" customWidth="1"/>
    <col min="4" max="4" width="1.28515625" style="9" customWidth="1"/>
    <col min="5" max="10" width="12.28515625" style="14" customWidth="1"/>
    <col min="11" max="11" width="1.7109375" style="14" customWidth="1"/>
    <col min="12" max="12" width="14.140625" style="14" customWidth="1"/>
    <col min="13" max="13" width="6" style="9" customWidth="1"/>
    <col min="14" max="16384" width="101.28515625" style="9"/>
  </cols>
  <sheetData>
    <row r="5" spans="1:13" s="3" customFormat="1">
      <c r="A5" s="1"/>
      <c r="B5" s="1"/>
      <c r="C5" s="1"/>
      <c r="D5" s="1"/>
      <c r="E5" s="2"/>
      <c r="F5" s="2"/>
      <c r="G5" s="2"/>
      <c r="H5" s="2"/>
      <c r="I5" s="2"/>
      <c r="J5" s="2"/>
      <c r="K5" s="2"/>
      <c r="L5" s="2"/>
    </row>
    <row r="6" spans="1:13" s="3" customFormat="1">
      <c r="A6" s="1" t="s">
        <v>31</v>
      </c>
      <c r="B6" s="1"/>
      <c r="C6" s="1"/>
      <c r="D6" s="1"/>
      <c r="E6" s="2"/>
      <c r="F6" s="2"/>
      <c r="G6" s="2"/>
      <c r="H6" s="2"/>
      <c r="I6" s="2"/>
      <c r="J6" s="2"/>
      <c r="K6" s="2"/>
      <c r="L6" s="2"/>
    </row>
    <row r="7" spans="1:13" s="3" customFormat="1">
      <c r="A7" s="1" t="s">
        <v>0</v>
      </c>
      <c r="B7" s="1"/>
      <c r="C7" s="1"/>
      <c r="D7" s="1"/>
      <c r="E7" s="2"/>
      <c r="F7" s="2"/>
      <c r="G7" s="2"/>
      <c r="H7" s="2"/>
      <c r="I7" s="2"/>
      <c r="J7" s="2"/>
      <c r="K7" s="2"/>
      <c r="L7" s="2"/>
    </row>
    <row r="8" spans="1:13" ht="12" customHeight="1"/>
    <row r="9" spans="1:13" s="6" customFormat="1" ht="54.75" customHeight="1">
      <c r="A9" s="5" t="s">
        <v>32</v>
      </c>
      <c r="C9" s="7" t="s">
        <v>33</v>
      </c>
      <c r="E9" s="8" t="s">
        <v>8</v>
      </c>
      <c r="F9" s="8" t="s">
        <v>25</v>
      </c>
      <c r="G9" s="8" t="s">
        <v>9</v>
      </c>
      <c r="H9" s="8" t="s">
        <v>10</v>
      </c>
      <c r="I9" s="8" t="s">
        <v>26</v>
      </c>
      <c r="J9" s="8" t="s">
        <v>11</v>
      </c>
      <c r="K9" s="17"/>
      <c r="L9" s="20" t="s">
        <v>29</v>
      </c>
    </row>
    <row r="10" spans="1:13">
      <c r="E10" s="10" t="s">
        <v>2</v>
      </c>
      <c r="F10" s="10" t="s">
        <v>3</v>
      </c>
      <c r="G10" s="10" t="s">
        <v>4</v>
      </c>
      <c r="H10" s="10" t="s">
        <v>5</v>
      </c>
      <c r="I10" s="10" t="s">
        <v>6</v>
      </c>
      <c r="J10" s="15" t="s">
        <v>7</v>
      </c>
      <c r="K10" s="15"/>
      <c r="L10" s="15" t="s">
        <v>28</v>
      </c>
    </row>
    <row r="11" spans="1:13">
      <c r="L11" s="19"/>
    </row>
    <row r="12" spans="1:13">
      <c r="A12" s="11">
        <v>1</v>
      </c>
      <c r="C12" s="12" t="s">
        <v>12</v>
      </c>
      <c r="E12" s="21">
        <v>100.57232793718977</v>
      </c>
      <c r="F12" s="21">
        <v>-9.9891345200000004</v>
      </c>
      <c r="G12" s="21">
        <v>-61.171081551050008</v>
      </c>
      <c r="H12" s="21">
        <v>819.74201670335628</v>
      </c>
      <c r="I12" s="21">
        <v>-133.1</v>
      </c>
      <c r="J12" s="21">
        <f t="shared" ref="J12:J24" si="0">SUM(E12:I12)</f>
        <v>716.05412856949602</v>
      </c>
      <c r="K12" s="10"/>
      <c r="L12" s="10">
        <v>4610084.314591255</v>
      </c>
      <c r="M12" s="9" t="s">
        <v>35</v>
      </c>
    </row>
    <row r="13" spans="1:13">
      <c r="A13" s="11">
        <v>2</v>
      </c>
      <c r="C13" s="12" t="s">
        <v>13</v>
      </c>
      <c r="E13" s="21">
        <v>102.14984696735395</v>
      </c>
      <c r="F13" s="21">
        <v>19.247309079999983</v>
      </c>
      <c r="G13" s="21">
        <v>-62.542498761861054</v>
      </c>
      <c r="H13" s="21">
        <v>663.36924701891701</v>
      </c>
      <c r="I13" s="21">
        <f>I12</f>
        <v>-133.1</v>
      </c>
      <c r="J13" s="21">
        <f t="shared" si="0"/>
        <v>589.12390430440985</v>
      </c>
      <c r="K13" s="10"/>
      <c r="L13" s="10">
        <v>3783962.9888113858</v>
      </c>
      <c r="M13" s="9" t="s">
        <v>35</v>
      </c>
    </row>
    <row r="14" spans="1:13">
      <c r="A14" s="11">
        <v>3</v>
      </c>
      <c r="C14" s="9" t="s">
        <v>14</v>
      </c>
      <c r="E14" s="21">
        <v>102.59543232128466</v>
      </c>
      <c r="F14" s="21">
        <v>-5.5286382199999906</v>
      </c>
      <c r="G14" s="21">
        <v>-62.426378021077888</v>
      </c>
      <c r="H14" s="21">
        <v>519.97259026853749</v>
      </c>
      <c r="I14" s="21">
        <f t="shared" ref="I14:I24" si="1">I13</f>
        <v>-133.1</v>
      </c>
      <c r="J14" s="21">
        <f t="shared" si="0"/>
        <v>421.51300634874428</v>
      </c>
      <c r="K14" s="10"/>
      <c r="L14" s="10">
        <v>2829997.68636936</v>
      </c>
      <c r="M14" s="9" t="s">
        <v>35</v>
      </c>
    </row>
    <row r="15" spans="1:13">
      <c r="A15" s="11">
        <v>4</v>
      </c>
      <c r="C15" s="9" t="s">
        <v>15</v>
      </c>
      <c r="E15" s="21">
        <v>104.08871970672405</v>
      </c>
      <c r="F15" s="21">
        <v>-38.927780910000003</v>
      </c>
      <c r="G15" s="21">
        <v>-62.51492886225352</v>
      </c>
      <c r="H15" s="21">
        <v>311.3528743844314</v>
      </c>
      <c r="I15" s="21">
        <f t="shared" si="1"/>
        <v>-133.1</v>
      </c>
      <c r="J15" s="21">
        <f t="shared" si="0"/>
        <v>180.89888431890196</v>
      </c>
      <c r="K15" s="10"/>
      <c r="L15" s="10">
        <v>1638258.4369449751</v>
      </c>
      <c r="M15" s="9" t="s">
        <v>35</v>
      </c>
    </row>
    <row r="16" spans="1:13">
      <c r="A16" s="11">
        <v>5</v>
      </c>
      <c r="C16" s="9" t="s">
        <v>16</v>
      </c>
      <c r="E16" s="21">
        <v>106.61325971359987</v>
      </c>
      <c r="F16" s="21">
        <v>-40.533808190000038</v>
      </c>
      <c r="G16" s="21">
        <v>-62.394061559311623</v>
      </c>
      <c r="H16" s="21">
        <v>251.08205642428572</v>
      </c>
      <c r="I16" s="21">
        <f t="shared" si="1"/>
        <v>-133.1</v>
      </c>
      <c r="J16" s="21">
        <f t="shared" si="0"/>
        <v>121.66744638857395</v>
      </c>
      <c r="K16" s="10"/>
      <c r="L16" s="10">
        <v>1293392.8237042043</v>
      </c>
      <c r="M16" s="9" t="s">
        <v>35</v>
      </c>
    </row>
    <row r="17" spans="1:13">
      <c r="A17" s="11">
        <v>6</v>
      </c>
      <c r="C17" s="9" t="s">
        <v>1</v>
      </c>
      <c r="E17" s="21">
        <v>106.93628936219696</v>
      </c>
      <c r="F17" s="21">
        <v>-41.873437570000036</v>
      </c>
      <c r="G17" s="21">
        <v>-63.280554652063955</v>
      </c>
      <c r="H17" s="21">
        <v>331.37238667908377</v>
      </c>
      <c r="I17" s="21">
        <f t="shared" si="1"/>
        <v>-133.1</v>
      </c>
      <c r="J17" s="21">
        <f t="shared" si="0"/>
        <v>200.05468381921676</v>
      </c>
      <c r="K17" s="10"/>
      <c r="L17" s="10">
        <v>1807154.3803517644</v>
      </c>
      <c r="M17" s="9" t="s">
        <v>35</v>
      </c>
    </row>
    <row r="18" spans="1:13">
      <c r="A18" s="11">
        <v>7</v>
      </c>
      <c r="C18" s="9" t="s">
        <v>17</v>
      </c>
      <c r="E18" s="21">
        <v>108.31875796316068</v>
      </c>
      <c r="F18" s="21">
        <v>-43.253046640000001</v>
      </c>
      <c r="G18" s="21">
        <v>-58.435827856677136</v>
      </c>
      <c r="H18" s="21">
        <v>509.0393428498499</v>
      </c>
      <c r="I18" s="21">
        <f t="shared" si="1"/>
        <v>-133.1</v>
      </c>
      <c r="J18" s="21">
        <f t="shared" si="0"/>
        <v>382.56922631633347</v>
      </c>
      <c r="K18" s="10"/>
      <c r="L18" s="10">
        <v>2857696.1599392178</v>
      </c>
      <c r="M18" s="9" t="s">
        <v>35</v>
      </c>
    </row>
    <row r="19" spans="1:13">
      <c r="A19" s="11">
        <v>8</v>
      </c>
      <c r="C19" s="9" t="s">
        <v>18</v>
      </c>
      <c r="E19" s="21">
        <v>109.99002202685638</v>
      </c>
      <c r="F19" s="21">
        <v>-15.995229590000053</v>
      </c>
      <c r="G19" s="21">
        <v>-58.630503373497106</v>
      </c>
      <c r="H19" s="21">
        <v>665.50611263546216</v>
      </c>
      <c r="I19" s="21">
        <f t="shared" si="1"/>
        <v>-133.1</v>
      </c>
      <c r="J19" s="21">
        <f t="shared" si="0"/>
        <v>567.77040169882139</v>
      </c>
      <c r="K19" s="10"/>
      <c r="L19" s="10">
        <v>3853051.2122759316</v>
      </c>
      <c r="M19" s="9" t="s">
        <v>35</v>
      </c>
    </row>
    <row r="20" spans="1:13">
      <c r="A20" s="11">
        <v>9</v>
      </c>
      <c r="C20" s="9" t="s">
        <v>19</v>
      </c>
      <c r="E20" s="21">
        <v>112.66087711455361</v>
      </c>
      <c r="F20" s="21">
        <v>1.9591377099999114</v>
      </c>
      <c r="G20" s="21">
        <v>-58.667258515926889</v>
      </c>
      <c r="H20" s="21">
        <v>776.69375800437274</v>
      </c>
      <c r="I20" s="21">
        <f t="shared" si="1"/>
        <v>-133.1</v>
      </c>
      <c r="J20" s="21">
        <f t="shared" si="0"/>
        <v>699.54651431299931</v>
      </c>
      <c r="K20" s="10"/>
      <c r="L20" s="10">
        <v>4600600.5169301052</v>
      </c>
      <c r="M20" s="9" t="s">
        <v>35</v>
      </c>
    </row>
    <row r="21" spans="1:13">
      <c r="A21" s="11">
        <v>10</v>
      </c>
      <c r="C21" s="9" t="s">
        <v>20</v>
      </c>
      <c r="E21" s="21">
        <v>107.34105391470041</v>
      </c>
      <c r="F21" s="21">
        <v>12.295774449999877</v>
      </c>
      <c r="G21" s="21">
        <v>-58.025259974340884</v>
      </c>
      <c r="H21" s="21">
        <v>933.21833032450786</v>
      </c>
      <c r="I21" s="21">
        <f t="shared" si="1"/>
        <v>-133.1</v>
      </c>
      <c r="J21" s="21">
        <f t="shared" si="0"/>
        <v>861.7298987148672</v>
      </c>
      <c r="K21" s="10"/>
      <c r="L21" s="10">
        <v>5560848.6286206637</v>
      </c>
      <c r="M21" s="9" t="s">
        <v>35</v>
      </c>
    </row>
    <row r="22" spans="1:13">
      <c r="A22" s="11">
        <v>11</v>
      </c>
      <c r="C22" s="9" t="s">
        <v>21</v>
      </c>
      <c r="E22" s="21">
        <v>109.07056890848087</v>
      </c>
      <c r="F22" s="21">
        <v>38.016200489999868</v>
      </c>
      <c r="G22" s="21">
        <v>-57.991389920314553</v>
      </c>
      <c r="H22" s="21">
        <v>1021.701206956105</v>
      </c>
      <c r="I22" s="21">
        <f t="shared" si="1"/>
        <v>-133.1</v>
      </c>
      <c r="J22" s="21">
        <f t="shared" si="0"/>
        <v>977.69658643427113</v>
      </c>
      <c r="K22" s="10"/>
      <c r="L22" s="10">
        <v>6107817.9868639046</v>
      </c>
      <c r="M22" s="9" t="s">
        <v>35</v>
      </c>
    </row>
    <row r="23" spans="1:13">
      <c r="A23" s="11">
        <v>12</v>
      </c>
      <c r="C23" s="9" t="s">
        <v>22</v>
      </c>
      <c r="E23" s="21">
        <v>110.90073676928149</v>
      </c>
      <c r="F23" s="21">
        <v>44.201593479999836</v>
      </c>
      <c r="G23" s="21">
        <v>-58.015624433169243</v>
      </c>
      <c r="H23" s="21">
        <v>955.2291880816623</v>
      </c>
      <c r="I23" s="21">
        <f t="shared" si="1"/>
        <v>-133.1</v>
      </c>
      <c r="J23" s="21">
        <f t="shared" si="0"/>
        <v>919.21589389777444</v>
      </c>
      <c r="K23" s="10"/>
      <c r="L23" s="10">
        <v>5711840.3470743783</v>
      </c>
      <c r="M23" s="9" t="s">
        <v>35</v>
      </c>
    </row>
    <row r="24" spans="1:13">
      <c r="A24" s="11">
        <v>13</v>
      </c>
      <c r="C24" s="9" t="s">
        <v>23</v>
      </c>
      <c r="E24" s="21">
        <v>105.8656083549366</v>
      </c>
      <c r="F24" s="21">
        <v>28.938996089999801</v>
      </c>
      <c r="G24" s="21">
        <v>-57.447088566473788</v>
      </c>
      <c r="H24" s="21">
        <v>865.05379547829898</v>
      </c>
      <c r="I24" s="21">
        <f t="shared" si="1"/>
        <v>-133.1</v>
      </c>
      <c r="J24" s="21">
        <f t="shared" si="0"/>
        <v>809.31131135676162</v>
      </c>
      <c r="K24" s="10"/>
      <c r="L24" s="10">
        <v>5110821.3094469272</v>
      </c>
      <c r="M24" s="9" t="s">
        <v>35</v>
      </c>
    </row>
    <row r="25" spans="1:13">
      <c r="A25" s="11"/>
      <c r="E25" s="21"/>
      <c r="F25" s="21"/>
      <c r="G25" s="21"/>
      <c r="H25" s="21"/>
      <c r="I25" s="21"/>
      <c r="J25" s="21"/>
      <c r="K25" s="10"/>
      <c r="L25" s="10"/>
    </row>
    <row r="26" spans="1:13" ht="13.5" thickBot="1">
      <c r="A26" s="11">
        <v>14</v>
      </c>
      <c r="C26" s="9" t="s">
        <v>24</v>
      </c>
      <c r="E26" s="22">
        <f>ROUND((((SUM(E13:E23)*2)+(E12+E24)))/24,1)</f>
        <v>107</v>
      </c>
      <c r="F26" s="22">
        <f t="shared" ref="F26:L26" si="2">ROUND((((SUM(F13:F23)*2)+(F12+F24)))/24,1)</f>
        <v>-5.0999999999999996</v>
      </c>
      <c r="G26" s="22">
        <f t="shared" si="2"/>
        <v>-60.2</v>
      </c>
      <c r="H26" s="22">
        <f t="shared" si="2"/>
        <v>648.4</v>
      </c>
      <c r="I26" s="22">
        <f t="shared" si="2"/>
        <v>-133.1</v>
      </c>
      <c r="J26" s="22">
        <f>ROUND((((SUM(J13:J23)*2)+(J12+J24)))/24,1)</f>
        <v>557</v>
      </c>
      <c r="K26" s="18"/>
      <c r="L26" s="13">
        <f t="shared" si="2"/>
        <v>3742089.5</v>
      </c>
      <c r="M26" s="9" t="s">
        <v>35</v>
      </c>
    </row>
    <row r="27" spans="1:13" ht="13.5" thickTop="1">
      <c r="E27" s="23"/>
      <c r="F27" s="23"/>
      <c r="G27" s="23"/>
      <c r="H27" s="23"/>
      <c r="I27" s="23"/>
      <c r="J27" s="23"/>
    </row>
    <row r="28" spans="1:13">
      <c r="A28" s="4" t="s">
        <v>34</v>
      </c>
    </row>
    <row r="29" spans="1:13">
      <c r="A29" s="16" t="s">
        <v>27</v>
      </c>
      <c r="C29" s="9" t="s">
        <v>30</v>
      </c>
    </row>
  </sheetData>
  <pageMargins left="0.7" right="0.7" top="0.75" bottom="0.75" header="0.3" footer="0.3"/>
  <pageSetup scale="95" orientation="landscape" r:id="rId1"/>
  <headerFooter>
    <oddHeader>&amp;R&amp;"Arial,Regular"&amp;10Updated: 2023-03-08
EB-2022-0200
Exhibit 2
Tab 3
Schedule 1
Attachment 3
Page 1 of 1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Reg_x002e__x0020_Review_x0020_Due_x0020_Date xmlns="0e4c58a4-4156-4653-af30-d293e31e5ce5">2022-06-10T06:00:00+00:00</Reg_x002e__x0020_Review_x0020_Due_x0020_Date>
    <Finance_x0020_view xmlns="0e4c58a4-4156-4653-af30-d293e31e5ce5">Yes</Finance_x0020_view>
    <Accountable_x0020_Area xmlns="0e4c58a4-4156-4653-af30-d293e31e5ce5">Finance</Accountable_x0020_Area>
    <Status xmlns="0e4c58a4-4156-4653-af30-d293e31e5ce5">Update Complete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i:0#.w|egd\denomyj</DisplayName>
        <AccountId>19</AccountId>
        <AccountType/>
      </UserInfo>
      <UserInfo>
        <DisplayName>i:0#.w|gtna\lsheehan</DisplayName>
        <AccountId>228</AccountId>
        <AccountType/>
      </UserInfo>
    </Regulatory_x0020_Leads>
    <Exhibit_x002f_Tab_x002f_Schedule xmlns="0e4c58a4-4156-4653-af30-d293e31e5ce5">02.03.01</Exhibit_x002f_Tab_x002f_Schedule>
    <_x0031_st_x0020_Draft_x0020_SL_x0020_Review_x0020_Complete xmlns="0e4c58a4-4156-4653-af30-d293e31e5ce5">2022-06-24T06:00:00+00:00</_x0031_st_x0020_Draft_x0020_SL_x0020_Review_x0020_Complete>
    <Binder xmlns="0e4c58a4-4156-4653-af30-d293e31e5ce5">2</Binder>
    <Attachment xmlns="0e4c58a4-4156-4653-af30-d293e31e5ce5">3</Attachment>
    <Phase xmlns="0e4c58a4-4156-4653-af30-d293e31e5ce5">Phase 1</Phase>
    <Version_x0020_Comments xmlns="0e4c58a4-4156-4653-af30-d293e31e5ce5">COMPLETE</Version_x0020_Comments>
    <Legal_x0020_Team xmlns="0e4c58a4-4156-4653-af30-d293e31e5ce5">
      <UserInfo>
        <DisplayName>i:0#.w|external\stevensd</DisplayName>
        <AccountId>233</AccountId>
        <AccountType/>
      </UserInfo>
    </Legal_x0020_Team>
    <Witness xmlns="0e4c58a4-4156-4653-af30-d293e31e5ce5">
      <UserInfo>
        <DisplayName>i:0#.w|gtna\javinag</DisplayName>
        <AccountId>55</AccountId>
        <AccountType/>
      </UserInfo>
    </Witness>
    <Folder xmlns="0e4c58a4-4156-4653-af30-d293e31e5ce5">Updated Evidence</Folder>
    <_x0031_st_x0020_Draft_x0020_Evidence_x0020_Due xmlns="0e4c58a4-4156-4653-af30-d293e31e5ce5">2022-05-13T06:00:00+00:00</_x0031_st_x0020_Draft_x0020_Evidence_x0020_Due>
    <Cust_x0020_Eng xmlns="0e4c58a4-4156-4653-af30-d293e31e5ce5">No</Cust_x0020_Eng>
    <_x0031_st_x0020_draft_x0020_ready_x0020_for_x0020_Regulatory xmlns="0e4c58a4-4156-4653-af30-d293e31e5ce5">2022-05-16T06:00:00+00:00</_x0031_st_x0020_draft_x0020_ready_x0020_for_x0020_Regulatory>
    <Final_x0020_Draft_x0020_Due xmlns="0e4c58a4-4156-4653-af30-d293e31e5ce5">2022-07-27T06:00:00+00:00</Final_x0020_Draft_x0020_Due>
    <Executive_x0020_Review xmlns="0e4c58a4-4156-4653-af30-d293e31e5ce5">false</Executive_x0020_Review>
    <Formatting_x0020_Reqd xmlns="0e4c58a4-4156-4653-af30-d293e31e5ce5">false</Formatting_x0020_Reqd>
    <Final_x0020_Draft_x0020_Ready_x0020_for_x0020_SL_x0020_Review xmlns="0e4c58a4-4156-4653-af30-d293e31e5ce5">false</Final_x0020_Draft_x0020_Ready_x0020_for_x0020_SL_x0020_Review>
    <Final_x0020_Draft_x0020_Reg_x002f_1st_x0020_Level_x0020_Review_x0020_Due_x0020_Date xmlns="0e4c58a4-4156-4653-af30-d293e31e5ce5">2022-08-18T06:00:00+00:00</Final_x0020_Draft_x0020_Reg_x002f_1st_x0020_Level_x0020_Review_x0020_Due_x0020_Date>
    <Legal_x0020_Handoff_x0020_Date xmlns="0e4c58a4-4156-4653-af30-d293e31e5ce5">2022-09-01T06:00:00+00:00</Legal_x0020_Handoff_x0020_Date>
    <Legal_x0020_Session_x0020_Date xmlns="0e4c58a4-4156-4653-af30-d293e31e5ce5">2022-09-08T06:00:00+00:00</Legal_x0020_Session_x0020_Date>
    <xewa xmlns="0e4c58a4-4156-4653-af30-d293e31e5ce5">2022-09-15T06:00:00+00:00</xewa>
    <TM_x0020_Sign_x0020_Off xmlns="0e4c58a4-4156-4653-af30-d293e31e5ce5">2022-09-30T06:00:00+00:00</TM_x0020_Sign_x0020_Off>
    <Reg_x002f_Formatting_x0020_Sign_x0020_Off xmlns="0e4c58a4-4156-4653-af30-d293e31e5ce5">2022-10-14T06:00:00+00:00</Reg_x002f_Formatting_x0020_Sign_x0020_Of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14ab40f3-767a-43a9-8b62-265d64c54f3b" ContentTypeId="0x01" PreviousValue="false"/>
</file>

<file path=customXml/itemProps1.xml><?xml version="1.0" encoding="utf-8"?>
<ds:datastoreItem xmlns:ds="http://schemas.openxmlformats.org/officeDocument/2006/customXml" ds:itemID="{F057078C-EEE9-40FF-82B1-F9A3AD2323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65B052-29F3-443F-8CA7-C756ACB24D2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F96638-6057-42A1-8BF4-54BB8A79C00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E600C2-2DCD-4F31-A5B2-4A9E8A0C4ECC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Emily Pavli</dc:creator>
  <cp:lastModifiedBy>Angela Monforton</cp:lastModifiedBy>
  <dcterms:created xsi:type="dcterms:W3CDTF">2022-05-30T03:02:58Z</dcterms:created>
  <dcterms:modified xsi:type="dcterms:W3CDTF">2023-02-02T19:29:10Z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0x010100BA68BE8D2D1B4442B56E8613E5D4A5D4</vt:lpwstr>
  </property>
  <property fmtid="{D5CDD505-2E9C-101B-9397-08002B2CF9AE}" pid="3" name="MSIP_Label_b1a6f161-e42b-4c47-8f69-f6a81e023e2d_Enabled">
    <vt:lpwstr>true</vt:lpwstr>
  </property>
  <property fmtid="{D5CDD505-2E9C-101B-9397-08002B2CF9AE}" pid="4" name="MSIP_Label_b1a6f161-e42b-4c47-8f69-f6a81e023e2d_SetDate">
    <vt:lpwstr>2022-10-07T15:17:38Z</vt:lpwstr>
  </property>
  <property fmtid="{D5CDD505-2E9C-101B-9397-08002B2CF9AE}" pid="5" name="MSIP_Label_b1a6f161-e42b-4c47-8f69-f6a81e023e2d_Method">
    <vt:lpwstr>Standard</vt:lpwstr>
  </property>
  <property fmtid="{D5CDD505-2E9C-101B-9397-08002B2CF9AE}" pid="6" name="MSIP_Label_b1a6f161-e42b-4c47-8f69-f6a81e023e2d_Name">
    <vt:lpwstr>b1a6f161-e42b-4c47-8f69-f6a81e023e2d</vt:lpwstr>
  </property>
  <property fmtid="{D5CDD505-2E9C-101B-9397-08002B2CF9AE}" pid="7" name="MSIP_Label_b1a6f161-e42b-4c47-8f69-f6a81e023e2d_SiteId">
    <vt:lpwstr>271df5c2-953a-497b-93ad-7adf7a4b3cd7</vt:lpwstr>
  </property>
  <property fmtid="{D5CDD505-2E9C-101B-9397-08002B2CF9AE}" pid="8" name="MSIP_Label_b1a6f161-e42b-4c47-8f69-f6a81e023e2d_ActionId">
    <vt:lpwstr>13ad7e91-666f-43ec-8354-4d115610a80c</vt:lpwstr>
  </property>
  <property fmtid="{D5CDD505-2E9C-101B-9397-08002B2CF9AE}" pid="9" name="MSIP_Label_b1a6f161-e42b-4c47-8f69-f6a81e023e2d_ContentBits">
    <vt:lpwstr>0</vt:lpwstr>
  </property>
</Properties>
</file>