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640E8B59-3C72-4906-B20A-5966210A079E}" xr6:coauthVersionLast="47" xr6:coauthVersionMax="47" xr10:uidLastSave="{00000000-0000-0000-0000-000000000000}"/>
  <bookViews>
    <workbookView xWindow="28680" yWindow="-120" windowWidth="29040" windowHeight="15840" tabRatio="765" activeTab="4" xr2:uid="{9F8C6FD0-A007-4199-8D05-93D701E50557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externalReferences>
    <externalReference r:id="rId6"/>
  </externalReferences>
  <definedNames>
    <definedName name="_xlnm.Print_Area" localSheetId="3">Sheet4!$A$1:$H$16</definedName>
    <definedName name="_xlnm.Print_Area" localSheetId="4">Sheet5!$A$1:$H$16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  <c r="F13" i="4"/>
  <c r="E16" i="1"/>
  <c r="F16" i="1" l="1"/>
  <c r="E16" i="2"/>
  <c r="G12" i="5" l="1"/>
  <c r="G12" i="1"/>
  <c r="G13" i="4"/>
  <c r="G12" i="3"/>
  <c r="G15" i="4"/>
  <c r="G14" i="5"/>
  <c r="G15" i="5"/>
  <c r="G14" i="4"/>
  <c r="G13" i="3"/>
  <c r="G14" i="3"/>
  <c r="G15" i="3"/>
  <c r="G12" i="2"/>
  <c r="G13" i="2"/>
  <c r="G14" i="2"/>
  <c r="G16" i="2" s="1"/>
  <c r="G15" i="2"/>
  <c r="G14" i="1"/>
  <c r="G15" i="1"/>
  <c r="G12" i="4" l="1"/>
  <c r="G16" i="4" s="1"/>
  <c r="E16" i="3"/>
  <c r="E16" i="4"/>
  <c r="F16" i="3"/>
  <c r="E16" i="5"/>
  <c r="G16" i="3"/>
  <c r="F16" i="2"/>
  <c r="G13" i="1"/>
  <c r="G16" i="1" s="1"/>
  <c r="F16" i="5"/>
  <c r="G13" i="5"/>
  <c r="F16" i="4"/>
  <c r="G16" i="5" l="1"/>
</calcChain>
</file>

<file path=xl/sharedStrings.xml><?xml version="1.0" encoding="utf-8"?>
<sst xmlns="http://schemas.openxmlformats.org/spreadsheetml/2006/main" count="74" uniqueCount="26">
  <si>
    <t>Total</t>
  </si>
  <si>
    <t>Other Operating Revenue &amp; Other Income</t>
  </si>
  <si>
    <t>Storage</t>
  </si>
  <si>
    <t>Transportation</t>
  </si>
  <si>
    <t>Gas Sales &amp; Distribution</t>
  </si>
  <si>
    <t>(c) = (b-a)</t>
  </si>
  <si>
    <t>(b)</t>
  </si>
  <si>
    <t>(a)</t>
  </si>
  <si>
    <t>2020 Actual Over/(Under) 2019 Actual</t>
  </si>
  <si>
    <t>Actual</t>
  </si>
  <si>
    <t>Comparison of Utility Operating Revenue 2019 Actual &amp; 2020 Actual</t>
  </si>
  <si>
    <t>2021 Actual Over/(Under) 2020 Actual</t>
  </si>
  <si>
    <t>Comparison of Utility Operating Revenue 2020 Actual &amp; 2021 Actual</t>
  </si>
  <si>
    <t xml:space="preserve">Gas Sales &amp; Distribution </t>
  </si>
  <si>
    <t>2022 Estimate Over/(Under) 2021 Actual</t>
  </si>
  <si>
    <t>Estimate</t>
  </si>
  <si>
    <t>Comparison of Utility Operating Revenue 2021 Actual &amp; 2022 Estimate</t>
  </si>
  <si>
    <t>2023 Bridge Over/(Under) 2022 Estimate</t>
  </si>
  <si>
    <t>Bridge Year</t>
  </si>
  <si>
    <t>Comparison of Utility Operating Revenue 2022 Estimate &amp; 2023 Bridge Year</t>
  </si>
  <si>
    <t>2024 Test Over/(Under) 2023 Bridge</t>
  </si>
  <si>
    <t>Test Year</t>
  </si>
  <si>
    <t>Comparison of Utility Operating Revenue 2023 Bridge Year &amp; 2024 Test Year</t>
  </si>
  <si>
    <t>Particulars ($ millions)</t>
  </si>
  <si>
    <t>Line No.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</si>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</sst>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2" fillId="0" borderId="0" xfId="0" applyFont="1" applyFill="1"/>
    <xf numFmtId="0" fontId="1" fillId="0" borderId="0" xfId="0" applyFont="1" applyFill="1"/>
    <xf numFmtId="49" fontId="1" fillId="0" borderId="0" xfId="0" applyNumberFormat="1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22\Regulatory%20Filings\2024%20Rate%20Rebasing\Schedules\05%20Schedules%20-%20Exfranchise%20Revenues%20(Inc.%20TS)%20-%20m13%20RNG%20update_%20Jan%202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 S&amp;T Revenue EGD_Union"/>
      <sheetName val="Reg S&amp;T Revenue EGI"/>
      <sheetName val="S&amp;T Rev Var Exp 17 18"/>
      <sheetName val="S&amp;T Rev Var Exp 18 19"/>
      <sheetName val="S&amp;T Rev Var Exp 19 20"/>
      <sheetName val="S&amp;T Rev Var Exp 20 21"/>
      <sheetName val="S&amp;T Rev Var Exp 21 22"/>
      <sheetName val="S&amp;T Rev Var Exp 22 23"/>
      <sheetName val="S&amp;T Rev Var Exp 23 24"/>
    </sheetNames>
    <sheetDataSet>
      <sheetData sheetId="0"/>
      <sheetData sheetId="1">
        <row r="40">
          <cell r="K40">
            <v>139574.42588578587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0">
          <cell r="F40">
            <v>164729.58665282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216C-F89E-47E6-BE79-054B004BB5D9}">
  <dimension ref="A6:G19"/>
  <sheetViews>
    <sheetView view="pageLayout" zoomScaleNormal="100" workbookViewId="0">
      <selection activeCell="E9" sqref="E9"/>
    </sheetView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34.5703125" style="1" customWidth="1"/>
    <col min="4" max="4" width="1.28515625" style="1" customWidth="1"/>
    <col min="5" max="7" width="14" style="1" customWidth="1"/>
    <col min="8" max="16384" width="101.140625" style="1"/>
  </cols>
  <sheetData>
    <row r="6" spans="1:7" s="8" customFormat="1" x14ac:dyDescent="0.2">
      <c r="A6" s="9" t="s">
        <v>10</v>
      </c>
      <c r="B6" s="9"/>
      <c r="C6" s="9"/>
      <c r="D6" s="9"/>
      <c r="E6" s="9"/>
      <c r="F6" s="9"/>
      <c r="G6" s="9"/>
    </row>
    <row r="8" spans="1:7" s="6" customFormat="1" x14ac:dyDescent="0.2">
      <c r="E8" s="7">
        <v>2019</v>
      </c>
      <c r="F8" s="7">
        <v>2020</v>
      </c>
      <c r="G8" s="7"/>
    </row>
    <row r="9" spans="1:7" s="3" customFormat="1" ht="38.25" x14ac:dyDescent="0.2">
      <c r="A9" s="4" t="s">
        <v>24</v>
      </c>
      <c r="C9" s="5" t="s">
        <v>23</v>
      </c>
      <c r="E9" s="4" t="s">
        <v>9</v>
      </c>
      <c r="F9" s="4" t="s">
        <v>9</v>
      </c>
      <c r="G9" s="4" t="s">
        <v>8</v>
      </c>
    </row>
    <row r="10" spans="1:7" x14ac:dyDescent="0.2">
      <c r="E10" s="2" t="s">
        <v>7</v>
      </c>
      <c r="F10" s="2" t="s">
        <v>6</v>
      </c>
      <c r="G10" s="2" t="s">
        <v>5</v>
      </c>
    </row>
    <row r="12" spans="1:7" x14ac:dyDescent="0.2">
      <c r="A12" s="2">
        <v>1</v>
      </c>
      <c r="C12" s="1" t="s">
        <v>4</v>
      </c>
      <c r="E12" s="14">
        <v>4631.5</v>
      </c>
      <c r="F12" s="14">
        <v>4118.8</v>
      </c>
      <c r="G12" s="14">
        <f>F12-E12</f>
        <v>-512.69999999999982</v>
      </c>
    </row>
    <row r="13" spans="1:7" x14ac:dyDescent="0.2">
      <c r="A13" s="2">
        <v>2</v>
      </c>
      <c r="C13" s="1" t="s">
        <v>3</v>
      </c>
      <c r="E13" s="14">
        <v>142.244</v>
      </c>
      <c r="F13" s="14">
        <v>142.33000000000001</v>
      </c>
      <c r="G13" s="14">
        <f>F13-E13</f>
        <v>8.6000000000012733E-2</v>
      </c>
    </row>
    <row r="14" spans="1:7" x14ac:dyDescent="0.2">
      <c r="A14" s="2">
        <v>3</v>
      </c>
      <c r="C14" s="1" t="s">
        <v>2</v>
      </c>
      <c r="E14" s="14">
        <v>5.9960000000000004</v>
      </c>
      <c r="F14" s="14">
        <v>5.6295999999999999</v>
      </c>
      <c r="G14" s="14">
        <f>F14-E14</f>
        <v>-0.3664000000000005</v>
      </c>
    </row>
    <row r="15" spans="1:7" x14ac:dyDescent="0.2">
      <c r="A15" s="2">
        <v>4</v>
      </c>
      <c r="C15" s="1" t="s">
        <v>1</v>
      </c>
      <c r="E15" s="14">
        <v>47.83387247000001</v>
      </c>
      <c r="F15" s="14">
        <v>52.193670219200008</v>
      </c>
      <c r="G15" s="14">
        <f>F15-E15</f>
        <v>4.3597977491999984</v>
      </c>
    </row>
    <row r="16" spans="1:7" ht="13.5" thickBot="1" x14ac:dyDescent="0.25">
      <c r="A16" s="2">
        <v>5</v>
      </c>
      <c r="C16" s="1" t="s">
        <v>0</v>
      </c>
      <c r="E16" s="13">
        <f>SUM(E12:E15)</f>
        <v>4827.5738724699995</v>
      </c>
      <c r="F16" s="13">
        <f>SUM(F12:F15)-0.1</f>
        <v>4318.8532702191997</v>
      </c>
      <c r="G16" s="13">
        <f>SUM(G12:G15)</f>
        <v>-508.62060225079983</v>
      </c>
    </row>
    <row r="17" spans="1:3" ht="13.5" thickTop="1" x14ac:dyDescent="0.2"/>
    <row r="18" spans="1:3" x14ac:dyDescent="0.2">
      <c r="A18" s="10"/>
      <c r="B18" s="11"/>
      <c r="C18" s="11"/>
    </row>
    <row r="19" spans="1:3" x14ac:dyDescent="0.2">
      <c r="A19" s="12"/>
      <c r="B19" s="11"/>
      <c r="C19" s="11"/>
    </row>
  </sheetData>
  <pageMargins left="0.7" right="0.7" top="0.75" bottom="0.75" header="0.3" footer="0.3"/>
  <pageSetup orientation="portrait" r:id="rId1"/>
  <headerFooter>
    <oddHeader>&amp;R&amp;"Arial,Regular"&amp;10Filed: 2022-10-31
EB-2022-0200
Exhibit 3
Tab 1
Schedule 1
Attachment 1
Page 1 of 5</oddHeader>
  </headerFooter>
  <customProperties>
    <customPr name="EpmWorksheetKeyString_GUID" r:id="rId2"/>
  </customProperties>
  <ignoredErrors>
    <ignoredError sqref="F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54AD9-E44D-4F94-A06C-0873DA5CBB4E}">
  <dimension ref="A6:G19"/>
  <sheetViews>
    <sheetView view="pageLayout" zoomScaleNormal="100" workbookViewId="0">
      <selection activeCell="F16" sqref="F16"/>
    </sheetView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34.5703125" style="1" customWidth="1"/>
    <col min="4" max="4" width="1.28515625" style="1" customWidth="1"/>
    <col min="5" max="7" width="14" style="1" customWidth="1"/>
    <col min="8" max="16384" width="101.140625" style="1"/>
  </cols>
  <sheetData>
    <row r="6" spans="1:7" s="8" customFormat="1" x14ac:dyDescent="0.2">
      <c r="A6" s="9" t="s">
        <v>12</v>
      </c>
      <c r="B6" s="9"/>
      <c r="C6" s="9"/>
      <c r="D6" s="9"/>
      <c r="E6" s="9"/>
      <c r="F6" s="9"/>
      <c r="G6" s="9"/>
    </row>
    <row r="8" spans="1:7" s="6" customFormat="1" x14ac:dyDescent="0.2">
      <c r="E8" s="7">
        <v>2020</v>
      </c>
      <c r="F8" s="7">
        <v>2021</v>
      </c>
      <c r="G8" s="7"/>
    </row>
    <row r="9" spans="1:7" s="3" customFormat="1" ht="38.25" x14ac:dyDescent="0.2">
      <c r="A9" s="4" t="s">
        <v>24</v>
      </c>
      <c r="C9" s="5" t="s">
        <v>23</v>
      </c>
      <c r="E9" s="4" t="s">
        <v>9</v>
      </c>
      <c r="F9" s="4" t="s">
        <v>9</v>
      </c>
      <c r="G9" s="4" t="s">
        <v>11</v>
      </c>
    </row>
    <row r="10" spans="1:7" x14ac:dyDescent="0.2">
      <c r="E10" s="2" t="s">
        <v>7</v>
      </c>
      <c r="F10" s="2" t="s">
        <v>6</v>
      </c>
      <c r="G10" s="2" t="s">
        <v>5</v>
      </c>
    </row>
    <row r="12" spans="1:7" x14ac:dyDescent="0.2">
      <c r="A12" s="2">
        <v>1</v>
      </c>
      <c r="C12" s="1" t="s">
        <v>4</v>
      </c>
      <c r="E12" s="14">
        <v>4118.8</v>
      </c>
      <c r="F12" s="14">
        <v>4480.57</v>
      </c>
      <c r="G12" s="14">
        <f>F12-E12</f>
        <v>361.76999999999953</v>
      </c>
    </row>
    <row r="13" spans="1:7" x14ac:dyDescent="0.2">
      <c r="A13" s="2">
        <v>2</v>
      </c>
      <c r="C13" s="1" t="s">
        <v>3</v>
      </c>
      <c r="E13" s="14">
        <v>142.33000000000001</v>
      </c>
      <c r="F13" s="14">
        <v>142.59719171309609</v>
      </c>
      <c r="G13" s="14">
        <f>F13-E13</f>
        <v>0.26719171309608214</v>
      </c>
    </row>
    <row r="14" spans="1:7" x14ac:dyDescent="0.2">
      <c r="A14" s="2">
        <v>3</v>
      </c>
      <c r="C14" s="1" t="s">
        <v>2</v>
      </c>
      <c r="E14" s="14">
        <v>5.6295999999999999</v>
      </c>
      <c r="F14" s="14">
        <v>6.1304364092782482</v>
      </c>
      <c r="G14" s="14">
        <f>F14-E14</f>
        <v>0.50083640927824824</v>
      </c>
    </row>
    <row r="15" spans="1:7" x14ac:dyDescent="0.2">
      <c r="A15" s="2">
        <v>4</v>
      </c>
      <c r="C15" s="1" t="s">
        <v>1</v>
      </c>
      <c r="E15" s="14">
        <v>52.193670219200008</v>
      </c>
      <c r="F15" s="14">
        <v>49.9547933769</v>
      </c>
      <c r="G15" s="14">
        <f>F15-E15</f>
        <v>-2.2388768423000087</v>
      </c>
    </row>
    <row r="16" spans="1:7" ht="13.5" thickBot="1" x14ac:dyDescent="0.25">
      <c r="A16" s="2">
        <v>5</v>
      </c>
      <c r="C16" s="1" t="s">
        <v>0</v>
      </c>
      <c r="E16" s="13">
        <f>SUM(E12:E15)-0.1</f>
        <v>4318.8532702191997</v>
      </c>
      <c r="F16" s="13">
        <f>SUM(F12:F15)</f>
        <v>4679.2524214992745</v>
      </c>
      <c r="G16" s="13">
        <f>SUM(G12:G15)</f>
        <v>360.29915128007383</v>
      </c>
    </row>
    <row r="17" spans="1:3" ht="13.5" thickTop="1" x14ac:dyDescent="0.2"/>
    <row r="18" spans="1:3" x14ac:dyDescent="0.2">
      <c r="A18" s="10"/>
      <c r="B18" s="11"/>
      <c r="C18" s="11"/>
    </row>
    <row r="19" spans="1:3" x14ac:dyDescent="0.2">
      <c r="A19" s="12"/>
      <c r="B19" s="11"/>
      <c r="C19" s="11"/>
    </row>
  </sheetData>
  <pageMargins left="0.7" right="0.7" top="0.75" bottom="0.75" header="0.3" footer="0.3"/>
  <pageSetup orientation="portrait" r:id="rId1"/>
  <headerFooter>
    <oddHeader>&amp;R&amp;"Arial,Regular"&amp;10Filed: 2022-10-31
EB-2022-0200
Exhibit 3
Tab 1
Schedule 1
Attachment 1
Page 2 of 5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7BEB5-6D55-454F-ACA1-29E765C4D68F}">
  <dimension ref="A6:G19"/>
  <sheetViews>
    <sheetView view="pageLayout" zoomScaleNormal="100" workbookViewId="0">
      <selection activeCell="E16" sqref="E16"/>
    </sheetView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34.5703125" style="1" customWidth="1"/>
    <col min="4" max="4" width="1.28515625" style="1" customWidth="1"/>
    <col min="5" max="7" width="14" style="1" customWidth="1"/>
    <col min="8" max="16384" width="101.140625" style="1"/>
  </cols>
  <sheetData>
    <row r="6" spans="1:7" s="8" customFormat="1" x14ac:dyDescent="0.2">
      <c r="A6" s="9" t="s">
        <v>16</v>
      </c>
      <c r="B6" s="9"/>
      <c r="C6" s="9"/>
      <c r="D6" s="9"/>
      <c r="E6" s="9"/>
      <c r="F6" s="9"/>
      <c r="G6" s="9"/>
    </row>
    <row r="8" spans="1:7" s="6" customFormat="1" x14ac:dyDescent="0.2">
      <c r="E8" s="7">
        <v>2021</v>
      </c>
      <c r="F8" s="7">
        <v>2022</v>
      </c>
      <c r="G8" s="7"/>
    </row>
    <row r="9" spans="1:7" s="3" customFormat="1" ht="38.25" x14ac:dyDescent="0.2">
      <c r="A9" s="4" t="s">
        <v>24</v>
      </c>
      <c r="C9" s="5" t="s">
        <v>23</v>
      </c>
      <c r="E9" s="4" t="s">
        <v>9</v>
      </c>
      <c r="F9" s="4" t="s">
        <v>15</v>
      </c>
      <c r="G9" s="4" t="s">
        <v>14</v>
      </c>
    </row>
    <row r="10" spans="1:7" x14ac:dyDescent="0.2">
      <c r="E10" s="2" t="s">
        <v>7</v>
      </c>
      <c r="F10" s="2" t="s">
        <v>6</v>
      </c>
      <c r="G10" s="2" t="s">
        <v>5</v>
      </c>
    </row>
    <row r="11" spans="1:7" x14ac:dyDescent="0.2">
      <c r="E11" s="15"/>
      <c r="F11" s="15"/>
      <c r="G11" s="15"/>
    </row>
    <row r="12" spans="1:7" x14ac:dyDescent="0.2">
      <c r="A12" s="2">
        <v>1</v>
      </c>
      <c r="C12" s="1" t="s">
        <v>13</v>
      </c>
      <c r="E12" s="14">
        <v>4480.57</v>
      </c>
      <c r="F12" s="14">
        <v>4947.2261136265333</v>
      </c>
      <c r="G12" s="14">
        <f>F12-E12</f>
        <v>466.65611362653362</v>
      </c>
    </row>
    <row r="13" spans="1:7" x14ac:dyDescent="0.2">
      <c r="A13" s="2">
        <v>2</v>
      </c>
      <c r="C13" s="1" t="s">
        <v>3</v>
      </c>
      <c r="E13" s="14">
        <v>142.59719171309609</v>
      </c>
      <c r="F13" s="14">
        <v>142.14009452363749</v>
      </c>
      <c r="G13" s="14">
        <f>F13-E13</f>
        <v>-0.457097189458608</v>
      </c>
    </row>
    <row r="14" spans="1:7" x14ac:dyDescent="0.2">
      <c r="A14" s="2">
        <v>3</v>
      </c>
      <c r="C14" s="1" t="s">
        <v>2</v>
      </c>
      <c r="E14" s="14">
        <v>6.1304364092782482</v>
      </c>
      <c r="F14" s="14">
        <v>5.9560851649264492</v>
      </c>
      <c r="G14" s="14">
        <f>F14-E14</f>
        <v>-0.17435124435179894</v>
      </c>
    </row>
    <row r="15" spans="1:7" x14ac:dyDescent="0.2">
      <c r="A15" s="2">
        <v>4</v>
      </c>
      <c r="C15" s="1" t="s">
        <v>1</v>
      </c>
      <c r="E15" s="14">
        <v>49.9547933769</v>
      </c>
      <c r="F15" s="14">
        <v>59.960367654548506</v>
      </c>
      <c r="G15" s="14">
        <f>F15-E15</f>
        <v>10.005574277648506</v>
      </c>
    </row>
    <row r="16" spans="1:7" ht="13.5" thickBot="1" x14ac:dyDescent="0.25">
      <c r="A16" s="2">
        <v>5</v>
      </c>
      <c r="C16" s="1" t="s">
        <v>0</v>
      </c>
      <c r="E16" s="13">
        <f>SUM(E12:E15)</f>
        <v>4679.2524214992745</v>
      </c>
      <c r="F16" s="13">
        <f>SUM(F12:F15)</f>
        <v>5155.2826609696458</v>
      </c>
      <c r="G16" s="13">
        <f>SUM(G12:G15)</f>
        <v>476.03023947037173</v>
      </c>
    </row>
    <row r="17" spans="1:3" ht="13.5" thickTop="1" x14ac:dyDescent="0.2"/>
    <row r="18" spans="1:3" x14ac:dyDescent="0.2">
      <c r="A18" s="10"/>
      <c r="B18" s="11"/>
      <c r="C18" s="11"/>
    </row>
    <row r="19" spans="1:3" x14ac:dyDescent="0.2">
      <c r="A19" s="12"/>
      <c r="B19" s="11"/>
      <c r="C19" s="11"/>
    </row>
  </sheetData>
  <pageMargins left="0.7" right="0.7" top="0.75" bottom="0.75" header="0.3" footer="0.3"/>
  <pageSetup orientation="portrait" r:id="rId1"/>
  <headerFooter>
    <oddHeader>&amp;R&amp;"Arial,Regular"&amp;10Filed: 2022-10-31
EB-2022-0200
Exhibit 3
Tab 1
Schedule 1
Attachment 1
Page 3 of 5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078AF-52DC-4E10-881F-F32FD9EFBFB0}">
  <dimension ref="A6:H19"/>
  <sheetViews>
    <sheetView view="pageLayout" zoomScaleNormal="100" workbookViewId="0">
      <selection activeCell="E12" sqref="E12:G16"/>
    </sheetView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34.5703125" style="1" customWidth="1"/>
    <col min="4" max="4" width="1.28515625" style="1" customWidth="1"/>
    <col min="5" max="7" width="14" style="1" customWidth="1"/>
    <col min="8" max="8" width="5.42578125" style="1" customWidth="1"/>
    <col min="9" max="16384" width="101.140625" style="1"/>
  </cols>
  <sheetData>
    <row r="6" spans="1:8" s="8" customFormat="1" x14ac:dyDescent="0.2">
      <c r="A6" s="9" t="s">
        <v>19</v>
      </c>
      <c r="B6" s="9"/>
      <c r="C6" s="9"/>
      <c r="D6" s="9"/>
      <c r="E6" s="9"/>
      <c r="F6" s="9"/>
      <c r="G6" s="9"/>
    </row>
    <row r="8" spans="1:8" s="6" customFormat="1" x14ac:dyDescent="0.2">
      <c r="E8" s="7">
        <v>2022</v>
      </c>
      <c r="F8" s="7">
        <v>2023</v>
      </c>
      <c r="G8" s="7"/>
    </row>
    <row r="9" spans="1:8" s="3" customFormat="1" ht="38.25" x14ac:dyDescent="0.2">
      <c r="A9" s="4" t="s">
        <v>24</v>
      </c>
      <c r="C9" s="5" t="s">
        <v>23</v>
      </c>
      <c r="E9" s="4" t="s">
        <v>15</v>
      </c>
      <c r="F9" s="4" t="s">
        <v>18</v>
      </c>
      <c r="G9" s="4" t="s">
        <v>17</v>
      </c>
    </row>
    <row r="10" spans="1:8" x14ac:dyDescent="0.2">
      <c r="E10" s="2" t="s">
        <v>7</v>
      </c>
      <c r="F10" s="2" t="s">
        <v>6</v>
      </c>
      <c r="G10" s="2" t="s">
        <v>5</v>
      </c>
    </row>
    <row r="12" spans="1:8" x14ac:dyDescent="0.2">
      <c r="A12" s="2">
        <v>1</v>
      </c>
      <c r="C12" s="1" t="s">
        <v>13</v>
      </c>
      <c r="E12" s="16">
        <v>4947.2261136265333</v>
      </c>
      <c r="F12" s="16">
        <v>5664.54444703227</v>
      </c>
      <c r="G12" s="16">
        <f>F12-E12</f>
        <v>717.31833340573667</v>
      </c>
    </row>
    <row r="13" spans="1:8" x14ac:dyDescent="0.2">
      <c r="A13" s="2">
        <v>2</v>
      </c>
      <c r="C13" s="1" t="s">
        <v>3</v>
      </c>
      <c r="E13" s="16">
        <v>142.14009452363749</v>
      </c>
      <c r="F13" s="16">
        <f>'[1]Reg S&amp;T Revenue EGI'!$K$40/1000</f>
        <v>139.57442588578587</v>
      </c>
      <c r="G13" s="16">
        <f>F13-E13</f>
        <v>-2.5656686378516156</v>
      </c>
      <c r="H13" s="1" t="s">
        <v>25</v>
      </c>
    </row>
    <row r="14" spans="1:8" x14ac:dyDescent="0.2">
      <c r="A14" s="2">
        <v>3</v>
      </c>
      <c r="C14" s="1" t="s">
        <v>2</v>
      </c>
      <c r="E14" s="16">
        <v>5.9560851649264492</v>
      </c>
      <c r="F14" s="16">
        <v>5.9859878948681509</v>
      </c>
      <c r="G14" s="16">
        <f>F14-E14</f>
        <v>2.9902729941701622E-2</v>
      </c>
    </row>
    <row r="15" spans="1:8" x14ac:dyDescent="0.2">
      <c r="A15" s="2">
        <v>4</v>
      </c>
      <c r="C15" s="1" t="s">
        <v>1</v>
      </c>
      <c r="E15" s="16">
        <v>59.960367654548506</v>
      </c>
      <c r="F15" s="16">
        <v>63.235055146277404</v>
      </c>
      <c r="G15" s="16">
        <f>F15-E15</f>
        <v>3.2746874917288977</v>
      </c>
    </row>
    <row r="16" spans="1:8" ht="13.5" thickBot="1" x14ac:dyDescent="0.25">
      <c r="A16" s="2">
        <v>5</v>
      </c>
      <c r="C16" s="1" t="s">
        <v>0</v>
      </c>
      <c r="E16" s="17">
        <f>SUM(E12:E15)</f>
        <v>5155.2826609696458</v>
      </c>
      <c r="F16" s="17">
        <f>SUM(F12:F15)</f>
        <v>5873.3399159592018</v>
      </c>
      <c r="G16" s="17">
        <f>SUM(G12:G15)</f>
        <v>718.05725498955564</v>
      </c>
      <c r="H16" s="1" t="s">
        <v>25</v>
      </c>
    </row>
    <row r="17" spans="1:3" ht="13.5" thickTop="1" x14ac:dyDescent="0.2"/>
    <row r="18" spans="1:3" x14ac:dyDescent="0.2">
      <c r="A18" s="10"/>
      <c r="B18" s="11"/>
      <c r="C18" s="11"/>
    </row>
    <row r="19" spans="1:3" x14ac:dyDescent="0.2">
      <c r="A19" s="12"/>
      <c r="B19" s="11"/>
      <c r="C19" s="11"/>
    </row>
  </sheetData>
  <pageMargins left="0.7" right="0.7" top="0.75" bottom="0.75" header="0.3" footer="0.3"/>
  <pageSetup orientation="portrait" r:id="rId1"/>
  <headerFooter>
    <oddHeader xml:space="preserve">&amp;R&amp;"Arial,Regular"&amp;10Updated: 2023-03-08
EB-2022-0200
Exhibit 3
Tab 1
Schedule 1
Attachment 1
Page 4 of 5
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95545-6F93-4B4C-8C38-C23FA74339E6}">
  <dimension ref="A6:H19"/>
  <sheetViews>
    <sheetView tabSelected="1" view="pageLayout" zoomScaleNormal="100" workbookViewId="0">
      <selection activeCell="E12" sqref="E12:G16"/>
    </sheetView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34.5703125" style="1" customWidth="1"/>
    <col min="4" max="4" width="1.28515625" style="1" customWidth="1"/>
    <col min="5" max="7" width="14" style="1" customWidth="1"/>
    <col min="8" max="8" width="4.28515625" style="1" customWidth="1"/>
    <col min="9" max="16384" width="101.140625" style="1"/>
  </cols>
  <sheetData>
    <row r="6" spans="1:8" s="8" customFormat="1" x14ac:dyDescent="0.2">
      <c r="A6" s="9" t="s">
        <v>22</v>
      </c>
      <c r="B6" s="9"/>
      <c r="C6" s="9"/>
      <c r="D6" s="9"/>
      <c r="E6" s="9"/>
      <c r="F6" s="9"/>
      <c r="G6" s="9"/>
    </row>
    <row r="8" spans="1:8" s="6" customFormat="1" x14ac:dyDescent="0.2">
      <c r="E8" s="7">
        <v>2023</v>
      </c>
      <c r="F8" s="7">
        <v>2024</v>
      </c>
      <c r="G8" s="7"/>
    </row>
    <row r="9" spans="1:8" s="3" customFormat="1" ht="38.25" x14ac:dyDescent="0.2">
      <c r="A9" s="4" t="s">
        <v>24</v>
      </c>
      <c r="C9" s="5" t="s">
        <v>23</v>
      </c>
      <c r="E9" s="4" t="s">
        <v>18</v>
      </c>
      <c r="F9" s="4" t="s">
        <v>21</v>
      </c>
      <c r="G9" s="4" t="s">
        <v>20</v>
      </c>
    </row>
    <row r="10" spans="1:8" x14ac:dyDescent="0.2">
      <c r="E10" s="2" t="s">
        <v>7</v>
      </c>
      <c r="F10" s="2" t="s">
        <v>6</v>
      </c>
      <c r="G10" s="2" t="s">
        <v>5</v>
      </c>
    </row>
    <row r="12" spans="1:8" x14ac:dyDescent="0.2">
      <c r="A12" s="2">
        <v>1</v>
      </c>
      <c r="C12" s="1" t="s">
        <v>13</v>
      </c>
      <c r="E12" s="16">
        <v>5664.54444703227</v>
      </c>
      <c r="F12" s="16">
        <v>5851.6143559885477</v>
      </c>
      <c r="G12" s="16">
        <f>F12-E12</f>
        <v>187.06990895627769</v>
      </c>
    </row>
    <row r="13" spans="1:8" x14ac:dyDescent="0.2">
      <c r="A13" s="2">
        <v>2</v>
      </c>
      <c r="C13" s="1" t="s">
        <v>3</v>
      </c>
      <c r="E13" s="16">
        <v>139.57442588578587</v>
      </c>
      <c r="F13" s="16">
        <f>'[1]S&amp;T Rev Var Exp 23 24'!$F$40/1000</f>
        <v>164.72958665281999</v>
      </c>
      <c r="G13" s="16">
        <f>F13-E13</f>
        <v>25.155160767034118</v>
      </c>
      <c r="H13" s="1" t="s">
        <v>25</v>
      </c>
    </row>
    <row r="14" spans="1:8" x14ac:dyDescent="0.2">
      <c r="A14" s="2">
        <v>3</v>
      </c>
      <c r="C14" s="1" t="s">
        <v>2</v>
      </c>
      <c r="E14" s="16">
        <v>5.9859878948681509</v>
      </c>
      <c r="F14" s="16">
        <v>0</v>
      </c>
      <c r="G14" s="16">
        <f>F14-E14</f>
        <v>-5.9859878948681509</v>
      </c>
    </row>
    <row r="15" spans="1:8" x14ac:dyDescent="0.2">
      <c r="A15" s="2">
        <v>4</v>
      </c>
      <c r="C15" s="1" t="s">
        <v>1</v>
      </c>
      <c r="E15" s="16">
        <v>63.235055146277404</v>
      </c>
      <c r="F15" s="16">
        <v>64.279665700703774</v>
      </c>
      <c r="G15" s="16">
        <f>F15-E15</f>
        <v>1.0446105544263702</v>
      </c>
    </row>
    <row r="16" spans="1:8" ht="13.5" thickBot="1" x14ac:dyDescent="0.25">
      <c r="A16" s="2">
        <v>5</v>
      </c>
      <c r="C16" s="1" t="s">
        <v>0</v>
      </c>
      <c r="E16" s="17">
        <f>SUM(E12:E15)</f>
        <v>5873.3399159592018</v>
      </c>
      <c r="F16" s="17">
        <f>SUM(F12:F15)</f>
        <v>6080.6236083420717</v>
      </c>
      <c r="G16" s="17">
        <f>SUM(G12:G15)</f>
        <v>207.28369238287002</v>
      </c>
      <c r="H16" s="1" t="s">
        <v>25</v>
      </c>
    </row>
    <row r="17" spans="1:3" ht="13.5" thickTop="1" x14ac:dyDescent="0.2"/>
    <row r="18" spans="1:3" x14ac:dyDescent="0.2">
      <c r="A18" s="10"/>
      <c r="B18" s="11"/>
      <c r="C18" s="11"/>
    </row>
    <row r="19" spans="1:3" x14ac:dyDescent="0.2">
      <c r="A19" s="12"/>
      <c r="B19" s="11"/>
      <c r="C19" s="11"/>
    </row>
  </sheetData>
  <pageMargins left="0.7" right="0.7" top="0.75" bottom="0.75" header="0.3" footer="0.3"/>
  <pageSetup orientation="portrait" r:id="rId1"/>
  <headerFooter>
    <oddHeader>&amp;R&amp;"Arial,Regular"&amp;10Updated: 2023-03-08
EB-2022-0200
Exhibit 3
Tab 1
Schedule 1
Attachment 1
Page 5 of 5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Reg_x002e__x0020_Review_x0020_Due_x0020_Date xmlns="0e4c58a4-4156-4653-af30-d293e31e5ce5">2022-07-06T06:00:00+00:00</Reg_x002e__x0020_Review_x0020_Due_x0020_Date>
    <Finance_x0020_view xmlns="0e4c58a4-4156-4653-af30-d293e31e5ce5">Yes</Finance_x0020_view>
    <Accountable_x0020_Area xmlns="0e4c58a4-4156-4653-af30-d293e31e5ce5">Finance</Accountable_x0020_Area>
    <Formatting_x0020_Reqd xmlns="0e4c58a4-4156-4653-af30-d293e31e5ce5">false</Formatting_x0020_Reqd>
    <Status xmlns="0e4c58a4-4156-4653-af30-d293e31e5ce5">Update Complete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i:0#.w|egd\denomyj</DisplayName>
        <AccountId>19</AccountId>
        <AccountType/>
      </UserInfo>
      <UserInfo>
        <DisplayName>i:0#.w|gtna\jcrader</DisplayName>
        <AccountId>37</AccountId>
        <AccountType/>
      </UserInfo>
    </Regulatory_x0020_Leads>
    <Final_x0020_Draft_x0020_Due xmlns="0e4c58a4-4156-4653-af30-d293e31e5ce5">2022-07-29T06:00:00+00:00</Final_x0020_Draft_x0020_Due>
    <Exhibit_x002f_Tab_x002f_Schedule xmlns="0e4c58a4-4156-4653-af30-d293e31e5ce5">03.01.01</Exhibit_x002f_Tab_x002f_Schedule>
    <_x0031_st_x0020_Draft_x0020_SL_x0020_Review_x0020_Complete xmlns="0e4c58a4-4156-4653-af30-d293e31e5ce5">2022-07-15T06:00:00+00:00</_x0031_st_x0020_Draft_x0020_SL_x0020_Review_x0020_Complete>
    <Binder xmlns="0e4c58a4-4156-4653-af30-d293e31e5ce5">3</Binder>
    <Attachment xmlns="0e4c58a4-4156-4653-af30-d293e31e5ce5">1</Attachment>
    <Phase xmlns="0e4c58a4-4156-4653-af30-d293e31e5ce5">Phase 1</Phase>
    <Version_x0020_Comments xmlns="0e4c58a4-4156-4653-af30-d293e31e5ce5">COMPLETE</Version_x0020_Comments>
    <Executive_x0020_Review xmlns="0e4c58a4-4156-4653-af30-d293e31e5ce5">false</Executive_x0020_Review>
    <Legal_x0020_Team xmlns="0e4c58a4-4156-4653-af30-d293e31e5ce5">
      <UserInfo>
        <DisplayName>i:0#.w|external\stevensd</DisplayName>
        <AccountId>233</AccountId>
        <AccountType/>
      </UserInfo>
      <UserInfo>
        <DisplayName>i:0#.w|external\olearyd1</DisplayName>
        <AccountId>408</AccountId>
        <AccountType/>
      </UserInfo>
    </Legal_x0020_Team>
    <Witness xmlns="0e4c58a4-4156-4653-af30-d293e31e5ce5">
      <UserInfo>
        <DisplayName>i:0#.w|gtna\rmgoodr</DisplayName>
        <AccountId>54</AccountId>
        <AccountType/>
      </UserInfo>
    </Witness>
    <Folder xmlns="0e4c58a4-4156-4653-af30-d293e31e5ce5">Updated Evidence</Folder>
    <_x0031_st_x0020_Draft_x0020_Evidence_x0020_Due xmlns="0e4c58a4-4156-4653-af30-d293e31e5ce5">2022-06-10T06:00:00+00:00</_x0031_st_x0020_Draft_x0020_Evidence_x0020_Due>
    <Cust_x0020_Eng xmlns="0e4c58a4-4156-4653-af30-d293e31e5ce5">No</Cust_x0020_Eng>
    <_x0031_st_x0020_draft_x0020_ready_x0020_for_x0020_Regulatory xmlns="0e4c58a4-4156-4653-af30-d293e31e5ce5">2022-06-06T06:00:00+00:00</_x0031_st_x0020_draft_x0020_ready_x0020_for_x0020_Regulatory>
    <Final_x0020_Draft_x0020_Ready_x0020_for_x0020_SL_x0020_Review xmlns="0e4c58a4-4156-4653-af30-d293e31e5ce5">true</Final_x0020_Draft_x0020_Ready_x0020_for_x0020_SL_x0020_Review>
    <Final_x0020_Draft_x0020_Reg_x002f_1st_x0020_Level_x0020_Review_x0020_Due_x0020_Date xmlns="0e4c58a4-4156-4653-af30-d293e31e5ce5">2022-08-26T06:00:00+00:00</Final_x0020_Draft_x0020_Reg_x002f_1st_x0020_Level_x0020_Review_x0020_Due_x0020_Date>
    <Legal_x0020_Handoff_x0020_Date xmlns="0e4c58a4-4156-4653-af30-d293e31e5ce5">2022-09-09T06:00:00+00:00</Legal_x0020_Handoff_x0020_Date>
    <Legal_x0020_Session_x0020_Date xmlns="0e4c58a4-4156-4653-af30-d293e31e5ce5">2022-09-12T06:00:00+00:00</Legal_x0020_Session_x0020_Date>
    <xewa xmlns="0e4c58a4-4156-4653-af30-d293e31e5ce5">2022-09-19T06:00:00+00:00</xewa>
    <TM_x0020_Sign_x0020_Off xmlns="0e4c58a4-4156-4653-af30-d293e31e5ce5">2022-10-06T06:00:00+00:00</TM_x0020_Sign_x0020_Off>
    <Reg_x002f_Formatting_x0020_Sign_x0020_Off xmlns="0e4c58a4-4156-4653-af30-d293e31e5ce5">2022-10-14T06:00:00+00:00</Reg_x002f_Formatting_x0020_Sign_x0020_Off>
  </documentManagement>
</p:properties>
</file>

<file path=customXml/itemProps1.xml><?xml version="1.0" encoding="utf-8"?>
<ds:datastoreItem xmlns:ds="http://schemas.openxmlformats.org/officeDocument/2006/customXml" ds:itemID="{9B3200CC-4194-45A4-8D5D-F9E44A753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CCD0D8-E895-4872-9C55-B8A8D210DF60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ECBB11B9-D27F-40CD-A2D8-C7D6214601D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349B45A-DBC0-454B-B792-F211E5DE9D2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e4c58a4-4156-4653-af30-d293e31e5ce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Sheet1</vt:lpstr>
      <vt:lpstr>Sheet2</vt:lpstr>
      <vt:lpstr>Sheet3</vt:lpstr>
      <vt:lpstr>Sheet4</vt:lpstr>
      <vt:lpstr>Sheet5</vt:lpstr>
      <vt:lpstr>Sheet4!Print_Area</vt:lpstr>
      <vt:lpstr>Sheet5!Print_Area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Sheehan</dc:creator>
  <cp:lastModifiedBy>Angela Monforton</cp:lastModifiedBy>
  <cp:lastPrinted>2022-10-13T20:03:46Z</cp:lastPrinted>
  <dcterms:created xsi:type="dcterms:W3CDTF">2022-06-08T19:43:55Z</dcterms:created>
  <dcterms:modified xsi:type="dcterms:W3CDTF">2023-02-03T15:40:11Z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0x010100BA68BE8D2D1B4442B56E8613E5D4A5D4</vt:lpwstr>
  </property>
  <property fmtid="{D5CDD505-2E9C-101B-9397-08002B2CF9AE}" pid="3" name="MSIP_Label_b1a6f161-e42b-4c47-8f69-f6a81e023e2d_Enabled">
    <vt:lpwstr>true</vt:lpwstr>
  </property>
  <property fmtid="{D5CDD505-2E9C-101B-9397-08002B2CF9AE}" pid="4" name="MSIP_Label_b1a6f161-e42b-4c47-8f69-f6a81e023e2d_SetDate">
    <vt:lpwstr>2022-09-21T12:14:07Z</vt:lpwstr>
  </property>
  <property fmtid="{D5CDD505-2E9C-101B-9397-08002B2CF9AE}" pid="5" name="MSIP_Label_b1a6f161-e42b-4c47-8f69-f6a81e023e2d_Method">
    <vt:lpwstr>Standard</vt:lpwstr>
  </property>
  <property fmtid="{D5CDD505-2E9C-101B-9397-08002B2CF9AE}" pid="6" name="MSIP_Label_b1a6f161-e42b-4c47-8f69-f6a81e023e2d_Name">
    <vt:lpwstr>b1a6f161-e42b-4c47-8f69-f6a81e023e2d</vt:lpwstr>
  </property>
  <property fmtid="{D5CDD505-2E9C-101B-9397-08002B2CF9AE}" pid="7" name="MSIP_Label_b1a6f161-e42b-4c47-8f69-f6a81e023e2d_SiteId">
    <vt:lpwstr>271df5c2-953a-497b-93ad-7adf7a4b3cd7</vt:lpwstr>
  </property>
  <property fmtid="{D5CDD505-2E9C-101B-9397-08002B2CF9AE}" pid="8" name="MSIP_Label_b1a6f161-e42b-4c47-8f69-f6a81e023e2d_ActionId">
    <vt:lpwstr>6484596c-c03f-47e8-90be-3d43fcfa2055</vt:lpwstr>
  </property>
  <property fmtid="{D5CDD505-2E9C-101B-9397-08002B2CF9AE}" pid="9" name="MSIP_Label_b1a6f161-e42b-4c47-8f69-f6a81e023e2d_ContentBits">
    <vt:lpwstr>0</vt:lpwstr>
  </property>
</Properties>
</file>