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F7C6D7A0-3D92-4612-9379-6DC06EC2C628}" xr6:coauthVersionLast="47" xr6:coauthVersionMax="47" xr10:uidLastSave="{00000000-0000-0000-0000-000000000000}"/>
  <bookViews>
    <workbookView xWindow="-120" yWindow="-120" windowWidth="29040" windowHeight="15840" tabRatio="759" activeTab="4" xr2:uid="{E329DD8A-CCCA-45CF-A6D9-5218B8F0073B}"/>
  </bookViews>
  <sheets>
    <sheet name="Sheet1" sheetId="9" r:id="rId1"/>
    <sheet name="Sheet2" sheetId="10" r:id="rId2"/>
    <sheet name="Sheet3" sheetId="11" r:id="rId3"/>
    <sheet name="Sheet4" sheetId="12" r:id="rId4"/>
    <sheet name="Sheet5" sheetId="13" r:id="rId5"/>
  </sheets>
  <definedNames>
    <definedName name="_xlnm.Print_Area" localSheetId="3">Sheet4!$A$1:$H$41</definedName>
    <definedName name="_xlnm.Print_Area" localSheetId="4">Sheet5!$A$1:$H$41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3" l="1"/>
  <c r="E21" i="11"/>
  <c r="F21" i="9"/>
  <c r="E21" i="10"/>
  <c r="E41" i="10" s="1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F39" i="13"/>
  <c r="E39" i="13"/>
  <c r="G20" i="13"/>
  <c r="G19" i="13"/>
  <c r="G18" i="13"/>
  <c r="G17" i="13"/>
  <c r="G16" i="13"/>
  <c r="G15" i="13"/>
  <c r="G14" i="13"/>
  <c r="G21" i="13" s="1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F39" i="12"/>
  <c r="E39" i="12"/>
  <c r="E21" i="12"/>
  <c r="G20" i="12"/>
  <c r="G19" i="12"/>
  <c r="G18" i="12"/>
  <c r="G17" i="12"/>
  <c r="G16" i="12"/>
  <c r="G15" i="12"/>
  <c r="F21" i="12"/>
  <c r="G38" i="11"/>
  <c r="G37" i="11"/>
  <c r="G36" i="11"/>
  <c r="G35" i="11"/>
  <c r="G34" i="11"/>
  <c r="G33" i="11"/>
  <c r="F39" i="11"/>
  <c r="G31" i="11"/>
  <c r="G30" i="11"/>
  <c r="G29" i="11"/>
  <c r="G28" i="11"/>
  <c r="G27" i="11"/>
  <c r="G26" i="11"/>
  <c r="G25" i="11"/>
  <c r="E39" i="11"/>
  <c r="G20" i="11"/>
  <c r="G19" i="11"/>
  <c r="G18" i="11"/>
  <c r="G17" i="11"/>
  <c r="G16" i="11"/>
  <c r="G15" i="11"/>
  <c r="G14" i="11"/>
  <c r="G21" i="11" s="1"/>
  <c r="E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F39" i="10"/>
  <c r="G20" i="10"/>
  <c r="G19" i="10"/>
  <c r="G18" i="10"/>
  <c r="G17" i="10"/>
  <c r="G16" i="10"/>
  <c r="G15" i="10"/>
  <c r="G14" i="10"/>
  <c r="G21" i="10" s="1"/>
  <c r="F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E39" i="9"/>
  <c r="G20" i="9"/>
  <c r="G19" i="9"/>
  <c r="G18" i="9"/>
  <c r="G17" i="9"/>
  <c r="G16" i="9"/>
  <c r="G15" i="9"/>
  <c r="E21" i="9"/>
  <c r="E41" i="13" l="1"/>
  <c r="E41" i="11"/>
  <c r="E41" i="9"/>
  <c r="F41" i="9"/>
  <c r="F41" i="12"/>
  <c r="G39" i="9"/>
  <c r="E41" i="12"/>
  <c r="G39" i="13"/>
  <c r="F21" i="11"/>
  <c r="F41" i="11" s="1"/>
  <c r="G32" i="11"/>
  <c r="G39" i="11" s="1"/>
  <c r="F21" i="13"/>
  <c r="F41" i="13" s="1"/>
  <c r="G25" i="12"/>
  <c r="G39" i="12" s="1"/>
  <c r="F21" i="10"/>
  <c r="F41" i="10" s="1"/>
  <c r="G14" i="12"/>
  <c r="G21" i="12" s="1"/>
  <c r="G14" i="9"/>
  <c r="G21" i="9" s="1"/>
  <c r="G25" i="10"/>
  <c r="G39" i="10" s="1"/>
  <c r="G41" i="13" l="1"/>
  <c r="G41" i="12"/>
  <c r="G41" i="9"/>
  <c r="G41" i="10"/>
  <c r="G41" i="11"/>
</calcChain>
</file>

<file path=xl/sharedStrings.xml><?xml version="1.0" encoding="utf-8"?>
<sst xmlns="http://schemas.openxmlformats.org/spreadsheetml/2006/main" count="180" uniqueCount="44">
  <si>
    <t>Total Revenue Regulated Storage &amp; Transportation</t>
  </si>
  <si>
    <t>Total</t>
  </si>
  <si>
    <t>Regulated Transportation Services</t>
  </si>
  <si>
    <t>Regulated Storage Services</t>
  </si>
  <si>
    <t>(c) = (b-a)</t>
  </si>
  <si>
    <t>(b)</t>
  </si>
  <si>
    <t>(a)</t>
  </si>
  <si>
    <t>2020 Actual Over/(Under) 2019 Actual</t>
  </si>
  <si>
    <t>Actual</t>
  </si>
  <si>
    <t>Particulars ($ millions)</t>
  </si>
  <si>
    <t>Comparison of Utility Revenue from Regulated Storage &amp; Transportation - 2019 Actual &amp; 2020 Actual</t>
  </si>
  <si>
    <t>2021 Actual Over/(Under) 2020 Actual</t>
  </si>
  <si>
    <t>Comparison of Utility Revenue from Regulated Storage &amp; Transportation - 2020 Actual &amp; 2021 Actual</t>
  </si>
  <si>
    <t>2022 Estimate Over/(Under) 2021 Actual</t>
  </si>
  <si>
    <t>Estimate</t>
  </si>
  <si>
    <t>Comparison of Utility Revenue from Regulated Storage &amp; Transportation - 2021 Actual &amp; 2022 Estimate</t>
  </si>
  <si>
    <t>2023 Bridge Over/(Under) 2022 Estimate</t>
  </si>
  <si>
    <t>Bridge Year</t>
  </si>
  <si>
    <t>Comparison of Utility Revenue from Regulated Storage &amp; Transportation - 2022 Estimate &amp; 2023 Bridge Year</t>
  </si>
  <si>
    <t>2024 Test Over/(Under) 2023 Bridge</t>
  </si>
  <si>
    <t>Test Year</t>
  </si>
  <si>
    <t>Comparison of Utility Revenue from Regulated Storage &amp; Transportation - 2023 Bridge Year &amp; 2024 Test Year</t>
  </si>
  <si>
    <t>Rate 401: RNG Injection Service</t>
  </si>
  <si>
    <t>C1 Off-Peak Storage</t>
  </si>
  <si>
    <t>Supplemental Balancing Services</t>
  </si>
  <si>
    <t>Gas Loans</t>
  </si>
  <si>
    <t>C1 Short Term Firm Peak Storage</t>
  </si>
  <si>
    <t>Short Term Storage and Balancing Services Deferral</t>
  </si>
  <si>
    <t>Rate 325: Transmission, Compression, &amp; Storage</t>
  </si>
  <si>
    <t>Less: Elimination of charges between EGD and Union rate zones</t>
  </si>
  <si>
    <t>M12 Transportation</t>
  </si>
  <si>
    <t>M12-X Transportation</t>
  </si>
  <si>
    <t>C1 Long Term Transportation</t>
  </si>
  <si>
    <t>Rate 332: Gas Transmission</t>
  </si>
  <si>
    <t>C1 Short Term Transportation</t>
  </si>
  <si>
    <t>Gross Exchange Revenue</t>
  </si>
  <si>
    <t>Rate 331: Gas Transmission</t>
  </si>
  <si>
    <t>M13 Local Production</t>
  </si>
  <si>
    <t>M16 Transportation</t>
  </si>
  <si>
    <t>M17 Transportation</t>
  </si>
  <si>
    <t>S&amp;T:Transportation Carbon Facility Collection</t>
  </si>
  <si>
    <t>Other S&amp;T Revenue</t>
  </si>
  <si>
    <t>Line No.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</si>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</sst>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2" xfId="0" applyNumberFormat="1" applyFont="1" applyFill="1" applyBorder="1" applyAlignment="1">
      <alignment horizontal="center"/>
    </xf>
    <xf numFmtId="37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E5DE-6454-4378-A04C-C0A3C02F3C3B}">
  <dimension ref="A1:G45"/>
  <sheetViews>
    <sheetView view="pageLayout" zoomScaleNormal="100" workbookViewId="0">
      <selection activeCell="C19" sqref="C19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10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2019</v>
      </c>
      <c r="F8" s="10">
        <v>2020</v>
      </c>
      <c r="G8" s="10"/>
    </row>
    <row r="9" spans="1:7" s="6" customFormat="1" ht="38.25" x14ac:dyDescent="0.2">
      <c r="A9" s="8" t="s">
        <v>42</v>
      </c>
      <c r="C9" s="9" t="s">
        <v>9</v>
      </c>
      <c r="E9" s="8" t="s">
        <v>8</v>
      </c>
      <c r="F9" s="8" t="s">
        <v>8</v>
      </c>
      <c r="G9" s="8" t="s">
        <v>7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418</v>
      </c>
      <c r="F14" s="2">
        <v>1002.3</v>
      </c>
      <c r="G14" s="2">
        <f>F14-E14</f>
        <v>584.29999999999995</v>
      </c>
    </row>
    <row r="15" spans="1:7" x14ac:dyDescent="0.2">
      <c r="A15" s="3">
        <v>2</v>
      </c>
      <c r="C15" s="1" t="s">
        <v>24</v>
      </c>
      <c r="E15" s="2">
        <v>869</v>
      </c>
      <c r="F15" s="2">
        <v>1016.3</v>
      </c>
      <c r="G15" s="2">
        <f t="shared" ref="G15:G20" si="0">F15-E15</f>
        <v>147.29999999999995</v>
      </c>
    </row>
    <row r="16" spans="1:7" x14ac:dyDescent="0.2">
      <c r="A16" s="3">
        <v>3</v>
      </c>
      <c r="C16" s="1" t="s">
        <v>25</v>
      </c>
      <c r="E16" s="2">
        <v>2</v>
      </c>
      <c r="F16" s="2">
        <v>1</v>
      </c>
      <c r="G16" s="2">
        <f t="shared" si="0"/>
        <v>-1</v>
      </c>
    </row>
    <row r="17" spans="1:7" x14ac:dyDescent="0.2">
      <c r="A17" s="3">
        <v>4</v>
      </c>
      <c r="C17" s="1" t="s">
        <v>26</v>
      </c>
      <c r="E17" s="2">
        <v>2125</v>
      </c>
      <c r="F17" s="2">
        <v>2715</v>
      </c>
      <c r="G17" s="2">
        <f t="shared" si="0"/>
        <v>590</v>
      </c>
    </row>
    <row r="18" spans="1:7" x14ac:dyDescent="0.2">
      <c r="A18" s="3">
        <v>5</v>
      </c>
      <c r="C18" s="1" t="s">
        <v>27</v>
      </c>
      <c r="E18" s="2">
        <v>2630</v>
      </c>
      <c r="F18" s="2">
        <v>907</v>
      </c>
      <c r="G18" s="2">
        <f t="shared" si="0"/>
        <v>-1723</v>
      </c>
    </row>
    <row r="19" spans="1:7" x14ac:dyDescent="0.2">
      <c r="A19" s="3">
        <v>6</v>
      </c>
      <c r="C19" s="1" t="s">
        <v>28</v>
      </c>
      <c r="E19" s="2">
        <v>2114</v>
      </c>
      <c r="F19" s="2">
        <v>1988</v>
      </c>
      <c r="G19" s="2">
        <f t="shared" si="0"/>
        <v>-126</v>
      </c>
    </row>
    <row r="20" spans="1:7" ht="25.5" x14ac:dyDescent="0.2">
      <c r="A20" s="3">
        <v>7</v>
      </c>
      <c r="C20" s="6" t="s">
        <v>29</v>
      </c>
      <c r="E20" s="2">
        <v>-2162</v>
      </c>
      <c r="F20" s="2">
        <v>-2000</v>
      </c>
      <c r="G20" s="2">
        <f t="shared" si="0"/>
        <v>162</v>
      </c>
    </row>
    <row r="21" spans="1:7" x14ac:dyDescent="0.2">
      <c r="A21" s="3">
        <v>8</v>
      </c>
      <c r="C21" s="1" t="s">
        <v>1</v>
      </c>
      <c r="E21" s="5">
        <f>SUM(E14:E20)</f>
        <v>5996</v>
      </c>
      <c r="F21" s="5">
        <f>SUM(F14:F20)</f>
        <v>5629.6</v>
      </c>
      <c r="G21" s="5">
        <f>SUM(G14:G20)</f>
        <v>-366.40000000000009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198610</v>
      </c>
      <c r="F25" s="2">
        <v>206677</v>
      </c>
      <c r="G25" s="2">
        <f>F25-E25</f>
        <v>8067</v>
      </c>
    </row>
    <row r="26" spans="1:7" x14ac:dyDescent="0.2">
      <c r="A26" s="3">
        <v>10</v>
      </c>
      <c r="C26" s="1" t="s">
        <v>31</v>
      </c>
      <c r="E26" s="2">
        <v>21314</v>
      </c>
      <c r="F26" s="2">
        <v>21335</v>
      </c>
      <c r="G26" s="2">
        <f t="shared" ref="G26:G38" si="1">F26-E26</f>
        <v>21</v>
      </c>
    </row>
    <row r="27" spans="1:7" x14ac:dyDescent="0.2">
      <c r="A27" s="3">
        <v>11</v>
      </c>
      <c r="C27" s="1" t="s">
        <v>32</v>
      </c>
      <c r="E27" s="2">
        <v>22002</v>
      </c>
      <c r="F27" s="2">
        <v>20882</v>
      </c>
      <c r="G27" s="2">
        <f t="shared" si="1"/>
        <v>-1120</v>
      </c>
    </row>
    <row r="28" spans="1:7" x14ac:dyDescent="0.2">
      <c r="A28" s="3">
        <v>12</v>
      </c>
      <c r="C28" s="1" t="s">
        <v>33</v>
      </c>
      <c r="E28" s="2">
        <v>17440</v>
      </c>
      <c r="F28" s="2">
        <v>17804</v>
      </c>
      <c r="G28" s="2">
        <f t="shared" si="1"/>
        <v>364</v>
      </c>
    </row>
    <row r="29" spans="1:7" x14ac:dyDescent="0.2">
      <c r="A29" s="3">
        <v>13</v>
      </c>
      <c r="C29" s="1" t="s">
        <v>34</v>
      </c>
      <c r="E29" s="2">
        <v>9076</v>
      </c>
      <c r="F29" s="2">
        <v>5698</v>
      </c>
      <c r="G29" s="2">
        <f t="shared" si="1"/>
        <v>-3378</v>
      </c>
    </row>
    <row r="30" spans="1:7" x14ac:dyDescent="0.2">
      <c r="A30" s="3">
        <v>14</v>
      </c>
      <c r="C30" s="1" t="s">
        <v>35</v>
      </c>
      <c r="E30" s="2">
        <v>2279</v>
      </c>
      <c r="F30" s="2">
        <v>999</v>
      </c>
      <c r="G30" s="2">
        <f t="shared" si="1"/>
        <v>-1280</v>
      </c>
    </row>
    <row r="31" spans="1:7" x14ac:dyDescent="0.2">
      <c r="A31" s="3">
        <v>15</v>
      </c>
      <c r="C31" s="1" t="s">
        <v>36</v>
      </c>
      <c r="E31" s="2">
        <v>76</v>
      </c>
      <c r="F31" s="2">
        <v>259</v>
      </c>
      <c r="G31" s="2">
        <f t="shared" si="1"/>
        <v>183</v>
      </c>
    </row>
    <row r="32" spans="1:7" x14ac:dyDescent="0.2">
      <c r="A32" s="3">
        <v>16</v>
      </c>
      <c r="C32" s="1" t="s">
        <v>22</v>
      </c>
      <c r="E32" s="2">
        <v>0</v>
      </c>
      <c r="F32" s="2">
        <v>0</v>
      </c>
      <c r="G32" s="2">
        <f t="shared" si="1"/>
        <v>0</v>
      </c>
    </row>
    <row r="33" spans="1:7" x14ac:dyDescent="0.2">
      <c r="A33" s="3">
        <v>17</v>
      </c>
      <c r="C33" s="1" t="s">
        <v>37</v>
      </c>
      <c r="E33" s="2">
        <v>195</v>
      </c>
      <c r="F33" s="2">
        <v>122</v>
      </c>
      <c r="G33" s="2">
        <f t="shared" si="1"/>
        <v>-73</v>
      </c>
    </row>
    <row r="34" spans="1:7" x14ac:dyDescent="0.2">
      <c r="A34" s="3">
        <v>18</v>
      </c>
      <c r="C34" s="1" t="s">
        <v>38</v>
      </c>
      <c r="E34" s="2">
        <v>1002</v>
      </c>
      <c r="F34" s="2">
        <v>1089</v>
      </c>
      <c r="G34" s="2">
        <f t="shared" si="1"/>
        <v>87</v>
      </c>
    </row>
    <row r="35" spans="1:7" x14ac:dyDescent="0.2">
      <c r="A35" s="3">
        <v>19</v>
      </c>
      <c r="C35" s="1" t="s">
        <v>39</v>
      </c>
      <c r="E35" s="2">
        <v>0</v>
      </c>
      <c r="F35" s="2">
        <v>109</v>
      </c>
      <c r="G35" s="2">
        <f t="shared" si="1"/>
        <v>109</v>
      </c>
    </row>
    <row r="36" spans="1:7" x14ac:dyDescent="0.2">
      <c r="A36" s="3">
        <v>20</v>
      </c>
      <c r="C36" s="1" t="s">
        <v>40</v>
      </c>
      <c r="E36" s="2">
        <v>758</v>
      </c>
      <c r="F36" s="2">
        <v>1931</v>
      </c>
      <c r="G36" s="2">
        <f t="shared" si="1"/>
        <v>1173</v>
      </c>
    </row>
    <row r="37" spans="1:7" x14ac:dyDescent="0.2">
      <c r="A37" s="3">
        <v>21</v>
      </c>
      <c r="C37" s="1" t="s">
        <v>41</v>
      </c>
      <c r="E37" s="2">
        <v>1501</v>
      </c>
      <c r="F37" s="2">
        <v>1580</v>
      </c>
      <c r="G37" s="2">
        <f t="shared" si="1"/>
        <v>79</v>
      </c>
    </row>
    <row r="38" spans="1:7" ht="25.5" x14ac:dyDescent="0.2">
      <c r="A38" s="3">
        <v>22</v>
      </c>
      <c r="C38" s="6" t="s">
        <v>29</v>
      </c>
      <c r="E38" s="2">
        <v>-132009</v>
      </c>
      <c r="F38" s="2">
        <v>-136155</v>
      </c>
      <c r="G38" s="2">
        <f t="shared" si="1"/>
        <v>-4146</v>
      </c>
    </row>
    <row r="39" spans="1:7" x14ac:dyDescent="0.2">
      <c r="A39" s="3">
        <v>23</v>
      </c>
      <c r="C39" s="1" t="s">
        <v>1</v>
      </c>
      <c r="E39" s="5">
        <f>SUM(E25:E38)</f>
        <v>142244</v>
      </c>
      <c r="F39" s="5">
        <f>SUM(F25:F38)</f>
        <v>142330</v>
      </c>
      <c r="G39" s="5">
        <f>SUM(G25:G38)</f>
        <v>86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148240</v>
      </c>
      <c r="F41" s="4">
        <f>F21+F39</f>
        <v>147959.6</v>
      </c>
      <c r="G41" s="4">
        <f>G21+G39</f>
        <v>-280.40000000000009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  <row r="45" spans="1:7" x14ac:dyDescent="0.2">
      <c r="A45" s="3"/>
      <c r="E45" s="2"/>
      <c r="F45" s="2"/>
      <c r="G45" s="2"/>
    </row>
  </sheetData>
  <pageMargins left="0.7" right="0.7" top="0.75" bottom="0.75" header="0.3" footer="0.3"/>
  <pageSetup orientation="portrait" r:id="rId1"/>
  <headerFooter>
    <oddHeader xml:space="preserve">&amp;R&amp;"Arial,Regular"&amp;10Filed: 2022-10-31
EB-2022-0200
Exhibit 3
Tab 4
Schedule 1
Attachment 2
Page 1 of 5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994E-BDF5-4F34-A3FF-1E6F3E5F0F98}">
  <dimension ref="A1:G44"/>
  <sheetViews>
    <sheetView view="pageLayout" zoomScaleNormal="100" workbookViewId="0">
      <selection activeCell="C31" sqref="C31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12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2020</v>
      </c>
      <c r="F8" s="10">
        <v>2021</v>
      </c>
      <c r="G8" s="10"/>
    </row>
    <row r="9" spans="1:7" s="6" customFormat="1" ht="38.25" x14ac:dyDescent="0.2">
      <c r="A9" s="8" t="s">
        <v>42</v>
      </c>
      <c r="C9" s="9" t="s">
        <v>9</v>
      </c>
      <c r="E9" s="8" t="s">
        <v>8</v>
      </c>
      <c r="F9" s="8" t="s">
        <v>8</v>
      </c>
      <c r="G9" s="8" t="s">
        <v>11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1002.3</v>
      </c>
      <c r="F14" s="2">
        <v>433.0894415749998</v>
      </c>
      <c r="G14" s="2">
        <f>F14-E14</f>
        <v>-569.21055842500016</v>
      </c>
    </row>
    <row r="15" spans="1:7" x14ac:dyDescent="0.2">
      <c r="A15" s="3">
        <v>2</v>
      </c>
      <c r="C15" s="1" t="s">
        <v>24</v>
      </c>
      <c r="E15" s="2">
        <v>1016.3</v>
      </c>
      <c r="F15" s="2">
        <v>640.27319409124823</v>
      </c>
      <c r="G15" s="2">
        <f t="shared" ref="G15:G20" si="0">F15-E15</f>
        <v>-376.02680590875173</v>
      </c>
    </row>
    <row r="16" spans="1:7" x14ac:dyDescent="0.2">
      <c r="A16" s="3">
        <v>3</v>
      </c>
      <c r="C16" s="1" t="s">
        <v>25</v>
      </c>
      <c r="E16" s="2">
        <v>1</v>
      </c>
      <c r="F16" s="2">
        <v>1.2702861410005919</v>
      </c>
      <c r="G16" s="2">
        <f t="shared" si="0"/>
        <v>0.2702861410005919</v>
      </c>
    </row>
    <row r="17" spans="1:7" x14ac:dyDescent="0.2">
      <c r="A17" s="3">
        <v>4</v>
      </c>
      <c r="C17" s="1" t="s">
        <v>26</v>
      </c>
      <c r="E17" s="2">
        <v>2715</v>
      </c>
      <c r="F17" s="2">
        <v>1535.5428374709998</v>
      </c>
      <c r="G17" s="2">
        <f t="shared" si="0"/>
        <v>-1179.4571625290002</v>
      </c>
    </row>
    <row r="18" spans="1:7" x14ac:dyDescent="0.2">
      <c r="A18" s="3">
        <v>5</v>
      </c>
      <c r="C18" s="1" t="s">
        <v>27</v>
      </c>
      <c r="E18" s="2">
        <v>907</v>
      </c>
      <c r="F18" s="2">
        <v>3576.9039000000002</v>
      </c>
      <c r="G18" s="2">
        <f t="shared" si="0"/>
        <v>2669.9039000000002</v>
      </c>
    </row>
    <row r="19" spans="1:7" x14ac:dyDescent="0.2">
      <c r="A19" s="3">
        <v>6</v>
      </c>
      <c r="C19" s="1" t="s">
        <v>28</v>
      </c>
      <c r="E19" s="2">
        <v>1988</v>
      </c>
      <c r="F19" s="2">
        <v>2169.2531199999994</v>
      </c>
      <c r="G19" s="2">
        <f t="shared" si="0"/>
        <v>181.2531199999994</v>
      </c>
    </row>
    <row r="20" spans="1:7" ht="25.5" x14ac:dyDescent="0.2">
      <c r="A20" s="3">
        <v>7</v>
      </c>
      <c r="C20" s="6" t="s">
        <v>29</v>
      </c>
      <c r="E20" s="2">
        <v>-2000</v>
      </c>
      <c r="F20" s="2">
        <v>-2225.896369999999</v>
      </c>
      <c r="G20" s="2">
        <f t="shared" si="0"/>
        <v>-225.89636999999902</v>
      </c>
    </row>
    <row r="21" spans="1:7" x14ac:dyDescent="0.2">
      <c r="A21" s="3">
        <v>8</v>
      </c>
      <c r="C21" s="1" t="s">
        <v>1</v>
      </c>
      <c r="E21" s="5">
        <f>SUM(E14:E20)</f>
        <v>5629.6</v>
      </c>
      <c r="F21" s="5">
        <f>SUM(F14:F20)</f>
        <v>6130.4364092782489</v>
      </c>
      <c r="G21" s="5">
        <f>SUM(G14:G20)</f>
        <v>500.83640927824899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206677</v>
      </c>
      <c r="F25" s="2">
        <v>206637.23876999912</v>
      </c>
      <c r="G25" s="2">
        <f>F25-E25</f>
        <v>-39.761230000876822</v>
      </c>
    </row>
    <row r="26" spans="1:7" x14ac:dyDescent="0.2">
      <c r="A26" s="3">
        <v>10</v>
      </c>
      <c r="C26" s="1" t="s">
        <v>31</v>
      </c>
      <c r="E26" s="2">
        <v>21335</v>
      </c>
      <c r="F26" s="2">
        <v>21527.15796</v>
      </c>
      <c r="G26" s="2">
        <f t="shared" ref="G26:G38" si="1">F26-E26</f>
        <v>192.15796000000046</v>
      </c>
    </row>
    <row r="27" spans="1:7" x14ac:dyDescent="0.2">
      <c r="A27" s="3">
        <v>11</v>
      </c>
      <c r="C27" s="1" t="s">
        <v>32</v>
      </c>
      <c r="E27" s="2">
        <v>20882</v>
      </c>
      <c r="F27" s="2">
        <v>19934.139029999958</v>
      </c>
      <c r="G27" s="2">
        <f t="shared" si="1"/>
        <v>-947.86097000004156</v>
      </c>
    </row>
    <row r="28" spans="1:7" x14ac:dyDescent="0.2">
      <c r="A28" s="3">
        <v>12</v>
      </c>
      <c r="C28" s="1" t="s">
        <v>33</v>
      </c>
      <c r="E28" s="2">
        <v>17804</v>
      </c>
      <c r="F28" s="2">
        <v>18106.560000000001</v>
      </c>
      <c r="G28" s="2">
        <f t="shared" si="1"/>
        <v>302.56000000000131</v>
      </c>
    </row>
    <row r="29" spans="1:7" x14ac:dyDescent="0.2">
      <c r="A29" s="3">
        <v>13</v>
      </c>
      <c r="C29" s="1" t="s">
        <v>34</v>
      </c>
      <c r="E29" s="2">
        <v>5698</v>
      </c>
      <c r="F29" s="2">
        <v>7226.4396890963299</v>
      </c>
      <c r="G29" s="2">
        <f t="shared" si="1"/>
        <v>1528.4396890963299</v>
      </c>
    </row>
    <row r="30" spans="1:7" x14ac:dyDescent="0.2">
      <c r="A30" s="3">
        <v>14</v>
      </c>
      <c r="C30" s="1" t="s">
        <v>35</v>
      </c>
      <c r="E30" s="2">
        <v>999</v>
      </c>
      <c r="F30" s="2">
        <v>1728.7616399999999</v>
      </c>
      <c r="G30" s="2">
        <f t="shared" si="1"/>
        <v>729.76163999999994</v>
      </c>
    </row>
    <row r="31" spans="1:7" x14ac:dyDescent="0.2">
      <c r="A31" s="3">
        <v>15</v>
      </c>
      <c r="C31" s="1" t="s">
        <v>36</v>
      </c>
      <c r="E31" s="2">
        <v>259</v>
      </c>
      <c r="F31" s="2">
        <v>165.36964</v>
      </c>
      <c r="G31" s="2">
        <f t="shared" si="1"/>
        <v>-93.630359999999996</v>
      </c>
    </row>
    <row r="32" spans="1:7" x14ac:dyDescent="0.2">
      <c r="A32" s="3">
        <v>16</v>
      </c>
      <c r="C32" s="1" t="s">
        <v>22</v>
      </c>
      <c r="E32" s="2">
        <v>0</v>
      </c>
      <c r="F32" s="2">
        <v>0</v>
      </c>
      <c r="G32" s="2">
        <f t="shared" si="1"/>
        <v>0</v>
      </c>
    </row>
    <row r="33" spans="1:7" x14ac:dyDescent="0.2">
      <c r="A33" s="3">
        <v>17</v>
      </c>
      <c r="C33" s="1" t="s">
        <v>37</v>
      </c>
      <c r="E33" s="2">
        <v>122</v>
      </c>
      <c r="F33" s="2">
        <v>157.37630000000001</v>
      </c>
      <c r="G33" s="2">
        <f t="shared" si="1"/>
        <v>35.376300000000015</v>
      </c>
    </row>
    <row r="34" spans="1:7" x14ac:dyDescent="0.2">
      <c r="A34" s="3">
        <v>18</v>
      </c>
      <c r="C34" s="1" t="s">
        <v>38</v>
      </c>
      <c r="E34" s="2">
        <v>1089</v>
      </c>
      <c r="F34" s="2">
        <v>926.01412399999992</v>
      </c>
      <c r="G34" s="2">
        <f t="shared" si="1"/>
        <v>-162.98587600000008</v>
      </c>
    </row>
    <row r="35" spans="1:7" x14ac:dyDescent="0.2">
      <c r="A35" s="3">
        <v>19</v>
      </c>
      <c r="C35" s="1" t="s">
        <v>39</v>
      </c>
      <c r="E35" s="2">
        <v>109</v>
      </c>
      <c r="F35" s="2">
        <v>545.04988000000003</v>
      </c>
      <c r="G35" s="2">
        <f t="shared" si="1"/>
        <v>436.04988000000003</v>
      </c>
    </row>
    <row r="36" spans="1:7" x14ac:dyDescent="0.2">
      <c r="A36" s="3">
        <v>20</v>
      </c>
      <c r="C36" s="1" t="s">
        <v>40</v>
      </c>
      <c r="E36" s="2">
        <v>1931</v>
      </c>
      <c r="F36" s="2">
        <v>2692.4791700015398</v>
      </c>
      <c r="G36" s="2">
        <f t="shared" si="1"/>
        <v>761.47917000153984</v>
      </c>
    </row>
    <row r="37" spans="1:7" x14ac:dyDescent="0.2">
      <c r="A37" s="3">
        <v>21</v>
      </c>
      <c r="C37" s="1" t="s">
        <v>41</v>
      </c>
      <c r="E37" s="2">
        <v>1580</v>
      </c>
      <c r="F37" s="2">
        <v>1439.9093899990899</v>
      </c>
      <c r="G37" s="2">
        <f t="shared" si="1"/>
        <v>-140.09061000091015</v>
      </c>
    </row>
    <row r="38" spans="1:7" ht="25.5" x14ac:dyDescent="0.2">
      <c r="A38" s="3">
        <v>22</v>
      </c>
      <c r="C38" s="6" t="s">
        <v>29</v>
      </c>
      <c r="E38" s="2">
        <v>-136155</v>
      </c>
      <c r="F38" s="2">
        <v>-138489.30387999999</v>
      </c>
      <c r="G38" s="2">
        <f t="shared" si="1"/>
        <v>-2334.3038799999922</v>
      </c>
    </row>
    <row r="39" spans="1:7" x14ac:dyDescent="0.2">
      <c r="A39" s="3">
        <v>23</v>
      </c>
      <c r="C39" s="1" t="s">
        <v>1</v>
      </c>
      <c r="E39" s="5">
        <f>SUM(E25:E38)</f>
        <v>142330</v>
      </c>
      <c r="F39" s="5">
        <f>SUM(F25:F38)</f>
        <v>142597.19171309608</v>
      </c>
      <c r="G39" s="5">
        <f>SUM(G25:G38)</f>
        <v>267.19171309605053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147959.6</v>
      </c>
      <c r="F41" s="4">
        <f>F21+F39</f>
        <v>148727.62812237433</v>
      </c>
      <c r="G41" s="4">
        <f>G21+G39</f>
        <v>768.02812237429953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4
Schedule 1
Attachment 2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7D24-63AC-4C4F-82D5-0F4FFEB71132}">
  <dimension ref="A1:G44"/>
  <sheetViews>
    <sheetView view="pageLayout" zoomScaleNormal="100" workbookViewId="0">
      <selection activeCell="C38" sqref="C38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16384" width="101.140625" style="1"/>
  </cols>
  <sheetData>
    <row r="1" spans="1:7" x14ac:dyDescent="0.2">
      <c r="A1" s="13"/>
    </row>
    <row r="6" spans="1:7" s="11" customFormat="1" x14ac:dyDescent="0.2">
      <c r="A6" s="12" t="s">
        <v>15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2021</v>
      </c>
      <c r="F8" s="10">
        <v>2022</v>
      </c>
      <c r="G8" s="10"/>
    </row>
    <row r="9" spans="1:7" s="6" customFormat="1" ht="38.1" customHeight="1" x14ac:dyDescent="0.2">
      <c r="A9" s="8" t="s">
        <v>42</v>
      </c>
      <c r="C9" s="9" t="s">
        <v>9</v>
      </c>
      <c r="E9" s="8" t="s">
        <v>8</v>
      </c>
      <c r="F9" s="8" t="s">
        <v>14</v>
      </c>
      <c r="G9" s="8" t="s">
        <v>13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433.0894415749998</v>
      </c>
      <c r="F14" s="2">
        <v>652.42501400165008</v>
      </c>
      <c r="G14" s="2">
        <f>F14-E14</f>
        <v>219.33557242665029</v>
      </c>
    </row>
    <row r="15" spans="1:7" x14ac:dyDescent="0.2">
      <c r="A15" s="3">
        <v>2</v>
      </c>
      <c r="C15" s="1" t="s">
        <v>24</v>
      </c>
      <c r="E15" s="2">
        <v>640.27319409124823</v>
      </c>
      <c r="F15" s="2">
        <v>824.48440524912996</v>
      </c>
      <c r="G15" s="2">
        <f t="shared" ref="G15:G20" si="0">F15-E15</f>
        <v>184.21121115788173</v>
      </c>
    </row>
    <row r="16" spans="1:7" x14ac:dyDescent="0.2">
      <c r="A16" s="3">
        <v>3</v>
      </c>
      <c r="C16" s="1" t="s">
        <v>25</v>
      </c>
      <c r="E16" s="2">
        <v>1.2702861410005919</v>
      </c>
      <c r="F16" s="2">
        <v>-0.60072907000019204</v>
      </c>
      <c r="G16" s="2">
        <f t="shared" si="0"/>
        <v>-1.8710152110007838</v>
      </c>
    </row>
    <row r="17" spans="1:7" x14ac:dyDescent="0.2">
      <c r="A17" s="3">
        <v>4</v>
      </c>
      <c r="C17" s="1" t="s">
        <v>26</v>
      </c>
      <c r="E17" s="2">
        <v>1535.5428374709998</v>
      </c>
      <c r="F17" s="2">
        <v>2042.57680474567</v>
      </c>
      <c r="G17" s="2">
        <f t="shared" si="0"/>
        <v>507.0339672746702</v>
      </c>
    </row>
    <row r="18" spans="1:7" x14ac:dyDescent="0.2">
      <c r="A18" s="3">
        <v>5</v>
      </c>
      <c r="C18" s="1" t="s">
        <v>27</v>
      </c>
      <c r="E18" s="2">
        <v>3576.9039000000002</v>
      </c>
      <c r="F18" s="2">
        <v>2448.6945000000001</v>
      </c>
      <c r="G18" s="2">
        <f t="shared" si="0"/>
        <v>-1128.2094000000002</v>
      </c>
    </row>
    <row r="19" spans="1:7" x14ac:dyDescent="0.2">
      <c r="A19" s="3">
        <v>6</v>
      </c>
      <c r="C19" s="1" t="s">
        <v>28</v>
      </c>
      <c r="E19" s="2">
        <v>2169.2531199999994</v>
      </c>
      <c r="F19" s="2">
        <v>2184.6661853599999</v>
      </c>
      <c r="G19" s="2">
        <f t="shared" si="0"/>
        <v>15.413065360000473</v>
      </c>
    </row>
    <row r="20" spans="1:7" ht="25.5" x14ac:dyDescent="0.2">
      <c r="A20" s="3">
        <v>7</v>
      </c>
      <c r="C20" s="6" t="s">
        <v>29</v>
      </c>
      <c r="E20" s="2">
        <v>-2225.896369999999</v>
      </c>
      <c r="F20" s="2">
        <v>-2196.16101536</v>
      </c>
      <c r="G20" s="2">
        <f t="shared" si="0"/>
        <v>29.735354639999059</v>
      </c>
    </row>
    <row r="21" spans="1:7" x14ac:dyDescent="0.2">
      <c r="A21" s="3">
        <v>8</v>
      </c>
      <c r="C21" s="1" t="s">
        <v>1</v>
      </c>
      <c r="E21" s="5">
        <f>SUM(E14:E20)</f>
        <v>6130.4364092782489</v>
      </c>
      <c r="F21" s="5">
        <f>SUM(F14:F20)</f>
        <v>5956.0851649264496</v>
      </c>
      <c r="G21" s="5">
        <f>SUM(G14:G20)</f>
        <v>-174.35124435179921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206637.23876999912</v>
      </c>
      <c r="F25" s="2">
        <v>214178.22203281071</v>
      </c>
      <c r="G25" s="2">
        <f>F25-E25</f>
        <v>7540.9832628115837</v>
      </c>
    </row>
    <row r="26" spans="1:7" x14ac:dyDescent="0.2">
      <c r="A26" s="3">
        <v>10</v>
      </c>
      <c r="C26" s="1" t="s">
        <v>31</v>
      </c>
      <c r="E26" s="2">
        <v>21527.15796</v>
      </c>
      <c r="F26" s="2">
        <v>19329.238079999999</v>
      </c>
      <c r="G26" s="2">
        <f t="shared" ref="G26:G38" si="1">F26-E26</f>
        <v>-2197.9198800000013</v>
      </c>
    </row>
    <row r="27" spans="1:7" x14ac:dyDescent="0.2">
      <c r="A27" s="3">
        <v>11</v>
      </c>
      <c r="C27" s="1" t="s">
        <v>32</v>
      </c>
      <c r="E27" s="2">
        <v>19934.139029999958</v>
      </c>
      <c r="F27" s="2">
        <v>20922.186726699958</v>
      </c>
      <c r="G27" s="2">
        <f t="shared" si="1"/>
        <v>988.04769669999951</v>
      </c>
    </row>
    <row r="28" spans="1:7" x14ac:dyDescent="0.2">
      <c r="A28" s="3">
        <v>12</v>
      </c>
      <c r="C28" s="1" t="s">
        <v>33</v>
      </c>
      <c r="E28" s="2">
        <v>18106.560000000001</v>
      </c>
      <c r="F28" s="2">
        <v>18360</v>
      </c>
      <c r="G28" s="2">
        <f t="shared" si="1"/>
        <v>253.43999999999869</v>
      </c>
    </row>
    <row r="29" spans="1:7" x14ac:dyDescent="0.2">
      <c r="A29" s="3">
        <v>13</v>
      </c>
      <c r="C29" s="1" t="s">
        <v>34</v>
      </c>
      <c r="E29" s="2">
        <v>7226.4396890963299</v>
      </c>
      <c r="F29" s="2">
        <v>7156.3790659787292</v>
      </c>
      <c r="G29" s="2">
        <f t="shared" si="1"/>
        <v>-70.060623117600699</v>
      </c>
    </row>
    <row r="30" spans="1:7" x14ac:dyDescent="0.2">
      <c r="A30" s="3">
        <v>14</v>
      </c>
      <c r="C30" s="1" t="s">
        <v>35</v>
      </c>
      <c r="E30" s="2">
        <v>1728.7616399999999</v>
      </c>
      <c r="F30" s="2">
        <v>704.92746</v>
      </c>
      <c r="G30" s="2">
        <f t="shared" si="1"/>
        <v>-1023.8341799999999</v>
      </c>
    </row>
    <row r="31" spans="1:7" x14ac:dyDescent="0.2">
      <c r="A31" s="3">
        <v>15</v>
      </c>
      <c r="C31" s="1" t="s">
        <v>36</v>
      </c>
      <c r="E31" s="2">
        <v>165.36964</v>
      </c>
      <c r="F31" s="2">
        <v>168.43696599999998</v>
      </c>
      <c r="G31" s="2">
        <f t="shared" si="1"/>
        <v>3.06732599999998</v>
      </c>
    </row>
    <row r="32" spans="1:7" x14ac:dyDescent="0.2">
      <c r="A32" s="3">
        <v>16</v>
      </c>
      <c r="C32" s="1" t="s">
        <v>22</v>
      </c>
      <c r="E32" s="2">
        <v>0</v>
      </c>
      <c r="F32" s="2">
        <v>393.32815166050705</v>
      </c>
      <c r="G32" s="2">
        <f t="shared" si="1"/>
        <v>393.32815166050705</v>
      </c>
    </row>
    <row r="33" spans="1:7" x14ac:dyDescent="0.2">
      <c r="A33" s="3">
        <v>17</v>
      </c>
      <c r="C33" s="1" t="s">
        <v>37</v>
      </c>
      <c r="E33" s="2">
        <v>157.37630000000001</v>
      </c>
      <c r="F33" s="2">
        <v>170.2487387500002</v>
      </c>
      <c r="G33" s="2">
        <f t="shared" si="1"/>
        <v>12.872438750000185</v>
      </c>
    </row>
    <row r="34" spans="1:7" x14ac:dyDescent="0.2">
      <c r="A34" s="3">
        <v>18</v>
      </c>
      <c r="C34" s="1" t="s">
        <v>38</v>
      </c>
      <c r="E34" s="2">
        <v>926.01412399999992</v>
      </c>
      <c r="F34" s="2">
        <v>828.49329415249997</v>
      </c>
      <c r="G34" s="2">
        <f t="shared" si="1"/>
        <v>-97.520829847499954</v>
      </c>
    </row>
    <row r="35" spans="1:7" x14ac:dyDescent="0.2">
      <c r="A35" s="3">
        <v>19</v>
      </c>
      <c r="C35" s="1" t="s">
        <v>39</v>
      </c>
      <c r="E35" s="2">
        <v>545.04988000000003</v>
      </c>
      <c r="F35" s="2">
        <v>510.67437000000001</v>
      </c>
      <c r="G35" s="2">
        <f t="shared" si="1"/>
        <v>-34.37551000000002</v>
      </c>
    </row>
    <row r="36" spans="1:7" x14ac:dyDescent="0.2">
      <c r="A36" s="3">
        <v>20</v>
      </c>
      <c r="C36" s="1" t="s">
        <v>40</v>
      </c>
      <c r="E36" s="2">
        <v>2692.4791700015398</v>
      </c>
      <c r="F36" s="2">
        <v>1773.3433600002002</v>
      </c>
      <c r="G36" s="2">
        <f t="shared" si="1"/>
        <v>-919.13581000133968</v>
      </c>
    </row>
    <row r="37" spans="1:7" x14ac:dyDescent="0.2">
      <c r="A37" s="3">
        <v>21</v>
      </c>
      <c r="C37" s="1" t="s">
        <v>41</v>
      </c>
      <c r="E37" s="2">
        <v>1439.9093899990899</v>
      </c>
      <c r="F37" s="2">
        <v>1471.3851053349001</v>
      </c>
      <c r="G37" s="2">
        <f t="shared" si="1"/>
        <v>31.475715335810264</v>
      </c>
    </row>
    <row r="38" spans="1:7" ht="25.5" x14ac:dyDescent="0.2">
      <c r="A38" s="3">
        <v>22</v>
      </c>
      <c r="C38" s="6" t="s">
        <v>29</v>
      </c>
      <c r="E38" s="2">
        <v>-138489.30387999999</v>
      </c>
      <c r="F38" s="2">
        <v>-143826.76882775</v>
      </c>
      <c r="G38" s="2">
        <f t="shared" si="1"/>
        <v>-5337.4649477500061</v>
      </c>
    </row>
    <row r="39" spans="1:7" x14ac:dyDescent="0.2">
      <c r="A39" s="3">
        <v>23</v>
      </c>
      <c r="C39" s="1" t="s">
        <v>1</v>
      </c>
      <c r="E39" s="5">
        <f>SUM(E25:E38)</f>
        <v>142597.19171309608</v>
      </c>
      <c r="F39" s="5">
        <f>SUM(F25:F38)</f>
        <v>142140.0945236375</v>
      </c>
      <c r="G39" s="5">
        <f>SUM(G25:G38)</f>
        <v>-457.09718945854638</v>
      </c>
    </row>
    <row r="40" spans="1:7" x14ac:dyDescent="0.2">
      <c r="E40" s="2"/>
      <c r="F40" s="2"/>
      <c r="G40" s="2"/>
    </row>
    <row r="41" spans="1:7" ht="13.5" thickBot="1" x14ac:dyDescent="0.25">
      <c r="A41" s="3">
        <v>24</v>
      </c>
      <c r="C41" s="1" t="s">
        <v>0</v>
      </c>
      <c r="E41" s="4">
        <f>E21+E39</f>
        <v>148727.62812237433</v>
      </c>
      <c r="F41" s="4">
        <f>F21+F39</f>
        <v>148096.17968856395</v>
      </c>
      <c r="G41" s="4">
        <f>G21+G39</f>
        <v>-631.44843381034559</v>
      </c>
    </row>
    <row r="42" spans="1:7" ht="13.5" thickTop="1" x14ac:dyDescent="0.2">
      <c r="E42" s="2"/>
      <c r="F42" s="2"/>
      <c r="G42" s="2"/>
    </row>
    <row r="43" spans="1:7" x14ac:dyDescent="0.2">
      <c r="A43" s="7"/>
      <c r="E43" s="2"/>
      <c r="F43" s="2"/>
      <c r="G43" s="2"/>
    </row>
    <row r="44" spans="1:7" x14ac:dyDescent="0.2">
      <c r="A44" s="14"/>
      <c r="E44" s="2"/>
      <c r="F44" s="2"/>
      <c r="G44" s="2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4
Schedule 1
Attachment 2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AAB4-3384-4A9C-830A-79D648CECA70}">
  <dimension ref="A1:H44"/>
  <sheetViews>
    <sheetView view="pageLayout" topLeftCell="A13" zoomScaleNormal="100" workbookViewId="0">
      <selection activeCell="F33" sqref="F33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8" width="5" style="1" customWidth="1"/>
    <col min="9" max="16384" width="101.140625" style="1"/>
  </cols>
  <sheetData>
    <row r="1" spans="1:7" x14ac:dyDescent="0.2">
      <c r="A1" s="13"/>
    </row>
    <row r="6" spans="1:7" s="11" customFormat="1" x14ac:dyDescent="0.2">
      <c r="A6" s="12" t="s">
        <v>18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2022</v>
      </c>
      <c r="F8" s="10">
        <v>2023</v>
      </c>
      <c r="G8" s="10"/>
    </row>
    <row r="9" spans="1:7" s="6" customFormat="1" ht="38.1" customHeight="1" x14ac:dyDescent="0.2">
      <c r="A9" s="8" t="s">
        <v>42</v>
      </c>
      <c r="C9" s="9" t="s">
        <v>9</v>
      </c>
      <c r="E9" s="8" t="s">
        <v>14</v>
      </c>
      <c r="F9" s="8" t="s">
        <v>17</v>
      </c>
      <c r="G9" s="8" t="s">
        <v>16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652.42501400165008</v>
      </c>
      <c r="F14" s="2">
        <v>717.44643878548197</v>
      </c>
      <c r="G14" s="2">
        <f>F14-E14</f>
        <v>65.02142478383189</v>
      </c>
    </row>
    <row r="15" spans="1:7" x14ac:dyDescent="0.2">
      <c r="A15" s="3">
        <v>2</v>
      </c>
      <c r="C15" s="1" t="s">
        <v>24</v>
      </c>
      <c r="E15" s="2">
        <v>824.48440524912996</v>
      </c>
      <c r="F15" s="2">
        <v>756.24112309806901</v>
      </c>
      <c r="G15" s="2">
        <f t="shared" ref="G15:G20" si="0">F15-E15</f>
        <v>-68.243282151060953</v>
      </c>
    </row>
    <row r="16" spans="1:7" x14ac:dyDescent="0.2">
      <c r="A16" s="3">
        <v>3</v>
      </c>
      <c r="C16" s="1" t="s">
        <v>25</v>
      </c>
      <c r="E16" s="2">
        <v>-0.60072907000019204</v>
      </c>
      <c r="F16" s="2">
        <v>6.821210263296959E-14</v>
      </c>
      <c r="G16" s="2">
        <f t="shared" si="0"/>
        <v>0.60072907000026021</v>
      </c>
    </row>
    <row r="17" spans="1:7" x14ac:dyDescent="0.2">
      <c r="A17" s="3">
        <v>4</v>
      </c>
      <c r="C17" s="1" t="s">
        <v>26</v>
      </c>
      <c r="E17" s="2">
        <v>2042.57680474567</v>
      </c>
      <c r="F17" s="2">
        <v>1678.3923329846</v>
      </c>
      <c r="G17" s="2">
        <f t="shared" si="0"/>
        <v>-364.18447176106997</v>
      </c>
    </row>
    <row r="18" spans="1:7" x14ac:dyDescent="0.2">
      <c r="A18" s="3">
        <v>5</v>
      </c>
      <c r="C18" s="1" t="s">
        <v>27</v>
      </c>
      <c r="E18" s="2">
        <v>2448.6945000000001</v>
      </c>
      <c r="F18" s="2">
        <v>2833.9079999999999</v>
      </c>
      <c r="G18" s="2">
        <f t="shared" si="0"/>
        <v>385.21349999999984</v>
      </c>
    </row>
    <row r="19" spans="1:7" x14ac:dyDescent="0.2">
      <c r="A19" s="3">
        <v>6</v>
      </c>
      <c r="C19" s="1" t="s">
        <v>28</v>
      </c>
      <c r="E19" s="2">
        <v>2184.6661853599999</v>
      </c>
      <c r="F19" s="2">
        <v>2090.1486466666702</v>
      </c>
      <c r="G19" s="2">
        <f t="shared" si="0"/>
        <v>-94.517538693329698</v>
      </c>
    </row>
    <row r="20" spans="1:7" ht="25.5" x14ac:dyDescent="0.2">
      <c r="A20" s="3">
        <v>7</v>
      </c>
      <c r="C20" s="6" t="s">
        <v>29</v>
      </c>
      <c r="E20" s="2">
        <v>-2196.16101536</v>
      </c>
      <c r="F20" s="2">
        <v>-2090.1486466666702</v>
      </c>
      <c r="G20" s="2">
        <f t="shared" si="0"/>
        <v>106.01236869332979</v>
      </c>
    </row>
    <row r="21" spans="1:7" x14ac:dyDescent="0.2">
      <c r="A21" s="3">
        <v>8</v>
      </c>
      <c r="C21" s="1" t="s">
        <v>1</v>
      </c>
      <c r="E21" s="5">
        <f>SUM(E14:E20)</f>
        <v>5956.0851649264496</v>
      </c>
      <c r="F21" s="5">
        <f>SUM(F14:F20)</f>
        <v>5985.9878948681508</v>
      </c>
      <c r="G21" s="5">
        <f>SUM(G14:G20)</f>
        <v>29.902729941701182</v>
      </c>
    </row>
    <row r="22" spans="1:7" x14ac:dyDescent="0.2">
      <c r="A22" s="3"/>
      <c r="E22" s="2"/>
      <c r="F22" s="2"/>
      <c r="G22" s="2"/>
    </row>
    <row r="23" spans="1:7" x14ac:dyDescent="0.2">
      <c r="A23" s="3"/>
      <c r="C23" s="7" t="s">
        <v>2</v>
      </c>
      <c r="E23" s="2"/>
      <c r="F23" s="2"/>
      <c r="G23" s="2"/>
    </row>
    <row r="24" spans="1:7" x14ac:dyDescent="0.2">
      <c r="A24" s="3"/>
      <c r="E24" s="2"/>
      <c r="F24" s="2"/>
      <c r="G24" s="2"/>
    </row>
    <row r="25" spans="1:7" x14ac:dyDescent="0.2">
      <c r="A25" s="3">
        <v>9</v>
      </c>
      <c r="C25" s="1" t="s">
        <v>30</v>
      </c>
      <c r="E25" s="2">
        <v>214178.22203281071</v>
      </c>
      <c r="F25" s="2">
        <v>220668.87987999999</v>
      </c>
      <c r="G25" s="2">
        <f>F25-E25</f>
        <v>6490.6578471892863</v>
      </c>
    </row>
    <row r="26" spans="1:7" x14ac:dyDescent="0.2">
      <c r="A26" s="3">
        <v>10</v>
      </c>
      <c r="C26" s="1" t="s">
        <v>31</v>
      </c>
      <c r="E26" s="2">
        <v>19329.238079999999</v>
      </c>
      <c r="F26" s="2">
        <v>14808.416448</v>
      </c>
      <c r="G26" s="2">
        <f t="shared" ref="G26:G38" si="1">F26-E26</f>
        <v>-4520.8216319999992</v>
      </c>
    </row>
    <row r="27" spans="1:7" x14ac:dyDescent="0.2">
      <c r="A27" s="3">
        <v>11</v>
      </c>
      <c r="C27" s="1" t="s">
        <v>32</v>
      </c>
      <c r="E27" s="2">
        <v>20922.186726699958</v>
      </c>
      <c r="F27" s="2">
        <v>19006.8629</v>
      </c>
      <c r="G27" s="2">
        <f t="shared" si="1"/>
        <v>-1915.3238266999579</v>
      </c>
    </row>
    <row r="28" spans="1:7" x14ac:dyDescent="0.2">
      <c r="A28" s="3">
        <v>12</v>
      </c>
      <c r="C28" s="1" t="s">
        <v>33</v>
      </c>
      <c r="E28" s="2">
        <v>18360</v>
      </c>
      <c r="F28" s="2">
        <v>19179.468000000001</v>
      </c>
      <c r="G28" s="2">
        <f t="shared" si="1"/>
        <v>819.46800000000076</v>
      </c>
    </row>
    <row r="29" spans="1:7" x14ac:dyDescent="0.2">
      <c r="A29" s="3">
        <v>13</v>
      </c>
      <c r="C29" s="1" t="s">
        <v>34</v>
      </c>
      <c r="E29" s="2">
        <v>7156.3790659787292</v>
      </c>
      <c r="F29" s="2">
        <v>7179.742302499877</v>
      </c>
      <c r="G29" s="2">
        <f t="shared" si="1"/>
        <v>23.363236521147883</v>
      </c>
    </row>
    <row r="30" spans="1:7" x14ac:dyDescent="0.2">
      <c r="A30" s="3">
        <v>14</v>
      </c>
      <c r="C30" s="1" t="s">
        <v>35</v>
      </c>
      <c r="E30" s="2">
        <v>704.92746</v>
      </c>
      <c r="F30" s="2">
        <v>0</v>
      </c>
      <c r="G30" s="2">
        <f t="shared" si="1"/>
        <v>-704.92746</v>
      </c>
    </row>
    <row r="31" spans="1:7" x14ac:dyDescent="0.2">
      <c r="A31" s="3">
        <v>15</v>
      </c>
      <c r="C31" s="1" t="s">
        <v>36</v>
      </c>
      <c r="E31" s="2">
        <v>168.43696599999998</v>
      </c>
      <c r="F31" s="2">
        <v>168.99944399999998</v>
      </c>
      <c r="G31" s="2">
        <f t="shared" si="1"/>
        <v>0.5624779999999987</v>
      </c>
    </row>
    <row r="32" spans="1:7" x14ac:dyDescent="0.2">
      <c r="A32" s="3">
        <v>16</v>
      </c>
      <c r="C32" s="1" t="s">
        <v>22</v>
      </c>
      <c r="E32" s="2">
        <v>393.32815166050705</v>
      </c>
      <c r="F32" s="2">
        <v>889.23021851064607</v>
      </c>
      <c r="G32" s="2">
        <f t="shared" si="1"/>
        <v>495.90206685013902</v>
      </c>
    </row>
    <row r="33" spans="1:8" x14ac:dyDescent="0.2">
      <c r="A33" s="3">
        <v>17</v>
      </c>
      <c r="C33" s="1" t="s">
        <v>37</v>
      </c>
      <c r="E33" s="2">
        <v>170.2487387500002</v>
      </c>
      <c r="F33" s="15">
        <v>626.77278233333266</v>
      </c>
      <c r="G33" s="2">
        <f t="shared" si="1"/>
        <v>456.52404358333246</v>
      </c>
      <c r="H33" s="1" t="s">
        <v>43</v>
      </c>
    </row>
    <row r="34" spans="1:8" x14ac:dyDescent="0.2">
      <c r="A34" s="3">
        <v>18</v>
      </c>
      <c r="C34" s="1" t="s">
        <v>38</v>
      </c>
      <c r="E34" s="2">
        <v>828.49329415249997</v>
      </c>
      <c r="F34" s="2">
        <v>742.579834568965</v>
      </c>
      <c r="G34" s="2">
        <f t="shared" si="1"/>
        <v>-85.913459583534973</v>
      </c>
    </row>
    <row r="35" spans="1:8" x14ac:dyDescent="0.2">
      <c r="A35" s="3">
        <v>19</v>
      </c>
      <c r="C35" s="1" t="s">
        <v>39</v>
      </c>
      <c r="E35" s="2">
        <v>510.67437000000001</v>
      </c>
      <c r="F35" s="2">
        <v>529.11347999999998</v>
      </c>
      <c r="G35" s="2">
        <f t="shared" si="1"/>
        <v>18.439109999999971</v>
      </c>
    </row>
    <row r="36" spans="1:8" x14ac:dyDescent="0.2">
      <c r="A36" s="3">
        <v>20</v>
      </c>
      <c r="C36" s="1" t="s">
        <v>40</v>
      </c>
      <c r="E36" s="2">
        <v>1773.3433600002002</v>
      </c>
      <c r="F36" s="2">
        <v>0</v>
      </c>
      <c r="G36" s="2">
        <f t="shared" si="1"/>
        <v>-1773.3433600002002</v>
      </c>
    </row>
    <row r="37" spans="1:8" x14ac:dyDescent="0.2">
      <c r="A37" s="3">
        <v>21</v>
      </c>
      <c r="C37" s="1" t="s">
        <v>41</v>
      </c>
      <c r="E37" s="2">
        <v>1471.3851053349001</v>
      </c>
      <c r="F37" s="2">
        <v>1545.711448372987</v>
      </c>
      <c r="G37" s="2">
        <f t="shared" si="1"/>
        <v>74.326343038086861</v>
      </c>
    </row>
    <row r="38" spans="1:8" ht="25.5" x14ac:dyDescent="0.2">
      <c r="A38" s="3">
        <v>22</v>
      </c>
      <c r="C38" s="6" t="s">
        <v>29</v>
      </c>
      <c r="E38" s="2">
        <v>-143826.76882775</v>
      </c>
      <c r="F38" s="2">
        <v>-145771.35085249998</v>
      </c>
      <c r="G38" s="2">
        <f t="shared" si="1"/>
        <v>-1944.5820247499796</v>
      </c>
    </row>
    <row r="39" spans="1:8" x14ac:dyDescent="0.2">
      <c r="A39" s="3">
        <v>23</v>
      </c>
      <c r="C39" s="1" t="s">
        <v>1</v>
      </c>
      <c r="E39" s="5">
        <f>SUM(E25:E38)</f>
        <v>142140.0945236375</v>
      </c>
      <c r="F39" s="5">
        <f>SUM(F25:F38)</f>
        <v>139574.42588578587</v>
      </c>
      <c r="G39" s="5">
        <f>SUM(G25:G38)</f>
        <v>-2565.6686378516788</v>
      </c>
    </row>
    <row r="40" spans="1:8" x14ac:dyDescent="0.2">
      <c r="E40" s="2"/>
      <c r="F40" s="2"/>
      <c r="G40" s="2"/>
    </row>
    <row r="41" spans="1:8" ht="13.5" thickBot="1" x14ac:dyDescent="0.25">
      <c r="A41" s="3">
        <v>24</v>
      </c>
      <c r="C41" s="1" t="s">
        <v>0</v>
      </c>
      <c r="E41" s="4">
        <f>E21+E39</f>
        <v>148096.17968856395</v>
      </c>
      <c r="F41" s="4">
        <f>F21+F39</f>
        <v>145560.41378065402</v>
      </c>
      <c r="G41" s="4">
        <f>G21+G39</f>
        <v>-2535.7659079099776</v>
      </c>
    </row>
    <row r="42" spans="1:8" ht="13.5" thickTop="1" x14ac:dyDescent="0.2">
      <c r="E42" s="2"/>
      <c r="F42" s="2"/>
      <c r="G42" s="2"/>
    </row>
    <row r="43" spans="1:8" x14ac:dyDescent="0.2">
      <c r="A43" s="7"/>
      <c r="E43" s="2"/>
      <c r="F43" s="2"/>
      <c r="G43" s="2"/>
    </row>
    <row r="44" spans="1:8" x14ac:dyDescent="0.2">
      <c r="A44" s="14"/>
      <c r="E44" s="2"/>
      <c r="F44" s="2"/>
      <c r="G44" s="2"/>
    </row>
  </sheetData>
  <pageMargins left="0.7" right="0.7" top="0.75" bottom="0.75" header="0.3" footer="0.3"/>
  <pageSetup scale="97" orientation="portrait" r:id="rId1"/>
  <headerFooter>
    <oddHeader>&amp;R&amp;"Arial,Regular"&amp;10Updated: 2023-03-08
EB-2022-0200
Exhibit 3
Tab 4
Schedule 1
Attachment 2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1462-BC15-42C3-86D7-AA56CAA0AD02}">
  <dimension ref="A1:H44"/>
  <sheetViews>
    <sheetView tabSelected="1" view="pageLayout" zoomScaleNormal="100" workbookViewId="0">
      <selection activeCell="H43" sqref="H43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1" style="1" customWidth="1"/>
    <col min="4" max="4" width="1.28515625" style="1" customWidth="1"/>
    <col min="5" max="7" width="12.7109375" style="1" customWidth="1"/>
    <col min="8" max="8" width="6.42578125" style="1" customWidth="1"/>
    <col min="9" max="16384" width="101.140625" style="1"/>
  </cols>
  <sheetData>
    <row r="1" spans="1:7" x14ac:dyDescent="0.2">
      <c r="A1" s="13"/>
    </row>
    <row r="6" spans="1:7" s="11" customFormat="1" x14ac:dyDescent="0.2">
      <c r="A6" s="12" t="s">
        <v>21</v>
      </c>
      <c r="B6" s="12"/>
      <c r="C6" s="12"/>
      <c r="D6" s="12"/>
      <c r="E6" s="12"/>
      <c r="F6" s="12"/>
      <c r="G6" s="12"/>
    </row>
    <row r="8" spans="1:7" s="7" customFormat="1" x14ac:dyDescent="0.2">
      <c r="E8" s="10">
        <v>2023</v>
      </c>
      <c r="F8" s="10">
        <v>2024</v>
      </c>
      <c r="G8" s="10"/>
    </row>
    <row r="9" spans="1:7" s="6" customFormat="1" ht="38.25" x14ac:dyDescent="0.2">
      <c r="A9" s="8" t="s">
        <v>42</v>
      </c>
      <c r="C9" s="9" t="s">
        <v>9</v>
      </c>
      <c r="E9" s="8" t="s">
        <v>17</v>
      </c>
      <c r="F9" s="8" t="s">
        <v>20</v>
      </c>
      <c r="G9" s="8" t="s">
        <v>19</v>
      </c>
    </row>
    <row r="10" spans="1:7" x14ac:dyDescent="0.2">
      <c r="E10" s="3" t="s">
        <v>6</v>
      </c>
      <c r="F10" s="3" t="s">
        <v>5</v>
      </c>
      <c r="G10" s="3" t="s">
        <v>4</v>
      </c>
    </row>
    <row r="12" spans="1:7" x14ac:dyDescent="0.2">
      <c r="C12" s="7" t="s">
        <v>3</v>
      </c>
      <c r="E12" s="2"/>
      <c r="F12" s="2"/>
      <c r="G12" s="2"/>
    </row>
    <row r="13" spans="1:7" x14ac:dyDescent="0.2">
      <c r="A13" s="3"/>
      <c r="E13" s="2"/>
      <c r="F13" s="2"/>
      <c r="G13" s="2"/>
    </row>
    <row r="14" spans="1:7" x14ac:dyDescent="0.2">
      <c r="A14" s="3">
        <v>1</v>
      </c>
      <c r="C14" s="1" t="s">
        <v>23</v>
      </c>
      <c r="E14" s="2">
        <v>717.44643878548197</v>
      </c>
      <c r="F14" s="2">
        <v>0</v>
      </c>
      <c r="G14" s="2">
        <f>F14-E14</f>
        <v>-717.44643878548197</v>
      </c>
    </row>
    <row r="15" spans="1:7" x14ac:dyDescent="0.2">
      <c r="A15" s="3">
        <v>2</v>
      </c>
      <c r="C15" s="1" t="s">
        <v>24</v>
      </c>
      <c r="E15" s="2">
        <v>756.24112309806901</v>
      </c>
      <c r="F15" s="2">
        <v>0</v>
      </c>
      <c r="G15" s="2">
        <f t="shared" ref="G15:G20" si="0">F15-E15</f>
        <v>-756.24112309806901</v>
      </c>
    </row>
    <row r="16" spans="1:7" x14ac:dyDescent="0.2">
      <c r="A16" s="3">
        <v>3</v>
      </c>
      <c r="C16" s="1" t="s">
        <v>25</v>
      </c>
      <c r="E16" s="2">
        <v>6.821210263296959E-14</v>
      </c>
      <c r="F16" s="2">
        <v>0</v>
      </c>
      <c r="G16" s="2">
        <f t="shared" si="0"/>
        <v>-6.821210263296959E-14</v>
      </c>
    </row>
    <row r="17" spans="1:8" x14ac:dyDescent="0.2">
      <c r="A17" s="3">
        <v>4</v>
      </c>
      <c r="C17" s="1" t="s">
        <v>26</v>
      </c>
      <c r="E17" s="2">
        <v>1678.3923329846</v>
      </c>
      <c r="F17" s="2">
        <v>0</v>
      </c>
      <c r="G17" s="2">
        <f t="shared" si="0"/>
        <v>-1678.3923329846</v>
      </c>
    </row>
    <row r="18" spans="1:8" x14ac:dyDescent="0.2">
      <c r="A18" s="3">
        <v>5</v>
      </c>
      <c r="C18" s="1" t="s">
        <v>27</v>
      </c>
      <c r="E18" s="2">
        <v>2833.9079999999999</v>
      </c>
      <c r="F18" s="2">
        <v>0</v>
      </c>
      <c r="G18" s="2">
        <f t="shared" si="0"/>
        <v>-2833.9079999999999</v>
      </c>
    </row>
    <row r="19" spans="1:8" x14ac:dyDescent="0.2">
      <c r="A19" s="3">
        <v>6</v>
      </c>
      <c r="C19" s="1" t="s">
        <v>28</v>
      </c>
      <c r="E19" s="2">
        <v>2090.1486466666702</v>
      </c>
      <c r="F19" s="2">
        <v>0</v>
      </c>
      <c r="G19" s="2">
        <f t="shared" si="0"/>
        <v>-2090.1486466666702</v>
      </c>
    </row>
    <row r="20" spans="1:8" ht="25.5" x14ac:dyDescent="0.2">
      <c r="A20" s="3">
        <v>7</v>
      </c>
      <c r="C20" s="6" t="s">
        <v>29</v>
      </c>
      <c r="E20" s="2">
        <v>-2090.1486466666702</v>
      </c>
      <c r="F20" s="2">
        <v>0</v>
      </c>
      <c r="G20" s="2">
        <f t="shared" si="0"/>
        <v>2090.1486466666702</v>
      </c>
    </row>
    <row r="21" spans="1:8" x14ac:dyDescent="0.2">
      <c r="A21" s="3">
        <v>8</v>
      </c>
      <c r="C21" s="1" t="s">
        <v>1</v>
      </c>
      <c r="E21" s="5">
        <f>SUM(E14:E20)</f>
        <v>5985.9878948681508</v>
      </c>
      <c r="F21" s="5">
        <f>SUM(F14:F20)</f>
        <v>0</v>
      </c>
      <c r="G21" s="5">
        <f>SUM(G14:G20)</f>
        <v>-5985.9878948681508</v>
      </c>
    </row>
    <row r="22" spans="1:8" x14ac:dyDescent="0.2">
      <c r="A22" s="3"/>
      <c r="E22" s="2"/>
      <c r="F22" s="2"/>
      <c r="G22" s="2"/>
    </row>
    <row r="23" spans="1:8" x14ac:dyDescent="0.2">
      <c r="A23" s="3"/>
      <c r="C23" s="7" t="s">
        <v>2</v>
      </c>
      <c r="E23" s="2"/>
      <c r="F23" s="2"/>
      <c r="G23" s="2"/>
    </row>
    <row r="24" spans="1:8" x14ac:dyDescent="0.2">
      <c r="A24" s="3"/>
      <c r="E24" s="2"/>
      <c r="F24" s="2"/>
      <c r="G24" s="2"/>
    </row>
    <row r="25" spans="1:8" x14ac:dyDescent="0.2">
      <c r="A25" s="3">
        <v>9</v>
      </c>
      <c r="C25" s="1" t="s">
        <v>30</v>
      </c>
      <c r="E25" s="2">
        <v>220668.87987999999</v>
      </c>
      <c r="F25" s="2">
        <v>87779.270860000004</v>
      </c>
      <c r="G25" s="2">
        <f>F25-E25</f>
        <v>-132889.60901999997</v>
      </c>
    </row>
    <row r="26" spans="1:8" x14ac:dyDescent="0.2">
      <c r="A26" s="3">
        <v>10</v>
      </c>
      <c r="C26" s="1" t="s">
        <v>31</v>
      </c>
      <c r="E26" s="2">
        <v>14808.416448</v>
      </c>
      <c r="F26" s="2">
        <v>3040.5170880000001</v>
      </c>
      <c r="G26" s="2">
        <f t="shared" ref="G26:G38" si="1">F26-E26</f>
        <v>-11767.899359999999</v>
      </c>
    </row>
    <row r="27" spans="1:8" x14ac:dyDescent="0.2">
      <c r="A27" s="3">
        <v>11</v>
      </c>
      <c r="C27" s="1" t="s">
        <v>32</v>
      </c>
      <c r="E27" s="2">
        <v>19006.8629</v>
      </c>
      <c r="F27" s="2">
        <v>15954.07574</v>
      </c>
      <c r="G27" s="2">
        <f t="shared" si="1"/>
        <v>-3052.7871599999999</v>
      </c>
    </row>
    <row r="28" spans="1:8" x14ac:dyDescent="0.2">
      <c r="A28" s="3">
        <v>12</v>
      </c>
      <c r="C28" s="1" t="s">
        <v>33</v>
      </c>
      <c r="E28" s="2">
        <v>19179.468000000001</v>
      </c>
      <c r="F28" s="2">
        <v>19179.468000000001</v>
      </c>
      <c r="G28" s="2">
        <f t="shared" si="1"/>
        <v>0</v>
      </c>
    </row>
    <row r="29" spans="1:8" x14ac:dyDescent="0.2">
      <c r="A29" s="3">
        <v>13</v>
      </c>
      <c r="C29" s="1" t="s">
        <v>34</v>
      </c>
      <c r="E29" s="2">
        <v>7179.742302499877</v>
      </c>
      <c r="F29" s="2">
        <v>14526.992302499877</v>
      </c>
      <c r="G29" s="2">
        <f t="shared" si="1"/>
        <v>7347.25</v>
      </c>
    </row>
    <row r="30" spans="1:8" x14ac:dyDescent="0.2">
      <c r="A30" s="3">
        <v>14</v>
      </c>
      <c r="C30" s="1" t="s">
        <v>35</v>
      </c>
      <c r="E30" s="2">
        <v>0</v>
      </c>
      <c r="F30" s="2">
        <v>15336.5926054518</v>
      </c>
      <c r="G30" s="2">
        <f t="shared" si="1"/>
        <v>15336.5926054518</v>
      </c>
    </row>
    <row r="31" spans="1:8" x14ac:dyDescent="0.2">
      <c r="A31" s="3">
        <v>15</v>
      </c>
      <c r="C31" s="1" t="s">
        <v>36</v>
      </c>
      <c r="E31" s="2">
        <v>168.99944399999998</v>
      </c>
      <c r="F31" s="2">
        <v>168.99944399999998</v>
      </c>
      <c r="G31" s="2">
        <f t="shared" si="1"/>
        <v>0</v>
      </c>
    </row>
    <row r="32" spans="1:8" x14ac:dyDescent="0.2">
      <c r="A32" s="3">
        <v>16</v>
      </c>
      <c r="C32" s="1" t="s">
        <v>22</v>
      </c>
      <c r="E32" s="15">
        <v>889.23021851064607</v>
      </c>
      <c r="F32" s="15">
        <v>3560.9779422680199</v>
      </c>
      <c r="G32" s="15">
        <f t="shared" si="1"/>
        <v>2671.7477237573739</v>
      </c>
      <c r="H32" s="1" t="s">
        <v>43</v>
      </c>
    </row>
    <row r="33" spans="1:8" x14ac:dyDescent="0.2">
      <c r="A33" s="3">
        <v>17</v>
      </c>
      <c r="C33" s="1" t="s">
        <v>37</v>
      </c>
      <c r="E33" s="15">
        <v>626.77278233333266</v>
      </c>
      <c r="F33" s="15">
        <v>3379.9028084999941</v>
      </c>
      <c r="G33" s="15">
        <f t="shared" si="1"/>
        <v>2753.1300261666615</v>
      </c>
      <c r="H33" s="1" t="s">
        <v>43</v>
      </c>
    </row>
    <row r="34" spans="1:8" x14ac:dyDescent="0.2">
      <c r="A34" s="3">
        <v>18</v>
      </c>
      <c r="C34" s="1" t="s">
        <v>38</v>
      </c>
      <c r="E34" s="15">
        <v>742.579834568965</v>
      </c>
      <c r="F34" s="15">
        <v>464.80710313793099</v>
      </c>
      <c r="G34" s="15">
        <f t="shared" si="1"/>
        <v>-277.772731431034</v>
      </c>
    </row>
    <row r="35" spans="1:8" x14ac:dyDescent="0.2">
      <c r="A35" s="3">
        <v>19</v>
      </c>
      <c r="C35" s="1" t="s">
        <v>39</v>
      </c>
      <c r="E35" s="15">
        <v>529.11347999999998</v>
      </c>
      <c r="F35" s="15">
        <v>529.11347999999998</v>
      </c>
      <c r="G35" s="15">
        <f t="shared" si="1"/>
        <v>0</v>
      </c>
    </row>
    <row r="36" spans="1:8" x14ac:dyDescent="0.2">
      <c r="A36" s="3">
        <v>20</v>
      </c>
      <c r="C36" s="1" t="s">
        <v>40</v>
      </c>
      <c r="E36" s="15">
        <v>0</v>
      </c>
      <c r="F36" s="15">
        <v>0</v>
      </c>
      <c r="G36" s="15">
        <f t="shared" si="1"/>
        <v>0</v>
      </c>
    </row>
    <row r="37" spans="1:8" x14ac:dyDescent="0.2">
      <c r="A37" s="3">
        <v>21</v>
      </c>
      <c r="C37" s="1" t="s">
        <v>41</v>
      </c>
      <c r="E37" s="15">
        <v>1545.711448372987</v>
      </c>
      <c r="F37" s="15">
        <v>808.86927896240365</v>
      </c>
      <c r="G37" s="15">
        <f t="shared" si="1"/>
        <v>-736.84216941058332</v>
      </c>
    </row>
    <row r="38" spans="1:8" ht="25.5" x14ac:dyDescent="0.2">
      <c r="A38" s="3">
        <v>22</v>
      </c>
      <c r="C38" s="6" t="s">
        <v>29</v>
      </c>
      <c r="E38" s="15">
        <v>-145771.35085249998</v>
      </c>
      <c r="F38" s="15">
        <v>0</v>
      </c>
      <c r="G38" s="15">
        <f t="shared" si="1"/>
        <v>145771.35085249998</v>
      </c>
    </row>
    <row r="39" spans="1:8" x14ac:dyDescent="0.2">
      <c r="A39" s="3">
        <v>23</v>
      </c>
      <c r="C39" s="1" t="s">
        <v>1</v>
      </c>
      <c r="E39" s="16">
        <f>SUM(E25:E38)</f>
        <v>139574.42588578587</v>
      </c>
      <c r="F39" s="16">
        <f>SUM(F25:F38)</f>
        <v>164729.58665282</v>
      </c>
      <c r="G39" s="16">
        <f>SUM(G25:G38)</f>
        <v>25155.16076703422</v>
      </c>
      <c r="H39" s="1" t="s">
        <v>43</v>
      </c>
    </row>
    <row r="40" spans="1:8" x14ac:dyDescent="0.2">
      <c r="E40" s="15"/>
      <c r="F40" s="15"/>
      <c r="G40" s="15"/>
    </row>
    <row r="41" spans="1:8" ht="13.5" thickBot="1" x14ac:dyDescent="0.25">
      <c r="A41" s="3">
        <v>24</v>
      </c>
      <c r="C41" s="1" t="s">
        <v>0</v>
      </c>
      <c r="E41" s="17">
        <f>E21+E39</f>
        <v>145560.41378065402</v>
      </c>
      <c r="F41" s="17">
        <f>F21+F39</f>
        <v>164729.58665282</v>
      </c>
      <c r="G41" s="17">
        <f>G21+G39</f>
        <v>19169.172872166069</v>
      </c>
      <c r="H41" s="1" t="s">
        <v>43</v>
      </c>
    </row>
    <row r="42" spans="1:8" ht="13.5" thickTop="1" x14ac:dyDescent="0.2">
      <c r="E42" s="2"/>
      <c r="F42" s="2"/>
      <c r="G42" s="2"/>
    </row>
    <row r="43" spans="1:8" x14ac:dyDescent="0.2">
      <c r="A43" s="7"/>
      <c r="E43" s="2"/>
      <c r="F43" s="2"/>
      <c r="G43" s="2"/>
    </row>
    <row r="44" spans="1:8" x14ac:dyDescent="0.2">
      <c r="A44" s="14"/>
      <c r="E44" s="2"/>
      <c r="F44" s="2"/>
      <c r="G44" s="2"/>
    </row>
  </sheetData>
  <pageMargins left="0.7" right="0.7" top="0.75" bottom="0.75" header="0.3" footer="0.3"/>
  <pageSetup scale="96" orientation="portrait" r:id="rId1"/>
  <headerFooter>
    <oddHeader>&amp;R&amp;"Arial,Regular"&amp;10Updated: 2023-03-08
EB-2022-0200
Exhibit 3
Tab 4
Schedule 1
Attachment 2
Page 5 of 5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true</Final_x0020_Draft_x0020_Ready_x0020_for_x0020_SL_x0020_Review>
    <Reg_x002e__x0020_Review_x0020_Due_x0020_Date xmlns="0e4c58a4-4156-4653-af30-d293e31e5ce5">2022-06-29T06:00:00+00:00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Yes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>2022-07-13T06:00:00+00:00</Final_x0020_Draft_x0020_Due>
    <Exhibit_x002f_Tab_x002f_Schedule xmlns="0e4c58a4-4156-4653-af30-d293e31e5ce5">03.04.01</Exhibit_x002f_Tab_x002f_Schedule>
    <_x0031_st_x0020_Draft_x0020_SL_x0020_Review_x0020_Complete xmlns="0e4c58a4-4156-4653-af30-d293e31e5ce5">2022-06-29T06:00:00+00:00</_x0031_st_x0020_Draft_x0020_SL_x0020_Review_x0020_Complete>
    <Binder xmlns="0e4c58a4-4156-4653-af30-d293e31e5ce5">3</Binder>
    <Attachment xmlns="0e4c58a4-4156-4653-af30-d293e31e5ce5">2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i:0#.w|gtna\mhagerma</DisplayName>
        <AccountId>80</AccountId>
        <AccountType/>
      </UserInfo>
    </Witness>
    <Folder xmlns="0e4c58a4-4156-4653-af30-d293e31e5ce5">Updated Evidence</Folder>
    <_x0031_st_x0020_Draft_x0020_Evidence_x0020_Due xmlns="0e4c58a4-4156-4653-af30-d293e31e5ce5">2022-06-01T06:00:00+00:00</_x0031_st_x0020_Draft_x0020_Evidence_x0020_Due>
    <Cust_x0020_Eng xmlns="0e4c58a4-4156-4653-af30-d293e31e5ce5">No</Cust_x0020_Eng>
    <_x0031_st_x0020_draft_x0020_ready_x0020_for_x0020_Regulatory xmlns="0e4c58a4-4156-4653-af30-d293e31e5ce5">2022-06-02T06:00:00+00:00</_x0031_st_x0020_draft_x0020_ready_x0020_for_x0020_Regulatory>
    <Final_x0020_Draft_x0020_Reg_x002f_1st_x0020_Level_x0020_Review_x0020_Due_x0020_Date xmlns="0e4c58a4-4156-4653-af30-d293e31e5ce5">2022-08-03T06:00:00+00:00</Final_x0020_Draft_x0020_Reg_x002f_1st_x0020_Level_x0020_Review_x0020_Due_x0020_Date>
    <Legal_x0020_Handoff_x0020_Date xmlns="0e4c58a4-4156-4653-af30-d293e31e5ce5">2022-08-24T06:00:00+00:00</Legal_x0020_Handoff_x0020_Date>
    <Legal_x0020_Session_x0020_Date xmlns="0e4c58a4-4156-4653-af30-d293e31e5ce5">2022-09-01T06:00:00+00:00</Legal_x0020_Session_x0020_Date>
    <xewa xmlns="0e4c58a4-4156-4653-af30-d293e31e5ce5">2022-09-08T06:00:00+00:00</xewa>
    <TM_x0020_Sign_x0020_Off xmlns="0e4c58a4-4156-4653-af30-d293e31e5ce5">2022-10-12T06:00:00+00:00</TM_x0020_Sign_x0020_Off>
    <Reg_x002f_Formatting_x0020_Sign_x0020_Off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83D70ED0-BC19-403C-8EB1-38FB689C8F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ABBFB8-1458-4D17-962F-ECC3579E1E4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9CA91A7-0F63-4408-86C8-6C8376380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C7FCAD-ABA9-4BE6-B081-B20B6346F3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Sheet4!Print_Area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2022-09-19T19:52:36Z</cp:lastPrinted>
  <dcterms:created xsi:type="dcterms:W3CDTF">2022-07-05T20:12:43Z</dcterms:created>
  <dcterms:modified xsi:type="dcterms:W3CDTF">2023-02-03T16:20:03Z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2022-07-05T20:12:43Z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b689e329-cc1f-43d8-8743-d390abffcb08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