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2C35DD91-C6FC-412C-A8A2-9371208F970F}" xr6:coauthVersionLast="47" xr6:coauthVersionMax="47" xr10:uidLastSave="{00000000-0000-0000-0000-000000000000}"/>
  <bookViews>
    <workbookView xWindow="-120" yWindow="-120" windowWidth="29040" windowHeight="15840" tabRatio="944" activeTab="4" xr2:uid="{27E9184E-BA1A-4351-8D56-DFECEBC58FD3}"/>
  </bookViews>
  <sheets>
    <sheet name="Sheet1" sheetId="28" r:id="rId1"/>
    <sheet name="Sheet2" sheetId="27" r:id="rId2"/>
    <sheet name="Sheet3" sheetId="5" r:id="rId3"/>
    <sheet name="Sheet4" sheetId="6" r:id="rId4"/>
    <sheet name="Sheet5" sheetId="7" r:id="rId5"/>
  </sheets>
  <definedNames>
    <definedName name="_xlnm.Print_Area" localSheetId="2">Sheet3!$A$1:$H$18</definedName>
    <definedName name="_xlnm.Print_Area" localSheetId="3">Sheet4!$A$1:$H$18</definedName>
    <definedName name="_xlnm.Print_Area" localSheetId="4">Sheet5!$A$1:$H$18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E14" i="7"/>
  <c r="E18" i="28" l="1"/>
  <c r="F18" i="28"/>
  <c r="E18" i="27"/>
  <c r="F18" i="27"/>
  <c r="E18" i="5"/>
  <c r="F18" i="5"/>
  <c r="E18" i="6"/>
  <c r="F18" i="6"/>
  <c r="E18" i="7"/>
  <c r="F18" i="7"/>
  <c r="G18" i="7" l="1"/>
  <c r="G18" i="27"/>
  <c r="G18" i="5"/>
  <c r="G18" i="6"/>
  <c r="C14" i="27" l="1"/>
  <c r="C14" i="5" s="1"/>
  <c r="C14" i="6" s="1"/>
  <c r="C14" i="7" s="1"/>
  <c r="C13" i="27"/>
  <c r="C13" i="5" s="1"/>
  <c r="C13" i="6" s="1"/>
  <c r="C13" i="7" s="1"/>
  <c r="C12" i="27"/>
  <c r="C12" i="5" s="1"/>
  <c r="C12" i="6" s="1"/>
  <c r="C12" i="7" s="1"/>
  <c r="G16" i="7" l="1"/>
  <c r="G16" i="6"/>
  <c r="G13" i="5"/>
  <c r="G15" i="5"/>
  <c r="G16" i="5"/>
  <c r="G12" i="5"/>
  <c r="G14" i="5"/>
  <c r="G16" i="27"/>
  <c r="G15" i="27"/>
  <c r="G13" i="27"/>
  <c r="G15" i="6" l="1"/>
  <c r="G12" i="6"/>
  <c r="G13" i="7"/>
  <c r="G14" i="6"/>
  <c r="G14" i="7"/>
  <c r="G13" i="6"/>
  <c r="G15" i="7"/>
  <c r="G14" i="27"/>
  <c r="G16" i="28"/>
  <c r="G15" i="28"/>
  <c r="G17" i="7"/>
  <c r="G12" i="7"/>
  <c r="G17" i="6"/>
  <c r="G17" i="5"/>
  <c r="G17" i="27"/>
  <c r="G12" i="27"/>
  <c r="G17" i="28"/>
  <c r="G14" i="28"/>
  <c r="G13" i="28"/>
  <c r="G12" i="28"/>
  <c r="G18" i="28" l="1"/>
</calcChain>
</file>

<file path=xl/sharedStrings.xml><?xml version="1.0" encoding="utf-8"?>
<sst xmlns="http://schemas.openxmlformats.org/spreadsheetml/2006/main" count="78" uniqueCount="27">
  <si>
    <t>Estimate</t>
  </si>
  <si>
    <t>Bridge Year</t>
  </si>
  <si>
    <t>Test Year</t>
  </si>
  <si>
    <t>Particulars ($ millions)</t>
  </si>
  <si>
    <t>Actual</t>
  </si>
  <si>
    <t>(a)</t>
  </si>
  <si>
    <t>(b)</t>
  </si>
  <si>
    <t>2020 Actual Over/(Under) 2019 Actual</t>
  </si>
  <si>
    <t>(c) = (b-a)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</si>
  <si>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</si>
  <si>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</si>
  <si>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</si>
  <si>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</si>
  <si>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Other Financing</t>
  </si>
  <si>
    <t>Income Tax</t>
  </si>
  <si>
    <t>Total - Excluding Interest and Return</t>
  </si>
  <si>
    <t>Comparison of Utility Operating Cost - 2022 Estimate &amp; 2023 Bridge Year</t>
  </si>
  <si>
    <t>Comparison of Utility Operating Cost - 2020 Actual &amp; 2021 Actual</t>
  </si>
  <si>
    <t>Comparison of Utility Operating Cost - 2021 Actual &amp; 2022 Estimate</t>
  </si>
  <si>
    <t>Comparison of Utility Operating Cost - 2023 Bridge Year &amp; 2024 Test Year</t>
  </si>
  <si>
    <t>Comparison of Utility Operating Cost - 2019 Actual &amp; 2020 Actual</t>
  </si>
  <si>
    <t>Line No.</t>
  </si>
  <si>
    <t>Operating, Maintenance &amp; Administrative Costs</t>
  </si>
  <si>
    <t>Depreciation Expense</t>
  </si>
  <si>
    <t>Gas Supply, Transportation &amp; Storage Costs</t>
  </si>
  <si>
    <t>Property Tax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</si>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</sst>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323E-F917-4529-B0DD-16A156559CB8}">
  <sheetPr codeName="Sheet4"/>
  <dimension ref="A6:G28"/>
  <sheetViews>
    <sheetView view="pageLayout" zoomScaleNormal="100" workbookViewId="0"/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7.42578125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20</v>
      </c>
      <c r="B6" s="1"/>
      <c r="C6" s="1"/>
      <c r="D6" s="1"/>
      <c r="E6" s="1"/>
      <c r="F6" s="1"/>
      <c r="G6" s="1"/>
    </row>
    <row r="7" spans="1:7" x14ac:dyDescent="0.2">
      <c r="C7" s="13"/>
    </row>
    <row r="8" spans="1:7" s="8" customFormat="1" x14ac:dyDescent="0.2">
      <c r="E8" s="10">
        <v>2019</v>
      </c>
      <c r="F8" s="10">
        <v>2020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4</v>
      </c>
      <c r="F9" s="7" t="s">
        <v>4</v>
      </c>
      <c r="G9" s="7" t="s">
        <v>7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">
        <v>24</v>
      </c>
      <c r="E12" s="11">
        <v>2265.3000000000002</v>
      </c>
      <c r="F12" s="11">
        <v>1781.3</v>
      </c>
      <c r="G12" s="11">
        <f>F12-E12</f>
        <v>-484.00000000000023</v>
      </c>
    </row>
    <row r="13" spans="1:7" x14ac:dyDescent="0.2">
      <c r="A13" s="4">
        <v>2</v>
      </c>
      <c r="C13" s="3" t="s">
        <v>22</v>
      </c>
      <c r="E13" s="11">
        <v>914.6</v>
      </c>
      <c r="F13" s="11">
        <v>948.4</v>
      </c>
      <c r="G13" s="11">
        <f t="shared" ref="G13:G14" si="0">F13-E13</f>
        <v>33.799999999999955</v>
      </c>
    </row>
    <row r="14" spans="1:7" x14ac:dyDescent="0.2">
      <c r="A14" s="4">
        <v>3</v>
      </c>
      <c r="C14" s="3" t="s">
        <v>23</v>
      </c>
      <c r="E14" s="11">
        <v>601.70000000000005</v>
      </c>
      <c r="F14" s="11">
        <v>618.20000000000005</v>
      </c>
      <c r="G14" s="11">
        <f t="shared" si="0"/>
        <v>16.5</v>
      </c>
    </row>
    <row r="15" spans="1:7" x14ac:dyDescent="0.2">
      <c r="A15" s="4">
        <v>4</v>
      </c>
      <c r="C15" s="3" t="s">
        <v>13</v>
      </c>
      <c r="E15" s="11">
        <v>4.7</v>
      </c>
      <c r="F15" s="11">
        <v>5.4</v>
      </c>
      <c r="G15" s="11">
        <f>F15-E15</f>
        <v>0.70000000000000018</v>
      </c>
    </row>
    <row r="16" spans="1:7" x14ac:dyDescent="0.2">
      <c r="A16" s="4">
        <v>5</v>
      </c>
      <c r="C16" s="3" t="s">
        <v>14</v>
      </c>
      <c r="E16" s="11">
        <v>59.9</v>
      </c>
      <c r="F16" s="11">
        <v>39.200000000000003</v>
      </c>
      <c r="G16" s="11">
        <f t="shared" ref="G16" si="1">F16-E16</f>
        <v>-20.699999999999996</v>
      </c>
    </row>
    <row r="17" spans="1:7" x14ac:dyDescent="0.2">
      <c r="A17" s="4">
        <v>6</v>
      </c>
      <c r="C17" s="3" t="s">
        <v>25</v>
      </c>
      <c r="E17" s="11">
        <v>121.4</v>
      </c>
      <c r="F17" s="11">
        <v>124.6</v>
      </c>
      <c r="G17" s="11">
        <f>F17-E17</f>
        <v>3.1999999999999886</v>
      </c>
    </row>
    <row r="18" spans="1:7" ht="13.5" thickBot="1" x14ac:dyDescent="0.25">
      <c r="A18" s="4">
        <v>7</v>
      </c>
      <c r="C18" s="3" t="s">
        <v>15</v>
      </c>
      <c r="E18" s="12">
        <f>SUM(E12:E17)</f>
        <v>3967.6000000000004</v>
      </c>
      <c r="F18" s="12">
        <f>SUM(F12:F17)</f>
        <v>3517.0999999999995</v>
      </c>
      <c r="G18" s="12">
        <f>SUM(G12:G17)</f>
        <v>-450.50000000000028</v>
      </c>
    </row>
    <row r="19" spans="1:7" ht="13.5" thickTop="1" x14ac:dyDescent="0.2"/>
    <row r="20" spans="1:7" x14ac:dyDescent="0.2">
      <c r="A20" s="8"/>
    </row>
    <row r="21" spans="1:7" x14ac:dyDescent="0.2">
      <c r="A21" s="9"/>
    </row>
    <row r="23" spans="1:7" x14ac:dyDescent="0.2">
      <c r="A23" s="9"/>
    </row>
    <row r="26" spans="1:7" x14ac:dyDescent="0.2">
      <c r="A26" s="9"/>
    </row>
    <row r="28" spans="1:7" x14ac:dyDescent="0.2">
      <c r="A28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1 of 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95DF-9A4C-46DD-AF1E-5927947145EE}">
  <sheetPr codeName="Sheet5"/>
  <dimension ref="A6:G28"/>
  <sheetViews>
    <sheetView view="pageLayout" zoomScaleNormal="100" workbookViewId="0">
      <selection activeCell="A2" sqref="A2"/>
    </sheetView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8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17</v>
      </c>
      <c r="B6" s="1"/>
      <c r="C6" s="1"/>
      <c r="D6" s="1"/>
      <c r="E6" s="1"/>
      <c r="F6" s="1"/>
      <c r="G6" s="1"/>
    </row>
    <row r="8" spans="1:7" s="8" customFormat="1" x14ac:dyDescent="0.2">
      <c r="E8" s="10">
        <v>2020</v>
      </c>
      <c r="F8" s="10">
        <v>2021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4</v>
      </c>
      <c r="F9" s="7" t="s">
        <v>4</v>
      </c>
      <c r="G9" s="7" t="s">
        <v>9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tr">
        <f>Sheet1!C12</f>
        <v>Gas Supply, Transportation &amp; Storage Costs</v>
      </c>
      <c r="E12" s="11">
        <v>1781.3</v>
      </c>
      <c r="F12" s="11">
        <v>2110.5369433699998</v>
      </c>
      <c r="G12" s="11">
        <f>F12-E12</f>
        <v>329.23694336999984</v>
      </c>
    </row>
    <row r="13" spans="1:7" x14ac:dyDescent="0.2">
      <c r="A13" s="4">
        <v>2</v>
      </c>
      <c r="C13" s="3" t="str">
        <f>Sheet1!C13</f>
        <v>Operating, Maintenance &amp; Administrative Costs</v>
      </c>
      <c r="E13" s="11">
        <v>948.4</v>
      </c>
      <c r="F13" s="11">
        <v>920.61116397476667</v>
      </c>
      <c r="G13" s="11">
        <f t="shared" ref="G13:G14" si="0">F13-E13</f>
        <v>-27.788836025233309</v>
      </c>
    </row>
    <row r="14" spans="1:7" x14ac:dyDescent="0.2">
      <c r="A14" s="4">
        <v>3</v>
      </c>
      <c r="C14" s="3" t="str">
        <f>Sheet1!C14</f>
        <v>Depreciation Expense</v>
      </c>
      <c r="E14" s="11">
        <v>618.20000000000005</v>
      </c>
      <c r="F14" s="11">
        <v>640.14702155410964</v>
      </c>
      <c r="G14" s="11">
        <f t="shared" si="0"/>
        <v>21.947021554109597</v>
      </c>
    </row>
    <row r="15" spans="1:7" x14ac:dyDescent="0.2">
      <c r="A15" s="4">
        <v>4</v>
      </c>
      <c r="C15" s="3" t="s">
        <v>13</v>
      </c>
      <c r="E15" s="11">
        <v>5.4</v>
      </c>
      <c r="F15" s="11">
        <v>6.8</v>
      </c>
      <c r="G15" s="11">
        <f>F15-E15</f>
        <v>1.3999999999999995</v>
      </c>
    </row>
    <row r="16" spans="1:7" x14ac:dyDescent="0.2">
      <c r="A16" s="4">
        <v>5</v>
      </c>
      <c r="C16" s="3" t="s">
        <v>14</v>
      </c>
      <c r="E16" s="11">
        <v>39.200000000000003</v>
      </c>
      <c r="F16" s="11">
        <v>41.778500814847007</v>
      </c>
      <c r="G16" s="11">
        <f>F16-E16</f>
        <v>2.5785008148470041</v>
      </c>
    </row>
    <row r="17" spans="1:7" x14ac:dyDescent="0.2">
      <c r="A17" s="4">
        <v>6</v>
      </c>
      <c r="C17" s="3" t="s">
        <v>25</v>
      </c>
      <c r="E17" s="11">
        <v>124.6</v>
      </c>
      <c r="F17" s="11">
        <v>116.1590364728102</v>
      </c>
      <c r="G17" s="11">
        <f t="shared" ref="G17" si="1">F17-E17</f>
        <v>-8.440963527189794</v>
      </c>
    </row>
    <row r="18" spans="1:7" ht="13.5" thickBot="1" x14ac:dyDescent="0.25">
      <c r="A18" s="4">
        <v>7</v>
      </c>
      <c r="C18" s="3" t="s">
        <v>15</v>
      </c>
      <c r="E18" s="12">
        <f>SUM(E12:E17)</f>
        <v>3517.0999999999995</v>
      </c>
      <c r="F18" s="12">
        <f>SUM(F12:F17)</f>
        <v>3836.0326661865338</v>
      </c>
      <c r="G18" s="12">
        <f>F18-E18</f>
        <v>318.93266618653433</v>
      </c>
    </row>
    <row r="19" spans="1:7" ht="13.5" thickTop="1" x14ac:dyDescent="0.2"/>
    <row r="20" spans="1:7" x14ac:dyDescent="0.2">
      <c r="A20" s="8"/>
    </row>
    <row r="21" spans="1:7" x14ac:dyDescent="0.2">
      <c r="A21" s="9"/>
    </row>
    <row r="23" spans="1:7" x14ac:dyDescent="0.2">
      <c r="A23" s="9"/>
    </row>
    <row r="28" spans="1:7" x14ac:dyDescent="0.2">
      <c r="A28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5C7C-18C3-4053-99E2-7AD05FD31319}">
  <sheetPr codeName="Sheet6"/>
  <dimension ref="A6:H21"/>
  <sheetViews>
    <sheetView view="pageLayout" zoomScaleNormal="100" workbookViewId="0">
      <selection activeCell="H25" sqref="H25"/>
    </sheetView>
  </sheetViews>
  <sheetFormatPr defaultColWidth="101.42578125" defaultRowHeight="12.75" x14ac:dyDescent="0.2"/>
  <cols>
    <col min="1" max="1" width="5.5703125" style="13" bestFit="1" customWidth="1"/>
    <col min="2" max="2" width="1.42578125" style="13" customWidth="1"/>
    <col min="3" max="3" width="38.140625" style="13" customWidth="1"/>
    <col min="4" max="4" width="1.42578125" style="13" customWidth="1"/>
    <col min="5" max="7" width="14" style="13" customWidth="1"/>
    <col min="8" max="8" width="7.42578125" style="13" customWidth="1"/>
    <col min="9" max="16384" width="101.42578125" style="13"/>
  </cols>
  <sheetData>
    <row r="6" spans="1:8" s="16" customFormat="1" x14ac:dyDescent="0.2">
      <c r="A6" s="15" t="s">
        <v>18</v>
      </c>
      <c r="B6" s="15"/>
      <c r="C6" s="15"/>
      <c r="D6" s="15"/>
      <c r="E6" s="15"/>
      <c r="F6" s="15"/>
      <c r="G6" s="15"/>
    </row>
    <row r="8" spans="1:8" s="17" customFormat="1" x14ac:dyDescent="0.2">
      <c r="E8" s="18">
        <v>2021</v>
      </c>
      <c r="F8" s="18">
        <v>2022</v>
      </c>
      <c r="G8" s="18"/>
    </row>
    <row r="9" spans="1:8" s="20" customFormat="1" ht="38.25" x14ac:dyDescent="0.2">
      <c r="A9" s="19" t="s">
        <v>21</v>
      </c>
      <c r="C9" s="21" t="s">
        <v>3</v>
      </c>
      <c r="E9" s="19" t="s">
        <v>4</v>
      </c>
      <c r="F9" s="19" t="s">
        <v>0</v>
      </c>
      <c r="G9" s="19" t="s">
        <v>10</v>
      </c>
    </row>
    <row r="10" spans="1:8" x14ac:dyDescent="0.2">
      <c r="E10" s="22" t="s">
        <v>5</v>
      </c>
      <c r="F10" s="22" t="s">
        <v>6</v>
      </c>
      <c r="G10" s="22" t="s">
        <v>8</v>
      </c>
    </row>
    <row r="12" spans="1:8" x14ac:dyDescent="0.2">
      <c r="A12" s="22">
        <v>1</v>
      </c>
      <c r="C12" s="13" t="str">
        <f>Sheet2!C12</f>
        <v>Gas Supply, Transportation &amp; Storage Costs</v>
      </c>
      <c r="E12" s="14">
        <v>2110.5369433699998</v>
      </c>
      <c r="F12" s="14">
        <v>2440.121137963793</v>
      </c>
      <c r="G12" s="14">
        <f>F12-E12</f>
        <v>329.5841945937932</v>
      </c>
    </row>
    <row r="13" spans="1:8" x14ac:dyDescent="0.2">
      <c r="A13" s="22">
        <v>2</v>
      </c>
      <c r="C13" s="13" t="str">
        <f>Sheet2!C13</f>
        <v>Operating, Maintenance &amp; Administrative Costs</v>
      </c>
      <c r="E13" s="14">
        <v>920.61116397476667</v>
      </c>
      <c r="F13" s="14">
        <v>963.83719855791719</v>
      </c>
      <c r="G13" s="14">
        <f t="shared" ref="G13:G14" si="0">F13-E13</f>
        <v>43.226034583150522</v>
      </c>
    </row>
    <row r="14" spans="1:8" x14ac:dyDescent="0.2">
      <c r="A14" s="22">
        <v>3</v>
      </c>
      <c r="C14" s="13" t="str">
        <f>Sheet2!C14</f>
        <v>Depreciation Expense</v>
      </c>
      <c r="E14" s="14">
        <v>640.14702155410964</v>
      </c>
      <c r="F14" s="14">
        <v>705.37224200000003</v>
      </c>
      <c r="G14" s="14">
        <f t="shared" si="0"/>
        <v>65.225220445890386</v>
      </c>
    </row>
    <row r="15" spans="1:8" x14ac:dyDescent="0.2">
      <c r="A15" s="22">
        <v>4</v>
      </c>
      <c r="C15" s="13" t="s">
        <v>13</v>
      </c>
      <c r="E15" s="14">
        <v>6.8</v>
      </c>
      <c r="F15" s="14">
        <v>3.9</v>
      </c>
      <c r="G15" s="14">
        <f>F15-E15</f>
        <v>-2.9</v>
      </c>
    </row>
    <row r="16" spans="1:8" x14ac:dyDescent="0.2">
      <c r="A16" s="22">
        <v>5</v>
      </c>
      <c r="C16" s="13" t="s">
        <v>14</v>
      </c>
      <c r="E16" s="14">
        <v>41.778500814847007</v>
      </c>
      <c r="F16" s="14">
        <v>33.709576787807677</v>
      </c>
      <c r="G16" s="14">
        <f>F16-E16</f>
        <v>-8.0689240270393299</v>
      </c>
      <c r="H16" s="13" t="s">
        <v>26</v>
      </c>
    </row>
    <row r="17" spans="1:8" x14ac:dyDescent="0.2">
      <c r="A17" s="22">
        <v>6</v>
      </c>
      <c r="C17" s="13" t="s">
        <v>25</v>
      </c>
      <c r="E17" s="14">
        <v>116.1590364728102</v>
      </c>
      <c r="F17" s="14">
        <v>118.52407079999999</v>
      </c>
      <c r="G17" s="14">
        <f t="shared" ref="G17" si="1">F17-E17</f>
        <v>2.3650343271897896</v>
      </c>
    </row>
    <row r="18" spans="1:8" ht="13.5" thickBot="1" x14ac:dyDescent="0.25">
      <c r="A18" s="22">
        <v>7</v>
      </c>
      <c r="C18" s="13" t="s">
        <v>15</v>
      </c>
      <c r="E18" s="23">
        <f>SUM(E12:E17)</f>
        <v>3836.0326661865338</v>
      </c>
      <c r="F18" s="23">
        <f>SUM(F12:F17)</f>
        <v>4265.4642261095178</v>
      </c>
      <c r="G18" s="23">
        <f>F18-E18</f>
        <v>429.43155992298398</v>
      </c>
      <c r="H18" s="13" t="s">
        <v>26</v>
      </c>
    </row>
    <row r="19" spans="1:8" ht="13.5" thickTop="1" x14ac:dyDescent="0.2"/>
    <row r="20" spans="1:8" x14ac:dyDescent="0.2">
      <c r="A20" s="17"/>
    </row>
    <row r="21" spans="1:8" x14ac:dyDescent="0.2">
      <c r="A21" s="24"/>
    </row>
  </sheetData>
  <pageMargins left="0.7" right="0.7" top="0.75" bottom="0.75" header="0.3" footer="0.3"/>
  <pageSetup scale="94" orientation="portrait" r:id="rId1"/>
  <headerFooter>
    <oddHeader>&amp;R&amp;"Arial,Regular"&amp;10Updated: 2023-03-08
EB-2022-0200
Exhibit 4
Tab 1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A289-A638-4AE9-A6FF-B0AD78714468}">
  <sheetPr codeName="Sheet7"/>
  <dimension ref="A6:H21"/>
  <sheetViews>
    <sheetView view="pageLayout" zoomScaleNormal="100" workbookViewId="0">
      <selection sqref="A1:XFD1048576"/>
    </sheetView>
  </sheetViews>
  <sheetFormatPr defaultColWidth="101.42578125" defaultRowHeight="12.75" x14ac:dyDescent="0.2"/>
  <cols>
    <col min="1" max="1" width="5.5703125" style="13" bestFit="1" customWidth="1"/>
    <col min="2" max="2" width="1.42578125" style="13" customWidth="1"/>
    <col min="3" max="3" width="37.85546875" style="13" customWidth="1"/>
    <col min="4" max="4" width="1.42578125" style="13" customWidth="1"/>
    <col min="5" max="7" width="14" style="13" customWidth="1"/>
    <col min="8" max="8" width="6.85546875" style="13" customWidth="1"/>
    <col min="9" max="16384" width="101.42578125" style="13"/>
  </cols>
  <sheetData>
    <row r="6" spans="1:8" s="16" customFormat="1" x14ac:dyDescent="0.2">
      <c r="A6" s="15" t="s">
        <v>16</v>
      </c>
      <c r="B6" s="15"/>
      <c r="C6" s="15"/>
      <c r="D6" s="15"/>
      <c r="E6" s="15"/>
      <c r="F6" s="15"/>
      <c r="G6" s="15"/>
    </row>
    <row r="8" spans="1:8" s="17" customFormat="1" x14ac:dyDescent="0.2">
      <c r="E8" s="18">
        <v>2022</v>
      </c>
      <c r="F8" s="18">
        <v>2023</v>
      </c>
      <c r="G8" s="18"/>
    </row>
    <row r="9" spans="1:8" s="20" customFormat="1" ht="38.25" x14ac:dyDescent="0.2">
      <c r="A9" s="19" t="s">
        <v>21</v>
      </c>
      <c r="C9" s="21" t="s">
        <v>3</v>
      </c>
      <c r="E9" s="19" t="s">
        <v>0</v>
      </c>
      <c r="F9" s="19" t="s">
        <v>1</v>
      </c>
      <c r="G9" s="19" t="s">
        <v>11</v>
      </c>
    </row>
    <row r="10" spans="1:8" x14ac:dyDescent="0.2">
      <c r="E10" s="22" t="s">
        <v>5</v>
      </c>
      <c r="F10" s="22" t="s">
        <v>6</v>
      </c>
      <c r="G10" s="22" t="s">
        <v>8</v>
      </c>
    </row>
    <row r="12" spans="1:8" x14ac:dyDescent="0.2">
      <c r="A12" s="22">
        <v>1</v>
      </c>
      <c r="C12" s="13" t="str">
        <f>Sheet3!C12</f>
        <v>Gas Supply, Transportation &amp; Storage Costs</v>
      </c>
      <c r="E12" s="14">
        <v>2440.121137963793</v>
      </c>
      <c r="F12" s="14">
        <v>3047.2545932410221</v>
      </c>
      <c r="G12" s="14">
        <f>F12-E12</f>
        <v>607.13345527722913</v>
      </c>
    </row>
    <row r="13" spans="1:8" x14ac:dyDescent="0.2">
      <c r="A13" s="22">
        <v>2</v>
      </c>
      <c r="C13" s="13" t="str">
        <f>Sheet3!C13</f>
        <v>Operating, Maintenance &amp; Administrative Costs</v>
      </c>
      <c r="E13" s="14">
        <v>963.83719855791719</v>
      </c>
      <c r="F13" s="14">
        <v>1021.6960457520001</v>
      </c>
      <c r="G13" s="14">
        <f t="shared" ref="G13:G14" si="0">F13-E13</f>
        <v>57.858847194082955</v>
      </c>
      <c r="H13" s="13" t="s">
        <v>26</v>
      </c>
    </row>
    <row r="14" spans="1:8" x14ac:dyDescent="0.2">
      <c r="A14" s="22">
        <v>3</v>
      </c>
      <c r="C14" s="13" t="str">
        <f>Sheet3!C14</f>
        <v>Depreciation Expense</v>
      </c>
      <c r="E14" s="14">
        <v>705.37224200000003</v>
      </c>
      <c r="F14" s="14">
        <v>725.27624702082414</v>
      </c>
      <c r="G14" s="14">
        <f t="shared" si="0"/>
        <v>19.904005020824115</v>
      </c>
      <c r="H14" s="13" t="s">
        <v>26</v>
      </c>
    </row>
    <row r="15" spans="1:8" x14ac:dyDescent="0.2">
      <c r="A15" s="22">
        <v>4</v>
      </c>
      <c r="C15" s="13" t="s">
        <v>13</v>
      </c>
      <c r="E15" s="14">
        <v>3.9</v>
      </c>
      <c r="F15" s="14">
        <v>4.0434999999999999</v>
      </c>
      <c r="G15" s="14">
        <f>F15-E15</f>
        <v>0.14349999999999996</v>
      </c>
    </row>
    <row r="16" spans="1:8" x14ac:dyDescent="0.2">
      <c r="A16" s="22">
        <v>5</v>
      </c>
      <c r="C16" s="13" t="s">
        <v>14</v>
      </c>
      <c r="E16" s="14">
        <v>33.709576787807677</v>
      </c>
      <c r="F16" s="14">
        <v>42.148492527959974</v>
      </c>
      <c r="G16" s="14">
        <f>F16-E16</f>
        <v>8.4389157401522965</v>
      </c>
      <c r="H16" s="13" t="s">
        <v>26</v>
      </c>
    </row>
    <row r="17" spans="1:8" x14ac:dyDescent="0.2">
      <c r="A17" s="22">
        <v>6</v>
      </c>
      <c r="C17" s="13" t="s">
        <v>25</v>
      </c>
      <c r="E17" s="14">
        <v>118.52407079999999</v>
      </c>
      <c r="F17" s="14">
        <v>122.51910414416001</v>
      </c>
      <c r="G17" s="14">
        <f t="shared" ref="G17" si="1">F17-E17</f>
        <v>3.9950333441600208</v>
      </c>
    </row>
    <row r="18" spans="1:8" ht="13.5" thickBot="1" x14ac:dyDescent="0.25">
      <c r="A18" s="22">
        <v>7</v>
      </c>
      <c r="C18" s="13" t="s">
        <v>15</v>
      </c>
      <c r="E18" s="23">
        <f>SUM(E12:E17)</f>
        <v>4265.4642261095178</v>
      </c>
      <c r="F18" s="23">
        <f>SUM(F12:F17)</f>
        <v>4962.9379826859667</v>
      </c>
      <c r="G18" s="23">
        <f>F18-E18</f>
        <v>697.47375657644898</v>
      </c>
      <c r="H18" s="13" t="s">
        <v>26</v>
      </c>
    </row>
    <row r="19" spans="1:8" ht="13.5" thickTop="1" x14ac:dyDescent="0.2"/>
    <row r="20" spans="1:8" x14ac:dyDescent="0.2">
      <c r="A20" s="17"/>
    </row>
    <row r="21" spans="1:8" x14ac:dyDescent="0.2">
      <c r="A21" s="24"/>
    </row>
  </sheetData>
  <pageMargins left="0.7" right="0.7" top="0.75" bottom="0.75" header="0.3" footer="0.3"/>
  <pageSetup scale="95" orientation="portrait" r:id="rId1"/>
  <headerFooter>
    <oddHeader>&amp;R&amp;"Arial,Regular"&amp;10Updated: 2023-03-08
EB-2022-0200
Exhibit 4
Tab 1
Schedule 1
Attachment 1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B181-979A-4A5A-A6D4-48E4FE4AA41B}">
  <sheetPr codeName="Sheet8"/>
  <dimension ref="A6:H21"/>
  <sheetViews>
    <sheetView tabSelected="1" view="pageLayout" zoomScaleNormal="100" workbookViewId="0">
      <selection sqref="A1:XFD1048576"/>
    </sheetView>
  </sheetViews>
  <sheetFormatPr defaultColWidth="101.42578125" defaultRowHeight="12.75" x14ac:dyDescent="0.2"/>
  <cols>
    <col min="1" max="1" width="5.5703125" style="13" bestFit="1" customWidth="1"/>
    <col min="2" max="2" width="1.42578125" style="13" customWidth="1"/>
    <col min="3" max="3" width="37.140625" style="13" customWidth="1"/>
    <col min="4" max="4" width="1.42578125" style="13" customWidth="1"/>
    <col min="5" max="7" width="14" style="13" customWidth="1"/>
    <col min="8" max="8" width="6.85546875" style="13" customWidth="1"/>
    <col min="9" max="16384" width="101.42578125" style="13"/>
  </cols>
  <sheetData>
    <row r="6" spans="1:8" s="16" customFormat="1" x14ac:dyDescent="0.2">
      <c r="A6" s="15" t="s">
        <v>19</v>
      </c>
      <c r="B6" s="15"/>
      <c r="C6" s="15"/>
      <c r="D6" s="15"/>
      <c r="E6" s="15"/>
      <c r="F6" s="15"/>
      <c r="G6" s="15"/>
    </row>
    <row r="8" spans="1:8" s="17" customFormat="1" x14ac:dyDescent="0.2">
      <c r="E8" s="18">
        <v>2023</v>
      </c>
      <c r="F8" s="18">
        <v>2024</v>
      </c>
      <c r="G8" s="18"/>
    </row>
    <row r="9" spans="1:8" s="20" customFormat="1" ht="38.25" x14ac:dyDescent="0.2">
      <c r="A9" s="19" t="s">
        <v>21</v>
      </c>
      <c r="C9" s="21" t="s">
        <v>3</v>
      </c>
      <c r="E9" s="19" t="s">
        <v>1</v>
      </c>
      <c r="F9" s="19" t="s">
        <v>2</v>
      </c>
      <c r="G9" s="19" t="s">
        <v>12</v>
      </c>
    </row>
    <row r="10" spans="1:8" x14ac:dyDescent="0.2">
      <c r="E10" s="22" t="s">
        <v>5</v>
      </c>
      <c r="F10" s="22" t="s">
        <v>6</v>
      </c>
      <c r="G10" s="22" t="s">
        <v>8</v>
      </c>
    </row>
    <row r="12" spans="1:8" x14ac:dyDescent="0.2">
      <c r="A12" s="22">
        <v>1</v>
      </c>
      <c r="C12" s="13" t="str">
        <f>Sheet4!C12</f>
        <v>Gas Supply, Transportation &amp; Storage Costs</v>
      </c>
      <c r="E12" s="14">
        <v>3047.2545932410221</v>
      </c>
      <c r="F12" s="14">
        <v>3228.0306091401835</v>
      </c>
      <c r="G12" s="14">
        <f>F12-E12</f>
        <v>180.77601589916139</v>
      </c>
    </row>
    <row r="13" spans="1:8" x14ac:dyDescent="0.2">
      <c r="A13" s="22">
        <v>2</v>
      </c>
      <c r="C13" s="13" t="str">
        <f>Sheet4!C13</f>
        <v>Operating, Maintenance &amp; Administrative Costs</v>
      </c>
      <c r="E13" s="14">
        <v>1021.6960457520001</v>
      </c>
      <c r="F13" s="14">
        <v>1045.9917479600003</v>
      </c>
      <c r="G13" s="14">
        <f t="shared" ref="G13:G14" si="0">F13-E13</f>
        <v>24.295702208000193</v>
      </c>
      <c r="H13" s="13" t="s">
        <v>26</v>
      </c>
    </row>
    <row r="14" spans="1:8" x14ac:dyDescent="0.2">
      <c r="A14" s="22">
        <v>3</v>
      </c>
      <c r="C14" s="13" t="str">
        <f>Sheet4!C14</f>
        <v>Depreciation Expense</v>
      </c>
      <c r="E14" s="14">
        <f>Sheet4!F14</f>
        <v>725.27624702082414</v>
      </c>
      <c r="F14" s="14">
        <v>891.96638800000005</v>
      </c>
      <c r="G14" s="14">
        <f t="shared" si="0"/>
        <v>166.69014097917591</v>
      </c>
      <c r="H14" s="13" t="s">
        <v>26</v>
      </c>
    </row>
    <row r="15" spans="1:8" x14ac:dyDescent="0.2">
      <c r="A15" s="22">
        <v>4</v>
      </c>
      <c r="C15" s="13" t="s">
        <v>13</v>
      </c>
      <c r="E15" s="14">
        <v>4.0434999999999999</v>
      </c>
      <c r="F15" s="14">
        <v>4.0434999999999999</v>
      </c>
      <c r="G15" s="14">
        <f>F15-E15</f>
        <v>0</v>
      </c>
    </row>
    <row r="16" spans="1:8" x14ac:dyDescent="0.2">
      <c r="A16" s="22">
        <v>5</v>
      </c>
      <c r="C16" s="13" t="s">
        <v>14</v>
      </c>
      <c r="E16" s="14">
        <f>Sheet4!F16</f>
        <v>42.148492527959974</v>
      </c>
      <c r="F16" s="14">
        <v>43.811675821282165</v>
      </c>
      <c r="G16" s="14">
        <f>F16-E16</f>
        <v>1.6631832933221915</v>
      </c>
      <c r="H16" s="13" t="s">
        <v>26</v>
      </c>
    </row>
    <row r="17" spans="1:8" x14ac:dyDescent="0.2">
      <c r="A17" s="22">
        <v>6</v>
      </c>
      <c r="C17" s="13" t="s">
        <v>25</v>
      </c>
      <c r="E17" s="14">
        <v>122.51910414416001</v>
      </c>
      <c r="F17" s="14">
        <v>127.2</v>
      </c>
      <c r="G17" s="14">
        <f t="shared" ref="G17" si="1">F17-E17</f>
        <v>4.6808958558399922</v>
      </c>
    </row>
    <row r="18" spans="1:8" ht="13.5" thickBot="1" x14ac:dyDescent="0.25">
      <c r="A18" s="22">
        <v>7</v>
      </c>
      <c r="C18" s="13" t="s">
        <v>15</v>
      </c>
      <c r="E18" s="23">
        <f>SUM(E12:E17)</f>
        <v>4962.9379826859667</v>
      </c>
      <c r="F18" s="23">
        <f>SUM(F12:F17)</f>
        <v>5341.0439209214655</v>
      </c>
      <c r="G18" s="23">
        <f>F18-E18</f>
        <v>378.1059382354988</v>
      </c>
      <c r="H18" s="13" t="s">
        <v>26</v>
      </c>
    </row>
    <row r="19" spans="1:8" ht="13.5" thickTop="1" x14ac:dyDescent="0.2"/>
    <row r="20" spans="1:8" x14ac:dyDescent="0.2">
      <c r="A20" s="17"/>
    </row>
    <row r="21" spans="1:8" x14ac:dyDescent="0.2">
      <c r="A21" s="24"/>
    </row>
  </sheetData>
  <pageMargins left="0.7" right="0.7" top="0.75" bottom="0.75" header="0.3" footer="0.3"/>
  <pageSetup scale="95" orientation="portrait" r:id="rId1"/>
  <headerFooter>
    <oddHeader>&amp;R&amp;"Arial,Regular"&amp;10Updated: 2023-03-08
EB-2022-0200
Exhibit 4
Tab 1
Schedule 1
Attachment 1
Page 5 of 5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Exhibit_x002f_Tab_x002f_Schedule xmlns="0e4c58a4-4156-4653-af30-d293e31e5ce5">04.01.01</Exhibit_x002f_Tab_x002f_Schedule>
    <_x0031_st_x0020_Draft_x0020_SL_x0020_Review_x0020_Complete xmlns="0e4c58a4-4156-4653-af30-d293e31e5ce5">2022-07-08T06:00:00+00:00</_x0031_st_x0020_Draft_x0020_SL_x0020_Review_x0020_Complete>
    <Binder xmlns="0e4c58a4-4156-4653-af30-d293e31e5ce5">4</Binder>
    <Attachment xmlns="0e4c58a4-4156-4653-af30-d293e31e5ce5">1</Attachment>
    <Phase xmlns="0e4c58a4-4156-4653-af30-d293e31e5ce5">Phase 1</Phase>
    <Version_x0020_Comments xmlns="0e4c58a4-4156-4653-af30-d293e31e5ce5">COMPLETE</Version_x0020_Comments>
    <Legal_x0020_Team xmlns="0e4c58a4-4156-4653-af30-d293e31e5ce5">
      <UserInfo>
        <DisplayName>i:0#.w|external\olearyd1</DisplayName>
        <AccountId>408</AccountId>
        <AccountType/>
      </UserInfo>
      <UserInfo>
        <DisplayName>i:0#.w|egd\persadt</DisplayName>
        <AccountId>118</AccountId>
        <AccountType/>
      </UserInfo>
      <UserInfo>
        <DisplayName>i:0#.w|egd\pannug1</DisplayName>
        <AccountId>349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2022-05-27T06:00:00+00:00</_x0031_st_x0020_Draft_x0020_Evidence_x0020_Due>
    <Cust_x0020_Eng xmlns="0e4c58a4-4156-4653-af30-d293e31e5ce5">No</Cust_x0020_Eng>
    <_x0031_st_x0020_draft_x0020_ready_x0020_for_x0020_Regulatory xmlns="0e4c58a4-4156-4653-af30-d293e31e5ce5">2022-05-30T06:00:00+00:00</_x0031_st_x0020_draft_x0020_ready_x0020_for_x0020_Regulatory>
    <Executive_x0020_Review xmlns="0e4c58a4-4156-4653-af30-d293e31e5ce5">false</Executive_x0020_Review>
    <Final_x0020_Draft_x0020_Due xmlns="0e4c58a4-4156-4653-af30-d293e31e5ce5">2022-07-27T06:00:00+00:00</Final_x0020_Draft_x0020_Due>
    <Formatting_x0020_Reqd xmlns="0e4c58a4-4156-4653-af30-d293e31e5ce5">false</Formatting_x0020_Reqd>
    <Final_x0020_Draft_x0020_Ready_x0020_for_x0020_SL_x0020_Review xmlns="0e4c58a4-4156-4653-af30-d293e31e5ce5">false</Final_x0020_Draft_x0020_Ready_x0020_for_x0020_SL_x0020_Review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2022-09-09T06:00:00+00:00</Legal_x0020_Session_x0020_Date>
    <xewa xmlns="0e4c58a4-4156-4653-af30-d293e31e5ce5">2022-09-16T06:00:00+00:00</xewa>
    <TM_x0020_Sign_x0020_Off xmlns="0e4c58a4-4156-4653-af30-d293e31e5ce5" xsi:nil="true"/>
    <Reg_x002f_Formatting_x0020_Sign_x0020_Off xmlns="0e4c58a4-4156-4653-af30-d293e31e5c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EC54C4-2C09-49F4-8A64-3C753ACF4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6FAB3-15F2-4891-A1CC-BB6665AF4DD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EEFB29B-92EA-437B-AE32-9B896230E032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0C25BC1-07E8-4E26-891A-FD8F33202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Sheet3!Print_Area</vt:lpstr>
      <vt:lpstr>Sheet4!Print_Area</vt:lpstr>
      <vt:lpstr>Sheet5!Print_Area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Regulatory Formatting Standard</dc:title>
  <dc:subject/>
  <dc:creator>Joel Denomy</dc:creator>
  <cp:keywords/>
  <dc:description/>
  <cp:lastModifiedBy>Angela Monforton</cp:lastModifiedBy>
  <cp:revision/>
  <cp:lastPrinted>2022-05-27T15:06:16Z</cp:lastPrinted>
  <dcterms:created xsi:type="dcterms:W3CDTF">2022-02-02T19:07:53Z</dcterms:created>
  <dcterms:modified xsi:type="dcterms:W3CDTF">2023-02-06T21:09:50Z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2022-02-02T19:07:53Z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3760dd28-55f3-4c59-9a98-caf9c56c7695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2079427685</vt:i4>
  </property>
  <property fmtid="{D5CDD505-2E9C-101B-9397-08002B2CF9AE}" pid="10" name="_NewReviewCycle">
    <vt:lpwstr/>
  </property>
  <property fmtid="{D5CDD505-2E9C-101B-9397-08002B2CF9AE}" pid="11" name="_EmailSubject">
    <vt:lpwstr>4.1 Exhibits</vt:lpwstr>
  </property>
  <property fmtid="{D5CDD505-2E9C-101B-9397-08002B2CF9AE}" pid="12" name="_AuthorEmail">
    <vt:lpwstr>Jason.Vinagre@enbridge.com</vt:lpwstr>
  </property>
  <property fmtid="{D5CDD505-2E9C-101B-9397-08002B2CF9AE}" pid="13" name="_AuthorEmailDisplayName">
    <vt:lpwstr>Jason Vinagre</vt:lpwstr>
  </property>
  <property fmtid="{D5CDD505-2E9C-101B-9397-08002B2CF9AE}" pid="14" name="_PreviousAdHocReviewCycleID">
    <vt:i4>182191428</vt:i4>
  </property>
  <property fmtid="{D5CDD505-2E9C-101B-9397-08002B2CF9AE}" pid="15" name="ContentTypeId">
    <vt:lpwstr>0x010100BA68BE8D2D1B4442B56E8613E5D4A5D4</vt:lpwstr>
  </property>
  <property fmtid="{D5CDD505-2E9C-101B-9397-08002B2CF9AE}" pid="16" name="_ReviewingToolsShownOnce">
    <vt:lpwstr/>
  </property>
</Properties>
</file>