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sites.enbridge.com/sites/2024RnI/Application and Evidence/"/>
    </mc:Choice>
  </mc:AlternateContent>
  <xr:revisionPtr revIDLastSave="0" documentId="13_ncr:1_{EE2BF604-1705-4647-8B37-E90E82FEC306}" xr6:coauthVersionLast="47" xr6:coauthVersionMax="47" xr10:uidLastSave="{00000000-0000-0000-0000-000000000000}"/>
  <bookViews>
    <workbookView xWindow="-120" yWindow="-120" windowWidth="29040" windowHeight="15840" xr2:uid="{AEEC78FB-266A-4085-92FA-3E7F38D86249}"/>
  </bookViews>
  <sheets>
    <sheet name="Sheet1" sheetId="1" r:id="rId1"/>
  </sheets>
  <definedNames>
    <definedName name="_xlnm.Print_Titles" localSheetId="0">Sheet1!$A:$D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7" i="1" l="1"/>
  <c r="A28" i="1" s="1"/>
  <c r="A29" i="1" s="1"/>
  <c r="A30" i="1" s="1"/>
  <c r="A31" i="1" s="1"/>
  <c r="A32" i="1" s="1"/>
  <c r="A34" i="1" s="1"/>
  <c r="A35" i="1" l="1"/>
  <c r="A36" i="1" s="1"/>
  <c r="A38" i="1" s="1"/>
  <c r="A40" i="1" s="1"/>
  <c r="A42" i="1" s="1"/>
  <c r="E22" i="1" l="1"/>
  <c r="E27" i="1"/>
  <c r="E32" i="1"/>
  <c r="E29" i="1"/>
  <c r="E28" i="1"/>
  <c r="E31" i="1"/>
  <c r="E26" i="1"/>
  <c r="M16" i="1" l="1"/>
  <c r="N16" i="1"/>
  <c r="S16" i="1"/>
  <c r="T16" i="1"/>
  <c r="U16" i="1"/>
  <c r="V16" i="1"/>
  <c r="Y16" i="1"/>
  <c r="AB16" i="1"/>
  <c r="AC16" i="1"/>
  <c r="AD16" i="1"/>
  <c r="AE16" i="1"/>
  <c r="AF16" i="1"/>
  <c r="AI16" i="1"/>
  <c r="AJ16" i="1"/>
  <c r="AK16" i="1"/>
  <c r="AM16" i="1"/>
  <c r="AN16" i="1"/>
  <c r="AO16" i="1"/>
  <c r="AR16" i="1"/>
  <c r="AS16" i="1"/>
  <c r="AT16" i="1"/>
  <c r="AU16" i="1"/>
  <c r="G16" i="1"/>
  <c r="H16" i="1"/>
  <c r="I16" i="1"/>
  <c r="J16" i="1"/>
  <c r="K16" i="1"/>
  <c r="L16" i="1"/>
  <c r="O16" i="1"/>
  <c r="P16" i="1"/>
  <c r="Q16" i="1"/>
  <c r="R16" i="1"/>
  <c r="X16" i="1"/>
  <c r="Z16" i="1"/>
  <c r="AA16" i="1"/>
  <c r="AG16" i="1"/>
  <c r="AH16" i="1"/>
  <c r="AP16" i="1"/>
  <c r="AQ16" i="1"/>
  <c r="Q23" i="1"/>
  <c r="S23" i="1"/>
  <c r="V23" i="1"/>
  <c r="X23" i="1"/>
  <c r="Z23" i="1"/>
  <c r="AB23" i="1"/>
  <c r="AF23" i="1"/>
  <c r="AG23" i="1"/>
  <c r="AI23" i="1"/>
  <c r="AK23" i="1"/>
  <c r="AM23" i="1"/>
  <c r="AN23" i="1"/>
  <c r="AO23" i="1"/>
  <c r="AP23" i="1"/>
  <c r="AS23" i="1"/>
  <c r="G23" i="1"/>
  <c r="H23" i="1"/>
  <c r="I23" i="1"/>
  <c r="J23" i="1"/>
  <c r="K23" i="1"/>
  <c r="L23" i="1"/>
  <c r="M23" i="1"/>
  <c r="N23" i="1"/>
  <c r="O23" i="1"/>
  <c r="P23" i="1"/>
  <c r="R23" i="1"/>
  <c r="T23" i="1"/>
  <c r="U23" i="1"/>
  <c r="Y23" i="1"/>
  <c r="AA23" i="1"/>
  <c r="AC23" i="1"/>
  <c r="AD23" i="1"/>
  <c r="AE23" i="1"/>
  <c r="AH23" i="1"/>
  <c r="AJ23" i="1"/>
  <c r="AQ23" i="1"/>
  <c r="AR23" i="1"/>
  <c r="AT23" i="1"/>
  <c r="AU23" i="1"/>
  <c r="T36" i="1"/>
  <c r="AS36" i="1"/>
  <c r="X36" i="1"/>
  <c r="Y36" i="1"/>
  <c r="AC36" i="1"/>
  <c r="AJ36" i="1"/>
  <c r="G36" i="1"/>
  <c r="H36" i="1"/>
  <c r="I36" i="1"/>
  <c r="J36" i="1"/>
  <c r="K36" i="1"/>
  <c r="L36" i="1"/>
  <c r="M36" i="1"/>
  <c r="N36" i="1"/>
  <c r="O36" i="1"/>
  <c r="P36" i="1"/>
  <c r="Q36" i="1"/>
  <c r="R36" i="1"/>
  <c r="AF36" i="1"/>
  <c r="AN36" i="1"/>
  <c r="AO36" i="1"/>
  <c r="K38" i="1" l="1"/>
  <c r="K42" i="1" s="1"/>
  <c r="J38" i="1"/>
  <c r="J42" i="1" s="1"/>
  <c r="H38" i="1"/>
  <c r="H42" i="1" s="1"/>
  <c r="AE36" i="1"/>
  <c r="AE38" i="1" s="1"/>
  <c r="AE42" i="1" s="1"/>
  <c r="AU36" i="1"/>
  <c r="AU38" i="1" s="1"/>
  <c r="AU42" i="1" s="1"/>
  <c r="AM36" i="1"/>
  <c r="AM38" i="1" s="1"/>
  <c r="AM42" i="1" s="1"/>
  <c r="V36" i="1"/>
  <c r="V38" i="1" s="1"/>
  <c r="V42" i="1" s="1"/>
  <c r="AO38" i="1"/>
  <c r="AO42" i="1" s="1"/>
  <c r="AR36" i="1"/>
  <c r="AR38" i="1" s="1"/>
  <c r="AR42" i="1" s="1"/>
  <c r="AI36" i="1"/>
  <c r="AI38" i="1" s="1"/>
  <c r="AI42" i="1" s="1"/>
  <c r="AB36" i="1"/>
  <c r="AB38" i="1" s="1"/>
  <c r="AB42" i="1" s="1"/>
  <c r="G38" i="1"/>
  <c r="G42" i="1" s="1"/>
  <c r="P38" i="1"/>
  <c r="P42" i="1" s="1"/>
  <c r="AQ36" i="1"/>
  <c r="AQ38" i="1" s="1"/>
  <c r="AQ42" i="1" s="1"/>
  <c r="AH36" i="1"/>
  <c r="AH38" i="1" s="1"/>
  <c r="AH42" i="1" s="1"/>
  <c r="AA36" i="1"/>
  <c r="AA38" i="1" s="1"/>
  <c r="AA42" i="1" s="1"/>
  <c r="AJ38" i="1"/>
  <c r="AJ42" i="1" s="1"/>
  <c r="AT36" i="1"/>
  <c r="AT38" i="1" s="1"/>
  <c r="AT42" i="1" s="1"/>
  <c r="AK36" i="1"/>
  <c r="AK38" i="1" s="1"/>
  <c r="AK42" i="1" s="1"/>
  <c r="AD36" i="1"/>
  <c r="AD38" i="1" s="1"/>
  <c r="AD42" i="1" s="1"/>
  <c r="U36" i="1"/>
  <c r="U38" i="1" s="1"/>
  <c r="U42" i="1" s="1"/>
  <c r="L38" i="1"/>
  <c r="L42" i="1" s="1"/>
  <c r="AS38" i="1"/>
  <c r="AS42" i="1" s="1"/>
  <c r="AC38" i="1"/>
  <c r="AC42" i="1" s="1"/>
  <c r="T38" i="1"/>
  <c r="T42" i="1" s="1"/>
  <c r="AP36" i="1"/>
  <c r="AP38" i="1" s="1"/>
  <c r="AP42" i="1" s="1"/>
  <c r="AG36" i="1"/>
  <c r="AG38" i="1" s="1"/>
  <c r="AG42" i="1" s="1"/>
  <c r="Z36" i="1"/>
  <c r="Z38" i="1" s="1"/>
  <c r="Z42" i="1" s="1"/>
  <c r="Q38" i="1"/>
  <c r="Q42" i="1" s="1"/>
  <c r="I38" i="1"/>
  <c r="I42" i="1" s="1"/>
  <c r="S36" i="1"/>
  <c r="S38" i="1" s="1"/>
  <c r="S42" i="1" s="1"/>
  <c r="N38" i="1"/>
  <c r="N42" i="1" s="1"/>
  <c r="R38" i="1"/>
  <c r="R42" i="1" s="1"/>
  <c r="O38" i="1"/>
  <c r="O42" i="1" s="1"/>
  <c r="M38" i="1"/>
  <c r="M42" i="1" s="1"/>
  <c r="Y38" i="1"/>
  <c r="Y42" i="1" s="1"/>
  <c r="X38" i="1"/>
  <c r="X42" i="1" s="1"/>
  <c r="AN38" i="1"/>
  <c r="AN42" i="1" s="1"/>
  <c r="AF38" i="1"/>
  <c r="AF42" i="1" s="1"/>
  <c r="E35" i="1"/>
  <c r="E21" i="1"/>
  <c r="E23" i="1" s="1"/>
  <c r="E18" i="1"/>
  <c r="E40" i="1"/>
  <c r="E34" i="1"/>
  <c r="E30" i="1"/>
  <c r="E14" i="1"/>
  <c r="E16" i="1"/>
  <c r="E36" i="1" l="1"/>
  <c r="E38" i="1" s="1"/>
  <c r="E42" i="1" s="1"/>
</calcChain>
</file>

<file path=xl/sharedStrings.xml><?xml version="1.0" encoding="utf-8"?>
<sst xmlns="http://schemas.openxmlformats.org/spreadsheetml/2006/main" count="122" uniqueCount="115">
  <si>
    <t>Line</t>
  </si>
  <si>
    <t>Revenue</t>
  </si>
  <si>
    <t>No.</t>
  </si>
  <si>
    <t>Requirement</t>
  </si>
  <si>
    <t>Rate 1</t>
  </si>
  <si>
    <t>Rate 6</t>
  </si>
  <si>
    <t>Rate 100</t>
  </si>
  <si>
    <t>Rate 110</t>
  </si>
  <si>
    <t>Rate 115</t>
  </si>
  <si>
    <t>Rate 125</t>
  </si>
  <si>
    <t>Rate 135</t>
  </si>
  <si>
    <t>Rate 145</t>
  </si>
  <si>
    <t>Rate 170</t>
  </si>
  <si>
    <t>Rate 200</t>
  </si>
  <si>
    <t>Rate 300</t>
  </si>
  <si>
    <t>Rate 01</t>
  </si>
  <si>
    <t>Rate 10</t>
  </si>
  <si>
    <t>Rate 20</t>
  </si>
  <si>
    <t>Rate 25</t>
  </si>
  <si>
    <t>Rate M1</t>
  </si>
  <si>
    <t>Rate M2</t>
  </si>
  <si>
    <t>Rate M9</t>
  </si>
  <si>
    <t>Rate T3</t>
  </si>
  <si>
    <t>Rate 331</t>
  </si>
  <si>
    <t>Rate 332</t>
  </si>
  <si>
    <t>Rate 401</t>
  </si>
  <si>
    <t>Rate M12</t>
  </si>
  <si>
    <t>Rate M13</t>
  </si>
  <si>
    <t>Rate M16</t>
  </si>
  <si>
    <t>Rate M17</t>
  </si>
  <si>
    <t>Return on Rate Base</t>
  </si>
  <si>
    <t>Rate Base</t>
  </si>
  <si>
    <t>Rate of Return on Rate Base</t>
  </si>
  <si>
    <t>Total Return on Rate Base</t>
  </si>
  <si>
    <t>Depreciation Expense</t>
  </si>
  <si>
    <t>Taxes</t>
  </si>
  <si>
    <t>Income Tax</t>
  </si>
  <si>
    <t>Property Tax</t>
  </si>
  <si>
    <t>Total Taxes</t>
  </si>
  <si>
    <t>Total Revenue Requirement</t>
  </si>
  <si>
    <t>Other Revenue</t>
  </si>
  <si>
    <t>Particulars ($000s)</t>
  </si>
  <si>
    <t>Operating &amp; Maintenance Expenses</t>
  </si>
  <si>
    <t>Cost of Gas</t>
  </si>
  <si>
    <t>Total Operating &amp; Maintenance Expenses</t>
  </si>
  <si>
    <t>EGD Rate Zone</t>
  </si>
  <si>
    <t>Union North Rate Zone</t>
  </si>
  <si>
    <t>Union South Rate Zone</t>
  </si>
  <si>
    <t>Ex-Franchise</t>
  </si>
  <si>
    <t>Rate C1 (F)</t>
  </si>
  <si>
    <t>Rate C1 (I)</t>
  </si>
  <si>
    <t>Rate T2 (I)</t>
  </si>
  <si>
    <t>Rate T2 (F)</t>
  </si>
  <si>
    <t>Rate T1 (I)</t>
  </si>
  <si>
    <t>Rate T1 (F)</t>
  </si>
  <si>
    <t>Rate M7 (I)</t>
  </si>
  <si>
    <t>Rate M7 (F)</t>
  </si>
  <si>
    <t>Rate M5 (I)</t>
  </si>
  <si>
    <t>Rate M5 (F)</t>
  </si>
  <si>
    <t>Rate M4 (I)</t>
  </si>
  <si>
    <t>Rate M4 (F)</t>
  </si>
  <si>
    <t>2024 Cost Allocation Study - Current Rate Classes</t>
  </si>
  <si>
    <t>Revenue Requirement Summary by Rate Class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</si>
  <si>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</si>
  <si>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</si>
  <si>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</si>
  <si>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</si>
  <si>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</si>
  <si>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</si>
  <si>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</si>
  <si>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</si>
  <si>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</si>
  <si>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</si>
  <si>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</si>
  <si>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(l)</t>
  </si>
  <si>
    <t>(m)</t>
  </si>
  <si>
    <t>(n)</t>
  </si>
  <si>
    <t>(o)</t>
  </si>
  <si>
    <t>(p)</t>
  </si>
  <si>
    <t>(q)</t>
  </si>
  <si>
    <t>(r)</t>
  </si>
  <si>
    <t>(s)</t>
  </si>
  <si>
    <t>(t)</t>
  </si>
  <si>
    <t>(u)</t>
  </si>
  <si>
    <t>(v)</t>
  </si>
  <si>
    <t>(w)</t>
  </si>
  <si>
    <t>(x)</t>
  </si>
  <si>
    <t>(y)</t>
  </si>
  <si>
    <t>(z)</t>
  </si>
  <si>
    <t>(aa)</t>
  </si>
  <si>
    <t>(ab)</t>
  </si>
  <si>
    <t>(ac)</t>
  </si>
  <si>
    <t>(ad)</t>
  </si>
  <si>
    <t>(ae)</t>
  </si>
  <si>
    <t>(af)</t>
  </si>
  <si>
    <t>(ag)</t>
  </si>
  <si>
    <t>(ah)</t>
  </si>
  <si>
    <t>(ai)</t>
  </si>
  <si>
    <t>(aj)</t>
  </si>
  <si>
    <t>(ak)</t>
  </si>
  <si>
    <t>(al)</t>
  </si>
  <si>
    <t>(am)</t>
  </si>
  <si>
    <t>(an)</t>
  </si>
  <si>
    <t>Storage</t>
  </si>
  <si>
    <t>Transmission</t>
  </si>
  <si>
    <t>Distribution</t>
  </si>
  <si>
    <t>General Operating &amp; Engineering</t>
  </si>
  <si>
    <t>Sales Promotion &amp; Merchandise</t>
  </si>
  <si>
    <t>Distribution Customer Accounting</t>
  </si>
  <si>
    <t>Administrative &amp; General Expense</t>
  </si>
  <si>
    <t xml:space="preserve">Employee Benefits </t>
  </si>
  <si>
    <t>Administrative &amp; General</t>
  </si>
  <si>
    <t>Total Revenue Requirement Less Other Revenue</t>
  </si>
  <si>
    <t>Revenue Requirement Summary by Rate Class (Continued)</t>
  </si>
  <si>
    <t>/u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</si>
</sst>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_(* #,##0_);_(* \(#,##0\);_(* &quot;-&quot;??_);_(@_)"/>
    <numFmt numFmtId="165" formatCode="0.000%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u/>
      <sz val="10"/>
      <color theme="1"/>
      <name val="Arial"/>
      <family val="2"/>
    </font>
    <font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164" fontId="2" fillId="0" borderId="0" xfId="1" applyNumberFormat="1" applyFont="1" applyFill="1"/>
    <xf numFmtId="164" fontId="2" fillId="0" borderId="0" xfId="1" applyNumberFormat="1" applyFont="1" applyFill="1" applyBorder="1"/>
    <xf numFmtId="165" fontId="2" fillId="0" borderId="0" xfId="1" applyNumberFormat="1" applyFont="1" applyFill="1"/>
    <xf numFmtId="165" fontId="2" fillId="0" borderId="0" xfId="2" applyNumberFormat="1" applyFont="1" applyFill="1" applyBorder="1"/>
    <xf numFmtId="164" fontId="2" fillId="0" borderId="1" xfId="1" applyNumberFormat="1" applyFont="1" applyFill="1" applyBorder="1"/>
    <xf numFmtId="164" fontId="4" fillId="0" borderId="0" xfId="1" applyNumberFormat="1" applyFont="1" applyFill="1"/>
    <xf numFmtId="164" fontId="2" fillId="0" borderId="2" xfId="1" applyNumberFormat="1" applyFont="1" applyFill="1" applyBorder="1"/>
    <xf numFmtId="164" fontId="2" fillId="0" borderId="3" xfId="1" applyNumberFormat="1" applyFont="1" applyFill="1" applyBorder="1"/>
    <xf numFmtId="0" fontId="2" fillId="0" borderId="0" xfId="0" applyFont="1" applyFill="1"/>
    <xf numFmtId="0" fontId="2" fillId="0" borderId="0" xfId="0" applyFont="1" applyFill="1" applyAlignment="1">
      <alignment horizontal="centerContinuous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centerContinuous"/>
    </xf>
    <xf numFmtId="0" fontId="3" fillId="0" borderId="0" xfId="0" applyFont="1" applyFill="1" applyAlignment="1"/>
    <xf numFmtId="0" fontId="3" fillId="0" borderId="0" xfId="0" applyFont="1" applyFill="1" applyAlignment="1">
      <alignment horizontal="center"/>
    </xf>
    <xf numFmtId="0" fontId="2" fillId="0" borderId="0" xfId="0" applyFont="1" applyFill="1" applyAlignment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horizontal="left" indent="1"/>
    </xf>
    <xf numFmtId="165" fontId="2" fillId="0" borderId="1" xfId="2" applyNumberFormat="1" applyFont="1" applyFill="1" applyBorder="1"/>
    <xf numFmtId="0" fontId="2" fillId="0" borderId="0" xfId="0" applyFont="1" applyFill="1" applyAlignment="1">
      <alignment horizontal="left" indent="2"/>
    </xf>
    <xf numFmtId="0" fontId="2" fillId="0" borderId="1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8FAD64-16FC-46BD-94B1-FF7DC67A817E}">
  <dimension ref="A1:AU48"/>
  <sheetViews>
    <sheetView tabSelected="1" view="pageLayout" topLeftCell="AD1" zoomScaleNormal="90" zoomScaleSheetLayoutView="100" workbookViewId="0">
      <selection activeCell="AU6" sqref="AU6"/>
    </sheetView>
  </sheetViews>
  <sheetFormatPr defaultColWidth="9.140625" defaultRowHeight="12.75" x14ac:dyDescent="0.2"/>
  <cols>
    <col min="1" max="1" width="4.7109375" style="11" customWidth="1"/>
    <col min="2" max="2" width="1.7109375" style="9" customWidth="1"/>
    <col min="3" max="3" width="41.85546875" style="9" bestFit="1" customWidth="1"/>
    <col min="4" max="4" width="1.7109375" style="9" customWidth="1"/>
    <col min="5" max="5" width="12.5703125" style="9" customWidth="1"/>
    <col min="6" max="6" width="1.7109375" style="9" customWidth="1"/>
    <col min="7" max="17" width="10.28515625" style="9" customWidth="1"/>
    <col min="18" max="18" width="10.28515625" style="9" bestFit="1" customWidth="1"/>
    <col min="19" max="19" width="8.7109375" style="9" bestFit="1" customWidth="1"/>
    <col min="20" max="21" width="7.7109375" style="9" bestFit="1" customWidth="1"/>
    <col min="22" max="22" width="8.42578125" style="9" bestFit="1" customWidth="1"/>
    <col min="23" max="23" width="1.7109375" style="9" customWidth="1"/>
    <col min="24" max="24" width="10.28515625" style="9" bestFit="1" customWidth="1"/>
    <col min="25" max="25" width="8.7109375" style="9" bestFit="1" customWidth="1"/>
    <col min="26" max="26" width="10.85546875" style="9" bestFit="1" customWidth="1"/>
    <col min="27" max="27" width="10.140625" style="9" bestFit="1" customWidth="1"/>
    <col min="28" max="30" width="10.7109375" style="9" customWidth="1"/>
    <col min="31" max="31" width="10.140625" style="9" bestFit="1" customWidth="1"/>
    <col min="32" max="32" width="8" style="9" bestFit="1" customWidth="1"/>
    <col min="33" max="33" width="10.28515625" style="9" bestFit="1" customWidth="1"/>
    <col min="34" max="34" width="9.5703125" style="9" bestFit="1" customWidth="1"/>
    <col min="35" max="35" width="10.28515625" style="9" bestFit="1" customWidth="1"/>
    <col min="36" max="36" width="9.5703125" style="9" bestFit="1" customWidth="1"/>
    <col min="37" max="37" width="7.7109375" style="9" bestFit="1" customWidth="1"/>
    <col min="38" max="38" width="1.7109375" style="9" customWidth="1"/>
    <col min="39" max="39" width="8.42578125" style="9" bestFit="1" customWidth="1"/>
    <col min="40" max="40" width="8.7109375" style="9" bestFit="1" customWidth="1"/>
    <col min="41" max="41" width="8.42578125" style="9" bestFit="1" customWidth="1"/>
    <col min="42" max="42" width="10.5703125" style="9" bestFit="1" customWidth="1"/>
    <col min="43" max="43" width="9.85546875" style="9" bestFit="1" customWidth="1"/>
    <col min="44" max="47" width="9" style="9" bestFit="1" customWidth="1"/>
    <col min="48" max="16384" width="9.140625" style="9"/>
  </cols>
  <sheetData>
    <row r="1" spans="1:47" x14ac:dyDescent="0.2">
      <c r="Q1" s="12"/>
      <c r="AF1" s="12"/>
      <c r="AU1" s="12"/>
    </row>
    <row r="2" spans="1:47" x14ac:dyDescent="0.2">
      <c r="Q2" s="12"/>
      <c r="AF2" s="12"/>
      <c r="AU2" s="12"/>
    </row>
    <row r="3" spans="1:47" x14ac:dyDescent="0.2">
      <c r="Q3" s="12"/>
      <c r="AF3" s="12"/>
      <c r="AU3" s="12"/>
    </row>
    <row r="4" spans="1:47" x14ac:dyDescent="0.2">
      <c r="Q4" s="12"/>
      <c r="AF4" s="12"/>
      <c r="AU4" s="12"/>
    </row>
    <row r="5" spans="1:47" x14ac:dyDescent="0.2">
      <c r="Q5" s="12"/>
      <c r="AB5" s="13"/>
      <c r="AC5" s="13"/>
      <c r="AD5" s="10"/>
      <c r="AF5" s="12"/>
      <c r="AN5" s="10"/>
      <c r="AU5" s="12"/>
    </row>
    <row r="6" spans="1:47" ht="12.75" customHeight="1" x14ac:dyDescent="0.2">
      <c r="B6" s="14"/>
      <c r="C6" s="14"/>
      <c r="D6" s="14"/>
      <c r="E6" s="14"/>
      <c r="F6" s="14"/>
      <c r="G6" s="14"/>
      <c r="I6" s="15" t="s">
        <v>61</v>
      </c>
      <c r="J6" s="14"/>
      <c r="K6" s="14"/>
      <c r="L6" s="14"/>
      <c r="M6" s="14"/>
      <c r="N6" s="14"/>
      <c r="O6" s="14"/>
      <c r="P6" s="14"/>
      <c r="Q6" s="16" t="s">
        <v>114</v>
      </c>
      <c r="S6" s="14"/>
      <c r="T6" s="14"/>
      <c r="U6" s="14"/>
      <c r="V6" s="14"/>
      <c r="W6" s="15" t="s">
        <v>61</v>
      </c>
      <c r="X6" s="14"/>
      <c r="Y6" s="14"/>
      <c r="Z6" s="14"/>
      <c r="AA6" s="14"/>
      <c r="AB6" s="14"/>
      <c r="AC6" s="14"/>
      <c r="AD6" s="14"/>
      <c r="AE6" s="14"/>
      <c r="AF6" s="16" t="s">
        <v>114</v>
      </c>
      <c r="AH6" s="14"/>
      <c r="AI6" s="14"/>
      <c r="AJ6" s="14"/>
      <c r="AK6" s="15" t="s">
        <v>61</v>
      </c>
      <c r="AL6" s="15"/>
      <c r="AM6" s="14"/>
      <c r="AN6" s="14"/>
      <c r="AO6" s="14"/>
      <c r="AP6" s="14"/>
      <c r="AQ6" s="14"/>
      <c r="AR6" s="14"/>
      <c r="AS6" s="14"/>
      <c r="AT6" s="14"/>
      <c r="AU6" s="16" t="s">
        <v>114</v>
      </c>
    </row>
    <row r="7" spans="1:47" ht="12.75" customHeight="1" x14ac:dyDescent="0.2">
      <c r="B7" s="14"/>
      <c r="C7" s="14"/>
      <c r="D7" s="14"/>
      <c r="E7" s="14"/>
      <c r="F7" s="14"/>
      <c r="G7" s="14"/>
      <c r="I7" s="15" t="s">
        <v>62</v>
      </c>
      <c r="J7" s="14"/>
      <c r="K7" s="14"/>
      <c r="L7" s="14"/>
      <c r="M7" s="14"/>
      <c r="N7" s="14"/>
      <c r="O7" s="14"/>
      <c r="P7" s="14"/>
      <c r="Q7" s="14"/>
      <c r="S7" s="14"/>
      <c r="T7" s="14"/>
      <c r="U7" s="14"/>
      <c r="V7" s="14"/>
      <c r="W7" s="15" t="s">
        <v>113</v>
      </c>
      <c r="X7" s="14"/>
      <c r="Y7" s="14"/>
      <c r="Z7" s="14"/>
      <c r="AA7" s="14"/>
      <c r="AB7" s="14"/>
      <c r="AC7" s="14"/>
      <c r="AD7" s="14"/>
      <c r="AE7" s="14"/>
      <c r="AF7" s="14"/>
      <c r="AH7" s="14"/>
      <c r="AI7" s="14"/>
      <c r="AJ7" s="14"/>
      <c r="AK7" s="15" t="s">
        <v>113</v>
      </c>
      <c r="AL7" s="15"/>
      <c r="AM7" s="14"/>
      <c r="AN7" s="14"/>
      <c r="AO7" s="14"/>
      <c r="AP7" s="14"/>
      <c r="AQ7" s="14"/>
      <c r="AR7" s="14"/>
      <c r="AS7" s="14"/>
      <c r="AT7" s="14"/>
      <c r="AU7" s="14"/>
    </row>
    <row r="8" spans="1:47" x14ac:dyDescent="0.2">
      <c r="Q8" s="12"/>
      <c r="AF8" s="12"/>
      <c r="AU8" s="12"/>
    </row>
    <row r="9" spans="1:47" x14ac:dyDescent="0.2">
      <c r="A9" s="11" t="s">
        <v>0</v>
      </c>
      <c r="E9" s="11" t="s">
        <v>1</v>
      </c>
      <c r="F9" s="11"/>
      <c r="G9" s="22" t="s">
        <v>45</v>
      </c>
      <c r="H9" s="22"/>
      <c r="I9" s="22"/>
      <c r="J9" s="22"/>
      <c r="K9" s="22"/>
      <c r="L9" s="22"/>
      <c r="M9" s="22"/>
      <c r="N9" s="22"/>
      <c r="O9" s="22"/>
      <c r="P9" s="22"/>
      <c r="Q9" s="22"/>
      <c r="R9" s="22" t="s">
        <v>46</v>
      </c>
      <c r="S9" s="22"/>
      <c r="T9" s="22"/>
      <c r="U9" s="22"/>
      <c r="V9" s="22"/>
      <c r="W9" s="10"/>
      <c r="X9" s="22" t="s">
        <v>47</v>
      </c>
      <c r="Y9" s="22"/>
      <c r="Z9" s="22"/>
      <c r="AA9" s="22"/>
      <c r="AB9" s="22"/>
      <c r="AC9" s="22"/>
      <c r="AD9" s="22"/>
      <c r="AE9" s="22"/>
      <c r="AF9" s="22"/>
      <c r="AG9" s="22" t="s">
        <v>47</v>
      </c>
      <c r="AH9" s="22"/>
      <c r="AI9" s="22"/>
      <c r="AJ9" s="22"/>
      <c r="AK9" s="22"/>
      <c r="AL9" s="10"/>
      <c r="AM9" s="22" t="s">
        <v>48</v>
      </c>
      <c r="AN9" s="22"/>
      <c r="AO9" s="22"/>
      <c r="AP9" s="22"/>
      <c r="AQ9" s="22"/>
      <c r="AR9" s="22"/>
      <c r="AS9" s="22"/>
      <c r="AT9" s="22"/>
      <c r="AU9" s="22"/>
    </row>
    <row r="10" spans="1:47" ht="13.5" customHeight="1" x14ac:dyDescent="0.2">
      <c r="A10" s="17" t="s">
        <v>2</v>
      </c>
      <c r="C10" s="18" t="s">
        <v>41</v>
      </c>
      <c r="E10" s="17" t="s">
        <v>3</v>
      </c>
      <c r="F10" s="11"/>
      <c r="G10" s="17" t="s">
        <v>4</v>
      </c>
      <c r="H10" s="17" t="s">
        <v>5</v>
      </c>
      <c r="I10" s="17" t="s">
        <v>6</v>
      </c>
      <c r="J10" s="17" t="s">
        <v>7</v>
      </c>
      <c r="K10" s="17" t="s">
        <v>8</v>
      </c>
      <c r="L10" s="17" t="s">
        <v>9</v>
      </c>
      <c r="M10" s="17" t="s">
        <v>10</v>
      </c>
      <c r="N10" s="17" t="s">
        <v>11</v>
      </c>
      <c r="O10" s="17" t="s">
        <v>12</v>
      </c>
      <c r="P10" s="17" t="s">
        <v>13</v>
      </c>
      <c r="Q10" s="17" t="s">
        <v>14</v>
      </c>
      <c r="R10" s="17" t="s">
        <v>15</v>
      </c>
      <c r="S10" s="17" t="s">
        <v>16</v>
      </c>
      <c r="T10" s="17" t="s">
        <v>17</v>
      </c>
      <c r="U10" s="17" t="s">
        <v>18</v>
      </c>
      <c r="V10" s="17" t="s">
        <v>6</v>
      </c>
      <c r="W10" s="11"/>
      <c r="X10" s="17" t="s">
        <v>19</v>
      </c>
      <c r="Y10" s="17" t="s">
        <v>20</v>
      </c>
      <c r="Z10" s="17" t="s">
        <v>60</v>
      </c>
      <c r="AA10" s="17" t="s">
        <v>59</v>
      </c>
      <c r="AB10" s="17" t="s">
        <v>58</v>
      </c>
      <c r="AC10" s="17" t="s">
        <v>57</v>
      </c>
      <c r="AD10" s="17" t="s">
        <v>56</v>
      </c>
      <c r="AE10" s="17" t="s">
        <v>55</v>
      </c>
      <c r="AF10" s="17" t="s">
        <v>21</v>
      </c>
      <c r="AG10" s="17" t="s">
        <v>54</v>
      </c>
      <c r="AH10" s="17" t="s">
        <v>53</v>
      </c>
      <c r="AI10" s="17" t="s">
        <v>52</v>
      </c>
      <c r="AJ10" s="17" t="s">
        <v>51</v>
      </c>
      <c r="AK10" s="17" t="s">
        <v>22</v>
      </c>
      <c r="AL10" s="11"/>
      <c r="AM10" s="17" t="s">
        <v>23</v>
      </c>
      <c r="AN10" s="17" t="s">
        <v>24</v>
      </c>
      <c r="AO10" s="17" t="s">
        <v>25</v>
      </c>
      <c r="AP10" s="17" t="s">
        <v>49</v>
      </c>
      <c r="AQ10" s="17" t="s">
        <v>50</v>
      </c>
      <c r="AR10" s="17" t="s">
        <v>26</v>
      </c>
      <c r="AS10" s="17" t="s">
        <v>27</v>
      </c>
      <c r="AT10" s="17" t="s">
        <v>28</v>
      </c>
      <c r="AU10" s="17" t="s">
        <v>29</v>
      </c>
    </row>
    <row r="11" spans="1:47" s="11" customFormat="1" x14ac:dyDescent="0.2">
      <c r="E11" s="11" t="s">
        <v>63</v>
      </c>
      <c r="G11" s="11" t="s">
        <v>64</v>
      </c>
      <c r="H11" s="11" t="s">
        <v>65</v>
      </c>
      <c r="I11" s="11" t="s">
        <v>66</v>
      </c>
      <c r="J11" s="11" t="s">
        <v>67</v>
      </c>
      <c r="K11" s="11" t="s">
        <v>68</v>
      </c>
      <c r="L11" s="11" t="s">
        <v>69</v>
      </c>
      <c r="M11" s="11" t="s">
        <v>70</v>
      </c>
      <c r="N11" s="11" t="s">
        <v>71</v>
      </c>
      <c r="O11" s="11" t="s">
        <v>72</v>
      </c>
      <c r="P11" s="11" t="s">
        <v>73</v>
      </c>
      <c r="Q11" s="11" t="s">
        <v>74</v>
      </c>
      <c r="R11" s="11" t="s">
        <v>75</v>
      </c>
      <c r="S11" s="11" t="s">
        <v>76</v>
      </c>
      <c r="T11" s="11" t="s">
        <v>77</v>
      </c>
      <c r="U11" s="11" t="s">
        <v>78</v>
      </c>
      <c r="V11" s="11" t="s">
        <v>79</v>
      </c>
      <c r="X11" s="11" t="s">
        <v>80</v>
      </c>
      <c r="Y11" s="11" t="s">
        <v>81</v>
      </c>
      <c r="Z11" s="11" t="s">
        <v>82</v>
      </c>
      <c r="AA11" s="11" t="s">
        <v>83</v>
      </c>
      <c r="AB11" s="11" t="s">
        <v>84</v>
      </c>
      <c r="AC11" s="11" t="s">
        <v>85</v>
      </c>
      <c r="AD11" s="11" t="s">
        <v>86</v>
      </c>
      <c r="AE11" s="11" t="s">
        <v>87</v>
      </c>
      <c r="AF11" s="11" t="s">
        <v>88</v>
      </c>
      <c r="AG11" s="11" t="s">
        <v>89</v>
      </c>
      <c r="AH11" s="11" t="s">
        <v>90</v>
      </c>
      <c r="AI11" s="11" t="s">
        <v>91</v>
      </c>
      <c r="AJ11" s="11" t="s">
        <v>92</v>
      </c>
      <c r="AK11" s="11" t="s">
        <v>93</v>
      </c>
      <c r="AM11" s="11" t="s">
        <v>94</v>
      </c>
      <c r="AN11" s="11" t="s">
        <v>95</v>
      </c>
      <c r="AO11" s="11" t="s">
        <v>96</v>
      </c>
      <c r="AP11" s="11" t="s">
        <v>97</v>
      </c>
      <c r="AQ11" s="11" t="s">
        <v>98</v>
      </c>
      <c r="AR11" s="11" t="s">
        <v>99</v>
      </c>
      <c r="AS11" s="11" t="s">
        <v>100</v>
      </c>
      <c r="AT11" s="11" t="s">
        <v>101</v>
      </c>
      <c r="AU11" s="11" t="s">
        <v>102</v>
      </c>
    </row>
    <row r="12" spans="1:47" x14ac:dyDescent="0.2">
      <c r="E12" s="1"/>
      <c r="F12" s="1"/>
      <c r="G12" s="1"/>
      <c r="H12" s="1"/>
      <c r="I12" s="1"/>
      <c r="J12" s="1"/>
      <c r="K12" s="1"/>
    </row>
    <row r="13" spans="1:47" x14ac:dyDescent="0.2">
      <c r="C13" s="9" t="s">
        <v>30</v>
      </c>
      <c r="E13" s="1"/>
      <c r="F13" s="1"/>
      <c r="G13" s="1"/>
      <c r="H13" s="1"/>
      <c r="I13" s="1"/>
      <c r="J13" s="1"/>
      <c r="K13" s="1"/>
    </row>
    <row r="14" spans="1:47" x14ac:dyDescent="0.2">
      <c r="A14" s="11">
        <v>1</v>
      </c>
      <c r="C14" s="19" t="s">
        <v>31</v>
      </c>
      <c r="E14" s="1">
        <f>SUM(G14:AU14)</f>
        <v>16281095.663301464</v>
      </c>
      <c r="F14" s="1"/>
      <c r="G14" s="1">
        <v>5973078.3189079147</v>
      </c>
      <c r="H14" s="1">
        <v>2600251.954677803</v>
      </c>
      <c r="I14" s="1">
        <v>6926.7119962544384</v>
      </c>
      <c r="J14" s="1">
        <v>189674.46629800485</v>
      </c>
      <c r="K14" s="1">
        <v>26128.837032678141</v>
      </c>
      <c r="L14" s="1">
        <v>67096.855814903436</v>
      </c>
      <c r="M14" s="1">
        <v>3236.9520486901047</v>
      </c>
      <c r="N14" s="1">
        <v>1838.0048600168714</v>
      </c>
      <c r="O14" s="1">
        <v>4428.842637005815</v>
      </c>
      <c r="P14" s="1">
        <v>31702.185551368046</v>
      </c>
      <c r="Q14" s="1">
        <v>0</v>
      </c>
      <c r="R14" s="1">
        <v>1075878.8207920464</v>
      </c>
      <c r="S14" s="1">
        <v>151755.40832931703</v>
      </c>
      <c r="T14" s="1">
        <v>76026.554847285457</v>
      </c>
      <c r="U14" s="1">
        <v>15945.882580629794</v>
      </c>
      <c r="V14" s="1">
        <v>26233.98492324234</v>
      </c>
      <c r="W14" s="2">
        <v>0</v>
      </c>
      <c r="X14" s="1">
        <v>3507836.1709328885</v>
      </c>
      <c r="Y14" s="1">
        <v>622115.97000103211</v>
      </c>
      <c r="Z14" s="1">
        <v>151250.16772679769</v>
      </c>
      <c r="AA14" s="1">
        <v>38.257823390661542</v>
      </c>
      <c r="AB14" s="1">
        <v>1730.5175352753483</v>
      </c>
      <c r="AC14" s="1">
        <v>2115.6192204161248</v>
      </c>
      <c r="AD14" s="1">
        <v>191432.45168430163</v>
      </c>
      <c r="AE14" s="1">
        <v>3099.4575648259033</v>
      </c>
      <c r="AF14" s="1">
        <v>11718.325975303811</v>
      </c>
      <c r="AG14" s="1">
        <v>66715.216752163222</v>
      </c>
      <c r="AH14" s="1">
        <v>117.71003512242795</v>
      </c>
      <c r="AI14" s="1">
        <v>563546.84677310125</v>
      </c>
      <c r="AJ14" s="1">
        <v>3281.5024105562175</v>
      </c>
      <c r="AK14" s="1">
        <v>60637.149440545538</v>
      </c>
      <c r="AL14" s="2"/>
      <c r="AM14" s="1">
        <v>60.162815402203968</v>
      </c>
      <c r="AN14" s="1">
        <v>205295.21910082077</v>
      </c>
      <c r="AO14" s="1">
        <v>0</v>
      </c>
      <c r="AP14" s="1">
        <v>10916.742052268502</v>
      </c>
      <c r="AQ14" s="1">
        <v>225.93215175506944</v>
      </c>
      <c r="AR14" s="1">
        <v>625723.71123231412</v>
      </c>
      <c r="AS14" s="1">
        <v>23.704506320264805</v>
      </c>
      <c r="AT14" s="1">
        <v>53.875299736357945</v>
      </c>
      <c r="AU14" s="1">
        <v>2957.1709699605549</v>
      </c>
    </row>
    <row r="15" spans="1:47" x14ac:dyDescent="0.2">
      <c r="A15" s="11">
        <v>2</v>
      </c>
      <c r="C15" s="19" t="s">
        <v>32</v>
      </c>
      <c r="E15" s="20">
        <v>5.8701360377304071E-2</v>
      </c>
      <c r="F15" s="3"/>
      <c r="G15" s="20">
        <v>5.8701360377304071E-2</v>
      </c>
      <c r="H15" s="20">
        <v>5.8701360377304071E-2</v>
      </c>
      <c r="I15" s="20">
        <v>5.8701360377304071E-2</v>
      </c>
      <c r="J15" s="20">
        <v>5.8701360377304071E-2</v>
      </c>
      <c r="K15" s="20">
        <v>5.8701360377304071E-2</v>
      </c>
      <c r="L15" s="20">
        <v>5.8701360377304071E-2</v>
      </c>
      <c r="M15" s="20">
        <v>5.8701360377304071E-2</v>
      </c>
      <c r="N15" s="20">
        <v>5.8701360377304071E-2</v>
      </c>
      <c r="O15" s="20">
        <v>5.8701360377304071E-2</v>
      </c>
      <c r="P15" s="20">
        <v>5.8701360377304071E-2</v>
      </c>
      <c r="Q15" s="20">
        <v>5.8701360377304071E-2</v>
      </c>
      <c r="R15" s="20">
        <v>5.8701360377304071E-2</v>
      </c>
      <c r="S15" s="20">
        <v>5.8701360377304071E-2</v>
      </c>
      <c r="T15" s="20">
        <v>5.8701360377304071E-2</v>
      </c>
      <c r="U15" s="20">
        <v>5.8701360377304071E-2</v>
      </c>
      <c r="V15" s="20">
        <v>5.8701360377304071E-2</v>
      </c>
      <c r="W15" s="4"/>
      <c r="X15" s="20">
        <v>5.8701360377304071E-2</v>
      </c>
      <c r="Y15" s="20">
        <v>5.8701360377304071E-2</v>
      </c>
      <c r="Z15" s="20">
        <v>5.8701360377304071E-2</v>
      </c>
      <c r="AA15" s="20">
        <v>5.8701360377304071E-2</v>
      </c>
      <c r="AB15" s="20">
        <v>5.8701360377304071E-2</v>
      </c>
      <c r="AC15" s="20">
        <v>5.8701360377304071E-2</v>
      </c>
      <c r="AD15" s="20">
        <v>5.8701360377304071E-2</v>
      </c>
      <c r="AE15" s="20">
        <v>5.8701360377304071E-2</v>
      </c>
      <c r="AF15" s="20">
        <v>5.8701360377304071E-2</v>
      </c>
      <c r="AG15" s="20">
        <v>5.8701360377304071E-2</v>
      </c>
      <c r="AH15" s="20">
        <v>5.8701360377304071E-2</v>
      </c>
      <c r="AI15" s="20">
        <v>5.8701360377304071E-2</v>
      </c>
      <c r="AJ15" s="20">
        <v>5.8701360377304071E-2</v>
      </c>
      <c r="AK15" s="20">
        <v>5.8701360377304071E-2</v>
      </c>
      <c r="AL15" s="4"/>
      <c r="AM15" s="20">
        <v>5.8701360377304071E-2</v>
      </c>
      <c r="AN15" s="20">
        <v>5.8701360377304071E-2</v>
      </c>
      <c r="AO15" s="20">
        <v>5.8701360377304071E-2</v>
      </c>
      <c r="AP15" s="20">
        <v>5.8701360377304071E-2</v>
      </c>
      <c r="AQ15" s="20">
        <v>5.8701360377304071E-2</v>
      </c>
      <c r="AR15" s="20">
        <v>5.8701360377304071E-2</v>
      </c>
      <c r="AS15" s="20">
        <v>5.8701360377304071E-2</v>
      </c>
      <c r="AT15" s="20">
        <v>5.8701360377304071E-2</v>
      </c>
      <c r="AU15" s="20">
        <v>5.8701360377304071E-2</v>
      </c>
    </row>
    <row r="16" spans="1:47" x14ac:dyDescent="0.2">
      <c r="A16" s="11">
        <v>3</v>
      </c>
      <c r="C16" s="9" t="s">
        <v>33</v>
      </c>
      <c r="E16" s="7">
        <f>SUM(G16:AU16)</f>
        <v>955722.46386882127</v>
      </c>
      <c r="F16" s="1"/>
      <c r="G16" s="7">
        <f>G14*G15</f>
        <v>350627.82296007505</v>
      </c>
      <c r="H16" s="7">
        <f>H14*H15</f>
        <v>152638.32706333103</v>
      </c>
      <c r="I16" s="7">
        <f t="shared" ref="I16:V16" si="0">I14*I15</f>
        <v>406.60741712192709</v>
      </c>
      <c r="J16" s="7">
        <f t="shared" si="0"/>
        <v>11134.149200531998</v>
      </c>
      <c r="K16" s="7">
        <f t="shared" si="0"/>
        <v>1533.7982788950878</v>
      </c>
      <c r="L16" s="7">
        <f t="shared" si="0"/>
        <v>3938.6767133746566</v>
      </c>
      <c r="M16" s="7">
        <f t="shared" si="0"/>
        <v>190.01348873421054</v>
      </c>
      <c r="N16" s="7">
        <f t="shared" si="0"/>
        <v>107.89338566308669</v>
      </c>
      <c r="O16" s="7">
        <f t="shared" si="0"/>
        <v>259.97908768924805</v>
      </c>
      <c r="P16" s="7">
        <f t="shared" si="0"/>
        <v>1860.9614187990178</v>
      </c>
      <c r="Q16" s="7">
        <f t="shared" si="0"/>
        <v>0</v>
      </c>
      <c r="R16" s="7">
        <f t="shared" si="0"/>
        <v>63155.550381622859</v>
      </c>
      <c r="S16" s="7">
        <f t="shared" si="0"/>
        <v>8908.2489135441701</v>
      </c>
      <c r="T16" s="7">
        <f t="shared" si="0"/>
        <v>4462.8621943353774</v>
      </c>
      <c r="U16" s="7">
        <f t="shared" si="0"/>
        <v>936.04499989972498</v>
      </c>
      <c r="V16" s="7">
        <f t="shared" si="0"/>
        <v>1539.9706031120104</v>
      </c>
      <c r="W16" s="2"/>
      <c r="X16" s="7">
        <f t="shared" ref="X16:AF16" si="1">X14*X15</f>
        <v>205914.7552144739</v>
      </c>
      <c r="Y16" s="7">
        <f t="shared" si="1"/>
        <v>36519.053751506675</v>
      </c>
      <c r="Z16" s="7">
        <f t="shared" si="1"/>
        <v>8878.5906028584377</v>
      </c>
      <c r="AA16" s="7">
        <f t="shared" si="1"/>
        <v>2.2457862781064764</v>
      </c>
      <c r="AB16" s="7">
        <f t="shared" si="1"/>
        <v>101.58373347744224</v>
      </c>
      <c r="AC16" s="7">
        <f t="shared" si="1"/>
        <v>124.18972627879803</v>
      </c>
      <c r="AD16" s="7">
        <f t="shared" si="1"/>
        <v>11237.34533423104</v>
      </c>
      <c r="AE16" s="7">
        <f t="shared" si="1"/>
        <v>181.94237548700664</v>
      </c>
      <c r="AF16" s="7">
        <f t="shared" si="1"/>
        <v>687.88167609503216</v>
      </c>
      <c r="AG16" s="7">
        <f>AG14*AG15</f>
        <v>3916.2739812186869</v>
      </c>
      <c r="AH16" s="7">
        <f>AH14*AH15</f>
        <v>6.9097391917467625</v>
      </c>
      <c r="AI16" s="7">
        <f>AI14*AI15</f>
        <v>33080.966541921174</v>
      </c>
      <c r="AJ16" s="7">
        <f>AJ14*AJ15</f>
        <v>192.62865558105253</v>
      </c>
      <c r="AK16" s="7">
        <f>AK14*AK15</f>
        <v>3559.4831615619055</v>
      </c>
      <c r="AL16" s="2"/>
      <c r="AM16" s="7">
        <f t="shared" ref="AM16:AU16" si="2">AM14*AM15</f>
        <v>3.5316391082379952</v>
      </c>
      <c r="AN16" s="7">
        <f t="shared" si="2"/>
        <v>12051.108640174878</v>
      </c>
      <c r="AO16" s="7">
        <f t="shared" si="2"/>
        <v>0</v>
      </c>
      <c r="AP16" s="7">
        <f t="shared" si="2"/>
        <v>640.82760935628335</v>
      </c>
      <c r="AQ16" s="7">
        <f t="shared" si="2"/>
        <v>13.262524660994083</v>
      </c>
      <c r="AR16" s="7">
        <f t="shared" si="2"/>
        <v>36730.833069672219</v>
      </c>
      <c r="AS16" s="7">
        <f t="shared" si="2"/>
        <v>1.3914867680719463</v>
      </c>
      <c r="AT16" s="7">
        <f t="shared" si="2"/>
        <v>3.1625533852592227</v>
      </c>
      <c r="AU16" s="7">
        <f t="shared" si="2"/>
        <v>173.58995880495635</v>
      </c>
    </row>
    <row r="17" spans="1:47" x14ac:dyDescent="0.2"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M17" s="1"/>
      <c r="AN17" s="1"/>
      <c r="AO17" s="1"/>
      <c r="AP17" s="1"/>
      <c r="AQ17" s="1"/>
      <c r="AR17" s="1"/>
      <c r="AS17" s="1"/>
      <c r="AT17" s="1"/>
      <c r="AU17" s="1"/>
    </row>
    <row r="18" spans="1:47" x14ac:dyDescent="0.2">
      <c r="A18" s="11">
        <v>4</v>
      </c>
      <c r="C18" s="9" t="s">
        <v>34</v>
      </c>
      <c r="E18" s="7">
        <f>SUM(G18:AU18)</f>
        <v>891999.99999999942</v>
      </c>
      <c r="F18" s="1"/>
      <c r="G18" s="7">
        <v>343163.77575324563</v>
      </c>
      <c r="H18" s="7">
        <v>138342.33800112057</v>
      </c>
      <c r="I18" s="7">
        <v>347.18697413607515</v>
      </c>
      <c r="J18" s="7">
        <v>9047.5148709148216</v>
      </c>
      <c r="K18" s="7">
        <v>1225.5685689501474</v>
      </c>
      <c r="L18" s="7">
        <v>3467.6250395029933</v>
      </c>
      <c r="M18" s="7">
        <v>312.60896358593845</v>
      </c>
      <c r="N18" s="7">
        <v>93.187391464680161</v>
      </c>
      <c r="O18" s="7">
        <v>196.81189847483134</v>
      </c>
      <c r="P18" s="7">
        <v>1181.8658444423736</v>
      </c>
      <c r="Q18" s="7">
        <v>0</v>
      </c>
      <c r="R18" s="7">
        <v>62194.391707856717</v>
      </c>
      <c r="S18" s="7">
        <v>7579.6303700095732</v>
      </c>
      <c r="T18" s="7">
        <v>3896.0018888380719</v>
      </c>
      <c r="U18" s="7">
        <v>827.04642687225692</v>
      </c>
      <c r="V18" s="7">
        <v>1428.320107680207</v>
      </c>
      <c r="W18" s="2">
        <v>0</v>
      </c>
      <c r="X18" s="7">
        <v>203628.6471674394</v>
      </c>
      <c r="Y18" s="7">
        <v>31562.583246735794</v>
      </c>
      <c r="Z18" s="7">
        <v>7496.4537113992046</v>
      </c>
      <c r="AA18" s="7">
        <v>1.0774266899201403</v>
      </c>
      <c r="AB18" s="7">
        <v>102.2017542657149</v>
      </c>
      <c r="AC18" s="7">
        <v>191.60968462730125</v>
      </c>
      <c r="AD18" s="7">
        <v>8967.0017658957095</v>
      </c>
      <c r="AE18" s="7">
        <v>122.84649865833772</v>
      </c>
      <c r="AF18" s="7">
        <v>502.94633807946144</v>
      </c>
      <c r="AG18" s="7">
        <v>3163.3905786719738</v>
      </c>
      <c r="AH18" s="7">
        <v>7.4407470365052362</v>
      </c>
      <c r="AI18" s="7">
        <v>23804.026686075533</v>
      </c>
      <c r="AJ18" s="7">
        <v>169.35359728464283</v>
      </c>
      <c r="AK18" s="7">
        <v>2535.8019053799449</v>
      </c>
      <c r="AL18" s="2"/>
      <c r="AM18" s="7">
        <v>0.54160623160961774</v>
      </c>
      <c r="AN18" s="7">
        <v>5147.689991281708</v>
      </c>
      <c r="AO18" s="7">
        <v>0</v>
      </c>
      <c r="AP18" s="7">
        <v>479.57473120421145</v>
      </c>
      <c r="AQ18" s="7">
        <v>2.0339184676359534</v>
      </c>
      <c r="AR18" s="7">
        <v>30663.551720320302</v>
      </c>
      <c r="AS18" s="7">
        <v>0.21339606955652329</v>
      </c>
      <c r="AT18" s="7">
        <v>0.48500386612523</v>
      </c>
      <c r="AU18" s="7">
        <v>146.65471722443135</v>
      </c>
    </row>
    <row r="19" spans="1:47" x14ac:dyDescent="0.2"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2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2"/>
      <c r="AM19" s="1"/>
      <c r="AN19" s="1"/>
      <c r="AO19" s="1"/>
      <c r="AP19" s="1"/>
      <c r="AQ19" s="1"/>
      <c r="AR19" s="1"/>
      <c r="AS19" s="1"/>
      <c r="AT19" s="1"/>
      <c r="AU19" s="1"/>
    </row>
    <row r="20" spans="1:47" x14ac:dyDescent="0.2">
      <c r="C20" s="9" t="s">
        <v>35</v>
      </c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2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2"/>
      <c r="AM20" s="1"/>
      <c r="AN20" s="1"/>
      <c r="AO20" s="1"/>
      <c r="AP20" s="1"/>
      <c r="AQ20" s="1"/>
      <c r="AR20" s="1"/>
      <c r="AS20" s="1"/>
      <c r="AT20" s="1"/>
      <c r="AU20" s="1"/>
    </row>
    <row r="21" spans="1:47" x14ac:dyDescent="0.2">
      <c r="A21" s="11">
        <v>5</v>
      </c>
      <c r="C21" s="19" t="s">
        <v>36</v>
      </c>
      <c r="E21" s="1">
        <f>SUM(G21:AU21)</f>
        <v>121753.8582253341</v>
      </c>
      <c r="F21" s="1"/>
      <c r="G21" s="1">
        <v>44668.082901102593</v>
      </c>
      <c r="H21" s="1">
        <v>19445.294984268359</v>
      </c>
      <c r="I21" s="1">
        <v>51.79957957379078</v>
      </c>
      <c r="J21" s="1">
        <v>1418.4302184691121</v>
      </c>
      <c r="K21" s="1">
        <v>195.39758167752549</v>
      </c>
      <c r="L21" s="1">
        <v>501.7660505900422</v>
      </c>
      <c r="M21" s="1">
        <v>24.20668786479586</v>
      </c>
      <c r="N21" s="1">
        <v>13.745032138616562</v>
      </c>
      <c r="O21" s="1">
        <v>33.11992569049108</v>
      </c>
      <c r="P21" s="1">
        <v>237.07639122561375</v>
      </c>
      <c r="Q21" s="1">
        <v>0</v>
      </c>
      <c r="R21" s="1">
        <v>8045.6745739550561</v>
      </c>
      <c r="S21" s="1">
        <v>1134.8625948008623</v>
      </c>
      <c r="T21" s="1">
        <v>568.54443777403333</v>
      </c>
      <c r="U21" s="1">
        <v>119.24705604279555</v>
      </c>
      <c r="V21" s="1">
        <v>196.18390230515411</v>
      </c>
      <c r="W21" s="2">
        <v>0</v>
      </c>
      <c r="X21" s="1">
        <v>26232.422968692052</v>
      </c>
      <c r="Y21" s="1">
        <v>4652.3293749790801</v>
      </c>
      <c r="Z21" s="1">
        <v>1131.0842868809912</v>
      </c>
      <c r="AA21" s="1">
        <v>0.28610099107862658</v>
      </c>
      <c r="AB21" s="1">
        <v>12.941216672615784</v>
      </c>
      <c r="AC21" s="1">
        <v>15.821097544555798</v>
      </c>
      <c r="AD21" s="1">
        <v>1431.5768461845826</v>
      </c>
      <c r="AE21" s="1">
        <v>23.178471813409253</v>
      </c>
      <c r="AF21" s="1">
        <v>87.632394584559322</v>
      </c>
      <c r="AG21" s="1">
        <v>498.91206402187424</v>
      </c>
      <c r="AH21" s="1">
        <v>0.88026329581120077</v>
      </c>
      <c r="AI21" s="1">
        <v>4214.3357120618257</v>
      </c>
      <c r="AJ21" s="1">
        <v>24.539845936875754</v>
      </c>
      <c r="AK21" s="1">
        <v>453.45884876862783</v>
      </c>
      <c r="AL21" s="2"/>
      <c r="AM21" s="1">
        <v>0.44991166739643906</v>
      </c>
      <c r="AN21" s="1">
        <v>1535.2458776519275</v>
      </c>
      <c r="AO21" s="1">
        <v>0</v>
      </c>
      <c r="AP21" s="1">
        <v>81.637961695074154</v>
      </c>
      <c r="AQ21" s="1">
        <v>1.6895737081955913</v>
      </c>
      <c r="AR21" s="1">
        <v>4679.3089114593731</v>
      </c>
      <c r="AS21" s="1">
        <v>0.17726786707141159</v>
      </c>
      <c r="AT21" s="1">
        <v>0.4028921481453771</v>
      </c>
      <c r="AU21" s="1">
        <v>22.114419230163858</v>
      </c>
    </row>
    <row r="22" spans="1:47" x14ac:dyDescent="0.2">
      <c r="A22" s="11">
        <v>6</v>
      </c>
      <c r="C22" s="19" t="s">
        <v>37</v>
      </c>
      <c r="E22" s="5">
        <f>SUM(G22:AU22)</f>
        <v>127182.50292039155</v>
      </c>
      <c r="F22" s="1"/>
      <c r="G22" s="5">
        <v>46104.158348808589</v>
      </c>
      <c r="H22" s="5">
        <v>20849.926121358654</v>
      </c>
      <c r="I22" s="5">
        <v>54.807533909524146</v>
      </c>
      <c r="J22" s="5">
        <v>1563.1442118116038</v>
      </c>
      <c r="K22" s="5">
        <v>213.44776414004153</v>
      </c>
      <c r="L22" s="5">
        <v>671.67806916760628</v>
      </c>
      <c r="M22" s="5">
        <v>5.3795875299283678</v>
      </c>
      <c r="N22" s="5">
        <v>3.3100988979695209</v>
      </c>
      <c r="O22" s="5">
        <v>16.279056083176599</v>
      </c>
      <c r="P22" s="5">
        <v>231.42978203313612</v>
      </c>
      <c r="Q22" s="5">
        <v>0</v>
      </c>
      <c r="R22" s="5">
        <v>8155.5248488075704</v>
      </c>
      <c r="S22" s="5">
        <v>1179.2815638673394</v>
      </c>
      <c r="T22" s="5">
        <v>694.83353588852378</v>
      </c>
      <c r="U22" s="5">
        <v>167.18148261017996</v>
      </c>
      <c r="V22" s="5">
        <v>249.04733730248188</v>
      </c>
      <c r="W22" s="2">
        <v>0</v>
      </c>
      <c r="X22" s="5">
        <v>26337.18429050719</v>
      </c>
      <c r="Y22" s="5">
        <v>4690.5269675709187</v>
      </c>
      <c r="Z22" s="5">
        <v>1310.818364865899</v>
      </c>
      <c r="AA22" s="5">
        <v>0.16804865783021045</v>
      </c>
      <c r="AB22" s="5">
        <v>12.880077285132748</v>
      </c>
      <c r="AC22" s="5">
        <v>3.4710069116083142</v>
      </c>
      <c r="AD22" s="5">
        <v>1603.0142914161136</v>
      </c>
      <c r="AE22" s="5">
        <v>6.0348949804161505</v>
      </c>
      <c r="AF22" s="5">
        <v>93.987083176376785</v>
      </c>
      <c r="AG22" s="5">
        <v>549.65997256403762</v>
      </c>
      <c r="AH22" s="5">
        <v>1.1178828486133885</v>
      </c>
      <c r="AI22" s="5">
        <v>4508.6684710481586</v>
      </c>
      <c r="AJ22" s="5">
        <v>34.693073820158546</v>
      </c>
      <c r="AK22" s="5">
        <v>470.03343511032756</v>
      </c>
      <c r="AL22" s="2"/>
      <c r="AM22" s="5">
        <v>3.9947520289713712E-3</v>
      </c>
      <c r="AN22" s="5">
        <v>632.8332809540658</v>
      </c>
      <c r="AO22" s="5">
        <v>0</v>
      </c>
      <c r="AP22" s="5">
        <v>102.76028948152629</v>
      </c>
      <c r="AQ22" s="5">
        <v>1.5001673635113295E-2</v>
      </c>
      <c r="AR22" s="5">
        <v>6630.296762674895</v>
      </c>
      <c r="AS22" s="5">
        <v>1.5739560073043653E-3</v>
      </c>
      <c r="AT22" s="5">
        <v>3.577267145735545E-3</v>
      </c>
      <c r="AU22" s="5">
        <v>34.901236653112278</v>
      </c>
    </row>
    <row r="23" spans="1:47" x14ac:dyDescent="0.2">
      <c r="A23" s="11">
        <v>7</v>
      </c>
      <c r="C23" s="9" t="s">
        <v>38</v>
      </c>
      <c r="E23" s="7">
        <f>SUM(E21:E22)</f>
        <v>248936.36114572565</v>
      </c>
      <c r="F23" s="1"/>
      <c r="G23" s="7">
        <f>SUM(G21:G22)</f>
        <v>90772.241249911182</v>
      </c>
      <c r="H23" s="7">
        <f>SUM(H21:H22)</f>
        <v>40295.221105627017</v>
      </c>
      <c r="I23" s="7">
        <f t="shared" ref="I23:V23" si="3">SUM(I21:I22)</f>
        <v>106.60711348331492</v>
      </c>
      <c r="J23" s="7">
        <f t="shared" si="3"/>
        <v>2981.5744302807161</v>
      </c>
      <c r="K23" s="7">
        <f t="shared" si="3"/>
        <v>408.84534581756702</v>
      </c>
      <c r="L23" s="7">
        <f t="shared" si="3"/>
        <v>1173.4441197576484</v>
      </c>
      <c r="M23" s="7">
        <f t="shared" si="3"/>
        <v>29.586275394724229</v>
      </c>
      <c r="N23" s="7">
        <f t="shared" si="3"/>
        <v>17.055131036586083</v>
      </c>
      <c r="O23" s="7">
        <f t="shared" si="3"/>
        <v>49.398981773667678</v>
      </c>
      <c r="P23" s="7">
        <f t="shared" si="3"/>
        <v>468.50617325874987</v>
      </c>
      <c r="Q23" s="7">
        <f t="shared" si="3"/>
        <v>0</v>
      </c>
      <c r="R23" s="7">
        <f t="shared" si="3"/>
        <v>16201.199422762627</v>
      </c>
      <c r="S23" s="7">
        <f t="shared" si="3"/>
        <v>2314.1441586682017</v>
      </c>
      <c r="T23" s="7">
        <f t="shared" si="3"/>
        <v>1263.377973662557</v>
      </c>
      <c r="U23" s="7">
        <f t="shared" si="3"/>
        <v>286.42853865297548</v>
      </c>
      <c r="V23" s="7">
        <f t="shared" si="3"/>
        <v>445.23123960763598</v>
      </c>
      <c r="W23" s="2"/>
      <c r="X23" s="7">
        <f t="shared" ref="X23:AF23" si="4">SUM(X21:X22)</f>
        <v>52569.607259199242</v>
      </c>
      <c r="Y23" s="7">
        <f t="shared" si="4"/>
        <v>9342.8563425499997</v>
      </c>
      <c r="Z23" s="7">
        <f t="shared" si="4"/>
        <v>2441.9026517468901</v>
      </c>
      <c r="AA23" s="7">
        <f t="shared" si="4"/>
        <v>0.45414964890883702</v>
      </c>
      <c r="AB23" s="7">
        <f t="shared" si="4"/>
        <v>25.82129395774853</v>
      </c>
      <c r="AC23" s="7">
        <f t="shared" si="4"/>
        <v>19.292104456164111</v>
      </c>
      <c r="AD23" s="7">
        <f t="shared" si="4"/>
        <v>3034.5911376006961</v>
      </c>
      <c r="AE23" s="7">
        <f t="shared" si="4"/>
        <v>29.213366793825404</v>
      </c>
      <c r="AF23" s="7">
        <f t="shared" si="4"/>
        <v>181.61947776093609</v>
      </c>
      <c r="AG23" s="7">
        <f>SUM(AG21:AG22)</f>
        <v>1048.572036585912</v>
      </c>
      <c r="AH23" s="7">
        <f>SUM(AH21:AH22)</f>
        <v>1.9981461444245894</v>
      </c>
      <c r="AI23" s="7">
        <f>SUM(AI21:AI22)</f>
        <v>8723.0041831099843</v>
      </c>
      <c r="AJ23" s="7">
        <f>SUM(AJ21:AJ22)</f>
        <v>59.232919757034296</v>
      </c>
      <c r="AK23" s="7">
        <f>SUM(AK21:AK22)</f>
        <v>923.49228387895539</v>
      </c>
      <c r="AL23" s="2"/>
      <c r="AM23" s="7">
        <f t="shared" ref="AM23:AU23" si="5">SUM(AM21:AM22)</f>
        <v>0.45390641942541043</v>
      </c>
      <c r="AN23" s="7">
        <f t="shared" si="5"/>
        <v>2168.0791586059931</v>
      </c>
      <c r="AO23" s="7">
        <f t="shared" si="5"/>
        <v>0</v>
      </c>
      <c r="AP23" s="7">
        <f t="shared" si="5"/>
        <v>184.39825117660044</v>
      </c>
      <c r="AQ23" s="7">
        <f t="shared" si="5"/>
        <v>1.7045753818307046</v>
      </c>
      <c r="AR23" s="7">
        <f t="shared" si="5"/>
        <v>11309.605674134269</v>
      </c>
      <c r="AS23" s="7">
        <f t="shared" si="5"/>
        <v>0.17884182307871596</v>
      </c>
      <c r="AT23" s="7">
        <f t="shared" si="5"/>
        <v>0.40646941529111263</v>
      </c>
      <c r="AU23" s="7">
        <f t="shared" si="5"/>
        <v>57.015655883276139</v>
      </c>
    </row>
    <row r="24" spans="1:47" x14ac:dyDescent="0.2"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M24" s="1"/>
      <c r="AN24" s="1"/>
      <c r="AO24" s="1"/>
      <c r="AP24" s="1"/>
      <c r="AQ24" s="1"/>
      <c r="AR24" s="1"/>
      <c r="AS24" s="1"/>
      <c r="AT24" s="1"/>
      <c r="AU24" s="1"/>
    </row>
    <row r="25" spans="1:47" x14ac:dyDescent="0.2">
      <c r="C25" s="9" t="s">
        <v>42</v>
      </c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M25" s="1"/>
      <c r="AN25" s="1"/>
      <c r="AO25" s="1"/>
      <c r="AP25" s="1"/>
      <c r="AQ25" s="1"/>
      <c r="AR25" s="1"/>
      <c r="AS25" s="1"/>
      <c r="AT25" s="1"/>
      <c r="AU25" s="1"/>
    </row>
    <row r="26" spans="1:47" x14ac:dyDescent="0.2">
      <c r="A26" s="11">
        <v>8</v>
      </c>
      <c r="C26" s="19" t="s">
        <v>43</v>
      </c>
      <c r="E26" s="1">
        <f t="shared" ref="E26:E32" si="6">SUM(G26:AU26)</f>
        <v>3251888.3541035918</v>
      </c>
      <c r="F26" s="1"/>
      <c r="G26" s="1">
        <v>1152069.6202077388</v>
      </c>
      <c r="H26" s="1">
        <v>739698.02512061968</v>
      </c>
      <c r="I26" s="1">
        <v>3562.0566211579676</v>
      </c>
      <c r="J26" s="1">
        <v>38932.176908514972</v>
      </c>
      <c r="K26" s="1">
        <v>5166.6267417919071</v>
      </c>
      <c r="L26" s="1">
        <v>786.84117074409471</v>
      </c>
      <c r="M26" s="1">
        <v>1537.7948905513881</v>
      </c>
      <c r="N26" s="1">
        <v>307.03210605145824</v>
      </c>
      <c r="O26" s="1">
        <v>4953.3515862435661</v>
      </c>
      <c r="P26" s="1">
        <v>32758.312533969689</v>
      </c>
      <c r="Q26" s="1">
        <v>0</v>
      </c>
      <c r="R26" s="1">
        <v>218234.38870828925</v>
      </c>
      <c r="S26" s="1">
        <v>42353.560014051771</v>
      </c>
      <c r="T26" s="1">
        <v>9347.6857765621317</v>
      </c>
      <c r="U26" s="1">
        <v>1380.4109261985025</v>
      </c>
      <c r="V26" s="1">
        <v>1315.8827465936092</v>
      </c>
      <c r="W26" s="2">
        <v>0</v>
      </c>
      <c r="X26" s="1">
        <v>717614.54600973334</v>
      </c>
      <c r="Y26" s="1">
        <v>173232.85115330451</v>
      </c>
      <c r="Z26" s="1">
        <v>24014.451076465466</v>
      </c>
      <c r="AA26" s="1">
        <v>2.6649127394733059</v>
      </c>
      <c r="AB26" s="1">
        <v>159.69497334222143</v>
      </c>
      <c r="AC26" s="1">
        <v>1039.300929239728</v>
      </c>
      <c r="AD26" s="1">
        <v>23038.886148981663</v>
      </c>
      <c r="AE26" s="1">
        <v>1357.9100967502409</v>
      </c>
      <c r="AF26" s="1">
        <v>4824.744465533071</v>
      </c>
      <c r="AG26" s="1">
        <v>1300.0045537375622</v>
      </c>
      <c r="AH26" s="1">
        <v>67.189411000524871</v>
      </c>
      <c r="AI26" s="1">
        <v>14550.337436137441</v>
      </c>
      <c r="AJ26" s="1">
        <v>74.755340347874593</v>
      </c>
      <c r="AK26" s="1">
        <v>1408.4511586972383</v>
      </c>
      <c r="AL26" s="2"/>
      <c r="AM26" s="1">
        <v>0</v>
      </c>
      <c r="AN26" s="1">
        <v>0</v>
      </c>
      <c r="AO26" s="1">
        <v>0</v>
      </c>
      <c r="AP26" s="1">
        <v>7712.396389411083</v>
      </c>
      <c r="AQ26" s="1">
        <v>3069.6510531900208</v>
      </c>
      <c r="AR26" s="1">
        <v>25358.257648544888</v>
      </c>
      <c r="AS26" s="1">
        <v>123.06885540871055</v>
      </c>
      <c r="AT26" s="1">
        <v>450.01002433162563</v>
      </c>
      <c r="AU26" s="1">
        <v>85.416407616298216</v>
      </c>
    </row>
    <row r="27" spans="1:47" x14ac:dyDescent="0.2">
      <c r="A27" s="11">
        <f>A26+1</f>
        <v>9</v>
      </c>
      <c r="C27" s="19" t="s">
        <v>103</v>
      </c>
      <c r="E27" s="1">
        <f t="shared" si="6"/>
        <v>30284.585334084644</v>
      </c>
      <c r="F27" s="1"/>
      <c r="G27" s="1">
        <v>8493.6360144057362</v>
      </c>
      <c r="H27" s="1">
        <v>7272.0987793175818</v>
      </c>
      <c r="I27" s="1">
        <v>22.343815499398609</v>
      </c>
      <c r="J27" s="1">
        <v>583.13233202871118</v>
      </c>
      <c r="K27" s="1">
        <v>54.75654881107782</v>
      </c>
      <c r="L27" s="1">
        <v>1.4067479553310949</v>
      </c>
      <c r="M27" s="1">
        <v>0.45689623236819749</v>
      </c>
      <c r="N27" s="1">
        <v>3.8595741685756368</v>
      </c>
      <c r="O27" s="1">
        <v>17.848618568306225</v>
      </c>
      <c r="P27" s="1">
        <v>185.98840200229236</v>
      </c>
      <c r="Q27" s="1">
        <v>0</v>
      </c>
      <c r="R27" s="1">
        <v>1575.3376011025427</v>
      </c>
      <c r="S27" s="1">
        <v>432.48508889684268</v>
      </c>
      <c r="T27" s="1">
        <v>144.89937162142721</v>
      </c>
      <c r="U27" s="1">
        <v>0.21627301941482108</v>
      </c>
      <c r="V27" s="1">
        <v>1.835450010175379</v>
      </c>
      <c r="W27" s="2">
        <v>0</v>
      </c>
      <c r="X27" s="1">
        <v>4993.9448917233849</v>
      </c>
      <c r="Y27" s="1">
        <v>1709.4252966441031</v>
      </c>
      <c r="Z27" s="1">
        <v>488.67783823392506</v>
      </c>
      <c r="AA27" s="1">
        <v>0.19287156407758302</v>
      </c>
      <c r="AB27" s="1">
        <v>4.1455162700568735</v>
      </c>
      <c r="AC27" s="1">
        <v>9.3934919479203946E-2</v>
      </c>
      <c r="AD27" s="1">
        <v>770.93652051381628</v>
      </c>
      <c r="AE27" s="1">
        <v>12.88474407957019</v>
      </c>
      <c r="AF27" s="1">
        <v>54.226270524786784</v>
      </c>
      <c r="AG27" s="1">
        <v>206.59157909772432</v>
      </c>
      <c r="AH27" s="1">
        <v>0</v>
      </c>
      <c r="AI27" s="1">
        <v>1568.5209052290343</v>
      </c>
      <c r="AJ27" s="1">
        <v>0</v>
      </c>
      <c r="AK27" s="1">
        <v>344.42021316157434</v>
      </c>
      <c r="AL27" s="2"/>
      <c r="AM27" s="1">
        <v>0.50042072200715881</v>
      </c>
      <c r="AN27" s="1">
        <v>4.1983595196527244</v>
      </c>
      <c r="AO27" s="1">
        <v>0</v>
      </c>
      <c r="AP27" s="1">
        <v>31.80397031385019</v>
      </c>
      <c r="AQ27" s="1">
        <v>1.8792526538204692</v>
      </c>
      <c r="AR27" s="1">
        <v>1297.1931829622572</v>
      </c>
      <c r="AS27" s="1">
        <v>0.19716873434709009</v>
      </c>
      <c r="AT27" s="1">
        <v>0.44812258555693668</v>
      </c>
      <c r="AU27" s="1">
        <v>4.0027609918405194</v>
      </c>
    </row>
    <row r="28" spans="1:47" x14ac:dyDescent="0.2">
      <c r="A28" s="11">
        <f t="shared" ref="A28:A35" si="7">A27+1</f>
        <v>10</v>
      </c>
      <c r="C28" s="19" t="s">
        <v>104</v>
      </c>
      <c r="E28" s="1">
        <f t="shared" si="6"/>
        <v>12038.006099324664</v>
      </c>
      <c r="F28" s="1"/>
      <c r="G28" s="1">
        <v>2143.1073010344312</v>
      </c>
      <c r="H28" s="1">
        <v>1912.4931208864314</v>
      </c>
      <c r="I28" s="1">
        <v>6.7456425733093113</v>
      </c>
      <c r="J28" s="1">
        <v>219.4456298570982</v>
      </c>
      <c r="K28" s="1">
        <v>46.118588372973385</v>
      </c>
      <c r="L28" s="1">
        <v>0</v>
      </c>
      <c r="M28" s="1">
        <v>0.764657140234555</v>
      </c>
      <c r="N28" s="1">
        <v>0</v>
      </c>
      <c r="O28" s="1">
        <v>0</v>
      </c>
      <c r="P28" s="1">
        <v>50.88202909822725</v>
      </c>
      <c r="Q28" s="1">
        <v>0</v>
      </c>
      <c r="R28" s="1">
        <v>394.51273000320407</v>
      </c>
      <c r="S28" s="1">
        <v>116.46735093345492</v>
      </c>
      <c r="T28" s="1">
        <v>40.269666397919195</v>
      </c>
      <c r="U28" s="1">
        <v>0</v>
      </c>
      <c r="V28" s="1">
        <v>0</v>
      </c>
      <c r="W28" s="2">
        <v>0</v>
      </c>
      <c r="X28" s="1">
        <v>1262.3220755372213</v>
      </c>
      <c r="Y28" s="1">
        <v>467.72717734377966</v>
      </c>
      <c r="Z28" s="1">
        <v>166.4956286024987</v>
      </c>
      <c r="AA28" s="1">
        <v>0</v>
      </c>
      <c r="AB28" s="1">
        <v>1.462619592127941</v>
      </c>
      <c r="AC28" s="1">
        <v>0</v>
      </c>
      <c r="AD28" s="1">
        <v>246.27638465511001</v>
      </c>
      <c r="AE28" s="1">
        <v>0</v>
      </c>
      <c r="AF28" s="1">
        <v>20.105232250053852</v>
      </c>
      <c r="AG28" s="1">
        <v>83.440380378054471</v>
      </c>
      <c r="AH28" s="1">
        <v>0</v>
      </c>
      <c r="AI28" s="1">
        <v>1053.9240978126163</v>
      </c>
      <c r="AJ28" s="1">
        <v>0</v>
      </c>
      <c r="AK28" s="1">
        <v>104.52601972821853</v>
      </c>
      <c r="AL28" s="2"/>
      <c r="AM28" s="1">
        <v>0</v>
      </c>
      <c r="AN28" s="1">
        <v>51.169318713542644</v>
      </c>
      <c r="AO28" s="1">
        <v>0</v>
      </c>
      <c r="AP28" s="1">
        <v>51.343440460063732</v>
      </c>
      <c r="AQ28" s="1">
        <v>0</v>
      </c>
      <c r="AR28" s="1">
        <v>3591.905817669036</v>
      </c>
      <c r="AS28" s="1">
        <v>0</v>
      </c>
      <c r="AT28" s="1">
        <v>0</v>
      </c>
      <c r="AU28" s="1">
        <v>6.5011902850557712</v>
      </c>
    </row>
    <row r="29" spans="1:47" x14ac:dyDescent="0.2">
      <c r="A29" s="11">
        <f t="shared" si="7"/>
        <v>11</v>
      </c>
      <c r="C29" s="19" t="s">
        <v>105</v>
      </c>
      <c r="E29" s="1">
        <f t="shared" si="6"/>
        <v>101331.43023372215</v>
      </c>
      <c r="F29" s="1"/>
      <c r="G29" s="1">
        <v>42059.686365389578</v>
      </c>
      <c r="H29" s="1">
        <v>15518.656425013756</v>
      </c>
      <c r="I29" s="1">
        <v>34.275185687936151</v>
      </c>
      <c r="J29" s="1">
        <v>868.35779252789143</v>
      </c>
      <c r="K29" s="1">
        <v>99.914639731037369</v>
      </c>
      <c r="L29" s="1">
        <v>507.90070340296398</v>
      </c>
      <c r="M29" s="1">
        <v>39.615342122287807</v>
      </c>
      <c r="N29" s="1">
        <v>14.634557376487466</v>
      </c>
      <c r="O29" s="1">
        <v>23.834786887359094</v>
      </c>
      <c r="P29" s="1">
        <v>63.415881837962239</v>
      </c>
      <c r="Q29" s="1">
        <v>0</v>
      </c>
      <c r="R29" s="1">
        <v>7659.2958029751417</v>
      </c>
      <c r="S29" s="1">
        <v>877.00035050095016</v>
      </c>
      <c r="T29" s="1">
        <v>482.76508182557745</v>
      </c>
      <c r="U29" s="1">
        <v>118.25027544694842</v>
      </c>
      <c r="V29" s="1">
        <v>206.38430433267965</v>
      </c>
      <c r="W29" s="2">
        <v>0</v>
      </c>
      <c r="X29" s="1">
        <v>25203.619675333099</v>
      </c>
      <c r="Y29" s="1">
        <v>3739.2933018211515</v>
      </c>
      <c r="Z29" s="1">
        <v>719.27896349093953</v>
      </c>
      <c r="AA29" s="1">
        <v>0.11626004566058541</v>
      </c>
      <c r="AB29" s="1">
        <v>11.746313142861117</v>
      </c>
      <c r="AC29" s="1">
        <v>26.556483933450508</v>
      </c>
      <c r="AD29" s="1">
        <v>809.42118169229047</v>
      </c>
      <c r="AE29" s="1">
        <v>16.554796897828584</v>
      </c>
      <c r="AF29" s="1">
        <v>34.860806242837029</v>
      </c>
      <c r="AG29" s="1">
        <v>298.47961366673292</v>
      </c>
      <c r="AH29" s="1">
        <v>0.78052902215684128</v>
      </c>
      <c r="AI29" s="1">
        <v>1703.6970900071303</v>
      </c>
      <c r="AJ29" s="1">
        <v>24.223424680011806</v>
      </c>
      <c r="AK29" s="1">
        <v>157.32971525597441</v>
      </c>
      <c r="AL29" s="2"/>
      <c r="AM29" s="1">
        <v>0</v>
      </c>
      <c r="AN29" s="1">
        <v>0</v>
      </c>
      <c r="AO29" s="1">
        <v>0</v>
      </c>
      <c r="AP29" s="1">
        <v>0</v>
      </c>
      <c r="AQ29" s="1">
        <v>0</v>
      </c>
      <c r="AR29" s="1">
        <v>0</v>
      </c>
      <c r="AS29" s="1">
        <v>0</v>
      </c>
      <c r="AT29" s="1">
        <v>0</v>
      </c>
      <c r="AU29" s="1">
        <v>11.484583431464623</v>
      </c>
    </row>
    <row r="30" spans="1:47" x14ac:dyDescent="0.2">
      <c r="A30" s="11">
        <f t="shared" si="7"/>
        <v>12</v>
      </c>
      <c r="C30" s="19" t="s">
        <v>106</v>
      </c>
      <c r="E30" s="1">
        <f t="shared" si="6"/>
        <v>197654.22300469616</v>
      </c>
      <c r="F30" s="1"/>
      <c r="G30" s="1">
        <v>77583.409137429873</v>
      </c>
      <c r="H30" s="1">
        <v>30497.233211045273</v>
      </c>
      <c r="I30" s="1">
        <v>80.696670180305716</v>
      </c>
      <c r="J30" s="1">
        <v>2166.229196813415</v>
      </c>
      <c r="K30" s="1">
        <v>254.778637983046</v>
      </c>
      <c r="L30" s="1">
        <v>960.11037940600033</v>
      </c>
      <c r="M30" s="1">
        <v>57.302982543589337</v>
      </c>
      <c r="N30" s="1">
        <v>22.100106611302284</v>
      </c>
      <c r="O30" s="1">
        <v>42.2722733709872</v>
      </c>
      <c r="P30" s="1">
        <v>272.05644476793771</v>
      </c>
      <c r="Q30" s="1">
        <v>0</v>
      </c>
      <c r="R30" s="1">
        <v>13911.214788351766</v>
      </c>
      <c r="S30" s="1">
        <v>1762.2197350302179</v>
      </c>
      <c r="T30" s="1">
        <v>994.30334803631831</v>
      </c>
      <c r="U30" s="1">
        <v>230.72421061029166</v>
      </c>
      <c r="V30" s="1">
        <v>375.87991852446589</v>
      </c>
      <c r="W30" s="2">
        <v>0</v>
      </c>
      <c r="X30" s="1">
        <v>45461.120445457127</v>
      </c>
      <c r="Y30" s="1">
        <v>7292.2795835907955</v>
      </c>
      <c r="Z30" s="1">
        <v>1738.70549566409</v>
      </c>
      <c r="AA30" s="1">
        <v>0.27078834238724714</v>
      </c>
      <c r="AB30" s="1">
        <v>23.347812210205603</v>
      </c>
      <c r="AC30" s="1">
        <v>40.144805820218117</v>
      </c>
      <c r="AD30" s="1">
        <v>2019.7189686807728</v>
      </c>
      <c r="AE30" s="1">
        <v>27.06905782096176</v>
      </c>
      <c r="AF30" s="1">
        <v>109.65852184631871</v>
      </c>
      <c r="AG30" s="1">
        <v>735.93088223393295</v>
      </c>
      <c r="AH30" s="1">
        <v>1.5149742959259516</v>
      </c>
      <c r="AI30" s="1">
        <v>5285.7122923318584</v>
      </c>
      <c r="AJ30" s="1">
        <v>47.016657558880695</v>
      </c>
      <c r="AK30" s="1">
        <v>561.23834390297316</v>
      </c>
      <c r="AL30" s="2"/>
      <c r="AM30" s="1">
        <v>0.11709973073818174</v>
      </c>
      <c r="AN30" s="1">
        <v>1240.8538907691143</v>
      </c>
      <c r="AO30" s="1">
        <v>0</v>
      </c>
      <c r="AP30" s="1">
        <v>60.647984212924996</v>
      </c>
      <c r="AQ30" s="1">
        <v>0.43974993455255501</v>
      </c>
      <c r="AR30" s="1">
        <v>3767.0506777884661</v>
      </c>
      <c r="AS30" s="1">
        <v>4.6137988869497777E-2</v>
      </c>
      <c r="AT30" s="1">
        <v>0.10486183285124713</v>
      </c>
      <c r="AU30" s="1">
        <v>30.702931977337073</v>
      </c>
    </row>
    <row r="31" spans="1:47" x14ac:dyDescent="0.2">
      <c r="A31" s="11">
        <f t="shared" si="7"/>
        <v>13</v>
      </c>
      <c r="C31" s="19" t="s">
        <v>107</v>
      </c>
      <c r="E31" s="1">
        <f t="shared" si="6"/>
        <v>186669.80222282355</v>
      </c>
      <c r="F31" s="1"/>
      <c r="G31" s="1">
        <v>71347.029748775662</v>
      </c>
      <c r="H31" s="1">
        <v>30408.08442381685</v>
      </c>
      <c r="I31" s="1">
        <v>296.88859158365358</v>
      </c>
      <c r="J31" s="1">
        <v>3380.0267772187858</v>
      </c>
      <c r="K31" s="1">
        <v>1057.0608987613357</v>
      </c>
      <c r="L31" s="1">
        <v>177.36846213931744</v>
      </c>
      <c r="M31" s="1">
        <v>1043.1562185975913</v>
      </c>
      <c r="N31" s="1">
        <v>318.020275383463</v>
      </c>
      <c r="O31" s="1">
        <v>379.53714086101706</v>
      </c>
      <c r="P31" s="1">
        <v>42.996938776609674</v>
      </c>
      <c r="Q31" s="1">
        <v>0</v>
      </c>
      <c r="R31" s="1">
        <v>7140.5241341812971</v>
      </c>
      <c r="S31" s="1">
        <v>1582.6954871667103</v>
      </c>
      <c r="T31" s="1">
        <v>1418.0770635867591</v>
      </c>
      <c r="U31" s="1">
        <v>85.974498303898557</v>
      </c>
      <c r="V31" s="1">
        <v>896.26793497826543</v>
      </c>
      <c r="W31" s="2">
        <v>0</v>
      </c>
      <c r="X31" s="1">
        <v>45155.440816336013</v>
      </c>
      <c r="Y31" s="1">
        <v>6749.3707544519484</v>
      </c>
      <c r="Z31" s="1">
        <v>5861.7439622939364</v>
      </c>
      <c r="AA31" s="1">
        <v>2.1132331307468855</v>
      </c>
      <c r="AB31" s="1">
        <v>46.827059847535203</v>
      </c>
      <c r="AC31" s="1">
        <v>434.45365494551459</v>
      </c>
      <c r="AD31" s="1">
        <v>3764.4183074140769</v>
      </c>
      <c r="AE31" s="1">
        <v>395.4031555665315</v>
      </c>
      <c r="AF31" s="1">
        <v>27.432205177086303</v>
      </c>
      <c r="AG31" s="1">
        <v>962.25814041261469</v>
      </c>
      <c r="AH31" s="1">
        <v>80.216051696797592</v>
      </c>
      <c r="AI31" s="1">
        <v>3458.0578716752298</v>
      </c>
      <c r="AJ31" s="1">
        <v>28.187720565342854</v>
      </c>
      <c r="AK31" s="1">
        <v>109.15338452525548</v>
      </c>
      <c r="AL31" s="2"/>
      <c r="AM31" s="1">
        <v>0</v>
      </c>
      <c r="AN31" s="1">
        <v>0</v>
      </c>
      <c r="AO31" s="1">
        <v>0</v>
      </c>
      <c r="AP31" s="1">
        <v>0</v>
      </c>
      <c r="AQ31" s="1">
        <v>0</v>
      </c>
      <c r="AR31" s="1">
        <v>21.017310653740001</v>
      </c>
      <c r="AS31" s="1">
        <v>0</v>
      </c>
      <c r="AT31" s="1">
        <v>0</v>
      </c>
      <c r="AU31" s="1">
        <v>0</v>
      </c>
    </row>
    <row r="32" spans="1:47" x14ac:dyDescent="0.2">
      <c r="A32" s="11">
        <f t="shared" si="7"/>
        <v>14</v>
      </c>
      <c r="C32" s="19" t="s">
        <v>108</v>
      </c>
      <c r="E32" s="1">
        <f t="shared" si="6"/>
        <v>125997.52084796493</v>
      </c>
      <c r="F32" s="1"/>
      <c r="G32" s="1">
        <v>64841.675897038571</v>
      </c>
      <c r="H32" s="1">
        <v>7436.0096344825351</v>
      </c>
      <c r="I32" s="1">
        <v>78.798214038565476</v>
      </c>
      <c r="J32" s="1">
        <v>2048.6522312431857</v>
      </c>
      <c r="K32" s="1">
        <v>105.07427310519688</v>
      </c>
      <c r="L32" s="1">
        <v>18.843044602667661</v>
      </c>
      <c r="M32" s="1">
        <v>196.96458062907124</v>
      </c>
      <c r="N32" s="1">
        <v>24.053220227765689</v>
      </c>
      <c r="O32" s="1">
        <v>56.48512065869599</v>
      </c>
      <c r="P32" s="1">
        <v>126.86487506035961</v>
      </c>
      <c r="Q32" s="1">
        <v>0</v>
      </c>
      <c r="R32" s="1">
        <v>11168.588047472829</v>
      </c>
      <c r="S32" s="1">
        <v>205.13509192154282</v>
      </c>
      <c r="T32" s="1">
        <v>305.67604342374182</v>
      </c>
      <c r="U32" s="1">
        <v>23.808029755733727</v>
      </c>
      <c r="V32" s="1">
        <v>56.529133808002996</v>
      </c>
      <c r="W32" s="2">
        <v>0</v>
      </c>
      <c r="X32" s="1">
        <v>36425.352478554873</v>
      </c>
      <c r="Y32" s="1">
        <v>825.71663270397994</v>
      </c>
      <c r="Z32" s="1">
        <v>1111.6031469716154</v>
      </c>
      <c r="AA32" s="1">
        <v>0</v>
      </c>
      <c r="AB32" s="1">
        <v>33.239776541444478</v>
      </c>
      <c r="AC32" s="1">
        <v>142.94239734172723</v>
      </c>
      <c r="AD32" s="1">
        <v>297.63128020237849</v>
      </c>
      <c r="AE32" s="1">
        <v>20.735808343761565</v>
      </c>
      <c r="AF32" s="1">
        <v>32.594908578033156</v>
      </c>
      <c r="AG32" s="1">
        <v>216.69501293067813</v>
      </c>
      <c r="AH32" s="1">
        <v>0</v>
      </c>
      <c r="AI32" s="1">
        <v>193.14120717734352</v>
      </c>
      <c r="AJ32" s="1">
        <v>0</v>
      </c>
      <c r="AK32" s="1">
        <v>4.7107611506669151</v>
      </c>
      <c r="AL32" s="2"/>
      <c r="AM32" s="1">
        <v>0</v>
      </c>
      <c r="AN32" s="1">
        <v>0</v>
      </c>
      <c r="AO32" s="1">
        <v>0</v>
      </c>
      <c r="AP32" s="1">
        <v>0</v>
      </c>
      <c r="AQ32" s="1">
        <v>0</v>
      </c>
      <c r="AR32" s="1">
        <v>0</v>
      </c>
      <c r="AS32" s="1">
        <v>0</v>
      </c>
      <c r="AT32" s="1">
        <v>0</v>
      </c>
      <c r="AU32" s="1">
        <v>0</v>
      </c>
    </row>
    <row r="33" spans="1:47" x14ac:dyDescent="0.2">
      <c r="C33" s="19" t="s">
        <v>109</v>
      </c>
    </row>
    <row r="34" spans="1:47" x14ac:dyDescent="0.2">
      <c r="A34" s="11">
        <f>A32+1</f>
        <v>15</v>
      </c>
      <c r="C34" s="21" t="s">
        <v>110</v>
      </c>
      <c r="E34" s="1">
        <f>SUM(G34:AU34)</f>
        <v>176362.21253862127</v>
      </c>
      <c r="F34" s="1"/>
      <c r="G34" s="1">
        <v>70147.550161583829</v>
      </c>
      <c r="H34" s="1">
        <v>25379.488650047519</v>
      </c>
      <c r="I34" s="1">
        <v>140.42324266142998</v>
      </c>
      <c r="J34" s="1">
        <v>3169.0695891686919</v>
      </c>
      <c r="K34" s="1">
        <v>386.81998033818212</v>
      </c>
      <c r="L34" s="1">
        <v>596.18396086129121</v>
      </c>
      <c r="M34" s="1">
        <v>315.28254084025286</v>
      </c>
      <c r="N34" s="1">
        <v>68.025010322476618</v>
      </c>
      <c r="O34" s="1">
        <v>112.96044608850568</v>
      </c>
      <c r="P34" s="1">
        <v>222.23681786744578</v>
      </c>
      <c r="Q34" s="1">
        <v>0</v>
      </c>
      <c r="R34" s="1">
        <v>12140.242803291074</v>
      </c>
      <c r="S34" s="1">
        <v>1373.3535854874922</v>
      </c>
      <c r="T34" s="1">
        <v>1004.3334221057085</v>
      </c>
      <c r="U34" s="1">
        <v>155.98588672317595</v>
      </c>
      <c r="V34" s="1">
        <v>340.35314797159413</v>
      </c>
      <c r="W34" s="2">
        <v>0</v>
      </c>
      <c r="X34" s="1">
        <v>41060.180663828709</v>
      </c>
      <c r="Y34" s="1">
        <v>5771.6181511920822</v>
      </c>
      <c r="Z34" s="1">
        <v>2674.4449832463692</v>
      </c>
      <c r="AA34" s="1">
        <v>0.50522440715560668</v>
      </c>
      <c r="AB34" s="1">
        <v>42.528388831125156</v>
      </c>
      <c r="AC34" s="1">
        <v>170.38471648558883</v>
      </c>
      <c r="AD34" s="1">
        <v>2117.2523204899039</v>
      </c>
      <c r="AE34" s="1">
        <v>88.350583656323664</v>
      </c>
      <c r="AF34" s="1">
        <v>95.447338243398704</v>
      </c>
      <c r="AG34" s="1">
        <v>757.32229906739894</v>
      </c>
      <c r="AH34" s="1">
        <v>11.165275788213503</v>
      </c>
      <c r="AI34" s="1">
        <v>3991.957054572852</v>
      </c>
      <c r="AJ34" s="1">
        <v>30.091281508306146</v>
      </c>
      <c r="AK34" s="1">
        <v>433.50977769468693</v>
      </c>
      <c r="AL34" s="2"/>
      <c r="AM34" s="1">
        <v>0.19111340438670096</v>
      </c>
      <c r="AN34" s="1">
        <v>507.88630047924534</v>
      </c>
      <c r="AO34" s="1">
        <v>0</v>
      </c>
      <c r="AP34" s="1">
        <v>48.864337118417865</v>
      </c>
      <c r="AQ34" s="1">
        <v>0.71769684303607728</v>
      </c>
      <c r="AR34" s="1">
        <v>2987.6334581396932</v>
      </c>
      <c r="AS34" s="1">
        <v>7.5299815540313272E-2</v>
      </c>
      <c r="AT34" s="1">
        <v>0.17114046070044972</v>
      </c>
      <c r="AU34" s="1">
        <v>19.605887989486586</v>
      </c>
    </row>
    <row r="35" spans="1:47" x14ac:dyDescent="0.2">
      <c r="A35" s="11">
        <f t="shared" si="7"/>
        <v>16</v>
      </c>
      <c r="C35" s="21" t="s">
        <v>111</v>
      </c>
      <c r="E35" s="5">
        <f>SUM(G35:AU35)</f>
        <v>219653.9676833908</v>
      </c>
      <c r="F35" s="1"/>
      <c r="G35" s="5">
        <v>89272.04020010354</v>
      </c>
      <c r="H35" s="5">
        <v>30717.069662781778</v>
      </c>
      <c r="I35" s="5">
        <v>151.96494736574462</v>
      </c>
      <c r="J35" s="5">
        <v>3436.9390030034474</v>
      </c>
      <c r="K35" s="5">
        <v>415.83518554309518</v>
      </c>
      <c r="L35" s="5">
        <v>688.99088483281423</v>
      </c>
      <c r="M35" s="5">
        <v>316.54149148658189</v>
      </c>
      <c r="N35" s="5">
        <v>69.858354249276658</v>
      </c>
      <c r="O35" s="5">
        <v>118.76454067343968</v>
      </c>
      <c r="P35" s="5">
        <v>297.20544972737252</v>
      </c>
      <c r="Q35" s="5">
        <v>0</v>
      </c>
      <c r="R35" s="5">
        <v>15540.25952340494</v>
      </c>
      <c r="S35" s="5">
        <v>1648.5904695451736</v>
      </c>
      <c r="T35" s="5">
        <v>1114.5445985917981</v>
      </c>
      <c r="U35" s="5">
        <v>178.5551106438119</v>
      </c>
      <c r="V35" s="5">
        <v>375.18684785192676</v>
      </c>
      <c r="W35" s="2">
        <v>0</v>
      </c>
      <c r="X35" s="5">
        <v>52119.543339736301</v>
      </c>
      <c r="Y35" s="5">
        <v>6908.1081961831196</v>
      </c>
      <c r="Z35" s="5">
        <v>2879.6129459943641</v>
      </c>
      <c r="AA35" s="5">
        <v>0.54496259870437036</v>
      </c>
      <c r="AB35" s="5">
        <v>45.020724787916926</v>
      </c>
      <c r="AC35" s="5">
        <v>172.35842758196162</v>
      </c>
      <c r="AD35" s="5">
        <v>2402.5713609993904</v>
      </c>
      <c r="AE35" s="5">
        <v>91.608663870782024</v>
      </c>
      <c r="AF35" s="5">
        <v>115.89070475302493</v>
      </c>
      <c r="AG35" s="5">
        <v>848.90145975514429</v>
      </c>
      <c r="AH35" s="5">
        <v>10.989501718609684</v>
      </c>
      <c r="AI35" s="5">
        <v>4697.453160185215</v>
      </c>
      <c r="AJ35" s="5">
        <v>34.484450433170942</v>
      </c>
      <c r="AK35" s="5">
        <v>528.09075648579847</v>
      </c>
      <c r="AL35" s="2"/>
      <c r="AM35" s="5">
        <v>0.26269863011751693</v>
      </c>
      <c r="AN35" s="5">
        <v>586.09550134090739</v>
      </c>
      <c r="AO35" s="5">
        <v>0</v>
      </c>
      <c r="AP35" s="5">
        <v>62.588830849057985</v>
      </c>
      <c r="AQ35" s="5">
        <v>0.9865240908154943</v>
      </c>
      <c r="AR35" s="5">
        <v>3782.6834139844036</v>
      </c>
      <c r="AS35" s="5">
        <v>0.1035048193193011</v>
      </c>
      <c r="AT35" s="5">
        <v>0.23524443368043213</v>
      </c>
      <c r="AU35" s="5">
        <v>23.487040354272416</v>
      </c>
    </row>
    <row r="36" spans="1:47" x14ac:dyDescent="0.2">
      <c r="A36" s="11">
        <f>A35+1</f>
        <v>17</v>
      </c>
      <c r="C36" s="9" t="s">
        <v>44</v>
      </c>
      <c r="E36" s="7">
        <f>SUM(E26:E35)</f>
        <v>4301880.1020682203</v>
      </c>
      <c r="F36" s="1"/>
      <c r="G36" s="7">
        <f>SUM(G26:G35)</f>
        <v>1577957.7550335</v>
      </c>
      <c r="H36" s="7">
        <f>SUM(H26:H35)</f>
        <v>888839.15902801149</v>
      </c>
      <c r="I36" s="7">
        <f t="shared" ref="I36:V36" si="8">SUM(I26:I35)</f>
        <v>4374.1929307483115</v>
      </c>
      <c r="J36" s="7">
        <f t="shared" si="8"/>
        <v>54804.029460376201</v>
      </c>
      <c r="K36" s="7">
        <f t="shared" si="8"/>
        <v>7586.9854944378521</v>
      </c>
      <c r="L36" s="7">
        <f t="shared" si="8"/>
        <v>3737.6453539444806</v>
      </c>
      <c r="M36" s="7">
        <f t="shared" si="8"/>
        <v>3507.8796001433652</v>
      </c>
      <c r="N36" s="7">
        <f t="shared" si="8"/>
        <v>827.58320439080569</v>
      </c>
      <c r="O36" s="7">
        <f t="shared" si="8"/>
        <v>5705.0545133518772</v>
      </c>
      <c r="P36" s="7">
        <f t="shared" si="8"/>
        <v>34019.959373107893</v>
      </c>
      <c r="Q36" s="7">
        <f t="shared" si="8"/>
        <v>0</v>
      </c>
      <c r="R36" s="7">
        <f t="shared" si="8"/>
        <v>287764.36413907201</v>
      </c>
      <c r="S36" s="7">
        <f t="shared" si="8"/>
        <v>50351.507173534155</v>
      </c>
      <c r="T36" s="7">
        <f t="shared" si="8"/>
        <v>14852.55437215138</v>
      </c>
      <c r="U36" s="7">
        <f t="shared" si="8"/>
        <v>2173.9252107017774</v>
      </c>
      <c r="V36" s="7">
        <f t="shared" si="8"/>
        <v>3568.3194840707197</v>
      </c>
      <c r="W36" s="2"/>
      <c r="X36" s="7">
        <f t="shared" ref="X36:AF36" si="9">SUM(X26:X35)</f>
        <v>969296.07039623999</v>
      </c>
      <c r="Y36" s="7">
        <f t="shared" si="9"/>
        <v>206696.39024723548</v>
      </c>
      <c r="Z36" s="7">
        <f t="shared" si="9"/>
        <v>39655.014040963208</v>
      </c>
      <c r="AA36" s="7">
        <f t="shared" si="9"/>
        <v>6.4082528282055842</v>
      </c>
      <c r="AB36" s="7">
        <f t="shared" si="9"/>
        <v>368.01318456549473</v>
      </c>
      <c r="AC36" s="7">
        <f t="shared" si="9"/>
        <v>2026.2353502676681</v>
      </c>
      <c r="AD36" s="7">
        <f t="shared" si="9"/>
        <v>35467.1124736294</v>
      </c>
      <c r="AE36" s="7">
        <f t="shared" si="9"/>
        <v>2010.5169069860001</v>
      </c>
      <c r="AF36" s="7">
        <f t="shared" si="9"/>
        <v>5314.9604531486093</v>
      </c>
      <c r="AG36" s="7">
        <f>SUM(AG26:AG35)</f>
        <v>5409.6239212798428</v>
      </c>
      <c r="AH36" s="7">
        <f>SUM(AH26:AH35)</f>
        <v>171.85574352222844</v>
      </c>
      <c r="AI36" s="7">
        <f>SUM(AI26:AI35)</f>
        <v>36502.801115128728</v>
      </c>
      <c r="AJ36" s="7">
        <f>SUM(AJ26:AJ35)</f>
        <v>238.75887509358702</v>
      </c>
      <c r="AK36" s="7">
        <f>SUM(AK26:AK35)</f>
        <v>3651.4301306023863</v>
      </c>
      <c r="AL36" s="2"/>
      <c r="AM36" s="7">
        <f t="shared" ref="AM36:AU36" si="10">SUM(AM26:AM35)</f>
        <v>1.0713324872495584</v>
      </c>
      <c r="AN36" s="7">
        <f t="shared" si="10"/>
        <v>2390.2033708224626</v>
      </c>
      <c r="AO36" s="7">
        <f t="shared" si="10"/>
        <v>0</v>
      </c>
      <c r="AP36" s="7">
        <f t="shared" si="10"/>
        <v>7967.6449523653973</v>
      </c>
      <c r="AQ36" s="7">
        <f t="shared" si="10"/>
        <v>3073.674276712246</v>
      </c>
      <c r="AR36" s="7">
        <f t="shared" si="10"/>
        <v>40805.741509742489</v>
      </c>
      <c r="AS36" s="7">
        <f t="shared" si="10"/>
        <v>123.49096676678676</v>
      </c>
      <c r="AT36" s="7">
        <f t="shared" si="10"/>
        <v>450.96939364441465</v>
      </c>
      <c r="AU36" s="7">
        <f t="shared" si="10"/>
        <v>181.2008026457552</v>
      </c>
    </row>
    <row r="37" spans="1:47" x14ac:dyDescent="0.2"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M37" s="1"/>
      <c r="AN37" s="1"/>
      <c r="AO37" s="1"/>
      <c r="AP37" s="1"/>
      <c r="AQ37" s="1"/>
      <c r="AR37" s="1"/>
      <c r="AS37" s="1"/>
      <c r="AT37" s="1"/>
      <c r="AU37" s="1"/>
    </row>
    <row r="38" spans="1:47" x14ac:dyDescent="0.2">
      <c r="A38" s="11">
        <f>A36+1</f>
        <v>18</v>
      </c>
      <c r="C38" s="9" t="s">
        <v>39</v>
      </c>
      <c r="E38" s="7">
        <f>E16+E18+E23+E36</f>
        <v>6398538.9270827668</v>
      </c>
      <c r="F38" s="1"/>
      <c r="G38" s="7">
        <f>G16+G18+G23+G36</f>
        <v>2362521.5949967317</v>
      </c>
      <c r="H38" s="7">
        <f>H16+H18+H23+H36</f>
        <v>1220115.0451980901</v>
      </c>
      <c r="I38" s="7">
        <f t="shared" ref="I38:V38" si="11">I16+I18+I23+I36</f>
        <v>5234.5944354896283</v>
      </c>
      <c r="J38" s="7">
        <f t="shared" si="11"/>
        <v>77967.267962103739</v>
      </c>
      <c r="K38" s="7">
        <f t="shared" si="11"/>
        <v>10755.197688100656</v>
      </c>
      <c r="L38" s="7">
        <f t="shared" si="11"/>
        <v>12317.391226579779</v>
      </c>
      <c r="M38" s="7">
        <f t="shared" si="11"/>
        <v>4040.0883278582387</v>
      </c>
      <c r="N38" s="7">
        <f t="shared" si="11"/>
        <v>1045.7191125551585</v>
      </c>
      <c r="O38" s="7">
        <f t="shared" si="11"/>
        <v>6211.2444812896247</v>
      </c>
      <c r="P38" s="7">
        <f t="shared" si="11"/>
        <v>37531.292809608036</v>
      </c>
      <c r="Q38" s="7">
        <f t="shared" si="11"/>
        <v>0</v>
      </c>
      <c r="R38" s="7">
        <f t="shared" si="11"/>
        <v>429315.50565131422</v>
      </c>
      <c r="S38" s="7">
        <f t="shared" si="11"/>
        <v>69153.530615756099</v>
      </c>
      <c r="T38" s="7">
        <f t="shared" si="11"/>
        <v>24474.796428987385</v>
      </c>
      <c r="U38" s="7">
        <f t="shared" si="11"/>
        <v>4223.4451761267346</v>
      </c>
      <c r="V38" s="7">
        <f t="shared" si="11"/>
        <v>6981.8414344705725</v>
      </c>
      <c r="W38" s="2"/>
      <c r="X38" s="7">
        <f t="shared" ref="X38:AF38" si="12">X16+X18+X23+X36</f>
        <v>1431409.0800373526</v>
      </c>
      <c r="Y38" s="7">
        <f t="shared" si="12"/>
        <v>284120.88358802797</v>
      </c>
      <c r="Z38" s="7">
        <f t="shared" si="12"/>
        <v>58471.961006967744</v>
      </c>
      <c r="AA38" s="7">
        <f t="shared" si="12"/>
        <v>10.185615445141039</v>
      </c>
      <c r="AB38" s="7">
        <f t="shared" si="12"/>
        <v>597.61996626640041</v>
      </c>
      <c r="AC38" s="7">
        <f t="shared" si="12"/>
        <v>2361.3268656299315</v>
      </c>
      <c r="AD38" s="7">
        <f t="shared" si="12"/>
        <v>58706.050711356846</v>
      </c>
      <c r="AE38" s="7">
        <f t="shared" si="12"/>
        <v>2344.5191479251698</v>
      </c>
      <c r="AF38" s="7">
        <f t="shared" si="12"/>
        <v>6687.4079450840391</v>
      </c>
      <c r="AG38" s="7">
        <f>AG16+AG18+AG23+AG36</f>
        <v>13537.860517756415</v>
      </c>
      <c r="AH38" s="7">
        <f>AH16+AH18+AH23+AH36</f>
        <v>188.20437589490501</v>
      </c>
      <c r="AI38" s="7">
        <f>AI16+AI18+AI23+AI36</f>
        <v>102110.79852623542</v>
      </c>
      <c r="AJ38" s="7">
        <f>AJ16+AJ18+AJ23+AJ36</f>
        <v>659.9740477163167</v>
      </c>
      <c r="AK38" s="7">
        <f>AK16+AK18+AK23+AK36</f>
        <v>10670.207481423193</v>
      </c>
      <c r="AL38" s="2"/>
      <c r="AM38" s="7">
        <f t="shared" ref="AM38:AU38" si="13">AM16+AM18+AM23+AM36</f>
        <v>5.5984842465225828</v>
      </c>
      <c r="AN38" s="7">
        <f t="shared" si="13"/>
        <v>21757.081160885042</v>
      </c>
      <c r="AO38" s="7">
        <f t="shared" si="13"/>
        <v>0</v>
      </c>
      <c r="AP38" s="7">
        <f t="shared" si="13"/>
        <v>9272.4455441024929</v>
      </c>
      <c r="AQ38" s="7">
        <f t="shared" si="13"/>
        <v>3090.6752952227066</v>
      </c>
      <c r="AR38" s="7">
        <f t="shared" si="13"/>
        <v>119509.73197386926</v>
      </c>
      <c r="AS38" s="7">
        <f t="shared" si="13"/>
        <v>125.27469142749393</v>
      </c>
      <c r="AT38" s="7">
        <f t="shared" si="13"/>
        <v>455.02342031109021</v>
      </c>
      <c r="AU38" s="7">
        <f t="shared" si="13"/>
        <v>558.46113455841908</v>
      </c>
    </row>
    <row r="39" spans="1:47" x14ac:dyDescent="0.2"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M39" s="1"/>
      <c r="AN39" s="1"/>
      <c r="AO39" s="1"/>
      <c r="AP39" s="1"/>
      <c r="AQ39" s="1"/>
      <c r="AR39" s="1"/>
      <c r="AS39" s="1"/>
      <c r="AT39" s="1"/>
      <c r="AU39" s="1"/>
    </row>
    <row r="40" spans="1:47" x14ac:dyDescent="0.2">
      <c r="A40" s="11">
        <f>A38+1</f>
        <v>19</v>
      </c>
      <c r="C40" s="9" t="s">
        <v>40</v>
      </c>
      <c r="E40" s="7">
        <f>SUM(G40:AU40)</f>
        <v>85633.427639633912</v>
      </c>
      <c r="F40" s="1"/>
      <c r="G40" s="7">
        <v>40238.761858645106</v>
      </c>
      <c r="H40" s="7">
        <v>9056.7967316967624</v>
      </c>
      <c r="I40" s="7">
        <v>25.450891533965709</v>
      </c>
      <c r="J40" s="7">
        <v>719.21016447461307</v>
      </c>
      <c r="K40" s="7">
        <v>163.49318582914159</v>
      </c>
      <c r="L40" s="7">
        <v>30.906577529790997</v>
      </c>
      <c r="M40" s="7">
        <v>36.275487686317561</v>
      </c>
      <c r="N40" s="7">
        <v>15.384274691240069</v>
      </c>
      <c r="O40" s="7">
        <v>128.47045421607436</v>
      </c>
      <c r="P40" s="7">
        <v>175.84409136878196</v>
      </c>
      <c r="Q40" s="7">
        <v>0</v>
      </c>
      <c r="R40" s="7">
        <v>7098.2573495654497</v>
      </c>
      <c r="S40" s="7">
        <v>510.3578514721454</v>
      </c>
      <c r="T40" s="7">
        <v>214.66835519644741</v>
      </c>
      <c r="U40" s="7">
        <v>9.5973089733284436</v>
      </c>
      <c r="V40" s="7">
        <v>16.793297189991296</v>
      </c>
      <c r="W40" s="2">
        <v>0</v>
      </c>
      <c r="X40" s="7">
        <v>23360.909574490983</v>
      </c>
      <c r="Y40" s="7">
        <v>2212.764202390973</v>
      </c>
      <c r="Z40" s="7">
        <v>472.47755559799259</v>
      </c>
      <c r="AA40" s="7">
        <v>9.4229852982475604E-2</v>
      </c>
      <c r="AB40" s="7">
        <v>5.999958378965875</v>
      </c>
      <c r="AC40" s="7">
        <v>32.464779097112142</v>
      </c>
      <c r="AD40" s="7">
        <v>674.74515847607131</v>
      </c>
      <c r="AE40" s="7">
        <v>37.901496791101017</v>
      </c>
      <c r="AF40" s="7">
        <v>61.06709068180453</v>
      </c>
      <c r="AG40" s="7">
        <v>39.731552028994109</v>
      </c>
      <c r="AH40" s="7">
        <v>0.24276677033359373</v>
      </c>
      <c r="AI40" s="7">
        <v>271.45262289657842</v>
      </c>
      <c r="AJ40" s="7">
        <v>1.1619858778464658</v>
      </c>
      <c r="AK40" s="7">
        <v>22.146786233015227</v>
      </c>
      <c r="AL40" s="2"/>
      <c r="AM40" s="7">
        <v>0</v>
      </c>
      <c r="AN40" s="7">
        <v>0</v>
      </c>
      <c r="AO40" s="7">
        <v>0</v>
      </c>
      <c r="AP40" s="7">
        <v>0</v>
      </c>
      <c r="AQ40" s="7">
        <v>0</v>
      </c>
      <c r="AR40" s="7">
        <v>0</v>
      </c>
      <c r="AS40" s="7">
        <v>0</v>
      </c>
      <c r="AT40" s="7">
        <v>0</v>
      </c>
      <c r="AU40" s="7">
        <v>0</v>
      </c>
    </row>
    <row r="41" spans="1:47" x14ac:dyDescent="0.2"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2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2"/>
      <c r="AM41" s="1"/>
      <c r="AN41" s="1"/>
      <c r="AO41" s="1"/>
      <c r="AP41" s="1"/>
      <c r="AQ41" s="1"/>
      <c r="AR41" s="1"/>
      <c r="AS41" s="1"/>
      <c r="AT41" s="1"/>
      <c r="AU41" s="1"/>
    </row>
    <row r="42" spans="1:47" ht="13.5" thickBot="1" x14ac:dyDescent="0.25">
      <c r="A42" s="11">
        <f>A40+1</f>
        <v>20</v>
      </c>
      <c r="C42" s="9" t="s">
        <v>112</v>
      </c>
      <c r="E42" s="8">
        <f>E38-E40</f>
        <v>6312905.4994431324</v>
      </c>
      <c r="F42" s="1"/>
      <c r="G42" s="8">
        <f>G38-G40</f>
        <v>2322282.8331380868</v>
      </c>
      <c r="H42" s="8">
        <f>H38-H40</f>
        <v>1211058.2484663934</v>
      </c>
      <c r="I42" s="8">
        <f t="shared" ref="I42:V42" si="14">I38-I40</f>
        <v>5209.1435439556626</v>
      </c>
      <c r="J42" s="8">
        <f t="shared" si="14"/>
        <v>77248.057797629124</v>
      </c>
      <c r="K42" s="8">
        <f t="shared" si="14"/>
        <v>10591.704502271514</v>
      </c>
      <c r="L42" s="8">
        <f t="shared" si="14"/>
        <v>12286.484649049988</v>
      </c>
      <c r="M42" s="8">
        <f t="shared" si="14"/>
        <v>4003.8128401719209</v>
      </c>
      <c r="N42" s="8">
        <f t="shared" si="14"/>
        <v>1030.3348378639184</v>
      </c>
      <c r="O42" s="8">
        <f t="shared" si="14"/>
        <v>6082.7740270735503</v>
      </c>
      <c r="P42" s="8">
        <f t="shared" si="14"/>
        <v>37355.448718239255</v>
      </c>
      <c r="Q42" s="8">
        <f t="shared" si="14"/>
        <v>0</v>
      </c>
      <c r="R42" s="8">
        <f t="shared" si="14"/>
        <v>422217.24830174877</v>
      </c>
      <c r="S42" s="8">
        <f t="shared" si="14"/>
        <v>68643.172764283954</v>
      </c>
      <c r="T42" s="8">
        <f t="shared" si="14"/>
        <v>24260.128073790936</v>
      </c>
      <c r="U42" s="8">
        <f t="shared" si="14"/>
        <v>4213.8478671534058</v>
      </c>
      <c r="V42" s="8">
        <f t="shared" si="14"/>
        <v>6965.0481372805816</v>
      </c>
      <c r="W42" s="2"/>
      <c r="X42" s="8">
        <f t="shared" ref="X42:AF42" si="15">X38-X40</f>
        <v>1408048.1704628617</v>
      </c>
      <c r="Y42" s="8">
        <f t="shared" si="15"/>
        <v>281908.11938563699</v>
      </c>
      <c r="Z42" s="8">
        <f t="shared" si="15"/>
        <v>57999.48345136975</v>
      </c>
      <c r="AA42" s="8">
        <f t="shared" si="15"/>
        <v>10.091385592158563</v>
      </c>
      <c r="AB42" s="8">
        <f t="shared" si="15"/>
        <v>591.62000788743455</v>
      </c>
      <c r="AC42" s="8">
        <f t="shared" si="15"/>
        <v>2328.8620865328194</v>
      </c>
      <c r="AD42" s="8">
        <f t="shared" si="15"/>
        <v>58031.305552880774</v>
      </c>
      <c r="AE42" s="8">
        <f t="shared" si="15"/>
        <v>2306.6176511340686</v>
      </c>
      <c r="AF42" s="8">
        <f t="shared" si="15"/>
        <v>6626.340854402235</v>
      </c>
      <c r="AG42" s="8">
        <f>AG38-AG40</f>
        <v>13498.128965727421</v>
      </c>
      <c r="AH42" s="8">
        <f>AH38-AH40</f>
        <v>187.96160912457142</v>
      </c>
      <c r="AI42" s="8">
        <f>AI38-AI40</f>
        <v>101839.34590333884</v>
      </c>
      <c r="AJ42" s="8">
        <f>AJ38-AJ40</f>
        <v>658.81206183847019</v>
      </c>
      <c r="AK42" s="8">
        <f>AK38-AK40</f>
        <v>10648.060695190177</v>
      </c>
      <c r="AL42" s="2"/>
      <c r="AM42" s="8">
        <f t="shared" ref="AM42:AU42" si="16">AM38-AM40</f>
        <v>5.5984842465225828</v>
      </c>
      <c r="AN42" s="8">
        <f t="shared" si="16"/>
        <v>21757.081160885042</v>
      </c>
      <c r="AO42" s="8">
        <f t="shared" si="16"/>
        <v>0</v>
      </c>
      <c r="AP42" s="8">
        <f t="shared" si="16"/>
        <v>9272.4455441024929</v>
      </c>
      <c r="AQ42" s="8">
        <f t="shared" si="16"/>
        <v>3090.6752952227066</v>
      </c>
      <c r="AR42" s="8">
        <f t="shared" si="16"/>
        <v>119509.73197386926</v>
      </c>
      <c r="AS42" s="8">
        <f t="shared" si="16"/>
        <v>125.27469142749393</v>
      </c>
      <c r="AT42" s="8">
        <f t="shared" si="16"/>
        <v>455.02342031109021</v>
      </c>
      <c r="AU42" s="8">
        <f t="shared" si="16"/>
        <v>558.46113455841908</v>
      </c>
    </row>
    <row r="43" spans="1:47" ht="13.5" thickTop="1" x14ac:dyDescent="0.2">
      <c r="E43" s="1"/>
      <c r="F43" s="1"/>
      <c r="G43" s="1"/>
      <c r="H43" s="1"/>
      <c r="I43" s="1"/>
      <c r="J43" s="1"/>
      <c r="K43" s="1"/>
    </row>
    <row r="44" spans="1:47" x14ac:dyDescent="0.2">
      <c r="A44" s="9"/>
    </row>
    <row r="45" spans="1:47" ht="15" customHeight="1" x14ac:dyDescent="0.2">
      <c r="E45" s="6"/>
      <c r="F45" s="1"/>
      <c r="G45" s="1"/>
      <c r="H45" s="1"/>
      <c r="I45" s="1"/>
      <c r="J45" s="1"/>
      <c r="K45" s="1"/>
    </row>
    <row r="46" spans="1:47" x14ac:dyDescent="0.2">
      <c r="E46" s="1"/>
      <c r="F46" s="1"/>
      <c r="G46" s="1"/>
      <c r="H46" s="1"/>
      <c r="I46" s="1"/>
      <c r="J46" s="1"/>
      <c r="K46" s="1"/>
    </row>
    <row r="47" spans="1:47" x14ac:dyDescent="0.2">
      <c r="E47" s="1"/>
      <c r="F47" s="1"/>
      <c r="G47" s="1"/>
      <c r="H47" s="1"/>
      <c r="I47" s="1"/>
      <c r="J47" s="1"/>
      <c r="K47" s="1"/>
    </row>
    <row r="48" spans="1:47" x14ac:dyDescent="0.2">
      <c r="E48" s="1"/>
      <c r="F48" s="1"/>
      <c r="G48" s="1"/>
      <c r="H48" s="1"/>
      <c r="I48" s="1"/>
      <c r="J48" s="1"/>
      <c r="K48" s="1"/>
    </row>
  </sheetData>
  <mergeCells count="5">
    <mergeCell ref="AM9:AU9"/>
    <mergeCell ref="AG9:AK9"/>
    <mergeCell ref="G9:Q9"/>
    <mergeCell ref="R9:V9"/>
    <mergeCell ref="X9:AF9"/>
  </mergeCells>
  <pageMargins left="0.4" right="0.4" top="0.75" bottom="0.75" header="0.3" footer="0.3"/>
  <pageSetup scale="67" fitToWidth="3" orientation="landscape" r:id="rId1"/>
  <headerFooter>
    <oddHeader>&amp;R&amp;"Arial,Regular"&amp;10Updated: 2023-03-08
EB-2022-0200
Exhibit 7
Tab 2
Schedule 1
Attachment 2
Page &amp;P of &amp;N</oddHeader>
  </headerFooter>
  <colBreaks count="2" manualBreakCount="2">
    <brk id="17" max="1048575" man="1"/>
    <brk id="32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31_st_x0020_draft_x0020_priority xmlns="0e4c58a4-4156-4653-af30-d293e31e5ce5">H</_x0031_st_x0020_draft_x0020_priority>
    <Final_x0020_Draft_x0020_Ready_x0020_for_x0020_SL_x0020_Review xmlns="0e4c58a4-4156-4653-af30-d293e31e5ce5">false</Final_x0020_Draft_x0020_Ready_x0020_for_x0020_SL_x0020_Review>
    <Reg_x002e__x0020_Review_x0020_Due_x0020_Date xmlns="0e4c58a4-4156-4653-af30-d293e31e5ce5" xsi:nil="true"/>
    <Finance_x0020_view xmlns="0e4c58a4-4156-4653-af30-d293e31e5ce5">No</Finance_x0020_view>
    <Accountable_x0020_Area xmlns="0e4c58a4-4156-4653-af30-d293e31e5ce5">BD&amp;R</Accountable_x0020_Area>
    <Formatting_x0020_Reqd xmlns="0e4c58a4-4156-4653-af30-d293e31e5ce5">false</Formatting_x0020_Reqd>
    <Status xmlns="0e4c58a4-4156-4653-af30-d293e31e5ce5">Final PDF</Status>
    <Customer_x0020_Care_x0020_View xmlns="0e4c58a4-4156-4653-af30-d293e31e5ce5">No</Customer_x0020_Care_x0020_View>
    <Energy_x0020_Services_x0020_View xmlns="0e4c58a4-4156-4653-af30-d293e31e5ce5">No</Energy_x0020_Services_x0020_View>
    <Regulatory_x0020_Leads xmlns="0e4c58a4-4156-4653-af30-d293e31e5ce5">
      <UserInfo>
        <DisplayName>i:0#.w|gtna\rwebb</DisplayName>
        <AccountId>25</AccountId>
        <AccountType/>
      </UserInfo>
      <UserInfo>
        <DisplayName>i:0#.w|gtna\jcrader</DisplayName>
        <AccountId>37</AccountId>
        <AccountType/>
      </UserInfo>
    </Regulatory_x0020_Leads>
    <Final_x0020_Draft_x0020_Due xmlns="0e4c58a4-4156-4653-af30-d293e31e5ce5" xsi:nil="true"/>
    <Legal_x0020_Handoff_x0020_Date xmlns="0e4c58a4-4156-4653-af30-d293e31e5ce5" xsi:nil="true"/>
    <Exhibit_x002f_Tab_x002f_Schedule xmlns="0e4c58a4-4156-4653-af30-d293e31e5ce5">07.02.01</Exhibit_x002f_Tab_x002f_Schedule>
    <_x0031_st_x0020_Draft_x0020_SL_x0020_Review_x0020_Complete xmlns="0e4c58a4-4156-4653-af30-d293e31e5ce5" xsi:nil="true"/>
    <Binder xmlns="0e4c58a4-4156-4653-af30-d293e31e5ce5">7</Binder>
    <Attachment xmlns="0e4c58a4-4156-4653-af30-d293e31e5ce5">2</Attachment>
    <Final_x0020_Draft_x0020_Reg_x002f_1st_x0020_Level_x0020_Review_x0020_Due_x0020_Date xmlns="0e4c58a4-4156-4653-af30-d293e31e5ce5" xsi:nil="true"/>
    <Phase xmlns="0e4c58a4-4156-4653-af30-d293e31e5ce5">Phase 2</Phase>
    <Version_x0020_Comments xmlns="0e4c58a4-4156-4653-af30-d293e31e5ce5">COMPLETE</Version_x0020_Comments>
    <Executive_x0020_Review xmlns="0e4c58a4-4156-4653-af30-d293e31e5ce5">false</Executive_x0020_Review>
    <Legal_x0020_Session_x0020_Date xmlns="0e4c58a4-4156-4653-af30-d293e31e5ce5" xsi:nil="true"/>
    <TM_x0020_Sign_x0020_Off xmlns="0e4c58a4-4156-4653-af30-d293e31e5ce5" xsi:nil="true"/>
    <xewa xmlns="0e4c58a4-4156-4653-af30-d293e31e5ce5" xsi:nil="true"/>
    <Legal_x0020_Team xmlns="0e4c58a4-4156-4653-af30-d293e31e5ce5">
      <UserInfo>
        <DisplayName>i:0#.w|external\stevensd</DisplayName>
        <AccountId>233</AccountId>
        <AccountType/>
      </UserInfo>
      <UserInfo>
        <DisplayName>i:0#.w|egd\persadt</DisplayName>
        <AccountId>118</AccountId>
        <AccountType/>
      </UserInfo>
    </Legal_x0020_Team>
    <Witness xmlns="0e4c58a4-4156-4653-af30-d293e31e5ce5">
      <UserInfo>
        <DisplayName>i:0#.w|gtna\aemikha</DisplayName>
        <AccountId>24</AccountId>
        <AccountType/>
      </UserInfo>
      <UserInfo>
        <DisplayName>i:0#.w|gtna\gekamin</DisplayName>
        <AccountId>27</AccountId>
        <AccountType/>
      </UserInfo>
      <UserInfo>
        <DisplayName>i:0#.w|egd\sob</DisplayName>
        <AccountId>16</AccountId>
        <AccountType/>
      </UserInfo>
    </Witness>
    <Folder xmlns="0e4c58a4-4156-4653-af30-d293e31e5ce5">Updated Evidence</Folder>
    <_x0031_st_x0020_Draft_x0020_Evidence_x0020_Due xmlns="0e4c58a4-4156-4653-af30-d293e31e5ce5" xsi:nil="true"/>
    <Cust_x0020_Eng xmlns="0e4c58a4-4156-4653-af30-d293e31e5ce5" xsi:nil="true"/>
    <Reg_x002f_Formatting_x0020_Sign_x0020_Off xmlns="0e4c58a4-4156-4653-af30-d293e31e5ce5" xsi:nil="true"/>
    <_x0031_st_x0020_draft_x0020_ready_x0020_for_x0020_Regulatory xmlns="0e4c58a4-4156-4653-af30-d293e31e5ce5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A68BE8D2D1B4442B56E8613E5D4A5D4" ma:contentTypeVersion="33" ma:contentTypeDescription="Create a new document." ma:contentTypeScope="" ma:versionID="6129b17777e4756d3484ea6abc615963">
  <xsd:schema xmlns:xsd="http://www.w3.org/2001/XMLSchema" xmlns:xs="http://www.w3.org/2001/XMLSchema" xmlns:p="http://schemas.microsoft.com/office/2006/metadata/properties" xmlns:ns2="0e4c58a4-4156-4653-af30-d293e31e5ce5" targetNamespace="http://schemas.microsoft.com/office/2006/metadata/properties" ma:root="true" ma:fieldsID="50cea4d8efb7eb9556150446c3ff5c58" ns2:_="">
    <xsd:import namespace="0e4c58a4-4156-4653-af30-d293e31e5ce5"/>
    <xsd:element name="properties">
      <xsd:complexType>
        <xsd:sequence>
          <xsd:element name="documentManagement">
            <xsd:complexType>
              <xsd:all>
                <xsd:element ref="ns2:Folder" minOccurs="0"/>
                <xsd:element ref="ns2:Phase" minOccurs="0"/>
                <xsd:element ref="ns2:Binder"/>
                <xsd:element ref="ns2:Status" minOccurs="0"/>
                <xsd:element ref="ns2:Witness" minOccurs="0"/>
                <xsd:element ref="ns2:Regulatory_x0020_Leads" minOccurs="0"/>
                <xsd:element ref="ns2:Version_x0020_Comments" minOccurs="0"/>
                <xsd:element ref="ns2:Legal_x0020_Team" minOccurs="0"/>
                <xsd:element ref="ns2:Attachment" minOccurs="0"/>
                <xsd:element ref="ns2:Exhibit_x002f_Tab_x002f_Schedule" minOccurs="0"/>
                <xsd:element ref="ns2:_x0031_st_x0020_draft_x0020_priority" minOccurs="0"/>
                <xsd:element ref="ns2:Reg_x002e__x0020_Review_x0020_Due_x0020_Date" minOccurs="0"/>
                <xsd:element ref="ns2:Energy_x0020_Services_x0020_View" minOccurs="0"/>
                <xsd:element ref="ns2:Finance_x0020_view" minOccurs="0"/>
                <xsd:element ref="ns2:_x0031_st_x0020_draft_x0020_ready_x0020_for_x0020_Regulatory" minOccurs="0"/>
                <xsd:element ref="ns2:_x0031_st_x0020_Draft_x0020_Evidence_x0020_Due" minOccurs="0"/>
                <xsd:element ref="ns2:Cust_x0020_Eng" minOccurs="0"/>
                <xsd:element ref="ns2:Customer_x0020_Care_x0020_View" minOccurs="0"/>
                <xsd:element ref="ns2:_x0031_st_x0020_Draft_x0020_SL_x0020_Review_x0020_Complete" minOccurs="0"/>
                <xsd:element ref="ns2:Accountable_x0020_Area" minOccurs="0"/>
                <xsd:element ref="ns2:Executive_x0020_Review" minOccurs="0"/>
                <xsd:element ref="ns2:Final_x0020_Draft_x0020_Due" minOccurs="0"/>
                <xsd:element ref="ns2:Formatting_x0020_Reqd" minOccurs="0"/>
                <xsd:element ref="ns2:Final_x0020_Draft_x0020_Ready_x0020_for_x0020_SL_x0020_Review" minOccurs="0"/>
                <xsd:element ref="ns2:Final_x0020_Draft_x0020_Reg_x002f_1st_x0020_Level_x0020_Review_x0020_Due_x0020_Date" minOccurs="0"/>
                <xsd:element ref="ns2:Legal_x0020_Handoff_x0020_Date" minOccurs="0"/>
                <xsd:element ref="ns2:Legal_x0020_Session_x0020_Date" minOccurs="0"/>
                <xsd:element ref="ns2:xewa" minOccurs="0"/>
                <xsd:element ref="ns2:TM_x0020_Sign_x0020_Off" minOccurs="0"/>
                <xsd:element ref="ns2:Reg_x002f_Formatting_x0020_Sign_x0020_Off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4c58a4-4156-4653-af30-d293e31e5ce5" elementFormDefault="qualified">
    <xsd:import namespace="http://schemas.microsoft.com/office/2006/documentManagement/types"/>
    <xsd:import namespace="http://schemas.microsoft.com/office/infopath/2007/PartnerControls"/>
    <xsd:element name="Folder" ma:index="8" nillable="true" ma:displayName="Folder" ma:format="Dropdown" ma:internalName="Folder">
      <xsd:simpleType>
        <xsd:restriction base="dms:Choice">
          <xsd:enumeration value="Assumptions"/>
          <xsd:enumeration value="Budget Support"/>
          <xsd:enumeration value="Prefiled Evidence"/>
          <xsd:enumeration value="Shared Documents"/>
          <xsd:enumeration value="Standards/Admin"/>
          <xsd:enumeration value="Regulatory"/>
          <xsd:enumeration value="Templates"/>
          <xsd:enumeration value="Financial Information"/>
          <xsd:enumeration value="Updated Evidence"/>
        </xsd:restriction>
      </xsd:simpleType>
    </xsd:element>
    <xsd:element name="Phase" ma:index="9" nillable="true" ma:displayName="Phase" ma:format="Dropdown" ma:internalName="Phase">
      <xsd:simpleType>
        <xsd:restriction base="dms:Choice">
          <xsd:enumeration value="Phase 1"/>
          <xsd:enumeration value="Phase 2"/>
          <xsd:enumeration value="Phase 3"/>
        </xsd:restriction>
      </xsd:simpleType>
    </xsd:element>
    <xsd:element name="Binder" ma:index="10" ma:displayName="Exhibit" ma:decimals="0" ma:default="0" ma:internalName="Binder" ma:percentage="FALSE">
      <xsd:simpleType>
        <xsd:restriction base="dms:Number">
          <xsd:maxInclusive value="10"/>
          <xsd:minInclusive value="0"/>
        </xsd:restriction>
      </xsd:simpleType>
    </xsd:element>
    <xsd:element name="Status" ma:index="11" nillable="true" ma:displayName="Status" ma:default="Shell Created" ma:description="Status of Written Evidence" ma:format="Dropdown" ma:internalName="Status">
      <xsd:simpleType>
        <xsd:restriction base="dms:Choice">
          <xsd:enumeration value="Shell Created"/>
          <xsd:enumeration value="1st Draft in Progress"/>
          <xsd:enumeration value="1st Draft Ready for Regulatory Review"/>
          <xsd:enumeration value="Back to Functional Team for Review"/>
          <xsd:enumeration value="1st Draft Reg Review Complete"/>
          <xsd:enumeration value="1st Draft Ready for Senior Leadership Review"/>
          <xsd:enumeration value="1st Draft Senior Leadership Review Complete"/>
          <xsd:enumeration value="Final Draft In Progress"/>
          <xsd:enumeration value="Final Draft Ready for Reg Review"/>
          <xsd:enumeration value="Final Comments Being Addressed"/>
          <xsd:enumeration value="Final Hand Off to Regulatory"/>
          <xsd:enumeration value="Ready for Legal Review"/>
          <xsd:enumeration value="Legal Review Complete"/>
          <xsd:enumeration value="Ready for Executive Review"/>
          <xsd:enumeration value="Executive Review Complete"/>
          <xsd:enumeration value="Ready for Final"/>
          <xsd:enumeration value="Ready to PDF"/>
          <xsd:enumeration value="Final PDF"/>
          <xsd:enumeration value="On Hold"/>
          <xsd:enumeration value="Update in Progress"/>
          <xsd:enumeration value="Update Complete"/>
        </xsd:restriction>
      </xsd:simpleType>
    </xsd:element>
    <xsd:element name="Witness" ma:index="12" nillable="true" ma:displayName="Witness" ma:list="UserInfo" ma:SearchPeopleOnly="false" ma:SharePointGroup="8" ma:internalName="Witnes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egulatory_x0020_Leads" ma:index="13" nillable="true" ma:displayName="Regulatory Team" ma:list="UserInfo" ma:SearchPeopleOnly="false" ma:SharePointGroup="8" ma:internalName="Regulatory_x0020_Leads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Version_x0020_Comments" ma:index="14" nillable="true" ma:displayName="Version Comments" ma:internalName="Version_x0020_Comments">
      <xsd:simpleType>
        <xsd:restriction base="dms:Text">
          <xsd:maxLength value="255"/>
        </xsd:restriction>
      </xsd:simpleType>
    </xsd:element>
    <xsd:element name="Legal_x0020_Team" ma:index="15" nillable="true" ma:displayName="Legal Team" ma:list="UserInfo" ma:SharePointGroup="8" ma:internalName="Legal_x0020_Team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Attachment" ma:index="16" nillable="true" ma:displayName="Attachment" ma:internalName="Attachment">
      <xsd:simpleType>
        <xsd:restriction base="dms:Number"/>
      </xsd:simpleType>
    </xsd:element>
    <xsd:element name="Exhibit_x002f_Tab_x002f_Schedule" ma:index="17" nillable="true" ma:displayName="Exhibit/Tab/Schedule" ma:internalName="Exhibit_x002f_Tab_x002f_Schedule">
      <xsd:simpleType>
        <xsd:restriction base="dms:Text">
          <xsd:maxLength value="255"/>
        </xsd:restriction>
      </xsd:simpleType>
    </xsd:element>
    <xsd:element name="_x0031_st_x0020_draft_x0020_priority" ma:index="18" nillable="true" ma:displayName="Reg. 1st Draft Priority" ma:default="H" ma:format="Dropdown" ma:internalName="_x0031_st_x0020_draft_x0020_priority">
      <xsd:simpleType>
        <xsd:restriction base="dms:Choice">
          <xsd:enumeration value="H"/>
          <xsd:enumeration value="M"/>
          <xsd:enumeration value="L"/>
          <xsd:enumeration value="NA"/>
        </xsd:restriction>
      </xsd:simpleType>
    </xsd:element>
    <xsd:element name="Reg_x002e__x0020_Review_x0020_Due_x0020_Date" ma:index="19" nillable="true" ma:displayName="Reg. 1st Review Due Date" ma:format="DateOnly" ma:internalName="Reg_x002e__x0020_Review_x0020_Due_x0020_Date">
      <xsd:simpleType>
        <xsd:restriction base="dms:DateTime"/>
      </xsd:simpleType>
    </xsd:element>
    <xsd:element name="Energy_x0020_Services_x0020_View" ma:index="20" nillable="true" ma:displayName="Energy Services View" ma:default="No" ma:format="Dropdown" ma:internalName="Energy_x0020_Services_x0020_View">
      <xsd:simpleType>
        <xsd:restriction base="dms:Choice">
          <xsd:enumeration value="No"/>
          <xsd:enumeration value="Yes"/>
        </xsd:restriction>
      </xsd:simpleType>
    </xsd:element>
    <xsd:element name="Finance_x0020_view" ma:index="21" nillable="true" ma:displayName="Finance view" ma:default="No" ma:format="Dropdown" ma:internalName="Financ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ready_x0020_for_x0020_Regulatory" ma:index="22" nillable="true" ma:displayName="1st Draft Ready For Regulatory" ma:format="DateOnly" ma:internalName="_x0031_st_x0020_draft_x0020_ready_x0020_for_x0020_Regulatory">
      <xsd:simpleType>
        <xsd:restriction base="dms:DateTime"/>
      </xsd:simpleType>
    </xsd:element>
    <xsd:element name="_x0031_st_x0020_Draft_x0020_Evidence_x0020_Due" ma:index="23" nillable="true" ma:displayName="1st Draft Evidence Due" ma:format="DateOnly" ma:internalName="_x0031_st_x0020_Draft_x0020_Evidence_x0020_Due">
      <xsd:simpleType>
        <xsd:restriction base="dms:DateTime"/>
      </xsd:simpleType>
    </xsd:element>
    <xsd:element name="Cust_x0020_Eng" ma:index="24" nillable="true" ma:displayName="Cust Eng" ma:format="Dropdown" ma:internalName="Cust_x0020_Eng">
      <xsd:simpleType>
        <xsd:restriction base="dms:Choice">
          <xsd:enumeration value="Yes"/>
          <xsd:enumeration value="No"/>
        </xsd:restriction>
      </xsd:simpleType>
    </xsd:element>
    <xsd:element name="Customer_x0020_Care_x0020_View" ma:index="25" nillable="true" ma:displayName="Customer Care View" ma:default="No" ma:format="Dropdown" ma:internalName="Customer_x0020_Care_x0020_View">
      <xsd:simpleType>
        <xsd:restriction base="dms:Choice">
          <xsd:enumeration value="No"/>
          <xsd:enumeration value="Yes"/>
        </xsd:restriction>
      </xsd:simpleType>
    </xsd:element>
    <xsd:element name="_x0031_st_x0020_Draft_x0020_SL_x0020_Review_x0020_Complete" ma:index="26" nillable="true" ma:displayName="1st Draft SL Review Complete" ma:format="DateOnly" ma:internalName="_x0031_st_x0020_Draft_x0020_SL_x0020_Review_x0020_Complete">
      <xsd:simpleType>
        <xsd:restriction base="dms:DateTime"/>
      </xsd:simpleType>
    </xsd:element>
    <xsd:element name="Accountable_x0020_Area" ma:index="27" nillable="true" ma:displayName="Accountable Area" ma:default="BD&amp;R" ma:format="Dropdown" ma:internalName="Accountable_x0020_Area">
      <xsd:simpleType>
        <xsd:restriction base="dms:Choice">
          <xsd:enumeration value="BD&amp;R"/>
          <xsd:enumeration value="Customer Care"/>
          <xsd:enumeration value="Energy Services"/>
          <xsd:enumeration value="Finance"/>
          <xsd:enumeration value="HR"/>
          <xsd:enumeration value="Operations"/>
          <xsd:enumeration value="Eng &amp; STO"/>
          <xsd:enumeration value="TIS"/>
        </xsd:restriction>
      </xsd:simpleType>
    </xsd:element>
    <xsd:element name="Executive_x0020_Review" ma:index="28" nillable="true" ma:displayName="Executive Review" ma:default="0" ma:internalName="Executive_x0020_Review">
      <xsd:simpleType>
        <xsd:restriction base="dms:Boolean"/>
      </xsd:simpleType>
    </xsd:element>
    <xsd:element name="Final_x0020_Draft_x0020_Due" ma:index="29" nillable="true" ma:displayName="Final Draft Due" ma:format="DateOnly" ma:internalName="Final_x0020_Draft_x0020_Due">
      <xsd:simpleType>
        <xsd:restriction base="dms:DateTime"/>
      </xsd:simpleType>
    </xsd:element>
    <xsd:element name="Formatting_x0020_Reqd" ma:index="30" nillable="true" ma:displayName="Formatting Reqd" ma:default="0" ma:internalName="Formatting_x0020_Reqd">
      <xsd:simpleType>
        <xsd:restriction base="dms:Boolean"/>
      </xsd:simpleType>
    </xsd:element>
    <xsd:element name="Final_x0020_Draft_x0020_Ready_x0020_for_x0020_SL_x0020_Review" ma:index="31" nillable="true" ma:displayName="Final Draft Ready for SL Review" ma:default="0" ma:description="Trigger to appear in Reg Leadership and Malini view" ma:internalName="Final_x0020_Draft_x0020_Ready_x0020_for_x0020_SL_x0020_Review">
      <xsd:simpleType>
        <xsd:restriction base="dms:Boolean"/>
      </xsd:simpleType>
    </xsd:element>
    <xsd:element name="Final_x0020_Draft_x0020_Reg_x002f_1st_x0020_Level_x0020_Review_x0020_Due_x0020_Date" ma:index="32" nillable="true" ma:displayName="Reg. Final Draft Review Due" ma:format="DateOnly" ma:internalName="Final_x0020_Draft_x0020_Reg_x002f_1st_x0020_Level_x0020_Review_x0020_Due_x0020_Date">
      <xsd:simpleType>
        <xsd:restriction base="dms:DateTime"/>
      </xsd:simpleType>
    </xsd:element>
    <xsd:element name="Legal_x0020_Handoff_x0020_Date" ma:index="33" nillable="true" ma:displayName="Legal Handoff Date" ma:format="DateOnly" ma:internalName="Legal_x0020_Handoff_x0020_Date">
      <xsd:simpleType>
        <xsd:restriction base="dms:DateTime"/>
      </xsd:simpleType>
    </xsd:element>
    <xsd:element name="Legal_x0020_Session_x0020_Date" ma:index="34" nillable="true" ma:displayName="Legal Session Date" ma:format="DateOnly" ma:internalName="Legal_x0020_Session_x0020_Date">
      <xsd:simpleType>
        <xsd:restriction base="dms:DateTime"/>
      </xsd:simpleType>
    </xsd:element>
    <xsd:element name="xewa" ma:index="35" nillable="true" ma:displayName="Legal Comments Addressed" ma:format="DateOnly" ma:internalName="xewa">
      <xsd:simpleType>
        <xsd:restriction base="dms:DateTime"/>
      </xsd:simpleType>
    </xsd:element>
    <xsd:element name="TM_x0020_Sign_x0020_Off" ma:index="36" nillable="true" ma:displayName="TM Sign Off" ma:format="DateOnly" ma:internalName="TM_x0020_Sign_x0020_Off">
      <xsd:simpleType>
        <xsd:restriction base="dms:DateTime"/>
      </xsd:simpleType>
    </xsd:element>
    <xsd:element name="Reg_x002f_Formatting_x0020_Sign_x0020_Off" ma:index="37" nillable="true" ma:displayName="Reg/Formatting Sign Off" ma:format="DateOnly" ma:internalName="Reg_x002f_Formatting_x0020_Sign_x0020_Off">
      <xsd:simpleType>
        <xsd:restriction base="dms:DateTim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haredContentType xmlns="Microsoft.SharePoint.Taxonomy.ContentTypeSync" SourceId="14ab40f3-767a-43a9-8b62-265d64c54f3b" ContentTypeId="0x01" PreviousValue="false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F1638EB-E34B-4ADF-8C90-4CC5F1195098}">
  <ds:schemaRefs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0e4c58a4-4156-4653-af30-d293e31e5ce5"/>
    <ds:schemaRef ds:uri="http://purl.org/dc/terms/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34A77D35-F814-45C3-A071-C47AAFF642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e4c58a4-4156-4653-af30-d293e31e5c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2BBEF8D-FAF1-4CEA-9570-68D5F78B96EE}">
  <ds:schemaRefs>
    <ds:schemaRef ds:uri="Microsoft.SharePoint.Taxonomy.ContentTypeSync"/>
  </ds:schemaRefs>
</ds:datastoreItem>
</file>

<file path=customXml/itemProps4.xml><?xml version="1.0" encoding="utf-8"?>
<ds:datastoreItem xmlns:ds="http://schemas.openxmlformats.org/officeDocument/2006/customXml" ds:itemID="{BBFC7681-E70D-4FA0-9622-24C8FDD487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Jane Pinsonneault</dc:creator>
  <cp:lastModifiedBy>Angela Monforton</cp:lastModifiedBy>
  <cp:lastPrinted>2023-02-05T21:01:25Z</cp:lastPrinted>
  <dcterms:created xsi:type="dcterms:W3CDTF">2022-10-15T16:20:16Z</dcterms:created>
  <dcterms:modified xsi:type="dcterms:W3CDTF">2023-02-05T21:04:31Z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b1a6f161-e42b-4c47-8f69-f6a81e023e2d_Enabled">
    <vt:lpwstr>true</vt:lpwstr>
  </property>
  <property fmtid="{D5CDD505-2E9C-101B-9397-08002B2CF9AE}" pid="3" name="MSIP_Label_b1a6f161-e42b-4c47-8f69-f6a81e023e2d_SetDate">
    <vt:lpwstr>2022-10-15T16:20:17Z</vt:lpwstr>
  </property>
  <property fmtid="{D5CDD505-2E9C-101B-9397-08002B2CF9AE}" pid="4" name="MSIP_Label_b1a6f161-e42b-4c47-8f69-f6a81e023e2d_Method">
    <vt:lpwstr>Standard</vt:lpwstr>
  </property>
  <property fmtid="{D5CDD505-2E9C-101B-9397-08002B2CF9AE}" pid="5" name="MSIP_Label_b1a6f161-e42b-4c47-8f69-f6a81e023e2d_Name">
    <vt:lpwstr>b1a6f161-e42b-4c47-8f69-f6a81e023e2d</vt:lpwstr>
  </property>
  <property fmtid="{D5CDD505-2E9C-101B-9397-08002B2CF9AE}" pid="6" name="MSIP_Label_b1a6f161-e42b-4c47-8f69-f6a81e023e2d_SiteId">
    <vt:lpwstr>271df5c2-953a-497b-93ad-7adf7a4b3cd7</vt:lpwstr>
  </property>
  <property fmtid="{D5CDD505-2E9C-101B-9397-08002B2CF9AE}" pid="7" name="MSIP_Label_b1a6f161-e42b-4c47-8f69-f6a81e023e2d_ActionId">
    <vt:lpwstr>db25a868-52ed-4c52-9f14-b698dedbcd8b</vt:lpwstr>
  </property>
  <property fmtid="{D5CDD505-2E9C-101B-9397-08002B2CF9AE}" pid="8" name="MSIP_Label_b1a6f161-e42b-4c47-8f69-f6a81e023e2d_ContentBits">
    <vt:lpwstr>0</vt:lpwstr>
  </property>
  <property fmtid="{D5CDD505-2E9C-101B-9397-08002B2CF9AE}" pid="9" name="ContentTypeId">
    <vt:lpwstr>0x010100BA68BE8D2D1B4442B56E8613E5D4A5D4</vt:lpwstr>
  </property>
</Properties>
</file>