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2E5F85AC-5AD2-466A-8FCD-964189601081}" xr6:coauthVersionLast="47" xr6:coauthVersionMax="47" xr10:uidLastSave="{00000000-0000-0000-0000-000000000000}"/>
  <bookViews>
    <workbookView xWindow="-120" yWindow="-120" windowWidth="29040" windowHeight="15840" xr2:uid="{C4F67817-A0D5-4F85-A52F-E43C052DBBF3}"/>
  </bookViews>
  <sheets>
    <sheet name="Sheet1" sheetId="1" r:id="rId1"/>
  </sheets>
  <definedNames>
    <definedName name="_xlnm.Print_Area" localSheetId="0">Sheet1!$A$1:$AA$194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1" i="1" s="1"/>
  <c r="A85" i="1" s="1"/>
  <c r="A86" i="1" s="1"/>
  <c r="A87" i="1" s="1"/>
  <c r="A88" i="1" s="1"/>
  <c r="A89" i="1" s="1"/>
  <c r="A90" i="1" s="1"/>
  <c r="A92" i="1" s="1"/>
  <c r="A94" i="1" s="1"/>
  <c r="A96" i="1" s="1"/>
  <c r="A100" i="1" s="1"/>
  <c r="A101" i="1" s="1"/>
  <c r="A102" i="1" s="1"/>
  <c r="A106" i="1" s="1"/>
  <c r="A107" i="1" s="1"/>
  <c r="A108" i="1" s="1"/>
  <c r="K127" i="1"/>
  <c r="A122" i="1" l="1"/>
  <c r="A123" i="1" s="1"/>
  <c r="A124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1" i="1" s="1"/>
  <c r="A153" i="1" s="1"/>
  <c r="A154" i="1" s="1"/>
  <c r="A155" i="1" s="1"/>
  <c r="A157" i="1" s="1"/>
  <c r="A158" i="1" s="1"/>
  <c r="A159" i="1" s="1"/>
  <c r="A160" i="1" s="1"/>
  <c r="A161" i="1" s="1"/>
  <c r="A162" i="1" s="1"/>
  <c r="A163" i="1" s="1"/>
  <c r="A165" i="1" s="1"/>
  <c r="A166" i="1" s="1"/>
  <c r="A168" i="1" s="1"/>
  <c r="A170" i="1" s="1"/>
  <c r="A183" i="1" s="1"/>
  <c r="A184" i="1" s="1"/>
  <c r="A185" i="1" s="1"/>
  <c r="A186" i="1" s="1"/>
  <c r="A187" i="1" s="1"/>
  <c r="A188" i="1" s="1"/>
  <c r="A189" i="1" s="1"/>
  <c r="A191" i="1" s="1"/>
  <c r="A194" i="1" s="1"/>
  <c r="G26" i="1"/>
  <c r="G77" i="1" l="1"/>
  <c r="G47" i="1"/>
  <c r="G102" i="1" l="1"/>
  <c r="G191" i="1" l="1"/>
  <c r="G30" i="1" l="1"/>
  <c r="G51" i="1"/>
  <c r="G81" i="1"/>
  <c r="G90" i="1"/>
  <c r="G108" i="1"/>
  <c r="G168" i="1"/>
  <c r="G92" i="1" l="1"/>
  <c r="G96" i="1" s="1"/>
  <c r="G170" i="1" s="1"/>
  <c r="G194" i="1" s="1"/>
  <c r="K42" i="1" l="1"/>
  <c r="K34" i="1" l="1"/>
  <c r="K46" i="1" l="1"/>
  <c r="K187" i="1" l="1"/>
  <c r="K186" i="1"/>
  <c r="K188" i="1"/>
  <c r="K184" i="1"/>
  <c r="K183" i="1" l="1"/>
  <c r="K146" i="1" l="1"/>
  <c r="K88" i="1" l="1"/>
  <c r="K45" i="1" l="1"/>
  <c r="K40" i="1"/>
  <c r="K44" i="1" l="1"/>
  <c r="K43" i="1"/>
  <c r="K41" i="1"/>
  <c r="K75" i="1" l="1"/>
  <c r="K24" i="1"/>
  <c r="K73" i="1" l="1"/>
  <c r="K22" i="1"/>
  <c r="K21" i="1"/>
  <c r="K72" i="1"/>
  <c r="K71" i="1"/>
  <c r="K20" i="1"/>
  <c r="K70" i="1"/>
  <c r="K19" i="1"/>
  <c r="Z75" i="1" l="1"/>
  <c r="K23" i="1"/>
  <c r="K74" i="1"/>
  <c r="Z71" i="1" l="1"/>
  <c r="Z73" i="1"/>
  <c r="Z70" i="1"/>
  <c r="Z72" i="1"/>
  <c r="Z74" i="1" l="1"/>
  <c r="K107" i="1" l="1"/>
  <c r="K25" i="1" l="1"/>
  <c r="K76" i="1" l="1"/>
  <c r="Z76" i="1" l="1"/>
  <c r="K36" i="1" l="1"/>
  <c r="K39" i="1"/>
  <c r="K35" i="1" l="1"/>
  <c r="K14" i="1"/>
  <c r="K65" i="1"/>
  <c r="K18" i="1"/>
  <c r="K69" i="1"/>
  <c r="K17" i="1"/>
  <c r="K15" i="1" l="1"/>
  <c r="K66" i="1"/>
  <c r="K13" i="1" l="1"/>
  <c r="Z69" i="1"/>
  <c r="K64" i="1" l="1"/>
  <c r="K38" i="1" l="1"/>
  <c r="K68" i="1" l="1"/>
  <c r="Z68" i="1" l="1"/>
  <c r="K126" i="1" l="1"/>
  <c r="K123" i="1" l="1"/>
  <c r="K128" i="1" l="1"/>
  <c r="K16" i="1" l="1"/>
  <c r="K26" i="1" s="1"/>
  <c r="E26" i="1"/>
  <c r="K37" i="1" l="1"/>
  <c r="K47" i="1" s="1"/>
  <c r="E51" i="1"/>
  <c r="K67" i="1"/>
  <c r="K77" i="1" s="1"/>
  <c r="E77" i="1"/>
  <c r="Z67" i="1" l="1"/>
  <c r="R47" i="1" l="1"/>
  <c r="W47" i="1"/>
  <c r="Q47" i="1"/>
  <c r="U47" i="1"/>
  <c r="Z65" i="1"/>
  <c r="P47" i="1"/>
  <c r="Z26" i="1"/>
  <c r="Z64" i="1"/>
  <c r="Q26" i="1"/>
  <c r="W26" i="1"/>
  <c r="X47" i="1"/>
  <c r="T26" i="1"/>
  <c r="T77" i="1"/>
  <c r="R26" i="1"/>
  <c r="V26" i="1"/>
  <c r="T47" i="1"/>
  <c r="Z66" i="1"/>
  <c r="U26" i="1"/>
  <c r="O26" i="1"/>
  <c r="Z47" i="1"/>
  <c r="V47" i="1"/>
  <c r="O47" i="1"/>
  <c r="X26" i="1"/>
  <c r="P26" i="1"/>
  <c r="X77" i="1" l="1"/>
  <c r="V77" i="1"/>
  <c r="U77" i="1"/>
  <c r="O77" i="1"/>
  <c r="W77" i="1"/>
  <c r="Q77" i="1"/>
  <c r="R77" i="1"/>
  <c r="P77" i="1"/>
  <c r="Z77" i="1"/>
  <c r="E102" i="1" l="1"/>
  <c r="K102" i="1"/>
  <c r="K125" i="1" l="1"/>
  <c r="K158" i="1" l="1"/>
  <c r="K161" i="1"/>
  <c r="K142" i="1"/>
  <c r="K137" i="1"/>
  <c r="K148" i="1"/>
  <c r="K140" i="1"/>
  <c r="K147" i="1" l="1"/>
  <c r="K162" i="1"/>
  <c r="K159" i="1"/>
  <c r="K145" i="1"/>
  <c r="K149" i="1"/>
  <c r="K133" i="1"/>
  <c r="K141" i="1"/>
  <c r="K160" i="1"/>
  <c r="K157" i="1"/>
  <c r="K153" i="1"/>
  <c r="K132" i="1" l="1"/>
  <c r="K134" i="1"/>
  <c r="K135" i="1"/>
  <c r="K136" i="1"/>
  <c r="K144" i="1"/>
  <c r="K130" i="1"/>
  <c r="K131" i="1" l="1"/>
  <c r="K163" i="1" l="1"/>
  <c r="K151" i="1" l="1"/>
  <c r="K189" i="1" l="1"/>
  <c r="K185" i="1" l="1"/>
  <c r="K191" i="1" s="1"/>
  <c r="E191" i="1"/>
  <c r="K155" i="1" l="1"/>
  <c r="K154" i="1"/>
  <c r="K122" i="1" l="1"/>
  <c r="K124" i="1" l="1"/>
  <c r="Q30" i="1" l="1"/>
  <c r="R30" i="1"/>
  <c r="T30" i="1"/>
  <c r="U30" i="1"/>
  <c r="E30" i="1"/>
  <c r="K30" i="1"/>
  <c r="O30" i="1"/>
  <c r="P30" i="1"/>
  <c r="V30" i="1"/>
  <c r="W30" i="1"/>
  <c r="X30" i="1"/>
  <c r="Z30" i="1"/>
  <c r="O51" i="1"/>
  <c r="P51" i="1"/>
  <c r="Q51" i="1"/>
  <c r="R51" i="1"/>
  <c r="T51" i="1"/>
  <c r="U51" i="1"/>
  <c r="V81" i="1"/>
  <c r="W81" i="1"/>
  <c r="X81" i="1"/>
  <c r="Z79" i="1"/>
  <c r="Z81" i="1" s="1"/>
  <c r="K81" i="1"/>
  <c r="K85" i="1"/>
  <c r="K87" i="1"/>
  <c r="K89" i="1"/>
  <c r="T90" i="1"/>
  <c r="O102" i="1"/>
  <c r="P102" i="1"/>
  <c r="Q102" i="1"/>
  <c r="R102" i="1"/>
  <c r="T102" i="1"/>
  <c r="U102" i="1"/>
  <c r="V102" i="1"/>
  <c r="W102" i="1"/>
  <c r="X102" i="1"/>
  <c r="Z102" i="1"/>
  <c r="K106" i="1"/>
  <c r="K108" i="1" s="1"/>
  <c r="O108" i="1"/>
  <c r="P108" i="1"/>
  <c r="R108" i="1"/>
  <c r="T108" i="1"/>
  <c r="U108" i="1"/>
  <c r="V108" i="1"/>
  <c r="W108" i="1"/>
  <c r="X108" i="1"/>
  <c r="Z108" i="1"/>
  <c r="Q108" i="1"/>
  <c r="K165" i="1"/>
  <c r="V168" i="1"/>
  <c r="K166" i="1"/>
  <c r="O168" i="1"/>
  <c r="Q168" i="1"/>
  <c r="X168" i="1"/>
  <c r="E168" i="1"/>
  <c r="O191" i="1"/>
  <c r="P191" i="1"/>
  <c r="Q191" i="1"/>
  <c r="R191" i="1"/>
  <c r="T191" i="1"/>
  <c r="U191" i="1"/>
  <c r="V191" i="1"/>
  <c r="W191" i="1"/>
  <c r="X191" i="1"/>
  <c r="Z191" i="1"/>
  <c r="E90" i="1" l="1"/>
  <c r="T168" i="1"/>
  <c r="R168" i="1"/>
  <c r="K86" i="1"/>
  <c r="Q90" i="1"/>
  <c r="E81" i="1"/>
  <c r="K51" i="1"/>
  <c r="T81" i="1"/>
  <c r="T92" i="1" s="1"/>
  <c r="T96" i="1" s="1"/>
  <c r="Q81" i="1"/>
  <c r="U81" i="1"/>
  <c r="K168" i="1"/>
  <c r="U90" i="1"/>
  <c r="Z51" i="1"/>
  <c r="Z168" i="1"/>
  <c r="P168" i="1"/>
  <c r="U168" i="1"/>
  <c r="R90" i="1"/>
  <c r="X51" i="1"/>
  <c r="V90" i="1"/>
  <c r="V92" i="1" s="1"/>
  <c r="V96" i="1" s="1"/>
  <c r="V170" i="1" s="1"/>
  <c r="V194" i="1" s="1"/>
  <c r="V51" i="1"/>
  <c r="R81" i="1"/>
  <c r="W51" i="1"/>
  <c r="Z90" i="1"/>
  <c r="Z92" i="1" s="1"/>
  <c r="Z96" i="1" s="1"/>
  <c r="P90" i="1"/>
  <c r="P81" i="1"/>
  <c r="X90" i="1"/>
  <c r="X92" i="1" s="1"/>
  <c r="X96" i="1" s="1"/>
  <c r="X170" i="1" s="1"/>
  <c r="X194" i="1" s="1"/>
  <c r="O90" i="1"/>
  <c r="O81" i="1"/>
  <c r="W168" i="1"/>
  <c r="W90" i="1"/>
  <c r="W92" i="1" s="1"/>
  <c r="W96" i="1" s="1"/>
  <c r="K90" i="1"/>
  <c r="K92" i="1" s="1"/>
  <c r="K96" i="1" s="1"/>
  <c r="E108" i="1"/>
  <c r="T170" i="1" l="1"/>
  <c r="T194" i="1" s="1"/>
  <c r="E92" i="1"/>
  <c r="E96" i="1" s="1"/>
  <c r="E170" i="1" s="1"/>
  <c r="E194" i="1" s="1"/>
  <c r="U92" i="1"/>
  <c r="U96" i="1" s="1"/>
  <c r="U170" i="1" s="1"/>
  <c r="U194" i="1" s="1"/>
  <c r="K170" i="1"/>
  <c r="K194" i="1" s="1"/>
  <c r="Q92" i="1"/>
  <c r="Q96" i="1" s="1"/>
  <c r="Q170" i="1" s="1"/>
  <c r="Q194" i="1" s="1"/>
  <c r="W170" i="1"/>
  <c r="W194" i="1" s="1"/>
  <c r="R92" i="1"/>
  <c r="R96" i="1" s="1"/>
  <c r="R170" i="1" s="1"/>
  <c r="R194" i="1" s="1"/>
  <c r="Z170" i="1"/>
  <c r="Z194" i="1" s="1"/>
  <c r="P92" i="1"/>
  <c r="P96" i="1" s="1"/>
  <c r="P170" i="1" s="1"/>
  <c r="P194" i="1" s="1"/>
  <c r="O92" i="1"/>
  <c r="O96" i="1" s="1"/>
  <c r="O170" i="1" s="1"/>
  <c r="O194" i="1" s="1"/>
</calcChain>
</file>

<file path=xl/sharedStrings.xml><?xml version="1.0" encoding="utf-8"?>
<sst xmlns="http://schemas.openxmlformats.org/spreadsheetml/2006/main" count="479" uniqueCount="163">
  <si>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</si>
  <si>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</si>
  <si>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</si>
  <si>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</si>
  <si>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</si>
  <si>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</si>
  <si>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</si>
  <si>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</si>
  <si>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</si>
  <si>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</si>
  <si>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</si>
  <si>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</si>
  <si>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</si>
  <si>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</si>
  <si>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</si>
  <si>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</si>
  <si>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</si>
  <si>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</si>
  <si>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</si>
  <si>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</si>
  <si>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</si>
  <si>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</si>
  <si>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</si>
  <si>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</si>
  <si>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</si>
  <si>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</si>
  <si>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</si>
  <si>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</si>
  <si>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</si>
  <si>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</si>
  <si>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</si>
  <si>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</si>
  <si>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</si>
  <si>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</si>
  <si>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</si>
  <si>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</si>
  <si>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</si>
  <si>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</si>
  <si>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</si>
  <si>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</si>
  <si>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</si>
  <si>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</si>
  <si>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</si>
  <si>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</si>
  <si>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</si>
  <si>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</si>
  <si>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</si>
  <si>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</si>
  <si>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</si>
  <si>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Allocation</t>
  </si>
  <si>
    <t>Stations</t>
  </si>
  <si>
    <t>Meters</t>
  </si>
  <si>
    <t>Services</t>
  </si>
  <si>
    <t>Mains</t>
  </si>
  <si>
    <t>Specific</t>
  </si>
  <si>
    <t>Pressure</t>
  </si>
  <si>
    <t>Customer</t>
  </si>
  <si>
    <t>Demand</t>
  </si>
  <si>
    <t>Low</t>
  </si>
  <si>
    <t>High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</si>
  <si>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</si>
  <si>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</si>
  <si>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</si>
  <si>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</si>
  <si>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</si>
  <si>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</si>
  <si>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</si>
  <si>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</si>
  <si>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</si>
  <si>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</si>
  <si>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</si>
  <si>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</si>
  <si>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</si>
  <si>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</si>
  <si>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</si>
  <si>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Base Pressure Gas</t>
  </si>
  <si>
    <t>Wells and Lines</t>
  </si>
  <si>
    <t>Gas Holders Storage and Equipment</t>
  </si>
  <si>
    <t>Compressor Equipment</t>
  </si>
  <si>
    <t>Structures &amp; Improvements</t>
  </si>
  <si>
    <t>Land Rights</t>
  </si>
  <si>
    <t>Land</t>
  </si>
  <si>
    <t>Net Plant</t>
  </si>
  <si>
    <t xml:space="preserve">Gross Plant </t>
  </si>
  <si>
    <t>(o)</t>
  </si>
  <si>
    <t>(n)</t>
  </si>
  <si>
    <t>(m)</t>
  </si>
  <si>
    <t>(l)</t>
  </si>
  <si>
    <t>(k)</t>
  </si>
  <si>
    <t>(j)</t>
  </si>
  <si>
    <t>(i)</t>
  </si>
  <si>
    <t>(h)</t>
  </si>
  <si>
    <t>(g)</t>
  </si>
  <si>
    <t>(f)</t>
  </si>
  <si>
    <t>(e)</t>
  </si>
  <si>
    <t>(c)</t>
  </si>
  <si>
    <t>(b)</t>
  </si>
  <si>
    <t>(a)</t>
  </si>
  <si>
    <t>Pressure &lt;= 4"</t>
  </si>
  <si>
    <t>Pressure  &gt; 4"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</si>
  <si>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</si>
  <si>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</si>
  <si>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</si>
  <si>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</si>
  <si>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</si>
  <si>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</si>
  <si>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</si>
  <si>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</si>
  <si>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</si>
  <si>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</si>
  <si>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Balance</t>
  </si>
  <si>
    <t>Distribution Customer</t>
  </si>
  <si>
    <t>Distribution Demand</t>
  </si>
  <si>
    <t>Particulars ($000s)</t>
  </si>
  <si>
    <t>(d) = (a-b)</t>
  </si>
  <si>
    <t xml:space="preserve">Land </t>
  </si>
  <si>
    <t>Accumulated Depreciation</t>
  </si>
  <si>
    <t>DCB Receivable/(Payable)</t>
  </si>
  <si>
    <t>Gas in Storage</t>
  </si>
  <si>
    <t>Working Cash Allowance</t>
  </si>
  <si>
    <t>Cost of Gas</t>
  </si>
  <si>
    <t xml:space="preserve">     Supervision</t>
  </si>
  <si>
    <t>2024 Cost Allocation Study - Current Rate Classes</t>
  </si>
  <si>
    <t>Operating &amp; Maintenance (O&amp;M) Expenses</t>
  </si>
  <si>
    <t>Total Revenue Requirement</t>
  </si>
  <si>
    <t>Total Accumulated Depreciation (lines 30+31)</t>
  </si>
  <si>
    <t>Subtotal (sum lines 1 to 13)</t>
  </si>
  <si>
    <t>Total Gross Plant (lines 14+15)</t>
  </si>
  <si>
    <t>Subtotal (sum line 17 to 29)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</si>
  <si>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</si>
  <si>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</si>
  <si>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</si>
  <si>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</si>
  <si>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</si>
  <si>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Distribution Classification</t>
  </si>
  <si>
    <t>Other Revenue Surcharges</t>
  </si>
  <si>
    <t>HPMAINS&gt;4"</t>
  </si>
  <si>
    <t>DIST_LINEPACK</t>
  </si>
  <si>
    <t>CUST_STATIONS</t>
  </si>
  <si>
    <t>DISTMAINS&amp;MR</t>
  </si>
  <si>
    <t>DISTDEMAND</t>
  </si>
  <si>
    <t>ZERO_INT</t>
  </si>
  <si>
    <t>CUST_SERVICES</t>
  </si>
  <si>
    <t>CUST_METERS</t>
  </si>
  <si>
    <t>DIST_GENPLANT</t>
  </si>
  <si>
    <t>DIST_NETPLANT</t>
  </si>
  <si>
    <t>DIST_DEPEXP</t>
  </si>
  <si>
    <t>DIST_RATEBASE</t>
  </si>
  <si>
    <t>DIST_PROPTAX</t>
  </si>
  <si>
    <t>CUST_SPECIFIC</t>
  </si>
  <si>
    <t>DIST_COMM</t>
  </si>
  <si>
    <t>DIST_SUPER</t>
  </si>
  <si>
    <t>DIST_MAINS&amp;SERVICES</t>
  </si>
  <si>
    <t>DEM_SPECIFIC</t>
  </si>
  <si>
    <t>DIST_LABOUR</t>
  </si>
  <si>
    <t>DIST_O&amp;M</t>
  </si>
  <si>
    <t>COMMUNITY_EXP</t>
  </si>
  <si>
    <t>Distribution Classification (Continued)</t>
  </si>
  <si>
    <t>Total O&amp;M Expenses (sum lines 64 to 101)</t>
  </si>
  <si>
    <t>Total Revenue Requirement (lines 57+60+63+102)</t>
  </si>
  <si>
    <t>Total Other Revenue (sum lines 104 to 110)</t>
  </si>
  <si>
    <t xml:space="preserve">   Less Other Revenue (line 103 - line 111)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</si>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</sst>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2" fillId="0" borderId="2" xfId="0" applyFont="1" applyFill="1" applyBorder="1"/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5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5" fontId="2" fillId="0" borderId="0" xfId="2" applyNumberFormat="1" applyFont="1" applyFill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6EE9-34A7-46C9-B00D-677019020242}">
  <sheetPr>
    <pageSetUpPr fitToPage="1"/>
  </sheetPr>
  <dimension ref="A1:AA196"/>
  <sheetViews>
    <sheetView tabSelected="1" view="pageLayout" topLeftCell="B1" zoomScaleNormal="90" zoomScaleSheetLayoutView="100" workbookViewId="0">
      <selection sqref="A1:XFD1048576"/>
    </sheetView>
  </sheetViews>
  <sheetFormatPr defaultColWidth="9.140625" defaultRowHeight="12.75" x14ac:dyDescent="0.2"/>
  <cols>
    <col min="1" max="1" width="5.140625" style="14" customWidth="1"/>
    <col min="2" max="2" width="0.85546875" style="1" customWidth="1"/>
    <col min="3" max="3" width="41.28515625" style="1" customWidth="1"/>
    <col min="4" max="4" width="0.85546875" style="1" customWidth="1"/>
    <col min="5" max="5" width="12.140625" style="1" bestFit="1" customWidth="1"/>
    <col min="6" max="6" width="0.85546875" style="1" customWidth="1"/>
    <col min="7" max="7" width="11.5703125" style="1" bestFit="1" customWidth="1"/>
    <col min="8" max="8" width="0.85546875" style="1" customWidth="1"/>
    <col min="9" max="9" width="16.7109375" style="1" customWidth="1"/>
    <col min="10" max="10" width="0.85546875" style="1" customWidth="1"/>
    <col min="11" max="11" width="11.28515625" style="1" bestFit="1" customWidth="1"/>
    <col min="12" max="12" width="0.85546875" style="1" customWidth="1"/>
    <col min="13" max="13" width="23" style="14" customWidth="1"/>
    <col min="14" max="14" width="0.85546875" style="1" customWidth="1"/>
    <col min="15" max="16" width="13.140625" style="1" customWidth="1"/>
    <col min="17" max="17" width="10.85546875" style="1" bestFit="1" customWidth="1"/>
    <col min="18" max="18" width="10.140625" style="1" bestFit="1" customWidth="1"/>
    <col min="19" max="19" width="0.85546875" style="1" customWidth="1"/>
    <col min="20" max="20" width="11.140625" style="1" bestFit="1" customWidth="1"/>
    <col min="21" max="21" width="11.140625" style="1" customWidth="1"/>
    <col min="22" max="23" width="11.140625" style="1" bestFit="1" customWidth="1"/>
    <col min="24" max="24" width="10.140625" style="1" bestFit="1" customWidth="1"/>
    <col min="25" max="25" width="0.85546875" style="1" customWidth="1"/>
    <col min="26" max="26" width="11.42578125" style="1" bestFit="1" customWidth="1"/>
    <col min="27" max="27" width="4.28515625" style="1" customWidth="1"/>
    <col min="28" max="16384" width="9.140625" style="1"/>
  </cols>
  <sheetData>
    <row r="1" spans="1:27" ht="1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7" ht="15" customHeight="1" x14ac:dyDescent="0.2">
      <c r="A2" s="21" t="s">
        <v>122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7" ht="15" customHeight="1" x14ac:dyDescent="0.2">
      <c r="A3" s="21" t="s">
        <v>134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5" spans="1:27" x14ac:dyDescent="0.2">
      <c r="O5" s="20" t="s">
        <v>112</v>
      </c>
      <c r="P5" s="20"/>
      <c r="Q5" s="20"/>
      <c r="R5" s="20"/>
      <c r="T5" s="20" t="s">
        <v>111</v>
      </c>
      <c r="U5" s="20"/>
      <c r="V5" s="20"/>
      <c r="W5" s="20"/>
      <c r="X5" s="20"/>
    </row>
    <row r="6" spans="1:27" x14ac:dyDescent="0.2">
      <c r="G6" s="14" t="s">
        <v>47</v>
      </c>
      <c r="I6" s="14" t="s">
        <v>107</v>
      </c>
      <c r="K6" s="14" t="s">
        <v>110</v>
      </c>
      <c r="M6" s="14" t="s">
        <v>29</v>
      </c>
      <c r="O6" s="14"/>
      <c r="P6" s="14"/>
      <c r="Q6" s="14"/>
      <c r="R6" s="14" t="s">
        <v>57</v>
      </c>
      <c r="X6" s="14" t="s">
        <v>56</v>
      </c>
      <c r="Z6" s="14"/>
    </row>
    <row r="7" spans="1:27" x14ac:dyDescent="0.2">
      <c r="A7" s="14" t="s">
        <v>109</v>
      </c>
      <c r="E7" s="14" t="s">
        <v>108</v>
      </c>
      <c r="G7" s="14" t="s">
        <v>107</v>
      </c>
      <c r="I7" s="14" t="s">
        <v>102</v>
      </c>
      <c r="K7" s="14" t="s">
        <v>106</v>
      </c>
      <c r="M7" s="14" t="s">
        <v>105</v>
      </c>
      <c r="O7" s="14" t="s">
        <v>59</v>
      </c>
      <c r="P7" s="14" t="s">
        <v>59</v>
      </c>
      <c r="Q7" s="14" t="s">
        <v>58</v>
      </c>
      <c r="R7" s="14" t="s">
        <v>54</v>
      </c>
      <c r="S7" s="14"/>
      <c r="T7" s="14" t="s">
        <v>29</v>
      </c>
      <c r="U7" s="14" t="s">
        <v>29</v>
      </c>
      <c r="V7" s="14" t="s">
        <v>29</v>
      </c>
      <c r="W7" s="14" t="s">
        <v>29</v>
      </c>
      <c r="X7" s="14" t="s">
        <v>54</v>
      </c>
      <c r="Y7" s="14"/>
      <c r="Z7" s="14" t="s">
        <v>29</v>
      </c>
    </row>
    <row r="8" spans="1:27" x14ac:dyDescent="0.2">
      <c r="A8" s="18" t="s">
        <v>104</v>
      </c>
      <c r="C8" s="3" t="s">
        <v>113</v>
      </c>
      <c r="E8" s="18" t="s">
        <v>103</v>
      </c>
      <c r="G8" s="18" t="s">
        <v>102</v>
      </c>
      <c r="I8" s="18" t="s">
        <v>100</v>
      </c>
      <c r="J8" s="14"/>
      <c r="K8" s="18" t="s">
        <v>101</v>
      </c>
      <c r="M8" s="18" t="s">
        <v>100</v>
      </c>
      <c r="N8" s="14"/>
      <c r="O8" s="18" t="s">
        <v>99</v>
      </c>
      <c r="P8" s="18" t="s">
        <v>98</v>
      </c>
      <c r="Q8" s="18" t="s">
        <v>55</v>
      </c>
      <c r="R8" s="18" t="s">
        <v>49</v>
      </c>
      <c r="S8" s="14"/>
      <c r="T8" s="18" t="s">
        <v>53</v>
      </c>
      <c r="U8" s="18" t="s">
        <v>52</v>
      </c>
      <c r="V8" s="18" t="s">
        <v>51</v>
      </c>
      <c r="W8" s="18" t="s">
        <v>50</v>
      </c>
      <c r="X8" s="18" t="s">
        <v>49</v>
      </c>
      <c r="Y8" s="14"/>
      <c r="Z8" s="18" t="s">
        <v>48</v>
      </c>
    </row>
    <row r="9" spans="1:27" x14ac:dyDescent="0.2">
      <c r="E9" s="14" t="s">
        <v>97</v>
      </c>
      <c r="G9" s="14" t="s">
        <v>96</v>
      </c>
      <c r="I9" s="14" t="s">
        <v>95</v>
      </c>
      <c r="J9" s="14"/>
      <c r="K9" s="14" t="s">
        <v>114</v>
      </c>
      <c r="M9" s="14" t="s">
        <v>94</v>
      </c>
      <c r="N9" s="14"/>
      <c r="O9" s="14" t="s">
        <v>93</v>
      </c>
      <c r="P9" s="14" t="s">
        <v>92</v>
      </c>
      <c r="Q9" s="14" t="s">
        <v>91</v>
      </c>
      <c r="R9" s="14" t="s">
        <v>90</v>
      </c>
      <c r="S9" s="14"/>
      <c r="T9" s="14" t="s">
        <v>89</v>
      </c>
      <c r="U9" s="14" t="s">
        <v>88</v>
      </c>
      <c r="V9" s="14" t="s">
        <v>87</v>
      </c>
      <c r="W9" s="14" t="s">
        <v>86</v>
      </c>
      <c r="X9" s="14" t="s">
        <v>85</v>
      </c>
      <c r="Y9" s="14"/>
      <c r="Z9" s="14" t="s">
        <v>84</v>
      </c>
    </row>
    <row r="11" spans="1:27" x14ac:dyDescent="0.2">
      <c r="C11" s="4" t="s">
        <v>83</v>
      </c>
      <c r="D11" s="5"/>
      <c r="E11" s="5"/>
    </row>
    <row r="13" spans="1:27" x14ac:dyDescent="0.2">
      <c r="A13" s="14">
        <v>1</v>
      </c>
      <c r="C13" s="1" t="s">
        <v>115</v>
      </c>
      <c r="E13" s="2">
        <v>128207.8986233436</v>
      </c>
      <c r="G13" s="2">
        <v>0</v>
      </c>
      <c r="I13" s="14"/>
      <c r="J13" s="14"/>
      <c r="K13" s="2">
        <f t="shared" ref="K13:K25" si="0">E13-G13</f>
        <v>128207.8986233436</v>
      </c>
      <c r="M13" s="14" t="s">
        <v>139</v>
      </c>
      <c r="N13" s="14"/>
      <c r="O13" s="6">
        <v>28358.643628527687</v>
      </c>
      <c r="P13" s="6">
        <v>5424.0035066904065</v>
      </c>
      <c r="Q13" s="6">
        <v>55276.763843634959</v>
      </c>
      <c r="R13" s="6">
        <v>0</v>
      </c>
      <c r="T13" s="6">
        <v>39148.487644490539</v>
      </c>
      <c r="U13" s="6">
        <v>0</v>
      </c>
      <c r="V13" s="6">
        <v>0</v>
      </c>
      <c r="W13" s="6">
        <v>0</v>
      </c>
      <c r="X13" s="6"/>
      <c r="Y13" s="6">
        <v>0</v>
      </c>
      <c r="Z13" s="6">
        <v>0</v>
      </c>
      <c r="AA13" s="1" t="s">
        <v>162</v>
      </c>
    </row>
    <row r="14" spans="1:27" x14ac:dyDescent="0.2">
      <c r="A14" s="14">
        <f>A13+1</f>
        <v>2</v>
      </c>
      <c r="C14" s="1" t="s">
        <v>80</v>
      </c>
      <c r="E14" s="2">
        <v>122479.51217293895</v>
      </c>
      <c r="G14" s="2">
        <v>0</v>
      </c>
      <c r="I14" s="14"/>
      <c r="J14" s="14"/>
      <c r="K14" s="2">
        <f t="shared" si="0"/>
        <v>122479.51217293895</v>
      </c>
      <c r="M14" s="14" t="s">
        <v>139</v>
      </c>
      <c r="N14" s="14"/>
      <c r="O14" s="6">
        <v>27091.566703799635</v>
      </c>
      <c r="P14" s="6">
        <v>5181.6565957098737</v>
      </c>
      <c r="Q14" s="6">
        <v>52806.973226799731</v>
      </c>
      <c r="R14" s="6">
        <v>0</v>
      </c>
      <c r="T14" s="6">
        <v>37399.3156466297</v>
      </c>
      <c r="U14" s="6">
        <v>0</v>
      </c>
      <c r="V14" s="6">
        <v>0</v>
      </c>
      <c r="W14" s="6">
        <v>0</v>
      </c>
      <c r="X14" s="6"/>
      <c r="Y14" s="6">
        <v>0</v>
      </c>
      <c r="Z14" s="6">
        <v>0</v>
      </c>
      <c r="AA14" s="1" t="s">
        <v>162</v>
      </c>
    </row>
    <row r="15" spans="1:27" x14ac:dyDescent="0.2">
      <c r="A15" s="14">
        <f t="shared" ref="A15:A26" si="1">A14+1</f>
        <v>3</v>
      </c>
      <c r="C15" s="1" t="s">
        <v>79</v>
      </c>
      <c r="E15" s="2">
        <v>372233.20396865549</v>
      </c>
      <c r="G15" s="2">
        <v>0</v>
      </c>
      <c r="I15" s="14"/>
      <c r="J15" s="14"/>
      <c r="K15" s="2">
        <f t="shared" si="0"/>
        <v>372233.20396865549</v>
      </c>
      <c r="M15" s="14" t="s">
        <v>139</v>
      </c>
      <c r="N15" s="14"/>
      <c r="O15" s="6">
        <v>82335.245264913479</v>
      </c>
      <c r="P15" s="6">
        <v>15747.814489683728</v>
      </c>
      <c r="Q15" s="6">
        <v>160488.13787194077</v>
      </c>
      <c r="R15" s="6">
        <v>0</v>
      </c>
      <c r="S15" s="6"/>
      <c r="T15" s="6">
        <v>113662.00634211749</v>
      </c>
      <c r="U15" s="6">
        <v>0</v>
      </c>
      <c r="V15" s="6">
        <v>0</v>
      </c>
      <c r="W15" s="6">
        <v>0</v>
      </c>
      <c r="X15" s="6"/>
      <c r="Y15" s="6">
        <v>0</v>
      </c>
      <c r="Z15" s="6">
        <v>0</v>
      </c>
      <c r="AA15" s="1" t="s">
        <v>162</v>
      </c>
    </row>
    <row r="16" spans="1:27" x14ac:dyDescent="0.2">
      <c r="A16" s="14">
        <f t="shared" si="1"/>
        <v>4</v>
      </c>
      <c r="C16" s="1" t="s">
        <v>25</v>
      </c>
      <c r="E16" s="2">
        <v>1410211.1842333958</v>
      </c>
      <c r="G16" s="2">
        <v>278052.6277805157</v>
      </c>
      <c r="I16" s="14" t="s">
        <v>138</v>
      </c>
      <c r="J16" s="14"/>
      <c r="K16" s="2">
        <f t="shared" si="0"/>
        <v>1132158.5564528801</v>
      </c>
      <c r="M16" s="14" t="s">
        <v>140</v>
      </c>
      <c r="N16" s="14"/>
      <c r="O16" s="6">
        <v>360506.32583971595</v>
      </c>
      <c r="P16" s="6">
        <v>68952.083927302141</v>
      </c>
      <c r="Q16" s="6">
        <v>702700.1466858621</v>
      </c>
      <c r="R16" s="6">
        <v>0</v>
      </c>
      <c r="S16" s="6"/>
      <c r="T16" s="6">
        <v>0</v>
      </c>
      <c r="U16" s="6">
        <v>0</v>
      </c>
      <c r="V16" s="6">
        <v>0</v>
      </c>
      <c r="W16" s="6">
        <v>278052.6277805157</v>
      </c>
      <c r="X16" s="6"/>
      <c r="Y16" s="6">
        <v>0</v>
      </c>
      <c r="Z16" s="6">
        <v>0</v>
      </c>
    </row>
    <row r="17" spans="1:27" x14ac:dyDescent="0.2">
      <c r="A17" s="14">
        <f t="shared" si="1"/>
        <v>5</v>
      </c>
      <c r="C17" s="1" t="s">
        <v>53</v>
      </c>
      <c r="E17" s="2">
        <v>8768335.2260374911</v>
      </c>
      <c r="G17" s="2">
        <v>0</v>
      </c>
      <c r="I17" s="14"/>
      <c r="J17" s="14"/>
      <c r="K17" s="2">
        <f t="shared" si="0"/>
        <v>8768335.2260374911</v>
      </c>
      <c r="M17" s="14" t="s">
        <v>141</v>
      </c>
      <c r="N17" s="14"/>
      <c r="O17" s="6">
        <v>1829410.0360916543</v>
      </c>
      <c r="P17" s="6">
        <v>349901.30631473078</v>
      </c>
      <c r="Q17" s="6">
        <v>3565892.214833837</v>
      </c>
      <c r="R17" s="6">
        <v>0</v>
      </c>
      <c r="S17" s="6"/>
      <c r="T17" s="6">
        <v>3023131.6687972681</v>
      </c>
      <c r="U17" s="6">
        <v>0</v>
      </c>
      <c r="V17" s="6">
        <v>0</v>
      </c>
      <c r="W17" s="6">
        <v>0</v>
      </c>
      <c r="X17" s="6"/>
      <c r="Y17" s="6">
        <v>0</v>
      </c>
      <c r="Z17" s="6">
        <v>0</v>
      </c>
      <c r="AA17" s="1" t="s">
        <v>162</v>
      </c>
    </row>
    <row r="18" spans="1:27" x14ac:dyDescent="0.2">
      <c r="A18" s="14">
        <f t="shared" si="1"/>
        <v>6</v>
      </c>
      <c r="C18" s="1" t="s">
        <v>78</v>
      </c>
      <c r="E18" s="2">
        <v>31149.206599042627</v>
      </c>
      <c r="G18" s="2">
        <v>0</v>
      </c>
      <c r="J18" s="14"/>
      <c r="K18" s="2">
        <f t="shared" si="0"/>
        <v>31149.206599042627</v>
      </c>
      <c r="M18" s="14" t="s">
        <v>138</v>
      </c>
      <c r="N18" s="14"/>
      <c r="O18" s="6">
        <v>0</v>
      </c>
      <c r="P18" s="6">
        <v>0</v>
      </c>
      <c r="Q18" s="6">
        <v>0</v>
      </c>
      <c r="R18" s="6">
        <v>0</v>
      </c>
      <c r="S18" s="6"/>
      <c r="T18" s="6">
        <v>0</v>
      </c>
      <c r="U18" s="6">
        <v>0</v>
      </c>
      <c r="V18" s="6">
        <v>0</v>
      </c>
      <c r="W18" s="6">
        <v>31149.206599042627</v>
      </c>
      <c r="X18" s="6"/>
      <c r="Y18" s="6">
        <v>0</v>
      </c>
      <c r="Z18" s="6">
        <v>0</v>
      </c>
      <c r="AA18" s="1" t="s">
        <v>162</v>
      </c>
    </row>
    <row r="19" spans="1:27" x14ac:dyDescent="0.2">
      <c r="A19" s="14">
        <f t="shared" si="1"/>
        <v>7</v>
      </c>
      <c r="C19" s="1" t="s">
        <v>77</v>
      </c>
      <c r="E19" s="2">
        <v>0</v>
      </c>
      <c r="G19" s="2">
        <v>0</v>
      </c>
      <c r="J19" s="14"/>
      <c r="K19" s="2">
        <f t="shared" si="0"/>
        <v>0</v>
      </c>
      <c r="N19" s="14"/>
      <c r="O19" s="6">
        <v>0</v>
      </c>
      <c r="P19" s="6">
        <v>0</v>
      </c>
      <c r="Q19" s="6">
        <v>0</v>
      </c>
      <c r="R19" s="6">
        <v>0</v>
      </c>
      <c r="S19" s="6"/>
      <c r="T19" s="6">
        <v>0</v>
      </c>
      <c r="U19" s="6">
        <v>0</v>
      </c>
      <c r="V19" s="6">
        <v>0</v>
      </c>
      <c r="W19" s="6">
        <v>0</v>
      </c>
      <c r="X19" s="6"/>
      <c r="Y19" s="6">
        <v>0</v>
      </c>
      <c r="Z19" s="6">
        <v>0</v>
      </c>
    </row>
    <row r="20" spans="1:27" x14ac:dyDescent="0.2">
      <c r="A20" s="14">
        <f t="shared" si="1"/>
        <v>8</v>
      </c>
      <c r="C20" s="1" t="s">
        <v>76</v>
      </c>
      <c r="E20" s="2">
        <v>0</v>
      </c>
      <c r="G20" s="2">
        <v>0</v>
      </c>
      <c r="J20" s="14"/>
      <c r="K20" s="2">
        <f t="shared" si="0"/>
        <v>0</v>
      </c>
      <c r="N20" s="14"/>
      <c r="O20" s="6">
        <v>0</v>
      </c>
      <c r="P20" s="6">
        <v>0</v>
      </c>
      <c r="Q20" s="6">
        <v>0</v>
      </c>
      <c r="R20" s="6">
        <v>0</v>
      </c>
      <c r="S20" s="6"/>
      <c r="T20" s="6">
        <v>0</v>
      </c>
      <c r="U20" s="6">
        <v>0</v>
      </c>
      <c r="V20" s="6">
        <v>0</v>
      </c>
      <c r="W20" s="6">
        <v>0</v>
      </c>
      <c r="X20" s="6"/>
      <c r="Y20" s="6">
        <v>0</v>
      </c>
      <c r="Z20" s="6">
        <v>0</v>
      </c>
    </row>
    <row r="21" spans="1:27" x14ac:dyDescent="0.2">
      <c r="A21" s="14">
        <f t="shared" si="1"/>
        <v>9</v>
      </c>
      <c r="C21" s="1" t="s">
        <v>75</v>
      </c>
      <c r="E21" s="2">
        <v>0</v>
      </c>
      <c r="G21" s="2">
        <v>0</v>
      </c>
      <c r="J21" s="14"/>
      <c r="K21" s="2">
        <f t="shared" si="0"/>
        <v>0</v>
      </c>
      <c r="N21" s="14"/>
      <c r="O21" s="6">
        <v>0</v>
      </c>
      <c r="P21" s="6">
        <v>0</v>
      </c>
      <c r="Q21" s="6">
        <v>0</v>
      </c>
      <c r="R21" s="6">
        <v>0</v>
      </c>
      <c r="S21" s="6"/>
      <c r="T21" s="6">
        <v>0</v>
      </c>
      <c r="U21" s="6">
        <v>0</v>
      </c>
      <c r="V21" s="6">
        <v>0</v>
      </c>
      <c r="W21" s="6">
        <v>0</v>
      </c>
      <c r="X21" s="6"/>
      <c r="Y21" s="6">
        <v>0</v>
      </c>
      <c r="Z21" s="6">
        <v>0</v>
      </c>
    </row>
    <row r="22" spans="1:27" x14ac:dyDescent="0.2">
      <c r="A22" s="14">
        <f t="shared" si="1"/>
        <v>10</v>
      </c>
      <c r="C22" s="1" t="s">
        <v>52</v>
      </c>
      <c r="E22" s="2">
        <v>5590139.7289811559</v>
      </c>
      <c r="G22" s="2">
        <v>0</v>
      </c>
      <c r="J22" s="14"/>
      <c r="K22" s="2">
        <f t="shared" si="0"/>
        <v>5590139.7289811559</v>
      </c>
      <c r="M22" s="14" t="s">
        <v>142</v>
      </c>
      <c r="N22" s="14"/>
      <c r="O22" s="6">
        <v>0</v>
      </c>
      <c r="P22" s="6">
        <v>0</v>
      </c>
      <c r="Q22" s="6">
        <v>0</v>
      </c>
      <c r="R22" s="6">
        <v>0</v>
      </c>
      <c r="S22" s="6"/>
      <c r="T22" s="6">
        <v>0</v>
      </c>
      <c r="U22" s="6">
        <v>5590139.7289811559</v>
      </c>
      <c r="V22" s="6">
        <v>0</v>
      </c>
      <c r="W22" s="6">
        <v>0</v>
      </c>
      <c r="X22" s="6"/>
      <c r="Y22" s="6">
        <v>0</v>
      </c>
      <c r="Z22" s="6">
        <v>0</v>
      </c>
      <c r="AA22" s="1" t="s">
        <v>162</v>
      </c>
    </row>
    <row r="23" spans="1:27" x14ac:dyDescent="0.2">
      <c r="A23" s="14">
        <f t="shared" si="1"/>
        <v>11</v>
      </c>
      <c r="C23" s="1" t="s">
        <v>74</v>
      </c>
      <c r="E23" s="2">
        <v>1655519.1336483383</v>
      </c>
      <c r="G23" s="2">
        <v>0</v>
      </c>
      <c r="J23" s="14"/>
      <c r="K23" s="2">
        <f t="shared" si="0"/>
        <v>1655519.1336483383</v>
      </c>
      <c r="M23" s="14" t="s">
        <v>143</v>
      </c>
      <c r="N23" s="14"/>
      <c r="O23" s="6">
        <v>0</v>
      </c>
      <c r="P23" s="6">
        <v>0</v>
      </c>
      <c r="Q23" s="6">
        <v>0</v>
      </c>
      <c r="R23" s="6">
        <v>0</v>
      </c>
      <c r="S23" s="6"/>
      <c r="T23" s="6">
        <v>0</v>
      </c>
      <c r="U23" s="6">
        <v>0</v>
      </c>
      <c r="V23" s="6">
        <v>1655519.1336483383</v>
      </c>
      <c r="W23" s="6">
        <v>0</v>
      </c>
      <c r="X23" s="6"/>
      <c r="Y23" s="6">
        <v>0</v>
      </c>
      <c r="Z23" s="6">
        <v>0</v>
      </c>
      <c r="AA23" s="1" t="s">
        <v>162</v>
      </c>
    </row>
    <row r="24" spans="1:27" x14ac:dyDescent="0.2">
      <c r="A24" s="14">
        <f>A23+1</f>
        <v>12</v>
      </c>
      <c r="C24" s="1" t="s">
        <v>73</v>
      </c>
      <c r="E24" s="2">
        <v>169809.28182564292</v>
      </c>
      <c r="G24" s="2">
        <v>0</v>
      </c>
      <c r="J24" s="14"/>
      <c r="K24" s="2">
        <f t="shared" si="0"/>
        <v>169809.28182564292</v>
      </c>
      <c r="M24" s="14" t="s">
        <v>138</v>
      </c>
      <c r="N24" s="14"/>
      <c r="O24" s="6">
        <v>0</v>
      </c>
      <c r="P24" s="6">
        <v>0</v>
      </c>
      <c r="Q24" s="6">
        <v>0</v>
      </c>
      <c r="R24" s="6">
        <v>0</v>
      </c>
      <c r="S24" s="6"/>
      <c r="T24" s="6">
        <v>0</v>
      </c>
      <c r="U24" s="6">
        <v>0</v>
      </c>
      <c r="V24" s="6">
        <v>0</v>
      </c>
      <c r="W24" s="6">
        <v>169809.28182564292</v>
      </c>
      <c r="X24" s="6"/>
      <c r="Y24" s="6">
        <v>0</v>
      </c>
      <c r="Z24" s="6">
        <v>0</v>
      </c>
    </row>
    <row r="25" spans="1:27" x14ac:dyDescent="0.2">
      <c r="A25" s="14">
        <f>A24+1</f>
        <v>13</v>
      </c>
      <c r="C25" s="1" t="s">
        <v>72</v>
      </c>
      <c r="E25" s="2">
        <v>2499.8284116270188</v>
      </c>
      <c r="G25" s="2">
        <v>0</v>
      </c>
      <c r="J25" s="14"/>
      <c r="K25" s="2">
        <f t="shared" si="0"/>
        <v>2499.8284116270188</v>
      </c>
      <c r="M25" s="14" t="s">
        <v>137</v>
      </c>
      <c r="N25" s="14"/>
      <c r="O25" s="6">
        <v>1883.3252895578187</v>
      </c>
      <c r="P25" s="6">
        <v>360.21338356691638</v>
      </c>
      <c r="Q25" s="6">
        <v>256.28973850228374</v>
      </c>
      <c r="R25" s="6">
        <v>0</v>
      </c>
      <c r="S25" s="6"/>
      <c r="T25" s="6">
        <v>0</v>
      </c>
      <c r="U25" s="6">
        <v>0</v>
      </c>
      <c r="V25" s="6">
        <v>0</v>
      </c>
      <c r="W25" s="6">
        <v>0</v>
      </c>
      <c r="X25" s="6"/>
      <c r="Y25" s="6">
        <v>0</v>
      </c>
      <c r="Z25" s="6">
        <v>0</v>
      </c>
    </row>
    <row r="26" spans="1:27" x14ac:dyDescent="0.2">
      <c r="A26" s="14">
        <f t="shared" si="1"/>
        <v>14</v>
      </c>
      <c r="C26" s="1" t="s">
        <v>126</v>
      </c>
      <c r="E26" s="7">
        <f>SUM(E13:E25)</f>
        <v>18250584.204501633</v>
      </c>
      <c r="G26" s="7">
        <f>SUM(G13:G25)</f>
        <v>278052.6277805157</v>
      </c>
      <c r="K26" s="7">
        <f>SUM(K13:K25)</f>
        <v>17972531.576721117</v>
      </c>
      <c r="O26" s="8">
        <f>SUM(O13:O25)</f>
        <v>2329585.1428181687</v>
      </c>
      <c r="P26" s="8">
        <f>SUM(P13:P25)</f>
        <v>445567.07821768388</v>
      </c>
      <c r="Q26" s="8">
        <f>SUM(Q13:Q25)</f>
        <v>4537420.5262005767</v>
      </c>
      <c r="R26" s="8">
        <f>SUM(R13:R25)</f>
        <v>0</v>
      </c>
      <c r="S26" s="9"/>
      <c r="T26" s="8">
        <f>SUM(T13:T25)</f>
        <v>3213341.4784305058</v>
      </c>
      <c r="U26" s="8">
        <f>SUM(U13:U25)</f>
        <v>5590139.7289811559</v>
      </c>
      <c r="V26" s="8">
        <f>SUM(V13:V25)</f>
        <v>1655519.1336483383</v>
      </c>
      <c r="W26" s="8">
        <f>SUM(W13:W25)</f>
        <v>479011.11620520125</v>
      </c>
      <c r="X26" s="8">
        <f>SUM(X13:X25)</f>
        <v>0</v>
      </c>
      <c r="Y26" s="9"/>
      <c r="Z26" s="8">
        <f>SUM(Z13:Z25)</f>
        <v>0</v>
      </c>
      <c r="AA26" s="1" t="s">
        <v>162</v>
      </c>
    </row>
    <row r="28" spans="1:27" x14ac:dyDescent="0.2">
      <c r="A28" s="14">
        <f>A26+1</f>
        <v>15</v>
      </c>
      <c r="C28" s="1" t="s">
        <v>65</v>
      </c>
      <c r="E28" s="2">
        <v>956779.41419929441</v>
      </c>
      <c r="G28" s="2">
        <v>0</v>
      </c>
      <c r="J28" s="14"/>
      <c r="K28" s="2">
        <v>956779.41419929441</v>
      </c>
      <c r="M28" s="14" t="s">
        <v>144</v>
      </c>
      <c r="N28" s="14"/>
      <c r="O28" s="6">
        <v>100941.23881831524</v>
      </c>
      <c r="P28" s="6">
        <v>19306.481667178414</v>
      </c>
      <c r="Q28" s="6">
        <v>196755.00328340824</v>
      </c>
      <c r="R28" s="6">
        <v>38274.040125767366</v>
      </c>
      <c r="S28" s="6"/>
      <c r="T28" s="6">
        <v>137093.67640374581</v>
      </c>
      <c r="U28" s="6">
        <v>230147.84051104321</v>
      </c>
      <c r="V28" s="6">
        <v>81222.55518992008</v>
      </c>
      <c r="W28" s="6">
        <v>22366.998631981172</v>
      </c>
      <c r="X28" s="6">
        <v>130671.57956793503</v>
      </c>
      <c r="Y28" s="6"/>
      <c r="Z28" s="6">
        <v>0</v>
      </c>
      <c r="AA28" s="1" t="s">
        <v>162</v>
      </c>
    </row>
    <row r="30" spans="1:27" x14ac:dyDescent="0.2">
      <c r="A30" s="14">
        <f>A28+1</f>
        <v>16</v>
      </c>
      <c r="C30" s="1" t="s">
        <v>127</v>
      </c>
      <c r="E30" s="7">
        <f>E26+E28</f>
        <v>19207363.618700925</v>
      </c>
      <c r="G30" s="7">
        <f>G26+G28</f>
        <v>278052.6277805157</v>
      </c>
      <c r="K30" s="7">
        <f>K26+K28</f>
        <v>18929310.99092041</v>
      </c>
      <c r="O30" s="7">
        <f>O26+O28</f>
        <v>2430526.3816364841</v>
      </c>
      <c r="P30" s="7">
        <f>P26+P28</f>
        <v>464873.55988486228</v>
      </c>
      <c r="Q30" s="7">
        <f>Q26+Q28</f>
        <v>4734175.5294839852</v>
      </c>
      <c r="R30" s="7">
        <f>R26+R28</f>
        <v>38274.040125767366</v>
      </c>
      <c r="S30" s="2"/>
      <c r="T30" s="7">
        <f>T26+T28</f>
        <v>3350435.1548342519</v>
      </c>
      <c r="U30" s="7">
        <f>U26+U28</f>
        <v>5820287.5694921995</v>
      </c>
      <c r="V30" s="7">
        <f>V26+V28</f>
        <v>1736741.6888382584</v>
      </c>
      <c r="W30" s="7">
        <f>W26+W28</f>
        <v>501378.11483718245</v>
      </c>
      <c r="X30" s="7">
        <f>X26+X28</f>
        <v>130671.57956793503</v>
      </c>
      <c r="Y30" s="2"/>
      <c r="Z30" s="7">
        <f>Z26+Z28</f>
        <v>0</v>
      </c>
      <c r="AA30" s="1" t="s">
        <v>162</v>
      </c>
    </row>
    <row r="31" spans="1:27" x14ac:dyDescent="0.2">
      <c r="C31" s="4"/>
      <c r="D31" s="4"/>
      <c r="E31" s="4"/>
      <c r="G31" s="4"/>
      <c r="K31" s="4"/>
    </row>
    <row r="32" spans="1:27" x14ac:dyDescent="0.2">
      <c r="C32" s="4" t="s">
        <v>116</v>
      </c>
      <c r="D32" s="5"/>
      <c r="E32" s="5"/>
      <c r="G32" s="5"/>
    </row>
    <row r="34" spans="1:27" x14ac:dyDescent="0.2">
      <c r="A34" s="14">
        <f>A30+1</f>
        <v>17</v>
      </c>
      <c r="C34" s="1" t="s">
        <v>115</v>
      </c>
      <c r="E34" s="2">
        <v>0</v>
      </c>
      <c r="G34" s="2">
        <v>0</v>
      </c>
      <c r="I34" s="14"/>
      <c r="J34" s="14"/>
      <c r="K34" s="2">
        <f t="shared" ref="K34:K46" si="2">E34-G34</f>
        <v>0</v>
      </c>
      <c r="M34" s="14" t="s">
        <v>139</v>
      </c>
      <c r="N34" s="14"/>
      <c r="O34" s="6">
        <v>0</v>
      </c>
      <c r="P34" s="6">
        <v>0</v>
      </c>
      <c r="Q34" s="6">
        <v>0</v>
      </c>
      <c r="R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/>
      <c r="Z34" s="6">
        <v>0</v>
      </c>
    </row>
    <row r="35" spans="1:27" x14ac:dyDescent="0.2">
      <c r="A35" s="14">
        <f>A34+1</f>
        <v>18</v>
      </c>
      <c r="C35" s="1" t="s">
        <v>80</v>
      </c>
      <c r="E35" s="2">
        <v>-22818.548175190463</v>
      </c>
      <c r="G35" s="2">
        <v>0</v>
      </c>
      <c r="I35" s="14"/>
      <c r="J35" s="14"/>
      <c r="K35" s="2">
        <f t="shared" si="2"/>
        <v>-22818.548175190463</v>
      </c>
      <c r="M35" s="14" t="s">
        <v>139</v>
      </c>
      <c r="N35" s="14"/>
      <c r="O35" s="6">
        <v>-5047.294923082025</v>
      </c>
      <c r="P35" s="6">
        <v>-965.36864459052811</v>
      </c>
      <c r="Q35" s="6">
        <v>-9838.2042937949809</v>
      </c>
      <c r="R35" s="6">
        <v>0</v>
      </c>
      <c r="T35" s="6">
        <v>-6967.6803137229272</v>
      </c>
      <c r="U35" s="6">
        <v>0</v>
      </c>
      <c r="V35" s="6">
        <v>0</v>
      </c>
      <c r="W35" s="6">
        <v>0</v>
      </c>
      <c r="X35" s="6">
        <v>0</v>
      </c>
      <c r="Y35" s="6"/>
      <c r="Z35" s="6">
        <v>0</v>
      </c>
      <c r="AA35" s="1" t="s">
        <v>162</v>
      </c>
    </row>
    <row r="36" spans="1:27" x14ac:dyDescent="0.2">
      <c r="A36" s="14">
        <f t="shared" ref="A36:A47" si="3">A35+1</f>
        <v>19</v>
      </c>
      <c r="C36" s="1" t="s">
        <v>79</v>
      </c>
      <c r="E36" s="2">
        <v>-106009.41304075658</v>
      </c>
      <c r="G36" s="2">
        <v>0</v>
      </c>
      <c r="I36" s="14"/>
      <c r="J36" s="14"/>
      <c r="K36" s="2">
        <f t="shared" si="2"/>
        <v>-106009.41304075658</v>
      </c>
      <c r="M36" s="14" t="s">
        <v>139</v>
      </c>
      <c r="N36" s="14"/>
      <c r="O36" s="6">
        <v>-23448.501987574415</v>
      </c>
      <c r="P36" s="6">
        <v>-4484.8674243114256</v>
      </c>
      <c r="Q36" s="6">
        <v>-45705.899190124605</v>
      </c>
      <c r="R36" s="6">
        <v>0</v>
      </c>
      <c r="S36" s="6"/>
      <c r="T36" s="6">
        <v>-32370.144438746127</v>
      </c>
      <c r="U36" s="6">
        <v>0</v>
      </c>
      <c r="V36" s="6">
        <v>0</v>
      </c>
      <c r="W36" s="6">
        <v>0</v>
      </c>
      <c r="X36" s="6">
        <v>0</v>
      </c>
      <c r="Y36" s="6"/>
      <c r="Z36" s="6">
        <v>0</v>
      </c>
      <c r="AA36" s="1" t="s">
        <v>162</v>
      </c>
    </row>
    <row r="37" spans="1:27" x14ac:dyDescent="0.2">
      <c r="A37" s="14">
        <f t="shared" si="3"/>
        <v>20</v>
      </c>
      <c r="C37" s="1" t="s">
        <v>25</v>
      </c>
      <c r="E37" s="2">
        <v>-503571.85964557203</v>
      </c>
      <c r="G37" s="2">
        <v>-94806.99793514605</v>
      </c>
      <c r="I37" s="14" t="s">
        <v>138</v>
      </c>
      <c r="J37" s="14"/>
      <c r="K37" s="2">
        <f t="shared" si="2"/>
        <v>-408764.86171042599</v>
      </c>
      <c r="M37" s="14" t="s">
        <v>140</v>
      </c>
      <c r="N37" s="14"/>
      <c r="O37" s="6">
        <v>-130160.4952660519</v>
      </c>
      <c r="P37" s="6">
        <v>-24895.089906395453</v>
      </c>
      <c r="Q37" s="6">
        <v>-253709.27653797864</v>
      </c>
      <c r="R37" s="6">
        <v>0</v>
      </c>
      <c r="S37" s="6"/>
      <c r="T37" s="6">
        <v>0</v>
      </c>
      <c r="U37" s="6">
        <v>0</v>
      </c>
      <c r="V37" s="6">
        <v>0</v>
      </c>
      <c r="W37" s="6">
        <v>-94806.99793514605</v>
      </c>
      <c r="X37" s="6">
        <v>0</v>
      </c>
      <c r="Y37" s="6"/>
      <c r="Z37" s="6">
        <v>0</v>
      </c>
    </row>
    <row r="38" spans="1:27" x14ac:dyDescent="0.2">
      <c r="A38" s="14">
        <f t="shared" si="3"/>
        <v>21</v>
      </c>
      <c r="C38" s="1" t="s">
        <v>53</v>
      </c>
      <c r="E38" s="2">
        <v>-3190183.7078844584</v>
      </c>
      <c r="G38" s="2">
        <v>0</v>
      </c>
      <c r="I38" s="14"/>
      <c r="J38" s="14"/>
      <c r="K38" s="2">
        <f t="shared" si="2"/>
        <v>-3190183.7078844584</v>
      </c>
      <c r="M38" s="14" t="s">
        <v>141</v>
      </c>
      <c r="N38" s="14"/>
      <c r="O38" s="6">
        <v>-665594.31656416471</v>
      </c>
      <c r="P38" s="6">
        <v>-127304.60435158215</v>
      </c>
      <c r="Q38" s="6">
        <v>-1297378.687581931</v>
      </c>
      <c r="R38" s="6">
        <v>0</v>
      </c>
      <c r="S38" s="6"/>
      <c r="T38" s="6">
        <v>-1099906.0993867803</v>
      </c>
      <c r="U38" s="6">
        <v>0</v>
      </c>
      <c r="V38" s="6">
        <v>0</v>
      </c>
      <c r="W38" s="6">
        <v>0</v>
      </c>
      <c r="X38" s="6">
        <v>0</v>
      </c>
      <c r="Y38" s="6"/>
      <c r="Z38" s="6">
        <v>0</v>
      </c>
      <c r="AA38" s="1" t="s">
        <v>162</v>
      </c>
    </row>
    <row r="39" spans="1:27" x14ac:dyDescent="0.2">
      <c r="A39" s="14">
        <f t="shared" si="3"/>
        <v>22</v>
      </c>
      <c r="C39" s="1" t="s">
        <v>78</v>
      </c>
      <c r="E39" s="2">
        <v>-7615.4819972425539</v>
      </c>
      <c r="G39" s="2">
        <v>0</v>
      </c>
      <c r="J39" s="14"/>
      <c r="K39" s="2">
        <f t="shared" si="2"/>
        <v>-7615.4819972425539</v>
      </c>
      <c r="M39" s="14" t="s">
        <v>138</v>
      </c>
      <c r="N39" s="14"/>
      <c r="O39" s="6">
        <v>0</v>
      </c>
      <c r="P39" s="6">
        <v>0</v>
      </c>
      <c r="Q39" s="6">
        <v>0</v>
      </c>
      <c r="R39" s="6">
        <v>0</v>
      </c>
      <c r="S39" s="6"/>
      <c r="T39" s="6">
        <v>0</v>
      </c>
      <c r="U39" s="6">
        <v>0</v>
      </c>
      <c r="V39" s="6">
        <v>0</v>
      </c>
      <c r="W39" s="6">
        <v>-7615.4819972425539</v>
      </c>
      <c r="X39" s="6">
        <v>0</v>
      </c>
      <c r="Y39" s="6"/>
      <c r="Z39" s="6">
        <v>0</v>
      </c>
      <c r="AA39" s="1" t="s">
        <v>162</v>
      </c>
    </row>
    <row r="40" spans="1:27" x14ac:dyDescent="0.2">
      <c r="A40" s="14">
        <f t="shared" si="3"/>
        <v>23</v>
      </c>
      <c r="C40" s="1" t="s">
        <v>77</v>
      </c>
      <c r="E40" s="2">
        <v>0</v>
      </c>
      <c r="G40" s="2">
        <v>0</v>
      </c>
      <c r="J40" s="14"/>
      <c r="K40" s="2">
        <f t="shared" si="2"/>
        <v>0</v>
      </c>
      <c r="N40" s="14"/>
      <c r="O40" s="6">
        <v>0</v>
      </c>
      <c r="P40" s="6">
        <v>0</v>
      </c>
      <c r="Q40" s="6">
        <v>0</v>
      </c>
      <c r="R40" s="6">
        <v>0</v>
      </c>
      <c r="S40" s="6"/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/>
      <c r="Z40" s="6">
        <v>0</v>
      </c>
    </row>
    <row r="41" spans="1:27" x14ac:dyDescent="0.2">
      <c r="A41" s="14">
        <f t="shared" si="3"/>
        <v>24</v>
      </c>
      <c r="C41" s="1" t="s">
        <v>76</v>
      </c>
      <c r="E41" s="2">
        <v>0</v>
      </c>
      <c r="G41" s="2">
        <v>0</v>
      </c>
      <c r="J41" s="14"/>
      <c r="K41" s="2">
        <f t="shared" si="2"/>
        <v>0</v>
      </c>
      <c r="N41" s="14"/>
      <c r="O41" s="6">
        <v>0</v>
      </c>
      <c r="P41" s="6">
        <v>0</v>
      </c>
      <c r="Q41" s="6">
        <v>0</v>
      </c>
      <c r="R41" s="6">
        <v>0</v>
      </c>
      <c r="S41" s="6"/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/>
      <c r="Z41" s="6">
        <v>0</v>
      </c>
    </row>
    <row r="42" spans="1:27" x14ac:dyDescent="0.2">
      <c r="A42" s="14">
        <f t="shared" si="3"/>
        <v>25</v>
      </c>
      <c r="C42" s="1" t="s">
        <v>75</v>
      </c>
      <c r="E42" s="2">
        <v>0</v>
      </c>
      <c r="G42" s="2">
        <v>0</v>
      </c>
      <c r="J42" s="14"/>
      <c r="K42" s="2">
        <f t="shared" si="2"/>
        <v>0</v>
      </c>
      <c r="N42" s="14"/>
      <c r="O42" s="6">
        <v>0</v>
      </c>
      <c r="P42" s="6">
        <v>0</v>
      </c>
      <c r="Q42" s="6">
        <v>0</v>
      </c>
      <c r="R42" s="6">
        <v>0</v>
      </c>
      <c r="S42" s="6"/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/>
      <c r="Z42" s="6">
        <v>0</v>
      </c>
    </row>
    <row r="43" spans="1:27" x14ac:dyDescent="0.2">
      <c r="A43" s="14">
        <f t="shared" si="3"/>
        <v>26</v>
      </c>
      <c r="C43" s="1" t="s">
        <v>52</v>
      </c>
      <c r="E43" s="2">
        <v>-2154595.1744134566</v>
      </c>
      <c r="G43" s="2">
        <v>0</v>
      </c>
      <c r="J43" s="14"/>
      <c r="K43" s="2">
        <f t="shared" si="2"/>
        <v>-2154595.1744134566</v>
      </c>
      <c r="M43" s="14" t="s">
        <v>142</v>
      </c>
      <c r="N43" s="14"/>
      <c r="O43" s="6">
        <v>0</v>
      </c>
      <c r="P43" s="6">
        <v>0</v>
      </c>
      <c r="Q43" s="6">
        <v>0</v>
      </c>
      <c r="R43" s="6">
        <v>0</v>
      </c>
      <c r="S43" s="6"/>
      <c r="T43" s="6">
        <v>0</v>
      </c>
      <c r="U43" s="6">
        <v>-2154595.1744134566</v>
      </c>
      <c r="V43" s="6">
        <v>0</v>
      </c>
      <c r="W43" s="6">
        <v>0</v>
      </c>
      <c r="X43" s="6">
        <v>0</v>
      </c>
      <c r="Y43" s="6"/>
      <c r="Z43" s="6">
        <v>0</v>
      </c>
      <c r="AA43" s="1" t="s">
        <v>162</v>
      </c>
    </row>
    <row r="44" spans="1:27" x14ac:dyDescent="0.2">
      <c r="A44" s="14">
        <f t="shared" si="3"/>
        <v>27</v>
      </c>
      <c r="C44" s="1" t="s">
        <v>74</v>
      </c>
      <c r="E44" s="2">
        <v>-673512.34004937287</v>
      </c>
      <c r="G44" s="2">
        <v>0</v>
      </c>
      <c r="J44" s="14"/>
      <c r="K44" s="2">
        <f t="shared" si="2"/>
        <v>-673512.34004937287</v>
      </c>
      <c r="M44" s="14" t="s">
        <v>143</v>
      </c>
      <c r="N44" s="14"/>
      <c r="O44" s="6">
        <v>0</v>
      </c>
      <c r="P44" s="6">
        <v>0</v>
      </c>
      <c r="Q44" s="6">
        <v>0</v>
      </c>
      <c r="R44" s="6">
        <v>0</v>
      </c>
      <c r="S44" s="6"/>
      <c r="T44" s="6">
        <v>0</v>
      </c>
      <c r="U44" s="6">
        <v>0</v>
      </c>
      <c r="V44" s="6">
        <v>-673512.34004937287</v>
      </c>
      <c r="W44" s="6">
        <v>0</v>
      </c>
      <c r="X44" s="6">
        <v>0</v>
      </c>
      <c r="Y44" s="6"/>
      <c r="Z44" s="6">
        <v>0</v>
      </c>
      <c r="AA44" s="1" t="s">
        <v>162</v>
      </c>
    </row>
    <row r="45" spans="1:27" x14ac:dyDescent="0.2">
      <c r="A45" s="14">
        <f>A44+1</f>
        <v>28</v>
      </c>
      <c r="C45" s="1" t="s">
        <v>73</v>
      </c>
      <c r="E45" s="2">
        <v>-62257.94207050046</v>
      </c>
      <c r="G45" s="2">
        <v>0</v>
      </c>
      <c r="J45" s="14"/>
      <c r="K45" s="2">
        <f t="shared" si="2"/>
        <v>-62257.94207050046</v>
      </c>
      <c r="M45" s="14" t="s">
        <v>138</v>
      </c>
      <c r="N45" s="14"/>
      <c r="O45" s="6">
        <v>0</v>
      </c>
      <c r="P45" s="6">
        <v>0</v>
      </c>
      <c r="Q45" s="6">
        <v>0</v>
      </c>
      <c r="R45" s="6">
        <v>0</v>
      </c>
      <c r="S45" s="6"/>
      <c r="T45" s="6">
        <v>0</v>
      </c>
      <c r="U45" s="6">
        <v>0</v>
      </c>
      <c r="V45" s="6">
        <v>0</v>
      </c>
      <c r="W45" s="6">
        <v>-62257.94207050046</v>
      </c>
      <c r="X45" s="6">
        <v>0</v>
      </c>
      <c r="Y45" s="6"/>
      <c r="Z45" s="6">
        <v>0</v>
      </c>
    </row>
    <row r="46" spans="1:27" x14ac:dyDescent="0.2">
      <c r="A46" s="14">
        <f>A45+1</f>
        <v>29</v>
      </c>
      <c r="C46" s="1" t="s">
        <v>72</v>
      </c>
      <c r="E46" s="2">
        <v>0</v>
      </c>
      <c r="G46" s="2">
        <v>0</v>
      </c>
      <c r="J46" s="14"/>
      <c r="K46" s="2">
        <f t="shared" si="2"/>
        <v>0</v>
      </c>
      <c r="N46" s="14"/>
      <c r="O46" s="6">
        <v>0</v>
      </c>
      <c r="P46" s="6">
        <v>0</v>
      </c>
      <c r="Q46" s="6">
        <v>0</v>
      </c>
      <c r="R46" s="6">
        <v>0</v>
      </c>
      <c r="S46" s="6"/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/>
      <c r="Z46" s="6">
        <v>0</v>
      </c>
    </row>
    <row r="47" spans="1:27" x14ac:dyDescent="0.2">
      <c r="A47" s="14">
        <f t="shared" si="3"/>
        <v>30</v>
      </c>
      <c r="C47" s="1" t="s">
        <v>128</v>
      </c>
      <c r="E47" s="7">
        <f>SUM(E34:E46)</f>
        <v>-6720564.4672765508</v>
      </c>
      <c r="G47" s="7">
        <f>SUM(G34:G46)</f>
        <v>-94806.99793514605</v>
      </c>
      <c r="K47" s="7">
        <f>SUM(K34:K46)</f>
        <v>-6625757.4693414047</v>
      </c>
      <c r="O47" s="8">
        <f>SUM(O34:O46)</f>
        <v>-824250.60874087305</v>
      </c>
      <c r="P47" s="8">
        <f>SUM(P34:P46)</f>
        <v>-157649.93032687955</v>
      </c>
      <c r="Q47" s="8">
        <f>SUM(Q34:Q46)</f>
        <v>-1606632.0676038293</v>
      </c>
      <c r="R47" s="8">
        <f>SUM(R34:R46)</f>
        <v>0</v>
      </c>
      <c r="S47" s="9"/>
      <c r="T47" s="8">
        <f>SUM(T34:T46)</f>
        <v>-1139243.9241392494</v>
      </c>
      <c r="U47" s="8">
        <f>SUM(U34:U46)</f>
        <v>-2154595.1744134566</v>
      </c>
      <c r="V47" s="8">
        <f>SUM(V34:V46)</f>
        <v>-673512.34004937287</v>
      </c>
      <c r="W47" s="8">
        <f>SUM(W34:W46)</f>
        <v>-164680.42200288907</v>
      </c>
      <c r="X47" s="8">
        <f>SUM(X34:X46)</f>
        <v>0</v>
      </c>
      <c r="Y47" s="9"/>
      <c r="Z47" s="8">
        <f>SUM(Z34:Z46)</f>
        <v>0</v>
      </c>
      <c r="AA47" s="1" t="s">
        <v>162</v>
      </c>
    </row>
    <row r="49" spans="1:27" x14ac:dyDescent="0.2">
      <c r="A49" s="14">
        <f>A47+1</f>
        <v>31</v>
      </c>
      <c r="C49" s="1" t="s">
        <v>65</v>
      </c>
      <c r="E49" s="2">
        <v>-502053.48308767914</v>
      </c>
      <c r="G49" s="2">
        <v>0</v>
      </c>
      <c r="J49" s="14"/>
      <c r="K49" s="2">
        <v>-502053.48308767914</v>
      </c>
      <c r="M49" s="14" t="s">
        <v>144</v>
      </c>
      <c r="N49" s="14"/>
      <c r="O49" s="6">
        <v>-52967.172771303325</v>
      </c>
      <c r="P49" s="6">
        <v>-10130.743014874632</v>
      </c>
      <c r="Q49" s="6">
        <v>-103243.79187864397</v>
      </c>
      <c r="R49" s="6">
        <v>-20083.641926033895</v>
      </c>
      <c r="S49" s="6"/>
      <c r="T49" s="6">
        <v>-71937.540384265638</v>
      </c>
      <c r="U49" s="6">
        <v>-120766.10683599941</v>
      </c>
      <c r="V49" s="6">
        <v>-42620.133892101774</v>
      </c>
      <c r="W49" s="6">
        <v>-11736.696466030407</v>
      </c>
      <c r="X49" s="6">
        <v>-68567.655918426186</v>
      </c>
      <c r="Y49" s="6"/>
      <c r="Z49" s="6">
        <v>0</v>
      </c>
      <c r="AA49" s="1" t="s">
        <v>162</v>
      </c>
    </row>
    <row r="51" spans="1:27" x14ac:dyDescent="0.2">
      <c r="A51" s="14">
        <f>A49+1</f>
        <v>32</v>
      </c>
      <c r="C51" s="1" t="s">
        <v>125</v>
      </c>
      <c r="E51" s="7">
        <f>E47+E49</f>
        <v>-7222617.9503642302</v>
      </c>
      <c r="G51" s="7">
        <f>G47+G49</f>
        <v>-94806.99793514605</v>
      </c>
      <c r="K51" s="7">
        <f>K47+K49</f>
        <v>-7127810.9524290841</v>
      </c>
      <c r="O51" s="7">
        <f>O47+O49</f>
        <v>-877217.78151217639</v>
      </c>
      <c r="P51" s="7">
        <f>P47+P49</f>
        <v>-167780.67334175418</v>
      </c>
      <c r="Q51" s="7">
        <f>Q47+Q49</f>
        <v>-1709875.8594824732</v>
      </c>
      <c r="R51" s="7">
        <f>R47+R49</f>
        <v>-20083.641926033895</v>
      </c>
      <c r="S51" s="2"/>
      <c r="T51" s="7">
        <f>T47+T49</f>
        <v>-1211181.464523515</v>
      </c>
      <c r="U51" s="7">
        <f>U47+U49</f>
        <v>-2275361.2812494561</v>
      </c>
      <c r="V51" s="7">
        <f>V47+V49</f>
        <v>-716132.47394147469</v>
      </c>
      <c r="W51" s="7">
        <f>W47+W49</f>
        <v>-176417.11846891948</v>
      </c>
      <c r="X51" s="7">
        <f>X47+X49</f>
        <v>-68567.655918426186</v>
      </c>
      <c r="Y51" s="2"/>
      <c r="Z51" s="7">
        <f>Z47+Z49</f>
        <v>0</v>
      </c>
      <c r="AA51" s="1" t="s">
        <v>162</v>
      </c>
    </row>
    <row r="52" spans="1:27" x14ac:dyDescent="0.2">
      <c r="C52" s="4"/>
      <c r="D52" s="4"/>
      <c r="E52" s="4"/>
      <c r="G52" s="4"/>
      <c r="K52" s="4"/>
    </row>
    <row r="53" spans="1:27" ht="15" customHeight="1" x14ac:dyDescent="0.2">
      <c r="A53" s="21" t="s">
        <v>122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7" ht="15" customHeight="1" x14ac:dyDescent="0.2">
      <c r="A54" s="21" t="s">
        <v>157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6" spans="1:27" x14ac:dyDescent="0.2">
      <c r="O56" s="20" t="s">
        <v>112</v>
      </c>
      <c r="P56" s="20"/>
      <c r="Q56" s="20"/>
      <c r="R56" s="20"/>
      <c r="T56" s="20" t="s">
        <v>111</v>
      </c>
      <c r="U56" s="20"/>
      <c r="V56" s="20"/>
      <c r="W56" s="20"/>
      <c r="X56" s="20"/>
    </row>
    <row r="57" spans="1:27" x14ac:dyDescent="0.2">
      <c r="G57" s="14" t="s">
        <v>47</v>
      </c>
      <c r="I57" s="14" t="s">
        <v>107</v>
      </c>
      <c r="K57" s="14" t="s">
        <v>110</v>
      </c>
      <c r="M57" s="14" t="s">
        <v>29</v>
      </c>
      <c r="O57" s="14"/>
      <c r="P57" s="14"/>
      <c r="Q57" s="14"/>
      <c r="R57" s="14" t="s">
        <v>57</v>
      </c>
      <c r="X57" s="14" t="s">
        <v>56</v>
      </c>
      <c r="Z57" s="14"/>
    </row>
    <row r="58" spans="1:27" x14ac:dyDescent="0.2">
      <c r="A58" s="14" t="s">
        <v>109</v>
      </c>
      <c r="E58" s="14" t="s">
        <v>108</v>
      </c>
      <c r="G58" s="14" t="s">
        <v>107</v>
      </c>
      <c r="I58" s="14" t="s">
        <v>102</v>
      </c>
      <c r="K58" s="14" t="s">
        <v>106</v>
      </c>
      <c r="M58" s="14" t="s">
        <v>105</v>
      </c>
      <c r="O58" s="14" t="s">
        <v>59</v>
      </c>
      <c r="P58" s="14" t="s">
        <v>59</v>
      </c>
      <c r="Q58" s="14" t="s">
        <v>58</v>
      </c>
      <c r="R58" s="14" t="s">
        <v>54</v>
      </c>
      <c r="S58" s="14"/>
      <c r="T58" s="14" t="s">
        <v>29</v>
      </c>
      <c r="U58" s="14" t="s">
        <v>29</v>
      </c>
      <c r="V58" s="14" t="s">
        <v>29</v>
      </c>
      <c r="W58" s="14" t="s">
        <v>29</v>
      </c>
      <c r="X58" s="14" t="s">
        <v>54</v>
      </c>
      <c r="Y58" s="14"/>
      <c r="Z58" s="14" t="s">
        <v>29</v>
      </c>
    </row>
    <row r="59" spans="1:27" x14ac:dyDescent="0.2">
      <c r="A59" s="18" t="s">
        <v>104</v>
      </c>
      <c r="C59" s="3" t="s">
        <v>113</v>
      </c>
      <c r="E59" s="18" t="s">
        <v>103</v>
      </c>
      <c r="G59" s="18" t="s">
        <v>102</v>
      </c>
      <c r="I59" s="18" t="s">
        <v>100</v>
      </c>
      <c r="J59" s="14"/>
      <c r="K59" s="18" t="s">
        <v>101</v>
      </c>
      <c r="M59" s="18" t="s">
        <v>100</v>
      </c>
      <c r="N59" s="14"/>
      <c r="O59" s="18" t="s">
        <v>99</v>
      </c>
      <c r="P59" s="18" t="s">
        <v>98</v>
      </c>
      <c r="Q59" s="18" t="s">
        <v>55</v>
      </c>
      <c r="R59" s="18" t="s">
        <v>49</v>
      </c>
      <c r="S59" s="14"/>
      <c r="T59" s="18" t="s">
        <v>53</v>
      </c>
      <c r="U59" s="18" t="s">
        <v>52</v>
      </c>
      <c r="V59" s="18" t="s">
        <v>51</v>
      </c>
      <c r="W59" s="18" t="s">
        <v>50</v>
      </c>
      <c r="X59" s="18" t="s">
        <v>49</v>
      </c>
      <c r="Y59" s="14"/>
      <c r="Z59" s="18" t="s">
        <v>48</v>
      </c>
    </row>
    <row r="60" spans="1:27" x14ac:dyDescent="0.2">
      <c r="E60" s="14" t="s">
        <v>97</v>
      </c>
      <c r="G60" s="14" t="s">
        <v>96</v>
      </c>
      <c r="I60" s="14" t="s">
        <v>95</v>
      </c>
      <c r="J60" s="14"/>
      <c r="K60" s="14" t="s">
        <v>114</v>
      </c>
      <c r="M60" s="14" t="s">
        <v>94</v>
      </c>
      <c r="N60" s="14"/>
      <c r="O60" s="14" t="s">
        <v>93</v>
      </c>
      <c r="P60" s="14" t="s">
        <v>92</v>
      </c>
      <c r="Q60" s="14" t="s">
        <v>91</v>
      </c>
      <c r="R60" s="14" t="s">
        <v>90</v>
      </c>
      <c r="S60" s="14"/>
      <c r="T60" s="14" t="s">
        <v>89</v>
      </c>
      <c r="U60" s="14" t="s">
        <v>88</v>
      </c>
      <c r="V60" s="14" t="s">
        <v>87</v>
      </c>
      <c r="W60" s="14" t="s">
        <v>86</v>
      </c>
      <c r="X60" s="14" t="s">
        <v>85</v>
      </c>
      <c r="Y60" s="14"/>
      <c r="Z60" s="14" t="s">
        <v>84</v>
      </c>
    </row>
    <row r="62" spans="1:27" x14ac:dyDescent="0.2">
      <c r="C62" s="4" t="s">
        <v>82</v>
      </c>
      <c r="D62" s="5"/>
      <c r="E62" s="5"/>
      <c r="G62" s="5"/>
    </row>
    <row r="64" spans="1:27" x14ac:dyDescent="0.2">
      <c r="A64" s="14">
        <f>A51+1</f>
        <v>33</v>
      </c>
      <c r="C64" s="1" t="s">
        <v>81</v>
      </c>
      <c r="E64" s="2">
        <v>128207.8986233436</v>
      </c>
      <c r="G64" s="2">
        <v>0</v>
      </c>
      <c r="I64" s="14"/>
      <c r="J64" s="14"/>
      <c r="K64" s="2">
        <f t="shared" ref="K64:K76" si="4">E64-G64</f>
        <v>128207.8986233436</v>
      </c>
      <c r="N64" s="14"/>
      <c r="O64" s="6">
        <v>28358.643628527687</v>
      </c>
      <c r="P64" s="6">
        <v>5424.0035066904065</v>
      </c>
      <c r="Q64" s="6">
        <v>55276.763843634959</v>
      </c>
      <c r="R64" s="6">
        <v>0</v>
      </c>
      <c r="T64" s="6">
        <v>39148.487644490539</v>
      </c>
      <c r="U64" s="6">
        <v>0</v>
      </c>
      <c r="V64" s="6">
        <v>0</v>
      </c>
      <c r="W64" s="6">
        <v>0</v>
      </c>
      <c r="X64" s="6">
        <v>0</v>
      </c>
      <c r="Y64" s="6"/>
      <c r="Z64" s="6">
        <f t="shared" ref="Z64:Z76" si="5">Z13+Z34</f>
        <v>0</v>
      </c>
      <c r="AA64" s="1" t="s">
        <v>162</v>
      </c>
    </row>
    <row r="65" spans="1:27" x14ac:dyDescent="0.2">
      <c r="A65" s="14">
        <f>A64+1</f>
        <v>34</v>
      </c>
      <c r="C65" s="1" t="s">
        <v>80</v>
      </c>
      <c r="E65" s="2">
        <v>99660.963997748491</v>
      </c>
      <c r="G65" s="2">
        <v>0</v>
      </c>
      <c r="I65" s="14"/>
      <c r="J65" s="14"/>
      <c r="K65" s="2">
        <f t="shared" si="4"/>
        <v>99660.963997748491</v>
      </c>
      <c r="N65" s="14"/>
      <c r="O65" s="6">
        <v>22044.271780717609</v>
      </c>
      <c r="P65" s="6">
        <v>4216.287951119346</v>
      </c>
      <c r="Q65" s="6">
        <v>42968.768933004751</v>
      </c>
      <c r="R65" s="6">
        <v>0</v>
      </c>
      <c r="T65" s="6">
        <v>30431.635332906772</v>
      </c>
      <c r="U65" s="6">
        <v>0</v>
      </c>
      <c r="V65" s="6">
        <v>0</v>
      </c>
      <c r="W65" s="6">
        <v>0</v>
      </c>
      <c r="X65" s="6">
        <v>0</v>
      </c>
      <c r="Y65" s="6"/>
      <c r="Z65" s="6">
        <f t="shared" si="5"/>
        <v>0</v>
      </c>
      <c r="AA65" s="1" t="s">
        <v>162</v>
      </c>
    </row>
    <row r="66" spans="1:27" x14ac:dyDescent="0.2">
      <c r="A66" s="14">
        <f t="shared" ref="A66:A77" si="6">A65+1</f>
        <v>35</v>
      </c>
      <c r="C66" s="1" t="s">
        <v>79</v>
      </c>
      <c r="E66" s="2">
        <v>266223.7909278989</v>
      </c>
      <c r="G66" s="2">
        <v>0</v>
      </c>
      <c r="I66" s="14"/>
      <c r="J66" s="14"/>
      <c r="K66" s="2">
        <f t="shared" si="4"/>
        <v>266223.7909278989</v>
      </c>
      <c r="N66" s="14"/>
      <c r="O66" s="6">
        <v>58886.743277339061</v>
      </c>
      <c r="P66" s="6">
        <v>11262.947065372302</v>
      </c>
      <c r="Q66" s="6">
        <v>114782.23868181616</v>
      </c>
      <c r="R66" s="6">
        <v>0</v>
      </c>
      <c r="S66" s="6"/>
      <c r="T66" s="6">
        <v>81291.861903371362</v>
      </c>
      <c r="U66" s="6">
        <v>0</v>
      </c>
      <c r="V66" s="6">
        <v>0</v>
      </c>
      <c r="W66" s="6">
        <v>0</v>
      </c>
      <c r="X66" s="6">
        <v>0</v>
      </c>
      <c r="Y66" s="6"/>
      <c r="Z66" s="6">
        <f t="shared" si="5"/>
        <v>0</v>
      </c>
      <c r="AA66" s="1" t="s">
        <v>162</v>
      </c>
    </row>
    <row r="67" spans="1:27" x14ac:dyDescent="0.2">
      <c r="A67" s="14">
        <f t="shared" si="6"/>
        <v>36</v>
      </c>
      <c r="C67" s="1" t="s">
        <v>25</v>
      </c>
      <c r="E67" s="2">
        <v>906639.32458782382</v>
      </c>
      <c r="G67" s="2">
        <v>0</v>
      </c>
      <c r="I67" s="14"/>
      <c r="J67" s="14"/>
      <c r="K67" s="2">
        <f t="shared" si="4"/>
        <v>906639.32458782382</v>
      </c>
      <c r="N67" s="14"/>
      <c r="O67" s="6">
        <v>230345.83057366405</v>
      </c>
      <c r="P67" s="6">
        <v>44056.994020906684</v>
      </c>
      <c r="Q67" s="6">
        <v>448990.87014788343</v>
      </c>
      <c r="R67" s="6">
        <v>0</v>
      </c>
      <c r="S67" s="6"/>
      <c r="T67" s="6">
        <v>0</v>
      </c>
      <c r="U67" s="6">
        <v>0</v>
      </c>
      <c r="V67" s="6">
        <v>0</v>
      </c>
      <c r="W67" s="6">
        <v>183245.62984536967</v>
      </c>
      <c r="X67" s="6">
        <v>0</v>
      </c>
      <c r="Y67" s="6"/>
      <c r="Z67" s="6">
        <f t="shared" si="5"/>
        <v>0</v>
      </c>
    </row>
    <row r="68" spans="1:27" x14ac:dyDescent="0.2">
      <c r="A68" s="14">
        <f t="shared" si="6"/>
        <v>37</v>
      </c>
      <c r="C68" s="1" t="s">
        <v>53</v>
      </c>
      <c r="E68" s="2">
        <v>5578151.5181530323</v>
      </c>
      <c r="G68" s="2">
        <v>0</v>
      </c>
      <c r="I68" s="14"/>
      <c r="J68" s="14"/>
      <c r="K68" s="2">
        <f t="shared" si="4"/>
        <v>5578151.5181530323</v>
      </c>
      <c r="N68" s="14"/>
      <c r="O68" s="6">
        <v>1163815.7195274895</v>
      </c>
      <c r="P68" s="6">
        <v>222596.70196314863</v>
      </c>
      <c r="Q68" s="6">
        <v>2268513.5272519058</v>
      </c>
      <c r="R68" s="6">
        <v>0</v>
      </c>
      <c r="S68" s="6"/>
      <c r="T68" s="6">
        <v>1923225.5694104878</v>
      </c>
      <c r="U68" s="6">
        <v>0</v>
      </c>
      <c r="V68" s="6">
        <v>0</v>
      </c>
      <c r="W68" s="6">
        <v>0</v>
      </c>
      <c r="X68" s="6">
        <v>0</v>
      </c>
      <c r="Y68" s="6"/>
      <c r="Z68" s="6">
        <f t="shared" si="5"/>
        <v>0</v>
      </c>
      <c r="AA68" s="1" t="s">
        <v>162</v>
      </c>
    </row>
    <row r="69" spans="1:27" x14ac:dyDescent="0.2">
      <c r="A69" s="14">
        <f t="shared" si="6"/>
        <v>38</v>
      </c>
      <c r="C69" s="1" t="s">
        <v>78</v>
      </c>
      <c r="E69" s="2">
        <v>23533.724601800073</v>
      </c>
      <c r="G69" s="2">
        <v>0</v>
      </c>
      <c r="J69" s="14"/>
      <c r="K69" s="2">
        <f t="shared" si="4"/>
        <v>23533.724601800073</v>
      </c>
      <c r="N69" s="14"/>
      <c r="O69" s="6">
        <v>0</v>
      </c>
      <c r="P69" s="6">
        <v>0</v>
      </c>
      <c r="Q69" s="6">
        <v>0</v>
      </c>
      <c r="R69" s="6">
        <v>0</v>
      </c>
      <c r="S69" s="6"/>
      <c r="T69" s="6">
        <v>0</v>
      </c>
      <c r="U69" s="6">
        <v>0</v>
      </c>
      <c r="V69" s="6">
        <v>0</v>
      </c>
      <c r="W69" s="6">
        <v>23533.724601800073</v>
      </c>
      <c r="X69" s="6">
        <v>0</v>
      </c>
      <c r="Y69" s="6"/>
      <c r="Z69" s="6">
        <f t="shared" si="5"/>
        <v>0</v>
      </c>
      <c r="AA69" s="1" t="s">
        <v>162</v>
      </c>
    </row>
    <row r="70" spans="1:27" x14ac:dyDescent="0.2">
      <c r="A70" s="14">
        <f t="shared" si="6"/>
        <v>39</v>
      </c>
      <c r="C70" s="1" t="s">
        <v>77</v>
      </c>
      <c r="E70" s="2">
        <v>0</v>
      </c>
      <c r="G70" s="2">
        <v>0</v>
      </c>
      <c r="J70" s="14"/>
      <c r="K70" s="2">
        <f t="shared" si="4"/>
        <v>0</v>
      </c>
      <c r="N70" s="14"/>
      <c r="O70" s="6">
        <v>0</v>
      </c>
      <c r="P70" s="6">
        <v>0</v>
      </c>
      <c r="Q70" s="6">
        <v>0</v>
      </c>
      <c r="R70" s="6">
        <v>0</v>
      </c>
      <c r="S70" s="6"/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/>
      <c r="Z70" s="6">
        <f t="shared" si="5"/>
        <v>0</v>
      </c>
    </row>
    <row r="71" spans="1:27" x14ac:dyDescent="0.2">
      <c r="A71" s="14">
        <f t="shared" si="6"/>
        <v>40</v>
      </c>
      <c r="C71" s="1" t="s">
        <v>76</v>
      </c>
      <c r="E71" s="2">
        <v>0</v>
      </c>
      <c r="G71" s="2">
        <v>0</v>
      </c>
      <c r="J71" s="14"/>
      <c r="K71" s="2">
        <f t="shared" si="4"/>
        <v>0</v>
      </c>
      <c r="N71" s="14"/>
      <c r="O71" s="6">
        <v>0</v>
      </c>
      <c r="P71" s="6">
        <v>0</v>
      </c>
      <c r="Q71" s="6">
        <v>0</v>
      </c>
      <c r="R71" s="6">
        <v>0</v>
      </c>
      <c r="S71" s="6"/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/>
      <c r="Z71" s="6">
        <f t="shared" si="5"/>
        <v>0</v>
      </c>
    </row>
    <row r="72" spans="1:27" x14ac:dyDescent="0.2">
      <c r="A72" s="14">
        <f t="shared" si="6"/>
        <v>41</v>
      </c>
      <c r="C72" s="1" t="s">
        <v>75</v>
      </c>
      <c r="E72" s="2">
        <v>0</v>
      </c>
      <c r="G72" s="2">
        <v>0</v>
      </c>
      <c r="J72" s="14"/>
      <c r="K72" s="2">
        <f t="shared" si="4"/>
        <v>0</v>
      </c>
      <c r="N72" s="14"/>
      <c r="O72" s="6">
        <v>0</v>
      </c>
      <c r="P72" s="6">
        <v>0</v>
      </c>
      <c r="Q72" s="6">
        <v>0</v>
      </c>
      <c r="R72" s="6">
        <v>0</v>
      </c>
      <c r="S72" s="6"/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/>
      <c r="Z72" s="6">
        <f t="shared" si="5"/>
        <v>0</v>
      </c>
    </row>
    <row r="73" spans="1:27" x14ac:dyDescent="0.2">
      <c r="A73" s="14">
        <f t="shared" si="6"/>
        <v>42</v>
      </c>
      <c r="C73" s="1" t="s">
        <v>52</v>
      </c>
      <c r="E73" s="2">
        <v>3435544.5545676993</v>
      </c>
      <c r="G73" s="2">
        <v>0</v>
      </c>
      <c r="J73" s="14"/>
      <c r="K73" s="2">
        <f t="shared" si="4"/>
        <v>3435544.5545676993</v>
      </c>
      <c r="N73" s="14"/>
      <c r="O73" s="6">
        <v>0</v>
      </c>
      <c r="P73" s="6">
        <v>0</v>
      </c>
      <c r="Q73" s="6">
        <v>0</v>
      </c>
      <c r="R73" s="6">
        <v>0</v>
      </c>
      <c r="S73" s="6"/>
      <c r="T73" s="6">
        <v>0</v>
      </c>
      <c r="U73" s="6">
        <v>3435544.5545676993</v>
      </c>
      <c r="V73" s="6">
        <v>0</v>
      </c>
      <c r="W73" s="6">
        <v>0</v>
      </c>
      <c r="X73" s="6">
        <v>0</v>
      </c>
      <c r="Y73" s="6"/>
      <c r="Z73" s="6">
        <f t="shared" si="5"/>
        <v>0</v>
      </c>
      <c r="AA73" s="1" t="s">
        <v>162</v>
      </c>
    </row>
    <row r="74" spans="1:27" x14ac:dyDescent="0.2">
      <c r="A74" s="14">
        <f t="shared" si="6"/>
        <v>43</v>
      </c>
      <c r="C74" s="1" t="s">
        <v>74</v>
      </c>
      <c r="E74" s="2">
        <v>982006.79359896539</v>
      </c>
      <c r="G74" s="2">
        <v>0</v>
      </c>
      <c r="J74" s="14"/>
      <c r="K74" s="2">
        <f t="shared" si="4"/>
        <v>982006.79359896539</v>
      </c>
      <c r="N74" s="14"/>
      <c r="O74" s="6">
        <v>0</v>
      </c>
      <c r="P74" s="6">
        <v>0</v>
      </c>
      <c r="Q74" s="6">
        <v>0</v>
      </c>
      <c r="R74" s="6">
        <v>0</v>
      </c>
      <c r="S74" s="6"/>
      <c r="T74" s="6">
        <v>0</v>
      </c>
      <c r="U74" s="6">
        <v>0</v>
      </c>
      <c r="V74" s="6">
        <v>982006.79359896539</v>
      </c>
      <c r="W74" s="6">
        <v>0</v>
      </c>
      <c r="X74" s="6">
        <v>0</v>
      </c>
      <c r="Y74" s="6"/>
      <c r="Z74" s="6">
        <f t="shared" si="5"/>
        <v>0</v>
      </c>
      <c r="AA74" s="1" t="s">
        <v>162</v>
      </c>
    </row>
    <row r="75" spans="1:27" x14ac:dyDescent="0.2">
      <c r="A75" s="14">
        <f>A74+1</f>
        <v>44</v>
      </c>
      <c r="C75" s="1" t="s">
        <v>73</v>
      </c>
      <c r="E75" s="2">
        <v>107551.33975514246</v>
      </c>
      <c r="G75" s="2">
        <v>0</v>
      </c>
      <c r="J75" s="14"/>
      <c r="K75" s="2">
        <f t="shared" si="4"/>
        <v>107551.33975514246</v>
      </c>
      <c r="N75" s="14"/>
      <c r="O75" s="6">
        <v>0</v>
      </c>
      <c r="P75" s="6">
        <v>0</v>
      </c>
      <c r="Q75" s="6">
        <v>0</v>
      </c>
      <c r="R75" s="6">
        <v>0</v>
      </c>
      <c r="S75" s="6"/>
      <c r="T75" s="6">
        <v>0</v>
      </c>
      <c r="U75" s="6">
        <v>0</v>
      </c>
      <c r="V75" s="6">
        <v>0</v>
      </c>
      <c r="W75" s="6">
        <v>107551.33975514246</v>
      </c>
      <c r="X75" s="6">
        <v>0</v>
      </c>
      <c r="Y75" s="6"/>
      <c r="Z75" s="6">
        <f t="shared" si="5"/>
        <v>0</v>
      </c>
    </row>
    <row r="76" spans="1:27" x14ac:dyDescent="0.2">
      <c r="A76" s="14">
        <f>A75+1</f>
        <v>45</v>
      </c>
      <c r="C76" s="1" t="s">
        <v>72</v>
      </c>
      <c r="E76" s="2">
        <v>2499.8284116270188</v>
      </c>
      <c r="G76" s="2">
        <v>0</v>
      </c>
      <c r="J76" s="14"/>
      <c r="K76" s="2">
        <f t="shared" si="4"/>
        <v>2499.8284116270188</v>
      </c>
      <c r="N76" s="14"/>
      <c r="O76" s="6">
        <v>1883.3252895578187</v>
      </c>
      <c r="P76" s="6">
        <v>360.21338356691638</v>
      </c>
      <c r="Q76" s="6">
        <v>256.28973850228374</v>
      </c>
      <c r="R76" s="6">
        <v>0</v>
      </c>
      <c r="S76" s="6"/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/>
      <c r="Z76" s="6">
        <f t="shared" si="5"/>
        <v>0</v>
      </c>
    </row>
    <row r="77" spans="1:27" x14ac:dyDescent="0.2">
      <c r="A77" s="14">
        <f t="shared" si="6"/>
        <v>46</v>
      </c>
      <c r="C77" s="1" t="s">
        <v>129</v>
      </c>
      <c r="E77" s="7">
        <f>SUM(E64:E76)</f>
        <v>11530019.73722508</v>
      </c>
      <c r="G77" s="7">
        <f>SUM(G64:G76)</f>
        <v>0</v>
      </c>
      <c r="K77" s="7">
        <f>SUM(K64:K76)</f>
        <v>11530019.73722508</v>
      </c>
      <c r="O77" s="8">
        <f>SUM(O64:O76)</f>
        <v>1505334.5340772958</v>
      </c>
      <c r="P77" s="8">
        <f>SUM(P64:P76)</f>
        <v>287917.14789080434</v>
      </c>
      <c r="Q77" s="8">
        <f>SUM(Q64:Q76)</f>
        <v>2930788.4585967474</v>
      </c>
      <c r="R77" s="8">
        <f>SUM(R64:R76)</f>
        <v>0</v>
      </c>
      <c r="S77" s="9"/>
      <c r="T77" s="8">
        <f>SUM(T64:T76)</f>
        <v>2074097.5542912565</v>
      </c>
      <c r="U77" s="8">
        <f>SUM(U64:U76)</f>
        <v>3435544.5545676993</v>
      </c>
      <c r="V77" s="8">
        <f>SUM(V64:V76)</f>
        <v>982006.79359896539</v>
      </c>
      <c r="W77" s="8">
        <f>SUM(W64:W76)</f>
        <v>314330.69420231221</v>
      </c>
      <c r="X77" s="8">
        <f>SUM(X64:X76)</f>
        <v>0</v>
      </c>
      <c r="Y77" s="9"/>
      <c r="Z77" s="8">
        <f>SUM(Z64:Z76)</f>
        <v>0</v>
      </c>
      <c r="AA77" s="1" t="s">
        <v>162</v>
      </c>
    </row>
    <row r="79" spans="1:27" x14ac:dyDescent="0.2">
      <c r="A79" s="14">
        <f>A77+1</f>
        <v>47</v>
      </c>
      <c r="C79" s="1" t="s">
        <v>65</v>
      </c>
      <c r="E79" s="2">
        <v>454725.93111161515</v>
      </c>
      <c r="G79" s="2">
        <v>0</v>
      </c>
      <c r="J79" s="14"/>
      <c r="K79" s="2">
        <v>454725.93111161515</v>
      </c>
      <c r="N79" s="14"/>
      <c r="O79" s="6">
        <v>47974.066047011911</v>
      </c>
      <c r="P79" s="6">
        <v>9175.7386523037767</v>
      </c>
      <c r="Q79" s="6">
        <v>93511.211404764239</v>
      </c>
      <c r="R79" s="6">
        <v>18190.398199733467</v>
      </c>
      <c r="S79" s="6"/>
      <c r="T79" s="6">
        <v>65156.136019480153</v>
      </c>
      <c r="U79" s="6">
        <v>109381.73367504377</v>
      </c>
      <c r="V79" s="6">
        <v>38602.421297818306</v>
      </c>
      <c r="W79" s="6">
        <v>10630.302165950761</v>
      </c>
      <c r="X79" s="6">
        <v>62103.923649508812</v>
      </c>
      <c r="Y79" s="6"/>
      <c r="Z79" s="6">
        <f>Z28+Z49</f>
        <v>0</v>
      </c>
      <c r="AA79" s="1" t="s">
        <v>162</v>
      </c>
    </row>
    <row r="81" spans="1:27" x14ac:dyDescent="0.2">
      <c r="A81" s="14">
        <f>A79+1</f>
        <v>48</v>
      </c>
      <c r="C81" s="1" t="s">
        <v>130</v>
      </c>
      <c r="E81" s="7">
        <f>E77+E79</f>
        <v>11984745.668336695</v>
      </c>
      <c r="G81" s="7">
        <f>G77+G79</f>
        <v>0</v>
      </c>
      <c r="K81" s="7">
        <f>K77+K79</f>
        <v>11984745.668336695</v>
      </c>
      <c r="O81" s="7">
        <f>O77+O79</f>
        <v>1553308.6001243077</v>
      </c>
      <c r="P81" s="7">
        <f>P77+P79</f>
        <v>297092.88654310809</v>
      </c>
      <c r="Q81" s="7">
        <f>Q77+Q79</f>
        <v>3024299.6700015115</v>
      </c>
      <c r="R81" s="7">
        <f>R77+R79</f>
        <v>18190.398199733467</v>
      </c>
      <c r="S81" s="2"/>
      <c r="T81" s="7">
        <f>T77+T79</f>
        <v>2139253.6903107367</v>
      </c>
      <c r="U81" s="7">
        <f>U77+U79</f>
        <v>3544926.2882427429</v>
      </c>
      <c r="V81" s="7">
        <f>V77+V79</f>
        <v>1020609.2148967837</v>
      </c>
      <c r="W81" s="7">
        <f>W77+W79</f>
        <v>324960.99636826298</v>
      </c>
      <c r="X81" s="7">
        <f>X77+X79</f>
        <v>62103.923649508812</v>
      </c>
      <c r="Y81" s="2"/>
      <c r="Z81" s="7">
        <f>Z77+Z79</f>
        <v>0</v>
      </c>
      <c r="AA81" s="1" t="s">
        <v>162</v>
      </c>
    </row>
    <row r="82" spans="1:27" x14ac:dyDescent="0.2">
      <c r="E82" s="16"/>
      <c r="G82" s="16"/>
      <c r="K82" s="16"/>
      <c r="O82" s="16"/>
      <c r="P82" s="16"/>
      <c r="Q82" s="16"/>
      <c r="R82" s="16"/>
      <c r="S82" s="2"/>
      <c r="T82" s="16"/>
      <c r="U82" s="16"/>
      <c r="V82" s="16"/>
      <c r="W82" s="16"/>
      <c r="X82" s="16"/>
      <c r="Y82" s="2"/>
      <c r="Z82" s="16"/>
    </row>
    <row r="83" spans="1:27" x14ac:dyDescent="0.2">
      <c r="C83" s="4" t="s">
        <v>71</v>
      </c>
      <c r="D83" s="5"/>
      <c r="E83" s="5"/>
      <c r="G83" s="5"/>
      <c r="K83" s="5"/>
    </row>
    <row r="85" spans="1:27" x14ac:dyDescent="0.2">
      <c r="A85" s="14">
        <f>A81+1</f>
        <v>49</v>
      </c>
      <c r="C85" s="1" t="s">
        <v>70</v>
      </c>
      <c r="E85" s="2">
        <v>81931.33568225526</v>
      </c>
      <c r="G85" s="2">
        <v>0</v>
      </c>
      <c r="J85" s="14"/>
      <c r="K85" s="2">
        <f t="shared" ref="K85:K89" si="7">E85-G85</f>
        <v>81931.33568225526</v>
      </c>
      <c r="M85" s="14" t="s">
        <v>145</v>
      </c>
      <c r="N85" s="14"/>
      <c r="O85" s="6">
        <v>10685.71268091262</v>
      </c>
      <c r="P85" s="6">
        <v>2043.7981383020506</v>
      </c>
      <c r="Q85" s="6">
        <v>20828.627211547933</v>
      </c>
      <c r="R85" s="6">
        <v>0</v>
      </c>
      <c r="S85" s="6"/>
      <c r="T85" s="6">
        <v>14741.556232616662</v>
      </c>
      <c r="U85" s="6">
        <v>24417.980309574101</v>
      </c>
      <c r="V85" s="6">
        <v>6979.5696632974696</v>
      </c>
      <c r="W85" s="6">
        <v>2234.091446004436</v>
      </c>
      <c r="X85" s="6">
        <v>0</v>
      </c>
      <c r="Y85" s="6"/>
      <c r="Z85" s="6">
        <v>0</v>
      </c>
      <c r="AA85" s="1" t="s">
        <v>162</v>
      </c>
    </row>
    <row r="86" spans="1:27" x14ac:dyDescent="0.2">
      <c r="A86" s="14">
        <f>A85+1</f>
        <v>50</v>
      </c>
      <c r="C86" s="1" t="s">
        <v>117</v>
      </c>
      <c r="E86" s="2">
        <v>-3887.429631239329</v>
      </c>
      <c r="G86" s="2">
        <v>0</v>
      </c>
      <c r="J86" s="14"/>
      <c r="K86" s="2">
        <f t="shared" si="7"/>
        <v>-3887.429631239329</v>
      </c>
      <c r="M86" s="14" t="s">
        <v>145</v>
      </c>
      <c r="N86" s="14"/>
      <c r="O86" s="6">
        <v>-507.00938488039708</v>
      </c>
      <c r="P86" s="6">
        <v>-96.97292710959583</v>
      </c>
      <c r="Q86" s="6">
        <v>-988.26440367364501</v>
      </c>
      <c r="R86" s="6">
        <v>0</v>
      </c>
      <c r="S86" s="6"/>
      <c r="T86" s="6">
        <v>-699.44865455997137</v>
      </c>
      <c r="U86" s="6">
        <v>-1158.5699097911249</v>
      </c>
      <c r="V86" s="6">
        <v>-331.16249962806455</v>
      </c>
      <c r="W86" s="6">
        <v>-106.00185159653071</v>
      </c>
      <c r="X86" s="6">
        <v>0</v>
      </c>
      <c r="Y86" s="6"/>
      <c r="Z86" s="6">
        <v>0</v>
      </c>
      <c r="AA86" s="1" t="s">
        <v>162</v>
      </c>
    </row>
    <row r="87" spans="1:27" x14ac:dyDescent="0.2">
      <c r="A87" s="14">
        <f t="shared" ref="A87:A89" si="8">A86+1</f>
        <v>51</v>
      </c>
      <c r="C87" s="1" t="s">
        <v>69</v>
      </c>
      <c r="E87" s="2">
        <v>-46089.459949432538</v>
      </c>
      <c r="G87" s="2">
        <v>0</v>
      </c>
      <c r="J87" s="14"/>
      <c r="K87" s="2">
        <f t="shared" si="7"/>
        <v>-46089.459949432538</v>
      </c>
      <c r="M87" s="14" t="s">
        <v>145</v>
      </c>
      <c r="N87" s="14"/>
      <c r="O87" s="6">
        <v>-6011.1155583751979</v>
      </c>
      <c r="P87" s="6">
        <v>-1149.7133746886846</v>
      </c>
      <c r="Q87" s="6">
        <v>-11716.886728067979</v>
      </c>
      <c r="R87" s="6">
        <v>0</v>
      </c>
      <c r="S87" s="6"/>
      <c r="T87" s="6">
        <v>-8292.6802049273156</v>
      </c>
      <c r="U87" s="6">
        <v>-13736.032937247601</v>
      </c>
      <c r="V87" s="6">
        <v>-3926.270623835243</v>
      </c>
      <c r="W87" s="6">
        <v>-1256.7605222905229</v>
      </c>
      <c r="X87" s="6">
        <v>0</v>
      </c>
      <c r="Y87" s="6"/>
      <c r="Z87" s="6">
        <v>0</v>
      </c>
      <c r="AA87" s="1" t="s">
        <v>162</v>
      </c>
    </row>
    <row r="88" spans="1:27" x14ac:dyDescent="0.2">
      <c r="A88" s="14">
        <f t="shared" si="8"/>
        <v>52</v>
      </c>
      <c r="C88" s="1" t="s">
        <v>118</v>
      </c>
      <c r="E88" s="2">
        <v>0</v>
      </c>
      <c r="G88" s="2">
        <v>0</v>
      </c>
      <c r="J88" s="14"/>
      <c r="K88" s="2">
        <f t="shared" si="7"/>
        <v>0</v>
      </c>
      <c r="N88" s="14"/>
      <c r="O88" s="6">
        <v>0</v>
      </c>
      <c r="P88" s="6">
        <v>0</v>
      </c>
      <c r="Q88" s="6">
        <v>0</v>
      </c>
      <c r="R88" s="6">
        <v>0</v>
      </c>
      <c r="S88" s="6"/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/>
      <c r="Z88" s="6">
        <v>0</v>
      </c>
    </row>
    <row r="89" spans="1:27" x14ac:dyDescent="0.2">
      <c r="A89" s="14">
        <f t="shared" si="8"/>
        <v>53</v>
      </c>
      <c r="C89" s="1" t="s">
        <v>119</v>
      </c>
      <c r="E89" s="2">
        <v>-101942.94895827048</v>
      </c>
      <c r="G89" s="2">
        <v>0</v>
      </c>
      <c r="J89" s="14"/>
      <c r="K89" s="2">
        <f t="shared" si="7"/>
        <v>-101942.94895827048</v>
      </c>
      <c r="M89" s="14" t="s">
        <v>145</v>
      </c>
      <c r="N89" s="14"/>
      <c r="O89" s="2">
        <v>-13295.682944040509</v>
      </c>
      <c r="P89" s="2">
        <v>-2542.9929532939236</v>
      </c>
      <c r="Q89" s="2">
        <v>-25915.990054554273</v>
      </c>
      <c r="R89" s="2">
        <v>0</v>
      </c>
      <c r="S89" s="6"/>
      <c r="T89" s="2">
        <v>-18342.160567420011</v>
      </c>
      <c r="U89" s="2">
        <v>-30382.037588361785</v>
      </c>
      <c r="V89" s="2">
        <v>-8684.3197173743629</v>
      </c>
      <c r="W89" s="2">
        <v>-2779.7651332256401</v>
      </c>
      <c r="X89" s="2">
        <v>0</v>
      </c>
      <c r="Y89" s="6"/>
      <c r="Z89" s="2">
        <v>0</v>
      </c>
      <c r="AA89" s="1" t="s">
        <v>162</v>
      </c>
    </row>
    <row r="90" spans="1:27" x14ac:dyDescent="0.2">
      <c r="A90" s="14">
        <f>A89+1</f>
        <v>54</v>
      </c>
      <c r="C90" s="1" t="s">
        <v>131</v>
      </c>
      <c r="E90" s="7">
        <f>SUM(E85:E89)</f>
        <v>-69988.50285668709</v>
      </c>
      <c r="G90" s="7">
        <f>SUM(G85:G89)</f>
        <v>0</v>
      </c>
      <c r="K90" s="7">
        <f>SUM(K85:K89)</f>
        <v>-69988.50285668709</v>
      </c>
      <c r="O90" s="8">
        <f>SUM(O85:O89)</f>
        <v>-9128.0952063834848</v>
      </c>
      <c r="P90" s="8">
        <f>SUM(P85:P89)</f>
        <v>-1745.8811167901533</v>
      </c>
      <c r="Q90" s="8">
        <f>SUM(Q85:Q89)</f>
        <v>-17792.513974747962</v>
      </c>
      <c r="R90" s="8">
        <f>SUM(R85:R89)</f>
        <v>0</v>
      </c>
      <c r="S90" s="9"/>
      <c r="T90" s="8">
        <f>SUM(T85:T89)</f>
        <v>-12592.733194290637</v>
      </c>
      <c r="U90" s="8">
        <f>SUM(U85:U89)</f>
        <v>-20858.660125826409</v>
      </c>
      <c r="V90" s="8">
        <f>SUM(V85:V89)</f>
        <v>-5962.1831775402006</v>
      </c>
      <c r="W90" s="8">
        <f>SUM(W85:W89)</f>
        <v>-1908.4360611082577</v>
      </c>
      <c r="X90" s="8">
        <f>SUM(X85:X89)</f>
        <v>0</v>
      </c>
      <c r="Y90" s="9"/>
      <c r="Z90" s="8">
        <f>SUM(Z85:Z89)</f>
        <v>0</v>
      </c>
      <c r="AA90" s="1" t="s">
        <v>162</v>
      </c>
    </row>
    <row r="92" spans="1:27" x14ac:dyDescent="0.2">
      <c r="A92" s="14">
        <f>A90+1</f>
        <v>55</v>
      </c>
      <c r="C92" s="1" t="s">
        <v>132</v>
      </c>
      <c r="E92" s="7">
        <f>E81+E90</f>
        <v>11914757.165480008</v>
      </c>
      <c r="G92" s="7">
        <f>G81+G90</f>
        <v>0</v>
      </c>
      <c r="K92" s="7">
        <f>K81+K90</f>
        <v>11914757.165480008</v>
      </c>
      <c r="O92" s="7">
        <f>O81+O90</f>
        <v>1544180.5049179243</v>
      </c>
      <c r="P92" s="7">
        <f>P81+P90</f>
        <v>295347.00542631792</v>
      </c>
      <c r="Q92" s="7">
        <f>Q81+Q90</f>
        <v>3006507.1560267634</v>
      </c>
      <c r="R92" s="7">
        <f>R81+R90</f>
        <v>18190.398199733467</v>
      </c>
      <c r="S92" s="2"/>
      <c r="T92" s="7">
        <f>T81+T90</f>
        <v>2126660.957116446</v>
      </c>
      <c r="U92" s="7">
        <f>U81+U90</f>
        <v>3524067.6281169164</v>
      </c>
      <c r="V92" s="7">
        <f>V81+V90</f>
        <v>1014647.0317192435</v>
      </c>
      <c r="W92" s="7">
        <f>W81+W90</f>
        <v>323052.56030715472</v>
      </c>
      <c r="X92" s="7">
        <f>X81+X90</f>
        <v>62103.923649508812</v>
      </c>
      <c r="Y92" s="2"/>
      <c r="Z92" s="7">
        <f>Z81+Z90</f>
        <v>0</v>
      </c>
      <c r="AA92" s="1" t="s">
        <v>162</v>
      </c>
    </row>
    <row r="94" spans="1:27" x14ac:dyDescent="0.2">
      <c r="A94" s="14">
        <f>A92+1</f>
        <v>56</v>
      </c>
      <c r="C94" s="1" t="s">
        <v>68</v>
      </c>
      <c r="E94" s="22">
        <v>5.8701360377304071E-2</v>
      </c>
      <c r="F94" s="19"/>
      <c r="G94" s="22">
        <v>5.8701360377304071E-2</v>
      </c>
      <c r="K94" s="22">
        <v>5.8701360377304071E-2</v>
      </c>
      <c r="O94" s="19">
        <v>5.8701360377304071E-2</v>
      </c>
      <c r="P94" s="19">
        <v>5.8701360377304071E-2</v>
      </c>
      <c r="Q94" s="19">
        <v>5.8701360377304071E-2</v>
      </c>
      <c r="R94" s="19">
        <v>5.8701360377304071E-2</v>
      </c>
      <c r="T94" s="19">
        <v>5.8701360377304071E-2</v>
      </c>
      <c r="U94" s="19">
        <v>5.8701360377304071E-2</v>
      </c>
      <c r="V94" s="19">
        <v>5.8701360377304071E-2</v>
      </c>
      <c r="W94" s="19">
        <v>5.8701360377304071E-2</v>
      </c>
      <c r="X94" s="19">
        <v>5.8701360377304071E-2</v>
      </c>
      <c r="Z94" s="19">
        <v>5.8701360377304071E-2</v>
      </c>
      <c r="AA94" s="1" t="s">
        <v>162</v>
      </c>
    </row>
    <row r="96" spans="1:27" x14ac:dyDescent="0.2">
      <c r="A96" s="14">
        <f>A94+1</f>
        <v>57</v>
      </c>
      <c r="C96" s="1" t="s">
        <v>133</v>
      </c>
      <c r="E96" s="7">
        <f>E92*E94</f>
        <v>699412.45417890791</v>
      </c>
      <c r="G96" s="7">
        <f>G92*G94</f>
        <v>0</v>
      </c>
      <c r="K96" s="7">
        <f>K92*K94</f>
        <v>699412.45417890791</v>
      </c>
      <c r="M96" s="10"/>
      <c r="O96" s="7">
        <f>O92*O94</f>
        <v>90645.496306794434</v>
      </c>
      <c r="P96" s="7">
        <f>P92*P94</f>
        <v>17337.271001887868</v>
      </c>
      <c r="Q96" s="7">
        <f>Q92*Q94</f>
        <v>176486.06004287061</v>
      </c>
      <c r="R96" s="7">
        <f>R92*R94</f>
        <v>1067.8011201292175</v>
      </c>
      <c r="S96" s="6"/>
      <c r="T96" s="7">
        <f>T92*T94</f>
        <v>124837.89124403489</v>
      </c>
      <c r="U96" s="7">
        <f>U92*U94</f>
        <v>206867.56383208229</v>
      </c>
      <c r="V96" s="7">
        <f>V92*V94</f>
        <v>59561.161064713189</v>
      </c>
      <c r="W96" s="7">
        <f>W92*W94</f>
        <v>18963.624763401047</v>
      </c>
      <c r="X96" s="7">
        <f>X92*X94</f>
        <v>3645.5848029943936</v>
      </c>
      <c r="Y96" s="6"/>
      <c r="Z96" s="7">
        <f>Z92*Z94</f>
        <v>0</v>
      </c>
      <c r="AA96" s="1" t="s">
        <v>162</v>
      </c>
    </row>
    <row r="97" spans="1:27" x14ac:dyDescent="0.2">
      <c r="E97" s="2"/>
      <c r="G97" s="2"/>
      <c r="K97" s="2"/>
    </row>
    <row r="98" spans="1:27" x14ac:dyDescent="0.2">
      <c r="C98" s="4" t="s">
        <v>67</v>
      </c>
    </row>
    <row r="100" spans="1:27" x14ac:dyDescent="0.2">
      <c r="A100" s="14">
        <f>A96+1</f>
        <v>58</v>
      </c>
      <c r="C100" s="1" t="s">
        <v>66</v>
      </c>
      <c r="E100" s="2">
        <v>660084.74657633237</v>
      </c>
      <c r="G100" s="2">
        <v>0</v>
      </c>
      <c r="I100" s="14"/>
      <c r="J100" s="14"/>
      <c r="K100" s="2">
        <v>660084.74657633237</v>
      </c>
      <c r="M100" s="14" t="s">
        <v>146</v>
      </c>
      <c r="N100" s="14"/>
      <c r="O100" s="6">
        <v>71500.592140392255</v>
      </c>
      <c r="P100" s="6">
        <v>13675.529322911509</v>
      </c>
      <c r="Q100" s="6">
        <v>139369.19544518142</v>
      </c>
      <c r="R100" s="6">
        <v>0</v>
      </c>
      <c r="S100" s="6"/>
      <c r="T100" s="6">
        <v>99131.303688005602</v>
      </c>
      <c r="U100" s="6">
        <v>158270.5671030712</v>
      </c>
      <c r="V100" s="6">
        <v>163104.39484024676</v>
      </c>
      <c r="W100" s="6">
        <v>15033.16403652362</v>
      </c>
      <c r="X100" s="6">
        <v>0</v>
      </c>
      <c r="Y100" s="6"/>
      <c r="Z100" s="6">
        <v>0</v>
      </c>
      <c r="AA100" s="1" t="s">
        <v>162</v>
      </c>
    </row>
    <row r="101" spans="1:27" x14ac:dyDescent="0.2">
      <c r="A101" s="14">
        <f>A100+1</f>
        <v>59</v>
      </c>
      <c r="C101" s="1" t="s">
        <v>65</v>
      </c>
      <c r="E101" s="11">
        <v>75342.795693990163</v>
      </c>
      <c r="G101" s="11">
        <v>0</v>
      </c>
      <c r="J101" s="14"/>
      <c r="K101" s="11">
        <v>75342.795693990163</v>
      </c>
      <c r="M101" s="14" t="s">
        <v>144</v>
      </c>
      <c r="N101" s="14"/>
      <c r="O101" s="6">
        <v>7948.744528278964</v>
      </c>
      <c r="P101" s="6">
        <v>1520.3131278041899</v>
      </c>
      <c r="Q101" s="6">
        <v>15493.719653822294</v>
      </c>
      <c r="R101" s="6">
        <v>3013.9373222118797</v>
      </c>
      <c r="S101" s="6"/>
      <c r="T101" s="6">
        <v>10795.613595919107</v>
      </c>
      <c r="U101" s="6">
        <v>18123.280528091185</v>
      </c>
      <c r="V101" s="6">
        <v>6395.9720397405072</v>
      </c>
      <c r="W101" s="6">
        <v>1761.3173770334633</v>
      </c>
      <c r="X101" s="6">
        <v>10289.897521088586</v>
      </c>
      <c r="Y101" s="6"/>
      <c r="Z101" s="6">
        <v>0</v>
      </c>
      <c r="AA101" s="1" t="s">
        <v>162</v>
      </c>
    </row>
    <row r="102" spans="1:27" x14ac:dyDescent="0.2">
      <c r="A102" s="14">
        <f>A101+1</f>
        <v>60</v>
      </c>
      <c r="C102" s="1" t="s">
        <v>64</v>
      </c>
      <c r="E102" s="7">
        <f>E100+E101</f>
        <v>735427.54227032256</v>
      </c>
      <c r="G102" s="7">
        <f>G100+G101</f>
        <v>0</v>
      </c>
      <c r="K102" s="7">
        <f>K100+K101</f>
        <v>735427.54227032256</v>
      </c>
      <c r="O102" s="7">
        <f>O100+O101</f>
        <v>79449.336668671225</v>
      </c>
      <c r="P102" s="7">
        <f>P100+P101</f>
        <v>15195.842450715698</v>
      </c>
      <c r="Q102" s="7">
        <f>Q100+Q101</f>
        <v>154862.91509900373</v>
      </c>
      <c r="R102" s="7">
        <f>R100+R101</f>
        <v>3013.9373222118797</v>
      </c>
      <c r="T102" s="7">
        <f>T100+T101</f>
        <v>109926.9172839247</v>
      </c>
      <c r="U102" s="7">
        <f>U100+U101</f>
        <v>176393.84763116238</v>
      </c>
      <c r="V102" s="7">
        <f>V100+V101</f>
        <v>169500.36687998727</v>
      </c>
      <c r="W102" s="7">
        <f>W100+W101</f>
        <v>16794.481413557085</v>
      </c>
      <c r="X102" s="7">
        <f>X100+X101</f>
        <v>10289.897521088586</v>
      </c>
      <c r="Z102" s="7">
        <f>Z100+Z101</f>
        <v>0</v>
      </c>
      <c r="AA102" s="1" t="s">
        <v>162</v>
      </c>
    </row>
    <row r="104" spans="1:27" x14ac:dyDescent="0.2">
      <c r="C104" s="4" t="s">
        <v>63</v>
      </c>
      <c r="E104" s="2"/>
      <c r="G104" s="2"/>
      <c r="K104" s="2"/>
    </row>
    <row r="105" spans="1:27" x14ac:dyDescent="0.2">
      <c r="E105" s="2"/>
      <c r="G105" s="2"/>
      <c r="K105" s="2"/>
    </row>
    <row r="106" spans="1:27" x14ac:dyDescent="0.2">
      <c r="A106" s="14">
        <f>A102+1</f>
        <v>61</v>
      </c>
      <c r="C106" s="1" t="s">
        <v>62</v>
      </c>
      <c r="E106" s="2">
        <v>89101.353171520663</v>
      </c>
      <c r="G106" s="2">
        <v>0</v>
      </c>
      <c r="J106" s="14"/>
      <c r="K106" s="2">
        <f>E106-G106</f>
        <v>89101.353171520663</v>
      </c>
      <c r="M106" s="14" t="s">
        <v>147</v>
      </c>
      <c r="N106" s="14"/>
      <c r="O106" s="6">
        <v>11547.744584161323</v>
      </c>
      <c r="P106" s="6">
        <v>2208.6742913136995</v>
      </c>
      <c r="Q106" s="6">
        <v>22483.366819927345</v>
      </c>
      <c r="R106" s="6">
        <v>136.0320711378719</v>
      </c>
      <c r="S106" s="6"/>
      <c r="T106" s="6">
        <v>15903.670245593523</v>
      </c>
      <c r="U106" s="6">
        <v>26353.805618708004</v>
      </c>
      <c r="V106" s="6">
        <v>7587.7688703200065</v>
      </c>
      <c r="W106" s="6">
        <v>2415.8629394720137</v>
      </c>
      <c r="X106" s="6">
        <v>464.42773088687704</v>
      </c>
      <c r="Y106" s="6"/>
      <c r="Z106" s="6">
        <v>0</v>
      </c>
      <c r="AA106" s="1" t="s">
        <v>162</v>
      </c>
    </row>
    <row r="107" spans="1:27" x14ac:dyDescent="0.2">
      <c r="A107" s="14">
        <f>A106+1</f>
        <v>62</v>
      </c>
      <c r="C107" s="1" t="s">
        <v>61</v>
      </c>
      <c r="E107" s="2">
        <v>96492.693751194718</v>
      </c>
      <c r="G107" s="2">
        <v>0</v>
      </c>
      <c r="J107" s="14"/>
      <c r="K107" s="2">
        <f>E107-G107</f>
        <v>96492.693751194718</v>
      </c>
      <c r="M107" s="14" t="s">
        <v>148</v>
      </c>
      <c r="N107" s="14"/>
      <c r="O107" s="6">
        <v>16321.23583212674</v>
      </c>
      <c r="P107" s="6">
        <v>3121.6739963515897</v>
      </c>
      <c r="Q107" s="6">
        <v>31813.407952317582</v>
      </c>
      <c r="R107" s="6">
        <v>0</v>
      </c>
      <c r="S107" s="6"/>
      <c r="T107" s="6">
        <v>26584.662616819718</v>
      </c>
      <c r="U107" s="6">
        <v>18651.713353579093</v>
      </c>
      <c r="V107" s="6">
        <v>0</v>
      </c>
      <c r="W107" s="6">
        <v>0</v>
      </c>
      <c r="X107" s="6">
        <v>0</v>
      </c>
      <c r="Y107" s="6"/>
      <c r="Z107" s="6">
        <v>0</v>
      </c>
    </row>
    <row r="108" spans="1:27" x14ac:dyDescent="0.2">
      <c r="A108" s="14">
        <f>A107+1</f>
        <v>63</v>
      </c>
      <c r="C108" s="1" t="s">
        <v>60</v>
      </c>
      <c r="E108" s="7">
        <f>E106+E107</f>
        <v>185594.04692271538</v>
      </c>
      <c r="G108" s="7">
        <f>G106+G107</f>
        <v>0</v>
      </c>
      <c r="K108" s="7">
        <f>K106+K107</f>
        <v>185594.04692271538</v>
      </c>
      <c r="O108" s="7">
        <f>O106+O107</f>
        <v>27868.980416288061</v>
      </c>
      <c r="P108" s="7">
        <f>P106+P107</f>
        <v>5330.3482876652888</v>
      </c>
      <c r="Q108" s="7">
        <f>Q106+Q107</f>
        <v>54296.774772244928</v>
      </c>
      <c r="R108" s="7">
        <f>R106+R107</f>
        <v>136.0320711378719</v>
      </c>
      <c r="T108" s="7">
        <f>T106+T107</f>
        <v>42488.332862413241</v>
      </c>
      <c r="U108" s="7">
        <f>U106+U107</f>
        <v>45005.5189722871</v>
      </c>
      <c r="V108" s="7">
        <f>V106+V107</f>
        <v>7587.7688703200065</v>
      </c>
      <c r="W108" s="7">
        <f>W106+W107</f>
        <v>2415.8629394720137</v>
      </c>
      <c r="X108" s="7">
        <f>X106+X107</f>
        <v>464.42773088687704</v>
      </c>
      <c r="Z108" s="7">
        <f>Z106+Z107</f>
        <v>0</v>
      </c>
      <c r="AA108" s="1" t="s">
        <v>162</v>
      </c>
    </row>
    <row r="110" spans="1:27" ht="15" customHeight="1" x14ac:dyDescent="0.2">
      <c r="A110" s="21" t="s">
        <v>122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7" ht="15" customHeight="1" x14ac:dyDescent="0.2">
      <c r="A111" s="21" t="s">
        <v>157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3" spans="1:27" x14ac:dyDescent="0.2">
      <c r="O113" s="20" t="s">
        <v>112</v>
      </c>
      <c r="P113" s="20"/>
      <c r="Q113" s="20"/>
      <c r="R113" s="20"/>
      <c r="T113" s="20" t="s">
        <v>111</v>
      </c>
      <c r="U113" s="20"/>
      <c r="V113" s="20"/>
      <c r="W113" s="20"/>
      <c r="X113" s="20"/>
    </row>
    <row r="114" spans="1:27" x14ac:dyDescent="0.2">
      <c r="G114" s="14" t="s">
        <v>47</v>
      </c>
      <c r="I114" s="14" t="s">
        <v>107</v>
      </c>
      <c r="K114" s="14" t="s">
        <v>110</v>
      </c>
      <c r="M114" s="14" t="s">
        <v>29</v>
      </c>
      <c r="O114" s="14"/>
      <c r="P114" s="14"/>
      <c r="Q114" s="14"/>
      <c r="R114" s="14" t="s">
        <v>57</v>
      </c>
      <c r="X114" s="14" t="s">
        <v>56</v>
      </c>
      <c r="Z114" s="14"/>
    </row>
    <row r="115" spans="1:27" x14ac:dyDescent="0.2">
      <c r="A115" s="14" t="s">
        <v>109</v>
      </c>
      <c r="E115" s="14" t="s">
        <v>108</v>
      </c>
      <c r="G115" s="14" t="s">
        <v>107</v>
      </c>
      <c r="I115" s="14" t="s">
        <v>102</v>
      </c>
      <c r="K115" s="14" t="s">
        <v>106</v>
      </c>
      <c r="M115" s="14" t="s">
        <v>105</v>
      </c>
      <c r="O115" s="14" t="s">
        <v>59</v>
      </c>
      <c r="P115" s="14" t="s">
        <v>59</v>
      </c>
      <c r="Q115" s="14" t="s">
        <v>58</v>
      </c>
      <c r="R115" s="14" t="s">
        <v>54</v>
      </c>
      <c r="S115" s="14"/>
      <c r="T115" s="14" t="s">
        <v>29</v>
      </c>
      <c r="U115" s="14" t="s">
        <v>29</v>
      </c>
      <c r="V115" s="14" t="s">
        <v>29</v>
      </c>
      <c r="W115" s="14" t="s">
        <v>29</v>
      </c>
      <c r="X115" s="14" t="s">
        <v>54</v>
      </c>
      <c r="Y115" s="14"/>
      <c r="Z115" s="14" t="s">
        <v>29</v>
      </c>
    </row>
    <row r="116" spans="1:27" x14ac:dyDescent="0.2">
      <c r="A116" s="18" t="s">
        <v>104</v>
      </c>
      <c r="C116" s="3" t="s">
        <v>113</v>
      </c>
      <c r="E116" s="18" t="s">
        <v>103</v>
      </c>
      <c r="G116" s="18" t="s">
        <v>102</v>
      </c>
      <c r="I116" s="18" t="s">
        <v>100</v>
      </c>
      <c r="J116" s="14"/>
      <c r="K116" s="18" t="s">
        <v>101</v>
      </c>
      <c r="M116" s="18" t="s">
        <v>100</v>
      </c>
      <c r="N116" s="14"/>
      <c r="O116" s="18" t="s">
        <v>99</v>
      </c>
      <c r="P116" s="18" t="s">
        <v>98</v>
      </c>
      <c r="Q116" s="18" t="s">
        <v>55</v>
      </c>
      <c r="R116" s="18" t="s">
        <v>49</v>
      </c>
      <c r="S116" s="14"/>
      <c r="T116" s="18" t="s">
        <v>53</v>
      </c>
      <c r="U116" s="18" t="s">
        <v>52</v>
      </c>
      <c r="V116" s="18" t="s">
        <v>51</v>
      </c>
      <c r="W116" s="18" t="s">
        <v>50</v>
      </c>
      <c r="X116" s="18" t="s">
        <v>49</v>
      </c>
      <c r="Y116" s="14"/>
      <c r="Z116" s="18" t="s">
        <v>48</v>
      </c>
    </row>
    <row r="117" spans="1:27" x14ac:dyDescent="0.2">
      <c r="E117" s="14" t="s">
        <v>97</v>
      </c>
      <c r="G117" s="14" t="s">
        <v>96</v>
      </c>
      <c r="I117" s="14" t="s">
        <v>95</v>
      </c>
      <c r="J117" s="14"/>
      <c r="K117" s="14" t="s">
        <v>114</v>
      </c>
      <c r="M117" s="14" t="s">
        <v>94</v>
      </c>
      <c r="N117" s="14"/>
      <c r="O117" s="14" t="s">
        <v>93</v>
      </c>
      <c r="P117" s="14" t="s">
        <v>92</v>
      </c>
      <c r="Q117" s="14" t="s">
        <v>91</v>
      </c>
      <c r="R117" s="14" t="s">
        <v>90</v>
      </c>
      <c r="S117" s="14"/>
      <c r="T117" s="14" t="s">
        <v>89</v>
      </c>
      <c r="U117" s="14" t="s">
        <v>88</v>
      </c>
      <c r="V117" s="14" t="s">
        <v>87</v>
      </c>
      <c r="W117" s="14" t="s">
        <v>86</v>
      </c>
      <c r="X117" s="14" t="s">
        <v>85</v>
      </c>
      <c r="Y117" s="14"/>
      <c r="Z117" s="14" t="s">
        <v>84</v>
      </c>
    </row>
    <row r="119" spans="1:27" x14ac:dyDescent="0.2">
      <c r="C119" s="4" t="s">
        <v>123</v>
      </c>
    </row>
    <row r="121" spans="1:27" x14ac:dyDescent="0.2">
      <c r="C121" s="1" t="s">
        <v>120</v>
      </c>
    </row>
    <row r="122" spans="1:27" x14ac:dyDescent="0.2">
      <c r="A122" s="23">
        <f>A108+1</f>
        <v>64</v>
      </c>
      <c r="C122" s="24" t="s">
        <v>46</v>
      </c>
      <c r="E122" s="2">
        <v>0</v>
      </c>
      <c r="G122" s="2">
        <v>0</v>
      </c>
      <c r="J122" s="14"/>
      <c r="K122" s="2">
        <f>E122-G122</f>
        <v>0</v>
      </c>
      <c r="N122" s="14"/>
      <c r="O122" s="6">
        <v>0</v>
      </c>
      <c r="P122" s="6">
        <v>0</v>
      </c>
      <c r="Q122" s="6">
        <v>0</v>
      </c>
      <c r="R122" s="6">
        <v>0</v>
      </c>
      <c r="S122" s="6"/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/>
      <c r="Z122" s="6">
        <v>0</v>
      </c>
    </row>
    <row r="123" spans="1:27" x14ac:dyDescent="0.2">
      <c r="A123" s="23">
        <f t="shared" ref="A123:A166" si="9">A122+1</f>
        <v>65</v>
      </c>
      <c r="C123" s="24" t="s">
        <v>45</v>
      </c>
      <c r="E123" s="2">
        <v>0</v>
      </c>
      <c r="G123" s="2">
        <v>0</v>
      </c>
      <c r="J123" s="14"/>
      <c r="K123" s="2">
        <f>E123-G123</f>
        <v>0</v>
      </c>
      <c r="N123" s="14"/>
      <c r="O123" s="6">
        <v>0</v>
      </c>
      <c r="P123" s="6">
        <v>0</v>
      </c>
      <c r="Q123" s="6">
        <v>0</v>
      </c>
      <c r="R123" s="6">
        <v>0</v>
      </c>
      <c r="S123" s="6"/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/>
      <c r="Z123" s="6">
        <v>0</v>
      </c>
    </row>
    <row r="124" spans="1:27" x14ac:dyDescent="0.2">
      <c r="A124" s="23">
        <f t="shared" si="9"/>
        <v>66</v>
      </c>
      <c r="C124" s="24" t="s">
        <v>44</v>
      </c>
      <c r="E124" s="2">
        <v>26808.799065455016</v>
      </c>
      <c r="G124" s="2">
        <v>0</v>
      </c>
      <c r="J124" s="14"/>
      <c r="K124" s="2">
        <f>E124-G124</f>
        <v>26808.799065455016</v>
      </c>
      <c r="M124" s="14" t="s">
        <v>150</v>
      </c>
      <c r="N124" s="14"/>
      <c r="O124" s="6">
        <v>0</v>
      </c>
      <c r="P124" s="6">
        <v>0</v>
      </c>
      <c r="Q124" s="6">
        <v>0</v>
      </c>
      <c r="R124" s="6">
        <v>0</v>
      </c>
      <c r="S124" s="6"/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/>
      <c r="Z124" s="6">
        <v>26808.799065455016</v>
      </c>
    </row>
    <row r="125" spans="1:27" x14ac:dyDescent="0.2">
      <c r="A125" s="23">
        <f t="shared" si="9"/>
        <v>67</v>
      </c>
      <c r="C125" s="24" t="s">
        <v>43</v>
      </c>
      <c r="E125" s="2">
        <v>2497.5353312915377</v>
      </c>
      <c r="G125" s="2">
        <v>0</v>
      </c>
      <c r="J125" s="14"/>
      <c r="K125" s="2">
        <f>E125-G125</f>
        <v>2497.5353312915377</v>
      </c>
      <c r="M125" s="14" t="s">
        <v>150</v>
      </c>
      <c r="N125" s="14"/>
      <c r="O125" s="6">
        <v>0</v>
      </c>
      <c r="P125" s="6">
        <v>0</v>
      </c>
      <c r="Q125" s="6">
        <v>0</v>
      </c>
      <c r="R125" s="6">
        <v>0</v>
      </c>
      <c r="S125" s="6"/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/>
      <c r="Z125" s="6">
        <v>2497.5353312915377</v>
      </c>
      <c r="AA125" s="1" t="s">
        <v>162</v>
      </c>
    </row>
    <row r="126" spans="1:27" x14ac:dyDescent="0.2">
      <c r="A126" s="23">
        <f t="shared" si="9"/>
        <v>68</v>
      </c>
      <c r="C126" s="24" t="s">
        <v>42</v>
      </c>
      <c r="E126" s="2">
        <v>0</v>
      </c>
      <c r="G126" s="2">
        <v>0</v>
      </c>
      <c r="J126" s="14"/>
      <c r="K126" s="2">
        <f t="shared" ref="K126:K127" si="10">E126-G126</f>
        <v>0</v>
      </c>
      <c r="N126" s="14"/>
      <c r="O126" s="6">
        <v>0</v>
      </c>
      <c r="P126" s="6">
        <v>0</v>
      </c>
      <c r="Q126" s="6">
        <v>0</v>
      </c>
      <c r="R126" s="6">
        <v>0</v>
      </c>
      <c r="S126" s="6"/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/>
      <c r="Z126" s="6">
        <v>0</v>
      </c>
    </row>
    <row r="127" spans="1:27" x14ac:dyDescent="0.2">
      <c r="A127" s="23">
        <f t="shared" si="9"/>
        <v>69</v>
      </c>
      <c r="C127" s="24" t="s">
        <v>41</v>
      </c>
      <c r="E127" s="2">
        <v>0</v>
      </c>
      <c r="G127" s="2">
        <v>0</v>
      </c>
      <c r="J127" s="14"/>
      <c r="K127" s="2">
        <f t="shared" si="10"/>
        <v>0</v>
      </c>
      <c r="N127" s="14"/>
      <c r="O127" s="6">
        <v>0</v>
      </c>
      <c r="P127" s="6">
        <v>0</v>
      </c>
      <c r="Q127" s="6">
        <v>0</v>
      </c>
      <c r="R127" s="6">
        <v>0</v>
      </c>
      <c r="S127" s="6"/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/>
      <c r="Z127" s="6">
        <v>0</v>
      </c>
    </row>
    <row r="128" spans="1:27" x14ac:dyDescent="0.2">
      <c r="A128" s="23">
        <f t="shared" si="9"/>
        <v>70</v>
      </c>
      <c r="C128" s="24" t="s">
        <v>40</v>
      </c>
      <c r="E128" s="2">
        <v>10937.610449326283</v>
      </c>
      <c r="G128" s="2">
        <v>0</v>
      </c>
      <c r="J128" s="14"/>
      <c r="K128" s="2">
        <f>E128-G128</f>
        <v>10937.610449326283</v>
      </c>
      <c r="M128" s="14" t="s">
        <v>136</v>
      </c>
      <c r="N128" s="14"/>
      <c r="O128" s="6">
        <v>10937.610449326283</v>
      </c>
      <c r="P128" s="6">
        <v>0</v>
      </c>
      <c r="Q128" s="6">
        <v>0</v>
      </c>
      <c r="R128" s="6">
        <v>0</v>
      </c>
      <c r="S128" s="6"/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/>
      <c r="Z128" s="6">
        <v>0</v>
      </c>
    </row>
    <row r="129" spans="1:27" x14ac:dyDescent="0.2">
      <c r="A129" s="23"/>
      <c r="C129" s="1" t="s">
        <v>39</v>
      </c>
      <c r="W129" s="6"/>
      <c r="X129" s="6"/>
      <c r="Y129" s="6"/>
      <c r="Z129" s="6"/>
    </row>
    <row r="130" spans="1:27" x14ac:dyDescent="0.2">
      <c r="A130" s="14">
        <f>A128+1</f>
        <v>71</v>
      </c>
      <c r="C130" s="24" t="s">
        <v>38</v>
      </c>
      <c r="E130" s="2">
        <v>0</v>
      </c>
      <c r="G130" s="2">
        <v>0</v>
      </c>
      <c r="J130" s="14"/>
      <c r="K130" s="2">
        <f>E130-G130</f>
        <v>0</v>
      </c>
      <c r="N130" s="14"/>
      <c r="O130" s="6">
        <v>0</v>
      </c>
      <c r="P130" s="6">
        <v>0</v>
      </c>
      <c r="Q130" s="6">
        <v>0</v>
      </c>
      <c r="R130" s="6">
        <v>0</v>
      </c>
      <c r="S130" s="6"/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/>
      <c r="Z130" s="6">
        <v>0</v>
      </c>
    </row>
    <row r="131" spans="1:27" x14ac:dyDescent="0.2">
      <c r="A131" s="23">
        <f t="shared" si="9"/>
        <v>72</v>
      </c>
      <c r="C131" s="24" t="s">
        <v>16</v>
      </c>
      <c r="E131" s="2">
        <v>0</v>
      </c>
      <c r="G131" s="2">
        <v>0</v>
      </c>
      <c r="J131" s="14"/>
      <c r="K131" s="2">
        <f t="shared" ref="K131:K132" si="11">E131-G131</f>
        <v>0</v>
      </c>
      <c r="N131" s="14"/>
      <c r="O131" s="6">
        <v>0</v>
      </c>
      <c r="P131" s="6">
        <v>0</v>
      </c>
      <c r="Q131" s="6">
        <v>0</v>
      </c>
      <c r="R131" s="6">
        <v>0</v>
      </c>
      <c r="S131" s="6"/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/>
      <c r="Z131" s="6">
        <v>0</v>
      </c>
    </row>
    <row r="132" spans="1:27" x14ac:dyDescent="0.2">
      <c r="A132" s="23">
        <f t="shared" si="9"/>
        <v>73</v>
      </c>
      <c r="C132" s="24" t="s">
        <v>37</v>
      </c>
      <c r="E132" s="2">
        <v>0</v>
      </c>
      <c r="G132" s="2">
        <v>0</v>
      </c>
      <c r="J132" s="14"/>
      <c r="K132" s="2">
        <f t="shared" si="11"/>
        <v>0</v>
      </c>
      <c r="N132" s="14"/>
      <c r="O132" s="6">
        <v>0</v>
      </c>
      <c r="P132" s="6">
        <v>0</v>
      </c>
      <c r="Q132" s="6">
        <v>0</v>
      </c>
      <c r="R132" s="6">
        <v>0</v>
      </c>
      <c r="S132" s="6"/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/>
      <c r="Z132" s="6">
        <v>0</v>
      </c>
    </row>
    <row r="133" spans="1:27" x14ac:dyDescent="0.2">
      <c r="A133" s="23">
        <f t="shared" si="9"/>
        <v>74</v>
      </c>
      <c r="C133" s="24" t="s">
        <v>30</v>
      </c>
      <c r="E133" s="2">
        <v>0</v>
      </c>
      <c r="G133" s="2">
        <v>0</v>
      </c>
      <c r="J133" s="14"/>
      <c r="K133" s="2">
        <f t="shared" ref="K133:K137" si="12">E133-G133</f>
        <v>0</v>
      </c>
      <c r="N133" s="14"/>
      <c r="O133" s="6">
        <v>0</v>
      </c>
      <c r="P133" s="6">
        <v>0</v>
      </c>
      <c r="Q133" s="6">
        <v>0</v>
      </c>
      <c r="R133" s="6">
        <v>0</v>
      </c>
      <c r="S133" s="6"/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/>
      <c r="Z133" s="6">
        <v>0</v>
      </c>
    </row>
    <row r="134" spans="1:27" x14ac:dyDescent="0.2">
      <c r="A134" s="23">
        <f t="shared" si="9"/>
        <v>75</v>
      </c>
      <c r="C134" s="24" t="s">
        <v>25</v>
      </c>
      <c r="E134" s="2">
        <v>0</v>
      </c>
      <c r="G134" s="2">
        <v>0</v>
      </c>
      <c r="J134" s="14"/>
      <c r="K134" s="2">
        <f t="shared" si="12"/>
        <v>0</v>
      </c>
      <c r="N134" s="14"/>
      <c r="O134" s="6">
        <v>0</v>
      </c>
      <c r="P134" s="6">
        <v>0</v>
      </c>
      <c r="Q134" s="6">
        <v>0</v>
      </c>
      <c r="R134" s="6">
        <v>0</v>
      </c>
      <c r="S134" s="6"/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/>
      <c r="Z134" s="6">
        <v>0</v>
      </c>
    </row>
    <row r="135" spans="1:27" x14ac:dyDescent="0.2">
      <c r="A135" s="23">
        <f t="shared" si="9"/>
        <v>76</v>
      </c>
      <c r="C135" s="24" t="s">
        <v>36</v>
      </c>
      <c r="E135" s="2">
        <v>0</v>
      </c>
      <c r="G135" s="2">
        <v>0</v>
      </c>
      <c r="J135" s="14"/>
      <c r="K135" s="2">
        <f t="shared" si="12"/>
        <v>0</v>
      </c>
      <c r="N135" s="14"/>
      <c r="O135" s="6">
        <v>0</v>
      </c>
      <c r="P135" s="6">
        <v>0</v>
      </c>
      <c r="Q135" s="6">
        <v>0</v>
      </c>
      <c r="R135" s="6">
        <v>0</v>
      </c>
      <c r="S135" s="6"/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/>
      <c r="Z135" s="6">
        <v>0</v>
      </c>
    </row>
    <row r="136" spans="1:27" x14ac:dyDescent="0.2">
      <c r="A136" s="23">
        <f t="shared" si="9"/>
        <v>77</v>
      </c>
      <c r="C136" s="24" t="s">
        <v>35</v>
      </c>
      <c r="E136" s="2">
        <v>0</v>
      </c>
      <c r="G136" s="2">
        <v>0</v>
      </c>
      <c r="J136" s="14"/>
      <c r="K136" s="2">
        <f t="shared" si="12"/>
        <v>0</v>
      </c>
      <c r="N136" s="14"/>
      <c r="O136" s="6">
        <v>0</v>
      </c>
      <c r="P136" s="6">
        <v>0</v>
      </c>
      <c r="Q136" s="6">
        <v>0</v>
      </c>
      <c r="R136" s="6">
        <v>0</v>
      </c>
      <c r="S136" s="6"/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/>
      <c r="Z136" s="6">
        <v>0</v>
      </c>
    </row>
    <row r="137" spans="1:27" x14ac:dyDescent="0.2">
      <c r="A137" s="23">
        <f t="shared" si="9"/>
        <v>78</v>
      </c>
      <c r="C137" s="24" t="s">
        <v>34</v>
      </c>
      <c r="E137" s="2">
        <v>0</v>
      </c>
      <c r="G137" s="2">
        <v>0</v>
      </c>
      <c r="J137" s="14"/>
      <c r="K137" s="2">
        <f t="shared" si="12"/>
        <v>0</v>
      </c>
      <c r="N137" s="14"/>
      <c r="O137" s="6">
        <v>0</v>
      </c>
      <c r="P137" s="6">
        <v>0</v>
      </c>
      <c r="Q137" s="6">
        <v>0</v>
      </c>
      <c r="R137" s="6">
        <v>0</v>
      </c>
      <c r="S137" s="6"/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/>
      <c r="Z137" s="6">
        <v>0</v>
      </c>
    </row>
    <row r="138" spans="1:27" x14ac:dyDescent="0.2">
      <c r="A138" s="23"/>
      <c r="C138" s="1" t="s">
        <v>33</v>
      </c>
      <c r="W138" s="6"/>
      <c r="X138" s="6"/>
      <c r="Y138" s="6"/>
      <c r="Z138" s="6"/>
    </row>
    <row r="139" spans="1:27" x14ac:dyDescent="0.2">
      <c r="A139" s="14">
        <f>A137+1</f>
        <v>79</v>
      </c>
      <c r="C139" s="1" t="s">
        <v>32</v>
      </c>
      <c r="E139" s="2">
        <v>0</v>
      </c>
      <c r="G139" s="2">
        <v>0</v>
      </c>
      <c r="K139" s="2">
        <v>0</v>
      </c>
      <c r="O139" s="2">
        <v>0</v>
      </c>
      <c r="P139" s="2">
        <v>0</v>
      </c>
      <c r="Q139" s="2">
        <v>0</v>
      </c>
      <c r="R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6"/>
      <c r="Z139" s="2">
        <v>0</v>
      </c>
    </row>
    <row r="140" spans="1:27" x14ac:dyDescent="0.2">
      <c r="A140" s="23">
        <f t="shared" si="9"/>
        <v>80</v>
      </c>
      <c r="C140" s="24" t="s">
        <v>31</v>
      </c>
      <c r="E140" s="2">
        <v>0</v>
      </c>
      <c r="G140" s="2">
        <v>0</v>
      </c>
      <c r="J140" s="14"/>
      <c r="K140" s="2">
        <f>E140-G140</f>
        <v>0</v>
      </c>
      <c r="N140" s="14"/>
      <c r="O140" s="6">
        <v>0</v>
      </c>
      <c r="P140" s="6">
        <v>0</v>
      </c>
      <c r="Q140" s="6">
        <v>0</v>
      </c>
      <c r="R140" s="6">
        <v>0</v>
      </c>
      <c r="S140" s="6"/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/>
      <c r="Z140" s="6">
        <v>0</v>
      </c>
    </row>
    <row r="141" spans="1:27" x14ac:dyDescent="0.2">
      <c r="A141" s="23">
        <f t="shared" si="9"/>
        <v>81</v>
      </c>
      <c r="C141" s="24" t="s">
        <v>30</v>
      </c>
      <c r="E141" s="2">
        <v>0</v>
      </c>
      <c r="G141" s="2">
        <v>0</v>
      </c>
      <c r="J141" s="14"/>
      <c r="K141" s="2">
        <f>E141-G141</f>
        <v>0</v>
      </c>
      <c r="N141" s="14"/>
      <c r="O141" s="6">
        <v>0</v>
      </c>
      <c r="P141" s="6">
        <v>0</v>
      </c>
      <c r="Q141" s="6">
        <v>0</v>
      </c>
      <c r="R141" s="6">
        <v>0</v>
      </c>
      <c r="S141" s="6"/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/>
      <c r="Z141" s="6">
        <v>0</v>
      </c>
    </row>
    <row r="142" spans="1:27" x14ac:dyDescent="0.2">
      <c r="A142" s="23">
        <f t="shared" si="9"/>
        <v>82</v>
      </c>
      <c r="C142" s="24" t="s">
        <v>25</v>
      </c>
      <c r="E142" s="2">
        <v>0</v>
      </c>
      <c r="G142" s="2">
        <v>0</v>
      </c>
      <c r="J142" s="14"/>
      <c r="K142" s="2">
        <f>E142-G142</f>
        <v>0</v>
      </c>
      <c r="N142" s="14"/>
      <c r="O142" s="6">
        <v>0</v>
      </c>
      <c r="P142" s="6">
        <v>0</v>
      </c>
      <c r="Q142" s="6">
        <v>0</v>
      </c>
      <c r="R142" s="6">
        <v>0</v>
      </c>
      <c r="S142" s="6"/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/>
      <c r="Z142" s="6">
        <v>0</v>
      </c>
    </row>
    <row r="143" spans="1:27" x14ac:dyDescent="0.2">
      <c r="A143" s="23"/>
      <c r="C143" s="1" t="s">
        <v>29</v>
      </c>
      <c r="W143" s="6"/>
      <c r="X143" s="6"/>
      <c r="Y143" s="6"/>
      <c r="Z143" s="6"/>
    </row>
    <row r="144" spans="1:27" x14ac:dyDescent="0.2">
      <c r="A144" s="14">
        <f>A142+1</f>
        <v>83</v>
      </c>
      <c r="C144" s="1" t="s">
        <v>121</v>
      </c>
      <c r="E144" s="2">
        <v>10616.772187581613</v>
      </c>
      <c r="G144" s="2">
        <v>0</v>
      </c>
      <c r="J144" s="14"/>
      <c r="K144" s="2">
        <f t="shared" ref="K144:K149" si="13">E144-G144</f>
        <v>10616.772187581613</v>
      </c>
      <c r="M144" s="14" t="s">
        <v>151</v>
      </c>
      <c r="N144" s="14"/>
      <c r="O144" s="6">
        <v>1193.9719638688459</v>
      </c>
      <c r="P144" s="6">
        <v>228.36452277992373</v>
      </c>
      <c r="Q144" s="6">
        <v>2327.294180470145</v>
      </c>
      <c r="R144" s="6">
        <v>0</v>
      </c>
      <c r="S144" s="6"/>
      <c r="T144" s="6">
        <v>1470.6534062454296</v>
      </c>
      <c r="U144" s="6">
        <v>2719.4177874114139</v>
      </c>
      <c r="V144" s="6">
        <v>2299.9543136867696</v>
      </c>
      <c r="W144" s="6">
        <v>377.11601311908538</v>
      </c>
      <c r="X144" s="6">
        <v>0</v>
      </c>
      <c r="Y144" s="6"/>
      <c r="Z144" s="6">
        <v>0</v>
      </c>
      <c r="AA144" s="1" t="s">
        <v>162</v>
      </c>
    </row>
    <row r="145" spans="1:27" x14ac:dyDescent="0.2">
      <c r="A145" s="23">
        <f t="shared" si="9"/>
        <v>84</v>
      </c>
      <c r="C145" s="24" t="s">
        <v>28</v>
      </c>
      <c r="E145" s="2">
        <v>22130.98895566666</v>
      </c>
      <c r="G145" s="2">
        <v>2479.1055581980895</v>
      </c>
      <c r="I145" s="14" t="s">
        <v>138</v>
      </c>
      <c r="J145" s="14"/>
      <c r="K145" s="2">
        <f t="shared" si="13"/>
        <v>19651.883397468569</v>
      </c>
      <c r="M145" s="14" t="s">
        <v>143</v>
      </c>
      <c r="N145" s="14"/>
      <c r="O145" s="6">
        <v>0</v>
      </c>
      <c r="P145" s="6">
        <v>0</v>
      </c>
      <c r="Q145" s="6">
        <v>0</v>
      </c>
      <c r="R145" s="6">
        <v>0</v>
      </c>
      <c r="S145" s="6"/>
      <c r="T145" s="6">
        <v>0</v>
      </c>
      <c r="U145" s="6">
        <v>0</v>
      </c>
      <c r="V145" s="6">
        <v>19651.883397468569</v>
      </c>
      <c r="W145" s="6">
        <v>2479.1055581980895</v>
      </c>
      <c r="X145" s="6">
        <v>0</v>
      </c>
      <c r="Y145" s="6"/>
      <c r="Z145" s="6">
        <v>0</v>
      </c>
    </row>
    <row r="146" spans="1:27" x14ac:dyDescent="0.2">
      <c r="A146" s="23">
        <f t="shared" si="9"/>
        <v>85</v>
      </c>
      <c r="C146" s="24" t="s">
        <v>27</v>
      </c>
      <c r="E146" s="2">
        <v>0</v>
      </c>
      <c r="G146" s="2">
        <v>0</v>
      </c>
      <c r="J146" s="14"/>
      <c r="K146" s="2">
        <f t="shared" si="13"/>
        <v>0</v>
      </c>
      <c r="M146" s="14" t="s">
        <v>143</v>
      </c>
      <c r="N146" s="14"/>
      <c r="O146" s="6">
        <v>0</v>
      </c>
      <c r="P146" s="6">
        <v>0</v>
      </c>
      <c r="Q146" s="6">
        <v>0</v>
      </c>
      <c r="R146" s="6">
        <v>0</v>
      </c>
      <c r="S146" s="6"/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/>
      <c r="Z146" s="6">
        <v>0</v>
      </c>
    </row>
    <row r="147" spans="1:27" x14ac:dyDescent="0.2">
      <c r="A147" s="23">
        <f t="shared" si="9"/>
        <v>86</v>
      </c>
      <c r="C147" s="24" t="s">
        <v>26</v>
      </c>
      <c r="E147" s="2">
        <v>59329.65715247715</v>
      </c>
      <c r="G147" s="2">
        <v>0</v>
      </c>
      <c r="J147" s="14"/>
      <c r="K147" s="2">
        <f t="shared" si="13"/>
        <v>59329.65715247715</v>
      </c>
      <c r="M147" s="14" t="s">
        <v>152</v>
      </c>
      <c r="N147" s="14"/>
      <c r="O147" s="6">
        <v>7559.1781559421015</v>
      </c>
      <c r="P147" s="6">
        <v>1445.8028868588785</v>
      </c>
      <c r="Q147" s="6">
        <v>14734.375566454733</v>
      </c>
      <c r="R147" s="6">
        <v>0</v>
      </c>
      <c r="S147" s="6"/>
      <c r="T147" s="6">
        <v>12491.672409390994</v>
      </c>
      <c r="U147" s="6">
        <v>23098.628133830447</v>
      </c>
      <c r="V147" s="6">
        <v>0</v>
      </c>
      <c r="W147" s="6">
        <v>0</v>
      </c>
      <c r="X147" s="6">
        <v>0</v>
      </c>
      <c r="Y147" s="6"/>
      <c r="Z147" s="6">
        <v>0</v>
      </c>
      <c r="AA147" s="1" t="s">
        <v>162</v>
      </c>
    </row>
    <row r="148" spans="1:27" x14ac:dyDescent="0.2">
      <c r="A148" s="23">
        <f t="shared" si="9"/>
        <v>87</v>
      </c>
      <c r="C148" s="24" t="s">
        <v>25</v>
      </c>
      <c r="E148" s="2">
        <v>8901.2312001131213</v>
      </c>
      <c r="G148" s="2">
        <v>743.14971575767004</v>
      </c>
      <c r="I148" s="14" t="s">
        <v>138</v>
      </c>
      <c r="J148" s="14"/>
      <c r="K148" s="2">
        <f t="shared" si="13"/>
        <v>8158.0814843554508</v>
      </c>
      <c r="M148" s="14" t="s">
        <v>140</v>
      </c>
      <c r="N148" s="14"/>
      <c r="O148" s="6">
        <v>2597.7279993717948</v>
      </c>
      <c r="P148" s="6">
        <v>496.85330379646194</v>
      </c>
      <c r="Q148" s="6">
        <v>5063.5001811871944</v>
      </c>
      <c r="R148" s="6">
        <v>0</v>
      </c>
      <c r="S148" s="6"/>
      <c r="T148" s="6">
        <v>0</v>
      </c>
      <c r="U148" s="6">
        <v>0</v>
      </c>
      <c r="V148" s="6">
        <v>0</v>
      </c>
      <c r="W148" s="6">
        <v>743.14971575767004</v>
      </c>
      <c r="X148" s="6">
        <v>0</v>
      </c>
      <c r="Y148" s="6"/>
      <c r="Z148" s="6">
        <v>0</v>
      </c>
    </row>
    <row r="149" spans="1:27" x14ac:dyDescent="0.2">
      <c r="A149" s="23">
        <f t="shared" si="9"/>
        <v>88</v>
      </c>
      <c r="C149" s="24" t="s">
        <v>24</v>
      </c>
      <c r="E149" s="2">
        <v>352.78073788360939</v>
      </c>
      <c r="G149" s="2">
        <v>0</v>
      </c>
      <c r="J149" s="14"/>
      <c r="K149" s="2">
        <f t="shared" si="13"/>
        <v>352.78073788360939</v>
      </c>
      <c r="M149" s="14" t="s">
        <v>152</v>
      </c>
      <c r="N149" s="14"/>
      <c r="O149" s="6">
        <v>44.947713768064041</v>
      </c>
      <c r="P149" s="6">
        <v>8.5969047141043866</v>
      </c>
      <c r="Q149" s="6">
        <v>87.612235331636285</v>
      </c>
      <c r="R149" s="6">
        <v>0</v>
      </c>
      <c r="S149" s="6"/>
      <c r="T149" s="6">
        <v>74.27687300905437</v>
      </c>
      <c r="U149" s="6">
        <v>137.34701106075033</v>
      </c>
      <c r="V149" s="6">
        <v>0</v>
      </c>
      <c r="W149" s="6">
        <v>0</v>
      </c>
      <c r="X149" s="6">
        <v>0</v>
      </c>
      <c r="Y149" s="6"/>
      <c r="Z149" s="6">
        <v>0</v>
      </c>
    </row>
    <row r="150" spans="1:27" x14ac:dyDescent="0.2">
      <c r="A150" s="23"/>
      <c r="C150" s="1" t="s">
        <v>23</v>
      </c>
      <c r="E150" s="2"/>
      <c r="G150" s="2"/>
      <c r="J150" s="14"/>
      <c r="N150" s="14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7" x14ac:dyDescent="0.2">
      <c r="A151" s="14">
        <f>A149+1</f>
        <v>89</v>
      </c>
      <c r="C151" s="24" t="s">
        <v>22</v>
      </c>
      <c r="E151" s="2">
        <v>169987.47758188492</v>
      </c>
      <c r="G151" s="2">
        <v>394.23107506524224</v>
      </c>
      <c r="I151" s="14" t="s">
        <v>149</v>
      </c>
      <c r="J151" s="14"/>
      <c r="K151" s="2">
        <f>E151-G151</f>
        <v>169593.24650681968</v>
      </c>
      <c r="M151" s="14" t="s">
        <v>145</v>
      </c>
      <c r="N151" s="14"/>
      <c r="O151" s="6">
        <v>22118.822910726154</v>
      </c>
      <c r="P151" s="6">
        <v>4230.5469402265435</v>
      </c>
      <c r="Q151" s="6">
        <v>43114.08424715513</v>
      </c>
      <c r="R151" s="6">
        <v>0</v>
      </c>
      <c r="S151" s="6"/>
      <c r="T151" s="6">
        <v>30514.190440493061</v>
      </c>
      <c r="U151" s="6">
        <v>50543.842833226954</v>
      </c>
      <c r="V151" s="6">
        <v>14447.315774390481</v>
      </c>
      <c r="W151" s="6">
        <v>4624.4433606013708</v>
      </c>
      <c r="X151" s="6">
        <v>394.23107506524224</v>
      </c>
      <c r="Y151" s="6"/>
      <c r="Z151" s="6">
        <v>0</v>
      </c>
      <c r="AA151" s="1" t="s">
        <v>162</v>
      </c>
    </row>
    <row r="152" spans="1:27" x14ac:dyDescent="0.2">
      <c r="A152" s="23"/>
      <c r="C152" s="1" t="s">
        <v>21</v>
      </c>
      <c r="W152" s="6"/>
      <c r="X152" s="6"/>
      <c r="Y152" s="6"/>
      <c r="Z152" s="6"/>
    </row>
    <row r="153" spans="1:27" x14ac:dyDescent="0.2">
      <c r="A153" s="14">
        <f>A151+1</f>
        <v>90</v>
      </c>
      <c r="C153" s="24" t="s">
        <v>20</v>
      </c>
      <c r="E153" s="2">
        <v>11615.53513385792</v>
      </c>
      <c r="G153" s="2">
        <v>0</v>
      </c>
      <c r="J153" s="14"/>
      <c r="K153" s="2">
        <f>E153-G153</f>
        <v>11615.53513385792</v>
      </c>
      <c r="M153" s="14" t="s">
        <v>149</v>
      </c>
      <c r="N153" s="14"/>
      <c r="O153" s="6">
        <v>0</v>
      </c>
      <c r="P153" s="6">
        <v>0</v>
      </c>
      <c r="Q153" s="6">
        <v>0</v>
      </c>
      <c r="R153" s="6">
        <v>0</v>
      </c>
      <c r="S153" s="6"/>
      <c r="T153" s="6">
        <v>0</v>
      </c>
      <c r="U153" s="6">
        <v>0</v>
      </c>
      <c r="V153" s="6">
        <v>0</v>
      </c>
      <c r="W153" s="6">
        <v>0</v>
      </c>
      <c r="X153" s="6">
        <v>11615.53513385792</v>
      </c>
      <c r="Y153" s="6"/>
      <c r="Z153" s="6">
        <v>0</v>
      </c>
    </row>
    <row r="154" spans="1:27" x14ac:dyDescent="0.2">
      <c r="A154" s="23">
        <f t="shared" si="9"/>
        <v>91</v>
      </c>
      <c r="C154" s="24" t="s">
        <v>19</v>
      </c>
      <c r="E154" s="2">
        <v>144347.57149315687</v>
      </c>
      <c r="G154" s="2">
        <v>0</v>
      </c>
      <c r="J154" s="14"/>
      <c r="K154" s="2">
        <f>E154-G154</f>
        <v>144347.57149315687</v>
      </c>
      <c r="M154" s="14" t="s">
        <v>153</v>
      </c>
      <c r="N154" s="14"/>
      <c r="O154" s="6">
        <v>0</v>
      </c>
      <c r="P154" s="6">
        <v>0</v>
      </c>
      <c r="Q154" s="6">
        <v>0</v>
      </c>
      <c r="R154" s="6">
        <v>144347.57149315687</v>
      </c>
      <c r="S154" s="6"/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/>
      <c r="Z154" s="6">
        <v>0</v>
      </c>
      <c r="AA154" s="1" t="s">
        <v>162</v>
      </c>
    </row>
    <row r="155" spans="1:27" x14ac:dyDescent="0.2">
      <c r="A155" s="23">
        <f t="shared" si="9"/>
        <v>92</v>
      </c>
      <c r="C155" s="24" t="s">
        <v>18</v>
      </c>
      <c r="E155" s="2">
        <v>30706.695595808786</v>
      </c>
      <c r="G155" s="2">
        <v>0</v>
      </c>
      <c r="J155" s="14"/>
      <c r="K155" s="2">
        <f>E155-G155</f>
        <v>30706.695595808786</v>
      </c>
      <c r="M155" s="14" t="s">
        <v>153</v>
      </c>
      <c r="N155" s="14"/>
      <c r="O155" s="6">
        <v>0</v>
      </c>
      <c r="P155" s="6">
        <v>0</v>
      </c>
      <c r="Q155" s="6">
        <v>0</v>
      </c>
      <c r="R155" s="6">
        <v>30706.695595808786</v>
      </c>
      <c r="S155" s="6"/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/>
      <c r="Z155" s="6">
        <v>0</v>
      </c>
    </row>
    <row r="156" spans="1:27" x14ac:dyDescent="0.2">
      <c r="A156" s="23"/>
      <c r="C156" s="1" t="s">
        <v>17</v>
      </c>
      <c r="W156" s="6"/>
      <c r="X156" s="6"/>
      <c r="Y156" s="6"/>
      <c r="Z156" s="6"/>
    </row>
    <row r="157" spans="1:27" x14ac:dyDescent="0.2">
      <c r="A157" s="14">
        <f>A155+1</f>
        <v>93</v>
      </c>
      <c r="C157" s="24" t="s">
        <v>16</v>
      </c>
      <c r="E157" s="2">
        <v>2999.0388448958947</v>
      </c>
      <c r="G157" s="2">
        <v>412.91835995474958</v>
      </c>
      <c r="I157" s="14" t="s">
        <v>149</v>
      </c>
      <c r="J157" s="14"/>
      <c r="K157" s="2">
        <f t="shared" ref="K157:K163" si="14">E157-G157</f>
        <v>2586.1204849411452</v>
      </c>
      <c r="M157" s="14" t="s">
        <v>149</v>
      </c>
      <c r="N157" s="14"/>
      <c r="O157" s="6">
        <v>0</v>
      </c>
      <c r="P157" s="6">
        <v>0</v>
      </c>
      <c r="Q157" s="6">
        <v>0</v>
      </c>
      <c r="R157" s="6">
        <v>0</v>
      </c>
      <c r="S157" s="6"/>
      <c r="T157" s="6">
        <v>0</v>
      </c>
      <c r="U157" s="6">
        <v>0</v>
      </c>
      <c r="V157" s="6">
        <v>0</v>
      </c>
      <c r="W157" s="6">
        <v>0</v>
      </c>
      <c r="X157" s="6">
        <v>2999.0388448958947</v>
      </c>
      <c r="Y157" s="6"/>
      <c r="Z157" s="6">
        <v>0</v>
      </c>
    </row>
    <row r="158" spans="1:27" x14ac:dyDescent="0.2">
      <c r="A158" s="23">
        <f t="shared" si="9"/>
        <v>94</v>
      </c>
      <c r="C158" s="24" t="s">
        <v>15</v>
      </c>
      <c r="E158" s="2">
        <v>19535.319138357758</v>
      </c>
      <c r="G158" s="2">
        <v>0</v>
      </c>
      <c r="J158" s="14"/>
      <c r="K158" s="2">
        <f t="shared" si="14"/>
        <v>19535.319138357758</v>
      </c>
      <c r="M158" s="14" t="s">
        <v>149</v>
      </c>
      <c r="N158" s="14"/>
      <c r="O158" s="6">
        <v>0</v>
      </c>
      <c r="P158" s="6">
        <v>0</v>
      </c>
      <c r="Q158" s="6">
        <v>0</v>
      </c>
      <c r="R158" s="6">
        <v>0</v>
      </c>
      <c r="S158" s="6"/>
      <c r="T158" s="6">
        <v>0</v>
      </c>
      <c r="U158" s="6">
        <v>0</v>
      </c>
      <c r="V158" s="6">
        <v>0</v>
      </c>
      <c r="W158" s="6">
        <v>0</v>
      </c>
      <c r="X158" s="6">
        <v>19535.319138357758</v>
      </c>
      <c r="Y158" s="6"/>
      <c r="Z158" s="6">
        <v>0</v>
      </c>
    </row>
    <row r="159" spans="1:27" x14ac:dyDescent="0.2">
      <c r="A159" s="23">
        <f t="shared" si="9"/>
        <v>95</v>
      </c>
      <c r="C159" s="24" t="s">
        <v>14</v>
      </c>
      <c r="E159" s="2">
        <v>23437.232127810334</v>
      </c>
      <c r="G159" s="2">
        <v>0</v>
      </c>
      <c r="J159" s="14"/>
      <c r="K159" s="2">
        <f t="shared" si="14"/>
        <v>23437.232127810334</v>
      </c>
      <c r="M159" s="14" t="s">
        <v>149</v>
      </c>
      <c r="N159" s="14"/>
      <c r="O159" s="6">
        <v>0</v>
      </c>
      <c r="P159" s="6">
        <v>0</v>
      </c>
      <c r="Q159" s="6">
        <v>0</v>
      </c>
      <c r="R159" s="6">
        <v>0</v>
      </c>
      <c r="S159" s="6"/>
      <c r="T159" s="6">
        <v>0</v>
      </c>
      <c r="U159" s="6">
        <v>0</v>
      </c>
      <c r="V159" s="6">
        <v>0</v>
      </c>
      <c r="W159" s="6">
        <v>0</v>
      </c>
      <c r="X159" s="6">
        <v>23437.232127810334</v>
      </c>
      <c r="Y159" s="6"/>
      <c r="Z159" s="6">
        <v>0</v>
      </c>
    </row>
    <row r="160" spans="1:27" x14ac:dyDescent="0.2">
      <c r="A160" s="23">
        <f t="shared" si="9"/>
        <v>96</v>
      </c>
      <c r="C160" s="24" t="s">
        <v>13</v>
      </c>
      <c r="E160" s="2">
        <v>47499.389818864729</v>
      </c>
      <c r="G160" s="2">
        <v>0</v>
      </c>
      <c r="J160" s="14"/>
      <c r="K160" s="2">
        <f t="shared" si="14"/>
        <v>47499.389818864729</v>
      </c>
      <c r="M160" s="14" t="s">
        <v>149</v>
      </c>
      <c r="N160" s="14"/>
      <c r="O160" s="6">
        <v>0</v>
      </c>
      <c r="P160" s="6">
        <v>0</v>
      </c>
      <c r="Q160" s="6">
        <v>0</v>
      </c>
      <c r="R160" s="6">
        <v>0</v>
      </c>
      <c r="S160" s="6"/>
      <c r="T160" s="6">
        <v>0</v>
      </c>
      <c r="U160" s="6">
        <v>0</v>
      </c>
      <c r="V160" s="6">
        <v>0</v>
      </c>
      <c r="W160" s="6">
        <v>0</v>
      </c>
      <c r="X160" s="6">
        <v>47499.389818864729</v>
      </c>
      <c r="Y160" s="6"/>
      <c r="Z160" s="6">
        <v>0</v>
      </c>
    </row>
    <row r="161" spans="1:27" x14ac:dyDescent="0.2">
      <c r="A161" s="23">
        <f t="shared" si="9"/>
        <v>97</v>
      </c>
      <c r="C161" s="24" t="s">
        <v>12</v>
      </c>
      <c r="E161" s="2">
        <v>3006.3131315267215</v>
      </c>
      <c r="G161" s="2">
        <v>0</v>
      </c>
      <c r="J161" s="14"/>
      <c r="K161" s="2">
        <f t="shared" si="14"/>
        <v>3006.3131315267215</v>
      </c>
      <c r="M161" s="14" t="s">
        <v>149</v>
      </c>
      <c r="N161" s="14"/>
      <c r="O161" s="6">
        <v>0</v>
      </c>
      <c r="P161" s="6">
        <v>0</v>
      </c>
      <c r="Q161" s="6">
        <v>0</v>
      </c>
      <c r="R161" s="6">
        <v>0</v>
      </c>
      <c r="S161" s="6"/>
      <c r="T161" s="6">
        <v>0</v>
      </c>
      <c r="U161" s="6">
        <v>0</v>
      </c>
      <c r="V161" s="6">
        <v>0</v>
      </c>
      <c r="W161" s="6">
        <v>0</v>
      </c>
      <c r="X161" s="6">
        <v>3006.3131315267215</v>
      </c>
      <c r="Y161" s="6"/>
      <c r="Z161" s="6">
        <v>0</v>
      </c>
    </row>
    <row r="162" spans="1:27" x14ac:dyDescent="0.2">
      <c r="A162" s="23">
        <f t="shared" si="9"/>
        <v>98</v>
      </c>
      <c r="C162" s="24" t="s">
        <v>11</v>
      </c>
      <c r="E162" s="2">
        <v>6258.7532042938401</v>
      </c>
      <c r="G162" s="2">
        <v>0</v>
      </c>
      <c r="J162" s="14"/>
      <c r="K162" s="2">
        <f t="shared" si="14"/>
        <v>6258.7532042938401</v>
      </c>
      <c r="M162" s="14" t="s">
        <v>149</v>
      </c>
      <c r="N162" s="14"/>
      <c r="O162" s="6">
        <v>0</v>
      </c>
      <c r="P162" s="6">
        <v>0</v>
      </c>
      <c r="Q162" s="6">
        <v>0</v>
      </c>
      <c r="R162" s="6">
        <v>0</v>
      </c>
      <c r="S162" s="6"/>
      <c r="T162" s="6">
        <v>0</v>
      </c>
      <c r="U162" s="6">
        <v>0</v>
      </c>
      <c r="V162" s="6">
        <v>0</v>
      </c>
      <c r="W162" s="6">
        <v>0</v>
      </c>
      <c r="X162" s="6">
        <v>6258.7532042938401</v>
      </c>
      <c r="Y162" s="6"/>
      <c r="Z162" s="6">
        <v>0</v>
      </c>
    </row>
    <row r="163" spans="1:27" x14ac:dyDescent="0.2">
      <c r="A163" s="23">
        <f t="shared" si="9"/>
        <v>99</v>
      </c>
      <c r="C163" s="24" t="s">
        <v>10</v>
      </c>
      <c r="E163" s="2">
        <v>11814.781536038916</v>
      </c>
      <c r="G163" s="2">
        <v>0</v>
      </c>
      <c r="J163" s="14"/>
      <c r="K163" s="2">
        <f t="shared" si="14"/>
        <v>11814.781536038916</v>
      </c>
      <c r="M163" s="14" t="s">
        <v>149</v>
      </c>
      <c r="N163" s="14"/>
      <c r="O163" s="6">
        <v>0</v>
      </c>
      <c r="P163" s="6">
        <v>0</v>
      </c>
      <c r="Q163" s="6">
        <v>0</v>
      </c>
      <c r="R163" s="6">
        <v>0</v>
      </c>
      <c r="S163" s="6"/>
      <c r="T163" s="6">
        <v>0</v>
      </c>
      <c r="U163" s="6">
        <v>0</v>
      </c>
      <c r="V163" s="6">
        <v>0</v>
      </c>
      <c r="W163" s="6">
        <v>0</v>
      </c>
      <c r="X163" s="6">
        <v>11814.781536038916</v>
      </c>
      <c r="Y163" s="6"/>
      <c r="Z163" s="6">
        <v>0</v>
      </c>
    </row>
    <row r="164" spans="1:27" x14ac:dyDescent="0.2">
      <c r="A164" s="23"/>
      <c r="C164" s="1" t="s">
        <v>9</v>
      </c>
      <c r="P164" s="6">
        <v>0</v>
      </c>
      <c r="W164" s="6">
        <v>0</v>
      </c>
      <c r="X164" s="6"/>
      <c r="Y164" s="6"/>
      <c r="Z164" s="6"/>
    </row>
    <row r="165" spans="1:27" x14ac:dyDescent="0.2">
      <c r="A165" s="14">
        <f>A163+1</f>
        <v>100</v>
      </c>
      <c r="C165" s="24" t="s">
        <v>8</v>
      </c>
      <c r="E165" s="2">
        <v>151282.90897396818</v>
      </c>
      <c r="G165" s="2">
        <v>427.13051271001717</v>
      </c>
      <c r="I165" s="14" t="s">
        <v>149</v>
      </c>
      <c r="J165" s="14"/>
      <c r="K165" s="2">
        <f>E165-G165</f>
        <v>150855.77846125816</v>
      </c>
      <c r="M165" s="14" t="s">
        <v>154</v>
      </c>
      <c r="N165" s="14"/>
      <c r="O165" s="6">
        <v>13012.955453157772</v>
      </c>
      <c r="P165" s="6">
        <v>2488.9172040418302</v>
      </c>
      <c r="Q165" s="6">
        <v>25364.896675394662</v>
      </c>
      <c r="R165" s="6">
        <v>15489.851180056841</v>
      </c>
      <c r="S165" s="6"/>
      <c r="T165" s="6">
        <v>17028.912448798474</v>
      </c>
      <c r="U165" s="6">
        <v>29201.412857057363</v>
      </c>
      <c r="V165" s="6">
        <v>12447.270675475878</v>
      </c>
      <c r="W165" s="6">
        <v>3028.1955350320186</v>
      </c>
      <c r="X165" s="6">
        <v>33220.496944953469</v>
      </c>
      <c r="Y165" s="6"/>
      <c r="Z165" s="6">
        <v>0</v>
      </c>
      <c r="AA165" s="1" t="s">
        <v>162</v>
      </c>
    </row>
    <row r="166" spans="1:27" x14ac:dyDescent="0.2">
      <c r="A166" s="23">
        <f t="shared" si="9"/>
        <v>101</v>
      </c>
      <c r="C166" s="24" t="s">
        <v>7</v>
      </c>
      <c r="E166" s="16">
        <v>185521.51456395962</v>
      </c>
      <c r="F166" s="15"/>
      <c r="G166" s="16">
        <v>1107.36012997326</v>
      </c>
      <c r="H166" s="15"/>
      <c r="I166" s="17" t="s">
        <v>149</v>
      </c>
      <c r="J166" s="17"/>
      <c r="K166" s="16">
        <f>E166-G166</f>
        <v>184414.15443398635</v>
      </c>
      <c r="L166" s="15"/>
      <c r="M166" s="17" t="s">
        <v>155</v>
      </c>
      <c r="N166" s="17"/>
      <c r="O166" s="9">
        <v>15115.293253374935</v>
      </c>
      <c r="P166" s="9">
        <v>2891.0199191785532</v>
      </c>
      <c r="Q166" s="9">
        <v>29462.780608928351</v>
      </c>
      <c r="R166" s="9">
        <v>15007.743550611722</v>
      </c>
      <c r="S166" s="9"/>
      <c r="T166" s="9">
        <v>20005.227527497063</v>
      </c>
      <c r="U166" s="9">
        <v>34338.675471947769</v>
      </c>
      <c r="V166" s="9">
        <v>15868.601840083786</v>
      </c>
      <c r="W166" s="9">
        <v>3655.4092250717299</v>
      </c>
      <c r="X166" s="9">
        <v>49176.763167265533</v>
      </c>
      <c r="Y166" s="9"/>
      <c r="Z166" s="9">
        <v>0</v>
      </c>
      <c r="AA166" s="1" t="s">
        <v>162</v>
      </c>
    </row>
    <row r="167" spans="1:27" x14ac:dyDescent="0.2">
      <c r="E167" s="15"/>
      <c r="G167" s="15"/>
      <c r="K167" s="15"/>
    </row>
    <row r="168" spans="1:27" x14ac:dyDescent="0.2">
      <c r="A168" s="14">
        <f>A166+1</f>
        <v>102</v>
      </c>
      <c r="C168" s="1" t="s">
        <v>158</v>
      </c>
      <c r="E168" s="8">
        <f>SUM(E121:E166)</f>
        <v>949587.90622421936</v>
      </c>
      <c r="G168" s="8">
        <f>SUM(G121:G166)</f>
        <v>5563.8953516590282</v>
      </c>
      <c r="K168" s="8">
        <f>SUM(K121:K166)</f>
        <v>944024.01087256055</v>
      </c>
      <c r="O168" s="8">
        <f>SUM(O121:O166)</f>
        <v>72580.507899535951</v>
      </c>
      <c r="P168" s="8">
        <f>SUM(P121:P166)</f>
        <v>11790.101681596298</v>
      </c>
      <c r="Q168" s="8">
        <f>SUM(Q121:Q166)</f>
        <v>120154.54369492186</v>
      </c>
      <c r="R168" s="8">
        <f>SUM(R121:R166)</f>
        <v>205551.86181963421</v>
      </c>
      <c r="T168" s="8">
        <f>SUM(T121:T166)</f>
        <v>81584.933105434073</v>
      </c>
      <c r="U168" s="8">
        <f>SUM(U121:U166)</f>
        <v>140039.32409453471</v>
      </c>
      <c r="V168" s="8">
        <f>SUM(V121:V166)</f>
        <v>64715.026001105478</v>
      </c>
      <c r="W168" s="8">
        <f>SUM(W121:W166)</f>
        <v>14907.419407779964</v>
      </c>
      <c r="X168" s="8">
        <f>SUM(X121:X166)</f>
        <v>208957.85412293038</v>
      </c>
      <c r="Z168" s="8">
        <f>SUM(Z121:Z166)</f>
        <v>29306.334396746555</v>
      </c>
      <c r="AA168" s="1" t="s">
        <v>162</v>
      </c>
    </row>
    <row r="170" spans="1:27" ht="13.5" thickBot="1" x14ac:dyDescent="0.25">
      <c r="A170" s="14">
        <f>A168+1</f>
        <v>103</v>
      </c>
      <c r="C170" s="1" t="s">
        <v>159</v>
      </c>
      <c r="E170" s="12">
        <f>E168+E102+E107+E106+E96</f>
        <v>2570021.9495961652</v>
      </c>
      <c r="G170" s="12">
        <f>G168+G102+G107+G106+G96</f>
        <v>5563.8953516590282</v>
      </c>
      <c r="K170" s="12">
        <f>K168+K102+K107+K106+K96</f>
        <v>2564458.0542445062</v>
      </c>
      <c r="O170" s="12">
        <f>O168+O102+O107+O106+O96</f>
        <v>270544.32129128964</v>
      </c>
      <c r="P170" s="12">
        <f>P168+P102+P107+P106+P96</f>
        <v>49653.563421865154</v>
      </c>
      <c r="Q170" s="12">
        <f>Q168+Q102+Q107+Q106+Q96</f>
        <v>505800.29360904114</v>
      </c>
      <c r="R170" s="12">
        <f>R168+R102+R107+R106+R96</f>
        <v>209769.63233311317</v>
      </c>
      <c r="T170" s="12">
        <f>T168+T102+T107+T106+T96</f>
        <v>358838.07449580694</v>
      </c>
      <c r="U170" s="12">
        <f>U168+U102+U107+U106+U96</f>
        <v>568306.25453006651</v>
      </c>
      <c r="V170" s="12">
        <f>V168+V102+V107+V106+V96</f>
        <v>301364.32281612593</v>
      </c>
      <c r="W170" s="12">
        <f>W168+W102+W107+W106+W96</f>
        <v>53081.38852421011</v>
      </c>
      <c r="X170" s="12">
        <f>X168+X102+X107+X106+X96</f>
        <v>223357.76417790024</v>
      </c>
      <c r="Z170" s="12">
        <f>Z168+Z102+Z107+Z106+Z96</f>
        <v>29306.334396746555</v>
      </c>
      <c r="AA170" s="1" t="s">
        <v>162</v>
      </c>
    </row>
    <row r="171" spans="1:27" ht="13.5" thickTop="1" x14ac:dyDescent="0.2">
      <c r="E171" s="2"/>
      <c r="G171" s="2"/>
      <c r="K171" s="2"/>
    </row>
    <row r="172" spans="1:27" ht="15" customHeight="1" x14ac:dyDescent="0.2">
      <c r="A172" s="21" t="s">
        <v>122</v>
      </c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7" ht="15" customHeight="1" x14ac:dyDescent="0.2">
      <c r="A173" s="21" t="s">
        <v>157</v>
      </c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5" spans="1:27" x14ac:dyDescent="0.2">
      <c r="O175" s="20" t="s">
        <v>112</v>
      </c>
      <c r="P175" s="20"/>
      <c r="Q175" s="20"/>
      <c r="R175" s="20"/>
      <c r="T175" s="20" t="s">
        <v>111</v>
      </c>
      <c r="U175" s="20"/>
      <c r="V175" s="20"/>
      <c r="W175" s="20"/>
      <c r="X175" s="20"/>
    </row>
    <row r="176" spans="1:27" x14ac:dyDescent="0.2">
      <c r="G176" s="14" t="s">
        <v>47</v>
      </c>
      <c r="I176" s="14" t="s">
        <v>107</v>
      </c>
      <c r="K176" s="14" t="s">
        <v>110</v>
      </c>
      <c r="M176" s="14" t="s">
        <v>29</v>
      </c>
      <c r="O176" s="14"/>
      <c r="P176" s="14"/>
      <c r="Q176" s="14"/>
      <c r="R176" s="14" t="s">
        <v>57</v>
      </c>
      <c r="X176" s="14" t="s">
        <v>56</v>
      </c>
      <c r="Z176" s="14"/>
    </row>
    <row r="177" spans="1:27" x14ac:dyDescent="0.2">
      <c r="A177" s="14" t="s">
        <v>109</v>
      </c>
      <c r="E177" s="14" t="s">
        <v>108</v>
      </c>
      <c r="G177" s="14" t="s">
        <v>107</v>
      </c>
      <c r="I177" s="14" t="s">
        <v>102</v>
      </c>
      <c r="K177" s="14" t="s">
        <v>106</v>
      </c>
      <c r="M177" s="14" t="s">
        <v>105</v>
      </c>
      <c r="O177" s="14" t="s">
        <v>59</v>
      </c>
      <c r="P177" s="14" t="s">
        <v>59</v>
      </c>
      <c r="Q177" s="14" t="s">
        <v>58</v>
      </c>
      <c r="R177" s="14" t="s">
        <v>54</v>
      </c>
      <c r="S177" s="14"/>
      <c r="T177" s="14" t="s">
        <v>29</v>
      </c>
      <c r="U177" s="14" t="s">
        <v>29</v>
      </c>
      <c r="V177" s="14" t="s">
        <v>29</v>
      </c>
      <c r="W177" s="14" t="s">
        <v>29</v>
      </c>
      <c r="X177" s="14" t="s">
        <v>54</v>
      </c>
      <c r="Y177" s="14"/>
      <c r="Z177" s="14" t="s">
        <v>29</v>
      </c>
    </row>
    <row r="178" spans="1:27" x14ac:dyDescent="0.2">
      <c r="A178" s="18" t="s">
        <v>104</v>
      </c>
      <c r="C178" s="3" t="s">
        <v>113</v>
      </c>
      <c r="E178" s="18" t="s">
        <v>103</v>
      </c>
      <c r="G178" s="18" t="s">
        <v>102</v>
      </c>
      <c r="I178" s="18" t="s">
        <v>100</v>
      </c>
      <c r="J178" s="14"/>
      <c r="K178" s="18" t="s">
        <v>101</v>
      </c>
      <c r="M178" s="18" t="s">
        <v>100</v>
      </c>
      <c r="N178" s="14"/>
      <c r="O178" s="18" t="s">
        <v>99</v>
      </c>
      <c r="P178" s="18" t="s">
        <v>98</v>
      </c>
      <c r="Q178" s="18" t="s">
        <v>55</v>
      </c>
      <c r="R178" s="18" t="s">
        <v>49</v>
      </c>
      <c r="S178" s="14"/>
      <c r="T178" s="18" t="s">
        <v>53</v>
      </c>
      <c r="U178" s="18" t="s">
        <v>52</v>
      </c>
      <c r="V178" s="18" t="s">
        <v>51</v>
      </c>
      <c r="W178" s="18" t="s">
        <v>50</v>
      </c>
      <c r="X178" s="18" t="s">
        <v>49</v>
      </c>
      <c r="Y178" s="14"/>
      <c r="Z178" s="18" t="s">
        <v>48</v>
      </c>
    </row>
    <row r="179" spans="1:27" x14ac:dyDescent="0.2">
      <c r="E179" s="14" t="s">
        <v>97</v>
      </c>
      <c r="G179" s="14" t="s">
        <v>96</v>
      </c>
      <c r="I179" s="14" t="s">
        <v>95</v>
      </c>
      <c r="J179" s="14"/>
      <c r="K179" s="14" t="s">
        <v>114</v>
      </c>
      <c r="M179" s="14" t="s">
        <v>94</v>
      </c>
      <c r="N179" s="14"/>
      <c r="O179" s="14" t="s">
        <v>93</v>
      </c>
      <c r="P179" s="14" t="s">
        <v>92</v>
      </c>
      <c r="Q179" s="14" t="s">
        <v>91</v>
      </c>
      <c r="R179" s="14" t="s">
        <v>90</v>
      </c>
      <c r="S179" s="14"/>
      <c r="T179" s="14" t="s">
        <v>89</v>
      </c>
      <c r="U179" s="14" t="s">
        <v>88</v>
      </c>
      <c r="V179" s="14" t="s">
        <v>87</v>
      </c>
      <c r="W179" s="14" t="s">
        <v>86</v>
      </c>
      <c r="X179" s="14" t="s">
        <v>85</v>
      </c>
      <c r="Y179" s="14"/>
      <c r="Z179" s="14" t="s">
        <v>84</v>
      </c>
    </row>
    <row r="180" spans="1:27" x14ac:dyDescent="0.2">
      <c r="E180" s="14"/>
      <c r="G180" s="14"/>
      <c r="I180" s="14"/>
      <c r="J180" s="14"/>
      <c r="K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7" x14ac:dyDescent="0.2">
      <c r="C181" s="4" t="s">
        <v>6</v>
      </c>
      <c r="E181" s="2"/>
      <c r="G181" s="2"/>
      <c r="J181" s="14"/>
      <c r="K181" s="2"/>
      <c r="N181" s="14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7" x14ac:dyDescent="0.2">
      <c r="C182" s="4"/>
      <c r="E182" s="2"/>
      <c r="G182" s="2"/>
      <c r="J182" s="14"/>
      <c r="K182" s="2"/>
      <c r="N182" s="14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7" x14ac:dyDescent="0.2">
      <c r="A183" s="14">
        <f>A170+1</f>
        <v>104</v>
      </c>
      <c r="C183" s="1" t="s">
        <v>5</v>
      </c>
      <c r="E183" s="2">
        <v>0</v>
      </c>
      <c r="G183" s="2">
        <v>0</v>
      </c>
      <c r="J183" s="14"/>
      <c r="K183" s="2">
        <f t="shared" ref="K183:K189" si="15">E183-G183</f>
        <v>0</v>
      </c>
      <c r="N183" s="14"/>
      <c r="O183" s="6">
        <v>0</v>
      </c>
      <c r="P183" s="6">
        <v>0</v>
      </c>
      <c r="Q183" s="6">
        <v>0</v>
      </c>
      <c r="R183" s="6">
        <v>0</v>
      </c>
      <c r="S183" s="6"/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/>
      <c r="Z183" s="6">
        <v>0</v>
      </c>
    </row>
    <row r="184" spans="1:27" x14ac:dyDescent="0.2">
      <c r="A184" s="14">
        <f t="shared" ref="A184:A189" si="16">A183+1</f>
        <v>105</v>
      </c>
      <c r="C184" s="1" t="s">
        <v>4</v>
      </c>
      <c r="E184" s="2">
        <v>0</v>
      </c>
      <c r="G184" s="2">
        <v>0</v>
      </c>
      <c r="I184" s="14"/>
      <c r="J184" s="14"/>
      <c r="K184" s="2">
        <f t="shared" si="15"/>
        <v>0</v>
      </c>
      <c r="N184" s="14"/>
      <c r="O184" s="6">
        <v>0</v>
      </c>
      <c r="P184" s="6">
        <v>0</v>
      </c>
      <c r="Q184" s="6">
        <v>0</v>
      </c>
      <c r="R184" s="6">
        <v>0</v>
      </c>
      <c r="S184" s="6"/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/>
      <c r="Z184" s="6">
        <v>0</v>
      </c>
    </row>
    <row r="185" spans="1:27" x14ac:dyDescent="0.2">
      <c r="A185" s="14">
        <f t="shared" si="16"/>
        <v>106</v>
      </c>
      <c r="C185" s="1" t="s">
        <v>3</v>
      </c>
      <c r="E185" s="2">
        <v>0</v>
      </c>
      <c r="G185" s="2">
        <v>0</v>
      </c>
      <c r="I185" s="14"/>
      <c r="J185" s="14"/>
      <c r="K185" s="2">
        <f t="shared" si="15"/>
        <v>0</v>
      </c>
      <c r="N185" s="14"/>
      <c r="O185" s="6">
        <v>0</v>
      </c>
      <c r="P185" s="6">
        <v>0</v>
      </c>
      <c r="Q185" s="6">
        <v>0</v>
      </c>
      <c r="R185" s="6">
        <v>0</v>
      </c>
      <c r="S185" s="6"/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/>
      <c r="Z185" s="6">
        <v>0</v>
      </c>
    </row>
    <row r="186" spans="1:27" x14ac:dyDescent="0.2">
      <c r="A186" s="14">
        <f t="shared" si="16"/>
        <v>107</v>
      </c>
      <c r="C186" s="1" t="s">
        <v>2</v>
      </c>
      <c r="E186" s="2">
        <v>26870.623617239937</v>
      </c>
      <c r="G186" s="2">
        <v>0</v>
      </c>
      <c r="I186" s="14"/>
      <c r="J186" s="14"/>
      <c r="K186" s="2">
        <f t="shared" si="15"/>
        <v>26870.623617239937</v>
      </c>
      <c r="M186" s="14" t="s">
        <v>149</v>
      </c>
      <c r="N186" s="14"/>
      <c r="O186" s="6">
        <v>0</v>
      </c>
      <c r="P186" s="6">
        <v>0</v>
      </c>
      <c r="Q186" s="6">
        <v>0</v>
      </c>
      <c r="R186" s="6">
        <v>0</v>
      </c>
      <c r="S186" s="6"/>
      <c r="T186" s="6">
        <v>0</v>
      </c>
      <c r="U186" s="6">
        <v>0</v>
      </c>
      <c r="V186" s="6">
        <v>0</v>
      </c>
      <c r="W186" s="6">
        <v>0</v>
      </c>
      <c r="X186" s="6">
        <v>26870.623617239937</v>
      </c>
      <c r="Y186" s="6"/>
      <c r="Z186" s="6">
        <v>0</v>
      </c>
    </row>
    <row r="187" spans="1:27" x14ac:dyDescent="0.2">
      <c r="A187" s="14">
        <f t="shared" si="16"/>
        <v>108</v>
      </c>
      <c r="C187" s="1" t="s">
        <v>1</v>
      </c>
      <c r="E187" s="2">
        <v>14283.139384300001</v>
      </c>
      <c r="G187" s="2">
        <v>0</v>
      </c>
      <c r="I187" s="14"/>
      <c r="J187" s="14"/>
      <c r="K187" s="2">
        <f t="shared" si="15"/>
        <v>14283.139384300001</v>
      </c>
      <c r="M187" s="14" t="s">
        <v>149</v>
      </c>
      <c r="N187" s="14"/>
      <c r="O187" s="6">
        <v>0</v>
      </c>
      <c r="P187" s="6">
        <v>0</v>
      </c>
      <c r="Q187" s="6">
        <v>0</v>
      </c>
      <c r="R187" s="6">
        <v>0</v>
      </c>
      <c r="S187" s="6"/>
      <c r="T187" s="6">
        <v>0</v>
      </c>
      <c r="U187" s="6">
        <v>0</v>
      </c>
      <c r="V187" s="6">
        <v>0</v>
      </c>
      <c r="W187" s="6">
        <v>0</v>
      </c>
      <c r="X187" s="6">
        <v>14283.139384300001</v>
      </c>
      <c r="Y187" s="6"/>
      <c r="Z187" s="6">
        <v>0</v>
      </c>
    </row>
    <row r="188" spans="1:27" x14ac:dyDescent="0.2">
      <c r="A188" s="14">
        <f t="shared" si="16"/>
        <v>109</v>
      </c>
      <c r="C188" s="1" t="s">
        <v>0</v>
      </c>
      <c r="E188" s="2">
        <v>17761.652743977927</v>
      </c>
      <c r="G188" s="2">
        <v>0</v>
      </c>
      <c r="I188" s="14"/>
      <c r="J188" s="14"/>
      <c r="K188" s="2">
        <f t="shared" si="15"/>
        <v>17761.652743977927</v>
      </c>
      <c r="M188" s="14" t="s">
        <v>149</v>
      </c>
      <c r="N188" s="14"/>
      <c r="O188" s="6">
        <v>0</v>
      </c>
      <c r="P188" s="6">
        <v>0</v>
      </c>
      <c r="Q188" s="6">
        <v>0</v>
      </c>
      <c r="R188" s="6">
        <v>0</v>
      </c>
      <c r="S188" s="6"/>
      <c r="T188" s="6">
        <v>0</v>
      </c>
      <c r="U188" s="6">
        <v>0</v>
      </c>
      <c r="V188" s="6">
        <v>0</v>
      </c>
      <c r="W188" s="6">
        <v>0</v>
      </c>
      <c r="X188" s="6">
        <v>17761.652743977927</v>
      </c>
      <c r="Y188" s="6"/>
      <c r="Z188" s="6">
        <v>0</v>
      </c>
    </row>
    <row r="189" spans="1:27" x14ac:dyDescent="0.2">
      <c r="A189" s="14">
        <f t="shared" si="16"/>
        <v>110</v>
      </c>
      <c r="C189" s="1" t="s">
        <v>135</v>
      </c>
      <c r="E189" s="2">
        <v>6017.1693334783249</v>
      </c>
      <c r="G189" s="2">
        <v>3019.5891666666666</v>
      </c>
      <c r="I189" s="14" t="s">
        <v>138</v>
      </c>
      <c r="J189" s="14"/>
      <c r="K189" s="2">
        <f t="shared" si="15"/>
        <v>2997.5801668116583</v>
      </c>
      <c r="M189" s="14" t="s">
        <v>156</v>
      </c>
      <c r="N189" s="14"/>
      <c r="O189" s="6">
        <v>0</v>
      </c>
      <c r="P189" s="6">
        <v>0</v>
      </c>
      <c r="Q189" s="6">
        <v>848.26291139099851</v>
      </c>
      <c r="R189" s="6">
        <v>0</v>
      </c>
      <c r="S189" s="6"/>
      <c r="T189" s="6">
        <v>601.79686258749189</v>
      </c>
      <c r="U189" s="6">
        <v>953.08983430920466</v>
      </c>
      <c r="V189" s="6">
        <v>505.40931093048738</v>
      </c>
      <c r="W189" s="6">
        <v>3108.6104142601425</v>
      </c>
      <c r="X189" s="6">
        <v>0</v>
      </c>
      <c r="Y189" s="6"/>
      <c r="Z189" s="6">
        <v>0</v>
      </c>
      <c r="AA189" s="1" t="s">
        <v>162</v>
      </c>
    </row>
    <row r="190" spans="1:27" x14ac:dyDescent="0.2">
      <c r="W190" s="6"/>
      <c r="X190" s="6"/>
      <c r="Y190" s="6"/>
      <c r="Z190" s="6"/>
    </row>
    <row r="191" spans="1:27" x14ac:dyDescent="0.2">
      <c r="A191" s="14">
        <f>A189+1</f>
        <v>111</v>
      </c>
      <c r="C191" s="1" t="s">
        <v>160</v>
      </c>
      <c r="E191" s="7">
        <f>SUM(E183:E189)</f>
        <v>64932.585078996191</v>
      </c>
      <c r="G191" s="7">
        <f>SUM(G183:G189)</f>
        <v>3019.5891666666666</v>
      </c>
      <c r="I191" s="14"/>
      <c r="K191" s="7">
        <f>SUM(K183:K189)</f>
        <v>61912.995912329527</v>
      </c>
      <c r="O191" s="7">
        <f>SUM(O183:O189)</f>
        <v>0</v>
      </c>
      <c r="P191" s="7">
        <f>SUM(P183:P189)</f>
        <v>0</v>
      </c>
      <c r="Q191" s="7">
        <f>SUM(Q183:Q189)</f>
        <v>848.26291139099851</v>
      </c>
      <c r="R191" s="7">
        <f>SUM(R183:R189)</f>
        <v>0</v>
      </c>
      <c r="T191" s="7">
        <f>SUM(T183:T189)</f>
        <v>601.79686258749189</v>
      </c>
      <c r="U191" s="7">
        <f>SUM(U183:U189)</f>
        <v>953.08983430920466</v>
      </c>
      <c r="V191" s="7">
        <f>SUM(V183:V189)</f>
        <v>505.40931093048738</v>
      </c>
      <c r="W191" s="7">
        <f>SUM(W183:W189)</f>
        <v>3108.6104142601425</v>
      </c>
      <c r="X191" s="7">
        <f>SUM(X183:X189)</f>
        <v>58915.415745517865</v>
      </c>
      <c r="Y191" s="6"/>
      <c r="Z191" s="7">
        <f>SUM(Z183:Z189)</f>
        <v>0</v>
      </c>
      <c r="AA191" s="1" t="s">
        <v>162</v>
      </c>
    </row>
    <row r="193" spans="1:27" x14ac:dyDescent="0.2">
      <c r="C193" s="1" t="s">
        <v>124</v>
      </c>
    </row>
    <row r="194" spans="1:27" ht="13.5" thickBot="1" x14ac:dyDescent="0.25">
      <c r="A194" s="14">
        <f>A191+1</f>
        <v>112</v>
      </c>
      <c r="C194" s="1" t="s">
        <v>161</v>
      </c>
      <c r="E194" s="12">
        <f>E170-E191</f>
        <v>2505089.3645171691</v>
      </c>
      <c r="G194" s="12">
        <f>G170-G191</f>
        <v>2544.3061849923615</v>
      </c>
      <c r="K194" s="12">
        <f>K170-K191</f>
        <v>2502545.0583321769</v>
      </c>
      <c r="O194" s="12">
        <f>O170-O191</f>
        <v>270544.32129128964</v>
      </c>
      <c r="P194" s="12">
        <f>P170-P191</f>
        <v>49653.563421865154</v>
      </c>
      <c r="Q194" s="12">
        <f>Q170-Q191</f>
        <v>504952.03069765016</v>
      </c>
      <c r="R194" s="12">
        <f>R170-R191</f>
        <v>209769.63233311317</v>
      </c>
      <c r="T194" s="12">
        <f>T170-T191</f>
        <v>358236.27763321943</v>
      </c>
      <c r="U194" s="12">
        <f>U170-U191</f>
        <v>567353.16469575732</v>
      </c>
      <c r="V194" s="12">
        <f>V170-V191</f>
        <v>300858.91350519547</v>
      </c>
      <c r="W194" s="12">
        <f>W170-W191</f>
        <v>49972.77810994997</v>
      </c>
      <c r="X194" s="12">
        <f>X170-X191</f>
        <v>164442.34843238239</v>
      </c>
      <c r="Z194" s="12">
        <f>Z170-Z191</f>
        <v>29306.334396746555</v>
      </c>
      <c r="AA194" s="1" t="s">
        <v>162</v>
      </c>
    </row>
    <row r="195" spans="1:27" ht="13.5" thickTop="1" x14ac:dyDescent="0.2"/>
    <row r="196" spans="1:27" x14ac:dyDescent="0.2">
      <c r="R196" s="2"/>
    </row>
  </sheetData>
  <mergeCells count="16">
    <mergeCell ref="A2:Z2"/>
    <mergeCell ref="A3:Z3"/>
    <mergeCell ref="O5:R5"/>
    <mergeCell ref="T5:X5"/>
    <mergeCell ref="A54:Z54"/>
    <mergeCell ref="O56:R56"/>
    <mergeCell ref="T56:X56"/>
    <mergeCell ref="A53:Z53"/>
    <mergeCell ref="A110:Z110"/>
    <mergeCell ref="O175:R175"/>
    <mergeCell ref="T175:X175"/>
    <mergeCell ref="A111:Z111"/>
    <mergeCell ref="O113:R113"/>
    <mergeCell ref="T113:X113"/>
    <mergeCell ref="A172:Z172"/>
    <mergeCell ref="A173:Z173"/>
  </mergeCells>
  <pageMargins left="0.4" right="0.4" top="0.75" bottom="0.75" header="0.3" footer="0.3"/>
  <pageSetup scale="52" fitToHeight="0" orientation="landscape" r:id="rId1"/>
  <headerFooter>
    <oddHeader>&amp;R&amp;"Arial,Regular"&amp;10Updated: 2023-03-08
EB-2022-0200
Exhibit 7
Tab 2
Schedule 1
Attachment 7
Page &amp;P of &amp;N</oddHeader>
  </headerFooter>
  <rowBreaks count="3" manualBreakCount="3">
    <brk id="51" max="26" man="1"/>
    <brk id="108" max="26" man="1"/>
    <brk id="170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7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36089546-656C-4FCD-B7AF-4FCD8ECEF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3AADE-7D61-46DD-A1F3-979ABC51C14D}">
  <ds:schemaRefs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F85944-A4DA-4EB3-BE9C-010B7913F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59B34D3-C7EC-4328-A0ED-2569A9EA258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Goodreau</dc:creator>
  <cp:lastModifiedBy>Angela Monforton</cp:lastModifiedBy>
  <cp:lastPrinted>2023-02-05T15:42:05Z</cp:lastPrinted>
  <dcterms:created xsi:type="dcterms:W3CDTF">2022-10-24T15:11:33Z</dcterms:created>
  <dcterms:modified xsi:type="dcterms:W3CDTF">2023-02-05T15:43:09Z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2022-10-24T15:11:34Z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da816fc2-e375-453e-a7a5-9ce6a23984e3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