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B61279AF-86E7-4BDA-8D27-0CCCFDC17ECB}" xr6:coauthVersionLast="47" xr6:coauthVersionMax="47" xr10:uidLastSave="{00000000-0000-0000-0000-000000000000}"/>
  <bookViews>
    <workbookView xWindow="-120" yWindow="-120" windowWidth="29040" windowHeight="15840" xr2:uid="{87268071-3DB5-4EE7-AA30-640C82D8D6E4}"/>
  </bookViews>
  <sheets>
    <sheet name="Sheet1" sheetId="2" r:id="rId1"/>
  </sheets>
  <definedNames>
    <definedName name="_xlnm.Print_Area" localSheetId="0">Sheet1!$A$1:$H$66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9" i="2" l="1"/>
  <c r="A30" i="2" s="1"/>
  <c r="A31" i="2" s="1"/>
  <c r="A32" i="2" s="1"/>
  <c r="A33" i="2" s="1"/>
  <c r="A34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4" i="2" s="1"/>
  <c r="A55" i="2" s="1"/>
  <c r="A56" i="2" s="1"/>
  <c r="A57" i="2" s="1"/>
  <c r="A58" i="2" s="1"/>
  <c r="A59" i="2" s="1"/>
  <c r="A60" i="2" s="1"/>
  <c r="A61" i="2" s="1"/>
  <c r="A63" i="2" s="1"/>
  <c r="G47" i="2"/>
  <c r="G44" i="2"/>
  <c r="G42" i="2"/>
  <c r="G33" i="2"/>
  <c r="G30" i="2"/>
  <c r="G32" i="2"/>
  <c r="G43" i="2"/>
  <c r="G49" i="2"/>
  <c r="G39" i="2"/>
  <c r="G50" i="2"/>
  <c r="G41" i="2"/>
  <c r="G31" i="2"/>
  <c r="G40" i="2"/>
  <c r="G46" i="2"/>
  <c r="G48" i="2"/>
  <c r="G45" i="2"/>
  <c r="G38" i="2"/>
  <c r="G29" i="2" l="1"/>
  <c r="G37" i="2"/>
  <c r="D61" i="2"/>
  <c r="D51" i="2" l="1"/>
  <c r="D26" i="2"/>
  <c r="D34" i="2"/>
  <c r="D63" i="2" l="1"/>
</calcChain>
</file>

<file path=xl/sharedStrings.xml><?xml version="1.0" encoding="utf-8"?>
<sst xmlns="http://schemas.openxmlformats.org/spreadsheetml/2006/main" count="99" uniqueCount="70">
  <si>
    <t>(1)</t>
  </si>
  <si>
    <t>Notes:</t>
  </si>
  <si>
    <t>Total</t>
  </si>
  <si>
    <t>Total Ex-Franchise</t>
  </si>
  <si>
    <t>Rate C1</t>
  </si>
  <si>
    <t>Rate M17</t>
  </si>
  <si>
    <t>Rate M16</t>
  </si>
  <si>
    <t>Rate M13</t>
  </si>
  <si>
    <t>Rate M12</t>
  </si>
  <si>
    <t>Rate 332</t>
  </si>
  <si>
    <t>Rate 331</t>
  </si>
  <si>
    <t>Ex-Franchise</t>
  </si>
  <si>
    <t>Total Union South Rate Zone</t>
  </si>
  <si>
    <t>Rate T3</t>
  </si>
  <si>
    <t>Rate T2 (I)</t>
  </si>
  <si>
    <t>Rate T2 (F)</t>
  </si>
  <si>
    <t>Rate T1 (I)</t>
  </si>
  <si>
    <t>Rate T1 (F)</t>
  </si>
  <si>
    <t>Rate M9</t>
  </si>
  <si>
    <t>Rate M7 (I)</t>
  </si>
  <si>
    <t>Rate M7 (F)</t>
  </si>
  <si>
    <t>Rate M5 (I)</t>
  </si>
  <si>
    <t>Rate M5 (F)</t>
  </si>
  <si>
    <t>Rate M4 (I)</t>
  </si>
  <si>
    <t>Rate M4 (F)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</si>
  <si>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</si>
  <si>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</si>
  <si>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</si>
  <si>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</si>
  <si>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</si>
  <si>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</si>
  <si>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</si>
  <si>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</si>
  <si>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</si>
  <si>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</si>
  <si>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</si>
  <si>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</si>
  <si>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</si>
  <si>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</si>
  <si>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</si>
  <si>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</si>
  <si>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</si>
  <si>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</si>
  <si>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</si>
  <si>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</si>
  <si>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</si>
  <si>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</si>
  <si>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(c)</t>
  </si>
  <si>
    <t>(b)</t>
  </si>
  <si>
    <t>(a)</t>
  </si>
  <si>
    <t>10³m³/d</t>
  </si>
  <si>
    <t>10³m³</t>
  </si>
  <si>
    <t>(d) = (a/b*100)</t>
  </si>
  <si>
    <t>Units</t>
  </si>
  <si>
    <t>(10³m³)</t>
  </si>
  <si>
    <t>Particulars</t>
  </si>
  <si>
    <t>Disposition</t>
  </si>
  <si>
    <t>Billing</t>
  </si>
  <si>
    <t>Usage</t>
  </si>
  <si>
    <t xml:space="preserve">for </t>
  </si>
  <si>
    <t>Forecast</t>
  </si>
  <si>
    <t xml:space="preserve">Balance for </t>
  </si>
  <si>
    <t>Unit Rate</t>
  </si>
  <si>
    <t>Account</t>
  </si>
  <si>
    <t>Exhibit 9, Tab 2, Schedule 2, Attachment 1, column (i).</t>
  </si>
  <si>
    <t>Disposition (1)</t>
  </si>
  <si>
    <t>Deferral &amp; Variance Account Balance Disposition Unit Rates</t>
  </si>
  <si>
    <t>Line
No.</t>
  </si>
  <si>
    <t>($000s)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</si>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</sst>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0" quotePrefix="1" applyNumberFormat="1" applyFont="1" applyFill="1" applyAlignment="1">
      <alignment horizontal="center" wrapText="1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2" xfId="0" quotePrefix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indent="1"/>
    </xf>
    <xf numFmtId="37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3" fontId="2" fillId="0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37" fontId="2" fillId="0" borderId="1" xfId="1" applyNumberFormat="1" applyFont="1" applyFill="1" applyBorder="1" applyAlignment="1">
      <alignment horizontal="center"/>
    </xf>
    <xf numFmtId="37" fontId="2" fillId="0" borderId="0" xfId="1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37" fontId="2" fillId="0" borderId="1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37" fontId="2" fillId="0" borderId="3" xfId="1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3DD5-6C67-4487-ADA2-025FF47C7060}">
  <dimension ref="A1:Y66"/>
  <sheetViews>
    <sheetView tabSelected="1" view="pageLayout" zoomScaleNormal="100" zoomScaleSheetLayoutView="100" workbookViewId="0">
      <selection sqref="A1:XFD1048576"/>
    </sheetView>
  </sheetViews>
  <sheetFormatPr defaultColWidth="9.140625" defaultRowHeight="12.75" x14ac:dyDescent="0.2"/>
  <cols>
    <col min="1" max="1" width="5.5703125" style="1" customWidth="1"/>
    <col min="2" max="2" width="1.7109375" style="1" customWidth="1"/>
    <col min="3" max="3" width="25.140625" style="1" customWidth="1"/>
    <col min="4" max="5" width="16.28515625" style="1" customWidth="1"/>
    <col min="6" max="6" width="11.85546875" style="1" customWidth="1"/>
    <col min="7" max="7" width="16.28515625" style="1" customWidth="1"/>
    <col min="8" max="8" width="6.7109375" style="1" customWidth="1"/>
    <col min="9" max="16384" width="9.140625" style="8"/>
  </cols>
  <sheetData>
    <row r="1" spans="1:24" x14ac:dyDescent="0.2">
      <c r="G1" s="7"/>
    </row>
    <row r="2" spans="1:24" x14ac:dyDescent="0.2">
      <c r="G2" s="7"/>
    </row>
    <row r="3" spans="1:24" x14ac:dyDescent="0.2">
      <c r="G3" s="7"/>
    </row>
    <row r="4" spans="1:24" x14ac:dyDescent="0.2">
      <c r="G4" s="7"/>
    </row>
    <row r="5" spans="1:24" x14ac:dyDescent="0.2">
      <c r="G5" s="7"/>
    </row>
    <row r="6" spans="1:24" ht="12.75" customHeight="1" x14ac:dyDescent="0.2">
      <c r="A6" s="9" t="s">
        <v>66</v>
      </c>
      <c r="B6" s="9"/>
      <c r="C6" s="9"/>
      <c r="D6" s="9"/>
      <c r="E6" s="9"/>
      <c r="F6" s="9"/>
      <c r="G6" s="9"/>
      <c r="H6" s="9"/>
    </row>
    <row r="7" spans="1:24" ht="12.75" customHeight="1" x14ac:dyDescent="0.2">
      <c r="A7" s="10"/>
      <c r="B7" s="10"/>
      <c r="C7" s="10"/>
      <c r="D7" s="10"/>
      <c r="E7" s="10"/>
      <c r="F7" s="10"/>
      <c r="G7" s="10"/>
      <c r="H7" s="1" t="s">
        <v>69</v>
      </c>
    </row>
    <row r="8" spans="1:24" x14ac:dyDescent="0.2">
      <c r="A8" s="10"/>
      <c r="B8" s="10"/>
      <c r="C8" s="10"/>
      <c r="D8" s="1" t="s">
        <v>63</v>
      </c>
      <c r="E8" s="1">
        <v>2024</v>
      </c>
      <c r="H8" s="10"/>
      <c r="I8" s="10"/>
      <c r="J8" s="10"/>
      <c r="K8" s="10"/>
    </row>
    <row r="9" spans="1:24" x14ac:dyDescent="0.2">
      <c r="A9" s="10"/>
      <c r="B9" s="10"/>
      <c r="C9" s="10"/>
      <c r="D9" s="1" t="s">
        <v>61</v>
      </c>
      <c r="E9" s="1" t="s">
        <v>60</v>
      </c>
      <c r="G9" s="1" t="s">
        <v>62</v>
      </c>
      <c r="H9" s="10"/>
      <c r="I9" s="10"/>
      <c r="J9" s="10"/>
      <c r="K9" s="10"/>
    </row>
    <row r="10" spans="1:24" x14ac:dyDescent="0.2">
      <c r="A10" s="11" t="s">
        <v>67</v>
      </c>
      <c r="D10" s="1" t="s">
        <v>65</v>
      </c>
      <c r="E10" s="12" t="s">
        <v>58</v>
      </c>
      <c r="F10" s="1" t="s">
        <v>57</v>
      </c>
      <c r="G10" s="1" t="s">
        <v>59</v>
      </c>
      <c r="H10" s="12"/>
    </row>
    <row r="11" spans="1:24" x14ac:dyDescent="0.2">
      <c r="A11" s="13"/>
      <c r="B11" s="12"/>
      <c r="C11" s="14" t="s">
        <v>55</v>
      </c>
      <c r="D11" s="15" t="s">
        <v>68</v>
      </c>
      <c r="E11" s="15" t="s">
        <v>54</v>
      </c>
      <c r="F11" s="12" t="s">
        <v>53</v>
      </c>
      <c r="G11" s="16" t="s">
        <v>56</v>
      </c>
      <c r="H11" s="12"/>
    </row>
    <row r="12" spans="1:24" ht="12.75" customHeight="1" x14ac:dyDescent="0.2">
      <c r="A12" s="10"/>
      <c r="B12" s="10"/>
      <c r="C12" s="10"/>
      <c r="D12" s="2" t="s">
        <v>49</v>
      </c>
      <c r="E12" s="2" t="s">
        <v>48</v>
      </c>
      <c r="F12" s="17" t="s">
        <v>47</v>
      </c>
      <c r="G12" s="2" t="s">
        <v>52</v>
      </c>
      <c r="H12" s="2"/>
    </row>
    <row r="13" spans="1:24" ht="12.75" customHeight="1" x14ac:dyDescent="0.2">
      <c r="A13" s="10"/>
      <c r="B13" s="10"/>
      <c r="C13" s="10"/>
      <c r="D13" s="2"/>
      <c r="E13" s="2"/>
      <c r="F13" s="2"/>
      <c r="G13" s="2"/>
      <c r="H13" s="2"/>
    </row>
    <row r="14" spans="1:24" ht="12.75" customHeight="1" x14ac:dyDescent="0.2">
      <c r="C14" s="18" t="s">
        <v>46</v>
      </c>
      <c r="G14" s="2"/>
      <c r="H14" s="2"/>
    </row>
    <row r="15" spans="1:24" ht="12.75" customHeight="1" x14ac:dyDescent="0.2">
      <c r="A15" s="1">
        <v>1</v>
      </c>
      <c r="C15" s="19" t="s">
        <v>45</v>
      </c>
      <c r="D15" s="20">
        <v>-40097.506017953172</v>
      </c>
      <c r="E15" s="20">
        <v>5001026.7405322641</v>
      </c>
      <c r="F15" s="1" t="s">
        <v>51</v>
      </c>
      <c r="G15" s="21">
        <v>-0.80178547522994359</v>
      </c>
      <c r="H15" s="22"/>
      <c r="I15" s="23"/>
      <c r="L15" s="24"/>
    </row>
    <row r="16" spans="1:24" ht="12.75" customHeight="1" x14ac:dyDescent="0.2">
      <c r="A16" s="1">
        <v>2</v>
      </c>
      <c r="C16" s="19" t="s">
        <v>44</v>
      </c>
      <c r="D16" s="20">
        <v>-10039.289331002659</v>
      </c>
      <c r="E16" s="20">
        <v>4795693.3541834503</v>
      </c>
      <c r="F16" s="1" t="s">
        <v>51</v>
      </c>
      <c r="G16" s="21">
        <v>-0.2093396843700408</v>
      </c>
      <c r="H16" s="22"/>
      <c r="M16" s="24"/>
      <c r="W16" s="24"/>
      <c r="X16" s="24"/>
    </row>
    <row r="17" spans="1:17" ht="12.75" customHeight="1" x14ac:dyDescent="0.2">
      <c r="A17" s="1">
        <v>3</v>
      </c>
      <c r="C17" s="19" t="s">
        <v>29</v>
      </c>
      <c r="D17" s="20">
        <v>-55.635949892948751</v>
      </c>
      <c r="E17" s="20">
        <v>4503.3599999999997</v>
      </c>
      <c r="F17" s="1" t="s">
        <v>50</v>
      </c>
      <c r="G17" s="21">
        <v>-1.2354319861825116</v>
      </c>
      <c r="H17" s="22"/>
    </row>
    <row r="18" spans="1:17" ht="12.75" customHeight="1" x14ac:dyDescent="0.2">
      <c r="A18" s="1">
        <v>4</v>
      </c>
      <c r="C18" s="19" t="s">
        <v>43</v>
      </c>
      <c r="D18" s="20">
        <v>-1398.8405593383816</v>
      </c>
      <c r="E18" s="20">
        <v>75653.868000000002</v>
      </c>
      <c r="F18" s="1" t="s">
        <v>50</v>
      </c>
      <c r="G18" s="21">
        <v>-1.8490007138014166</v>
      </c>
      <c r="H18" s="22"/>
      <c r="P18" s="24"/>
      <c r="Q18" s="24"/>
    </row>
    <row r="19" spans="1:17" ht="12.75" customHeight="1" x14ac:dyDescent="0.2">
      <c r="A19" s="1">
        <v>5</v>
      </c>
      <c r="C19" s="19" t="s">
        <v>42</v>
      </c>
      <c r="D19" s="20">
        <v>-344.88844722158535</v>
      </c>
      <c r="E19" s="20">
        <v>14480.82</v>
      </c>
      <c r="F19" s="1" t="s">
        <v>50</v>
      </c>
      <c r="G19" s="21">
        <v>-2.3816914181764939</v>
      </c>
      <c r="H19" s="22"/>
    </row>
    <row r="20" spans="1:17" ht="12.75" customHeight="1" x14ac:dyDescent="0.2">
      <c r="A20" s="1">
        <v>6</v>
      </c>
      <c r="C20" s="19" t="s">
        <v>41</v>
      </c>
      <c r="D20" s="20">
        <v>-1591.7830459091576</v>
      </c>
      <c r="E20" s="20">
        <v>111124.284</v>
      </c>
      <c r="F20" s="1" t="s">
        <v>50</v>
      </c>
      <c r="G20" s="21">
        <v>-1.4324349175641551</v>
      </c>
      <c r="H20" s="22"/>
    </row>
    <row r="21" spans="1:17" ht="12.75" customHeight="1" x14ac:dyDescent="0.2">
      <c r="A21" s="1">
        <v>7</v>
      </c>
      <c r="C21" s="19" t="s">
        <v>40</v>
      </c>
      <c r="D21" s="20">
        <v>-124.64307459615046</v>
      </c>
      <c r="E21" s="20">
        <v>52646.499000000003</v>
      </c>
      <c r="F21" s="1" t="s">
        <v>51</v>
      </c>
      <c r="G21" s="21">
        <v>-0.23675472626612917</v>
      </c>
      <c r="H21" s="22"/>
    </row>
    <row r="22" spans="1:17" ht="12.75" customHeight="1" x14ac:dyDescent="0.2">
      <c r="A22" s="1">
        <v>8</v>
      </c>
      <c r="C22" s="19" t="s">
        <v>39</v>
      </c>
      <c r="D22" s="20">
        <v>-32.125470999120267</v>
      </c>
      <c r="E22" s="20">
        <v>6138.48</v>
      </c>
      <c r="F22" s="1" t="s">
        <v>50</v>
      </c>
      <c r="G22" s="21">
        <v>-0.52334569794346919</v>
      </c>
      <c r="H22" s="22"/>
    </row>
    <row r="23" spans="1:17" ht="12.75" customHeight="1" x14ac:dyDescent="0.2">
      <c r="A23" s="1">
        <v>9</v>
      </c>
      <c r="C23" s="19" t="s">
        <v>38</v>
      </c>
      <c r="D23" s="20">
        <v>-60.226924569897619</v>
      </c>
      <c r="E23" s="20">
        <v>30927.768</v>
      </c>
      <c r="F23" s="1" t="s">
        <v>50</v>
      </c>
      <c r="G23" s="21">
        <v>-0.19473414495962857</v>
      </c>
      <c r="H23" s="22"/>
    </row>
    <row r="24" spans="1:17" ht="12.75" customHeight="1" x14ac:dyDescent="0.2">
      <c r="A24" s="1">
        <v>10</v>
      </c>
      <c r="C24" s="19" t="s">
        <v>37</v>
      </c>
      <c r="D24" s="20">
        <v>-10.228483460993743</v>
      </c>
      <c r="E24" s="20">
        <v>15025.2</v>
      </c>
      <c r="F24" s="1" t="s">
        <v>50</v>
      </c>
      <c r="G24" s="21">
        <v>-6.8075522861550886E-2</v>
      </c>
      <c r="H24" s="22"/>
    </row>
    <row r="25" spans="1:17" ht="12.75" customHeight="1" x14ac:dyDescent="0.2">
      <c r="A25" s="1">
        <v>11</v>
      </c>
      <c r="C25" s="19" t="s">
        <v>36</v>
      </c>
      <c r="D25" s="20">
        <v>0</v>
      </c>
      <c r="E25" s="20">
        <v>0</v>
      </c>
      <c r="F25" s="1" t="s">
        <v>50</v>
      </c>
      <c r="G25" s="21">
        <v>0</v>
      </c>
      <c r="H25" s="22"/>
    </row>
    <row r="26" spans="1:17" ht="12.75" customHeight="1" x14ac:dyDescent="0.2">
      <c r="A26" s="1">
        <f>A25+1</f>
        <v>12</v>
      </c>
      <c r="C26" s="25" t="s">
        <v>35</v>
      </c>
      <c r="D26" s="26">
        <f>SUM(D15:D25)</f>
        <v>-53755.167304944065</v>
      </c>
      <c r="E26" s="27"/>
      <c r="F26" s="22"/>
      <c r="G26" s="4"/>
      <c r="H26" s="22"/>
    </row>
    <row r="27" spans="1:17" ht="12.75" customHeight="1" x14ac:dyDescent="0.2">
      <c r="C27" s="18"/>
      <c r="D27" s="28"/>
      <c r="E27" s="28"/>
      <c r="G27" s="5"/>
      <c r="H27" s="2"/>
    </row>
    <row r="28" spans="1:17" ht="12.75" customHeight="1" x14ac:dyDescent="0.2">
      <c r="C28" s="18" t="s">
        <v>34</v>
      </c>
      <c r="D28" s="28"/>
      <c r="E28" s="28"/>
      <c r="G28" s="6"/>
    </row>
    <row r="29" spans="1:17" ht="12.75" customHeight="1" x14ac:dyDescent="0.2">
      <c r="A29" s="1">
        <f>A26+1</f>
        <v>13</v>
      </c>
      <c r="C29" s="29" t="s">
        <v>33</v>
      </c>
      <c r="D29" s="20">
        <v>-7095.2795916448631</v>
      </c>
      <c r="E29" s="20">
        <v>989004.62041301187</v>
      </c>
      <c r="F29" s="1" t="s">
        <v>51</v>
      </c>
      <c r="G29" s="21">
        <f>D29/E29*100</f>
        <v>-0.71741622285665851</v>
      </c>
      <c r="H29" s="22"/>
      <c r="I29" s="23"/>
      <c r="O29" s="24"/>
      <c r="P29" s="24"/>
    </row>
    <row r="30" spans="1:17" ht="12.75" customHeight="1" x14ac:dyDescent="0.2">
      <c r="A30" s="1">
        <f>A29+1</f>
        <v>14</v>
      </c>
      <c r="C30" s="29" t="s">
        <v>32</v>
      </c>
      <c r="D30" s="20">
        <v>-567.31138800276926</v>
      </c>
      <c r="E30" s="20">
        <v>327974.147298005</v>
      </c>
      <c r="F30" s="1" t="s">
        <v>51</v>
      </c>
      <c r="G30" s="21">
        <f>D30/E30*100</f>
        <v>-0.17297442273317257</v>
      </c>
      <c r="H30" s="22"/>
      <c r="J30" s="24"/>
      <c r="K30" s="24"/>
      <c r="L30" s="24"/>
      <c r="M30" s="24"/>
      <c r="N30" s="24"/>
      <c r="O30" s="24"/>
      <c r="P30" s="24"/>
    </row>
    <row r="31" spans="1:17" ht="12.75" customHeight="1" x14ac:dyDescent="0.2">
      <c r="A31" s="1">
        <f>A30+1</f>
        <v>15</v>
      </c>
      <c r="C31" s="29" t="s">
        <v>31</v>
      </c>
      <c r="D31" s="20">
        <v>-1296.7311294858496</v>
      </c>
      <c r="E31" s="20">
        <v>91731.768000000011</v>
      </c>
      <c r="F31" s="1" t="s">
        <v>50</v>
      </c>
      <c r="G31" s="21">
        <f>D31/E31*100</f>
        <v>-1.4136118356356648</v>
      </c>
      <c r="H31" s="22"/>
    </row>
    <row r="32" spans="1:17" ht="12.75" customHeight="1" x14ac:dyDescent="0.2">
      <c r="A32" s="1">
        <f>A31+1</f>
        <v>16</v>
      </c>
      <c r="C32" s="29" t="s">
        <v>30</v>
      </c>
      <c r="D32" s="20">
        <v>-132.29418136058015</v>
      </c>
      <c r="E32" s="20">
        <v>126830.7564232717</v>
      </c>
      <c r="F32" s="1" t="s">
        <v>51</v>
      </c>
      <c r="G32" s="21">
        <f>D32/E32*100</f>
        <v>-0.10430764988823012</v>
      </c>
      <c r="H32" s="22"/>
    </row>
    <row r="33" spans="1:25" ht="12.75" customHeight="1" x14ac:dyDescent="0.2">
      <c r="A33" s="1">
        <f>A32+1</f>
        <v>17</v>
      </c>
      <c r="C33" s="29" t="s">
        <v>29</v>
      </c>
      <c r="D33" s="20">
        <v>-633.16640611275341</v>
      </c>
      <c r="E33" s="20">
        <v>42050.04</v>
      </c>
      <c r="F33" s="1" t="s">
        <v>50</v>
      </c>
      <c r="G33" s="21">
        <f>D33/E33*100</f>
        <v>-1.5057450744702108</v>
      </c>
      <c r="H33" s="22"/>
    </row>
    <row r="34" spans="1:25" ht="12.75" customHeight="1" x14ac:dyDescent="0.2">
      <c r="A34" s="1">
        <f>A33+1</f>
        <v>18</v>
      </c>
      <c r="C34" s="30" t="s">
        <v>28</v>
      </c>
      <c r="D34" s="31">
        <f>SUM(D29:D33)</f>
        <v>-9724.7826966068151</v>
      </c>
      <c r="E34" s="32"/>
      <c r="F34" s="3"/>
      <c r="G34" s="6"/>
      <c r="H34" s="3"/>
    </row>
    <row r="35" spans="1:25" ht="12.75" customHeight="1" x14ac:dyDescent="0.2">
      <c r="C35" s="25"/>
      <c r="D35" s="28"/>
      <c r="E35" s="28"/>
      <c r="G35" s="6"/>
    </row>
    <row r="36" spans="1:25" ht="12.75" customHeight="1" x14ac:dyDescent="0.2">
      <c r="C36" s="18" t="s">
        <v>27</v>
      </c>
      <c r="D36" s="28"/>
      <c r="E36" s="28"/>
      <c r="G36" s="6"/>
    </row>
    <row r="37" spans="1:25" ht="12.75" customHeight="1" x14ac:dyDescent="0.2">
      <c r="A37" s="1">
        <f>A34+1</f>
        <v>19</v>
      </c>
      <c r="C37" s="29" t="s">
        <v>26</v>
      </c>
      <c r="D37" s="20">
        <v>-23899.368071864046</v>
      </c>
      <c r="E37" s="20">
        <v>3255132.1250927323</v>
      </c>
      <c r="F37" s="1" t="s">
        <v>51</v>
      </c>
      <c r="G37" s="21">
        <f t="shared" ref="G37:G50" si="0">D37/E37*100</f>
        <v>-0.73420577578500601</v>
      </c>
      <c r="H37" s="22"/>
      <c r="I37" s="23"/>
      <c r="Y37" s="24"/>
    </row>
    <row r="38" spans="1:25" ht="12.75" customHeight="1" x14ac:dyDescent="0.2">
      <c r="A38" s="1">
        <f t="shared" ref="A38:A51" si="1">A37+1</f>
        <v>20</v>
      </c>
      <c r="C38" s="29" t="s">
        <v>25</v>
      </c>
      <c r="D38" s="20">
        <v>-2438.3979224919808</v>
      </c>
      <c r="E38" s="20">
        <v>1319376.3993087611</v>
      </c>
      <c r="F38" s="1" t="s">
        <v>51</v>
      </c>
      <c r="G38" s="21">
        <f t="shared" si="0"/>
        <v>-0.18481442625239394</v>
      </c>
      <c r="H38" s="22"/>
    </row>
    <row r="39" spans="1:25" ht="12.75" customHeight="1" x14ac:dyDescent="0.2">
      <c r="A39" s="1">
        <f t="shared" si="1"/>
        <v>21</v>
      </c>
      <c r="C39" s="29" t="s">
        <v>24</v>
      </c>
      <c r="D39" s="20">
        <v>-894.59527220422126</v>
      </c>
      <c r="E39" s="20">
        <v>46836.044000000002</v>
      </c>
      <c r="F39" s="1" t="s">
        <v>50</v>
      </c>
      <c r="G39" s="21">
        <f t="shared" si="0"/>
        <v>-1.9100572887928391</v>
      </c>
      <c r="H39" s="22"/>
    </row>
    <row r="40" spans="1:25" ht="12.75" customHeight="1" x14ac:dyDescent="0.2">
      <c r="A40" s="1">
        <f t="shared" si="1"/>
        <v>22</v>
      </c>
      <c r="C40" s="29" t="s">
        <v>23</v>
      </c>
      <c r="D40" s="20">
        <v>-0.36157338684023327</v>
      </c>
      <c r="E40" s="20">
        <v>238.00964000000002</v>
      </c>
      <c r="F40" s="1" t="s">
        <v>51</v>
      </c>
      <c r="G40" s="21">
        <f t="shared" si="0"/>
        <v>-0.15191543789580675</v>
      </c>
      <c r="H40" s="22"/>
    </row>
    <row r="41" spans="1:25" ht="12.75" customHeight="1" x14ac:dyDescent="0.2">
      <c r="A41" s="1">
        <f t="shared" si="1"/>
        <v>23</v>
      </c>
      <c r="C41" s="29" t="s">
        <v>22</v>
      </c>
      <c r="D41" s="20">
        <v>-15.18678847243763</v>
      </c>
      <c r="E41" s="20">
        <v>431.904</v>
      </c>
      <c r="F41" s="1" t="s">
        <v>50</v>
      </c>
      <c r="G41" s="21">
        <f t="shared" si="0"/>
        <v>-3.5162416815861004</v>
      </c>
      <c r="H41" s="22"/>
    </row>
    <row r="42" spans="1:25" ht="12.75" customHeight="1" x14ac:dyDescent="0.2">
      <c r="A42" s="1">
        <f t="shared" si="1"/>
        <v>24</v>
      </c>
      <c r="C42" s="29" t="s">
        <v>21</v>
      </c>
      <c r="D42" s="20">
        <v>-68.031226917810898</v>
      </c>
      <c r="E42" s="20">
        <v>55087.023449999993</v>
      </c>
      <c r="F42" s="1" t="s">
        <v>51</v>
      </c>
      <c r="G42" s="21">
        <f t="shared" si="0"/>
        <v>-0.12349773623103774</v>
      </c>
      <c r="H42" s="22"/>
    </row>
    <row r="43" spans="1:25" ht="12.75" customHeight="1" x14ac:dyDescent="0.2">
      <c r="A43" s="1">
        <f t="shared" si="1"/>
        <v>25</v>
      </c>
      <c r="C43" s="29" t="s">
        <v>20</v>
      </c>
      <c r="D43" s="20">
        <v>-318.57302638215185</v>
      </c>
      <c r="E43" s="20">
        <v>71858.168000000005</v>
      </c>
      <c r="F43" s="1" t="s">
        <v>50</v>
      </c>
      <c r="G43" s="21">
        <f t="shared" si="0"/>
        <v>-0.44333585902461609</v>
      </c>
      <c r="H43" s="22"/>
    </row>
    <row r="44" spans="1:25" ht="12.75" customHeight="1" x14ac:dyDescent="0.2">
      <c r="A44" s="1">
        <f t="shared" si="1"/>
        <v>26</v>
      </c>
      <c r="C44" s="29" t="s">
        <v>19</v>
      </c>
      <c r="D44" s="20">
        <v>-45.284060634641001</v>
      </c>
      <c r="E44" s="20">
        <v>75999.023490000007</v>
      </c>
      <c r="F44" s="1" t="s">
        <v>51</v>
      </c>
      <c r="G44" s="21">
        <f t="shared" si="0"/>
        <v>-5.9585055906145296E-2</v>
      </c>
      <c r="H44" s="22"/>
    </row>
    <row r="45" spans="1:25" ht="12.75" customHeight="1" x14ac:dyDescent="0.2">
      <c r="A45" s="1">
        <f t="shared" si="1"/>
        <v>27</v>
      </c>
      <c r="C45" s="29" t="s">
        <v>18</v>
      </c>
      <c r="D45" s="20">
        <v>-23.558792621331094</v>
      </c>
      <c r="E45" s="20">
        <v>6040.4639999999999</v>
      </c>
      <c r="F45" s="1" t="s">
        <v>50</v>
      </c>
      <c r="G45" s="21">
        <f t="shared" si="0"/>
        <v>-0.39001627393741761</v>
      </c>
      <c r="H45" s="22"/>
    </row>
    <row r="46" spans="1:25" ht="12.75" customHeight="1" x14ac:dyDescent="0.2">
      <c r="A46" s="1">
        <f t="shared" si="1"/>
        <v>28</v>
      </c>
      <c r="C46" s="29" t="s">
        <v>17</v>
      </c>
      <c r="D46" s="20">
        <v>-395.46384581588904</v>
      </c>
      <c r="E46" s="20">
        <v>26539.847999999998</v>
      </c>
      <c r="F46" s="1" t="s">
        <v>50</v>
      </c>
      <c r="G46" s="21">
        <f t="shared" si="0"/>
        <v>-1.4900757751735769</v>
      </c>
      <c r="H46" s="22"/>
    </row>
    <row r="47" spans="1:25" ht="12.75" customHeight="1" x14ac:dyDescent="0.2">
      <c r="A47" s="1">
        <f t="shared" si="1"/>
        <v>29</v>
      </c>
      <c r="C47" s="29" t="s">
        <v>16</v>
      </c>
      <c r="D47" s="20">
        <v>-4.3534916269501887</v>
      </c>
      <c r="E47" s="20">
        <v>37535.500949999994</v>
      </c>
      <c r="F47" s="1" t="s">
        <v>51</v>
      </c>
      <c r="G47" s="21">
        <f t="shared" si="0"/>
        <v>-1.1598330958069149E-2</v>
      </c>
      <c r="H47" s="22"/>
    </row>
    <row r="48" spans="1:25" ht="12.75" customHeight="1" x14ac:dyDescent="0.2">
      <c r="A48" s="1">
        <f t="shared" si="1"/>
        <v>30</v>
      </c>
      <c r="C48" s="29" t="s">
        <v>15</v>
      </c>
      <c r="D48" s="20">
        <v>-4469.4146538325494</v>
      </c>
      <c r="E48" s="20">
        <v>308713.424</v>
      </c>
      <c r="F48" s="1" t="s">
        <v>50</v>
      </c>
      <c r="G48" s="21">
        <f t="shared" si="0"/>
        <v>-1.4477552015465804</v>
      </c>
      <c r="H48" s="22"/>
    </row>
    <row r="49" spans="1:12" ht="12.75" customHeight="1" x14ac:dyDescent="0.2">
      <c r="A49" s="1">
        <f t="shared" si="1"/>
        <v>31</v>
      </c>
      <c r="C49" s="29" t="s">
        <v>14</v>
      </c>
      <c r="D49" s="20">
        <v>-26.547310739071719</v>
      </c>
      <c r="E49" s="20">
        <v>41762.222750000008</v>
      </c>
      <c r="F49" s="1" t="s">
        <v>51</v>
      </c>
      <c r="G49" s="21">
        <f t="shared" si="0"/>
        <v>-6.356776289899875E-2</v>
      </c>
      <c r="H49" s="22"/>
    </row>
    <row r="50" spans="1:12" ht="12.75" customHeight="1" x14ac:dyDescent="0.2">
      <c r="A50" s="1">
        <f t="shared" si="1"/>
        <v>32</v>
      </c>
      <c r="C50" s="29" t="s">
        <v>13</v>
      </c>
      <c r="D50" s="20">
        <v>-57.178280771005859</v>
      </c>
      <c r="E50" s="20">
        <v>28200</v>
      </c>
      <c r="F50" s="1" t="s">
        <v>50</v>
      </c>
      <c r="G50" s="21">
        <f t="shared" si="0"/>
        <v>-0.20275986089009168</v>
      </c>
      <c r="H50" s="22"/>
    </row>
    <row r="51" spans="1:12" ht="12.75" customHeight="1" x14ac:dyDescent="0.2">
      <c r="A51" s="1">
        <f t="shared" si="1"/>
        <v>33</v>
      </c>
      <c r="C51" s="25" t="s">
        <v>12</v>
      </c>
      <c r="D51" s="31">
        <f>SUM(D37:D50)</f>
        <v>-32656.314317760924</v>
      </c>
      <c r="E51" s="33"/>
      <c r="F51" s="3"/>
      <c r="G51" s="3"/>
      <c r="H51" s="3"/>
    </row>
    <row r="52" spans="1:12" ht="12.75" customHeight="1" x14ac:dyDescent="0.2">
      <c r="D52" s="28"/>
    </row>
    <row r="53" spans="1:12" ht="12.75" customHeight="1" x14ac:dyDescent="0.2">
      <c r="C53" s="18" t="s">
        <v>11</v>
      </c>
      <c r="D53" s="28"/>
    </row>
    <row r="54" spans="1:12" x14ac:dyDescent="0.2">
      <c r="A54" s="1">
        <f>A51+1</f>
        <v>34</v>
      </c>
      <c r="C54" s="19" t="s">
        <v>10</v>
      </c>
      <c r="D54" s="20">
        <v>-0.36512019296778458</v>
      </c>
      <c r="F54" s="22"/>
      <c r="H54" s="3"/>
    </row>
    <row r="55" spans="1:12" x14ac:dyDescent="0.2">
      <c r="A55" s="1">
        <f t="shared" ref="A55:A61" si="2">A54+1</f>
        <v>35</v>
      </c>
      <c r="C55" s="19" t="s">
        <v>9</v>
      </c>
      <c r="D55" s="20">
        <v>-1197.26303021989</v>
      </c>
      <c r="F55" s="22"/>
      <c r="H55" s="3"/>
    </row>
    <row r="56" spans="1:12" x14ac:dyDescent="0.2">
      <c r="A56" s="1">
        <f t="shared" si="2"/>
        <v>36</v>
      </c>
      <c r="C56" s="29" t="s">
        <v>8</v>
      </c>
      <c r="D56" s="20">
        <v>-4134.6461844384557</v>
      </c>
      <c r="F56" s="22"/>
      <c r="H56" s="3"/>
      <c r="L56" s="34"/>
    </row>
    <row r="57" spans="1:12" x14ac:dyDescent="0.2">
      <c r="A57" s="1">
        <f t="shared" si="2"/>
        <v>37</v>
      </c>
      <c r="C57" s="29" t="s">
        <v>7</v>
      </c>
      <c r="D57" s="20">
        <v>-0.14385952292957507</v>
      </c>
      <c r="F57" s="22"/>
      <c r="H57" s="3"/>
      <c r="L57" s="34"/>
    </row>
    <row r="58" spans="1:12" x14ac:dyDescent="0.2">
      <c r="A58" s="1">
        <f t="shared" si="2"/>
        <v>38</v>
      </c>
      <c r="C58" s="29" t="s">
        <v>6</v>
      </c>
      <c r="D58" s="20">
        <v>-0.3269620895303984</v>
      </c>
      <c r="F58" s="22"/>
      <c r="H58" s="3"/>
    </row>
    <row r="59" spans="1:12" x14ac:dyDescent="0.2">
      <c r="A59" s="1">
        <f t="shared" si="2"/>
        <v>39</v>
      </c>
      <c r="C59" s="29" t="s">
        <v>5</v>
      </c>
      <c r="D59" s="20">
        <v>-47.238011634042699</v>
      </c>
      <c r="F59" s="22"/>
      <c r="H59" s="3"/>
    </row>
    <row r="60" spans="1:12" x14ac:dyDescent="0.2">
      <c r="A60" s="1">
        <f t="shared" si="2"/>
        <v>40</v>
      </c>
      <c r="C60" s="29" t="s">
        <v>4</v>
      </c>
      <c r="D60" s="20">
        <v>-72.407366222988372</v>
      </c>
      <c r="F60" s="22"/>
      <c r="H60" s="3"/>
    </row>
    <row r="61" spans="1:12" x14ac:dyDescent="0.2">
      <c r="A61" s="1">
        <f t="shared" si="2"/>
        <v>41</v>
      </c>
      <c r="C61" s="25" t="s">
        <v>3</v>
      </c>
      <c r="D61" s="26">
        <f>SUM(D54:D60)</f>
        <v>-5452.3905343208053</v>
      </c>
      <c r="F61" s="22"/>
      <c r="H61" s="3"/>
    </row>
    <row r="62" spans="1:12" x14ac:dyDescent="0.2">
      <c r="C62" s="25"/>
      <c r="D62" s="27"/>
      <c r="F62" s="22"/>
      <c r="H62" s="3"/>
    </row>
    <row r="63" spans="1:12" ht="13.5" thickBot="1" x14ac:dyDescent="0.25">
      <c r="A63" s="1">
        <f>A61+1</f>
        <v>42</v>
      </c>
      <c r="C63" s="25" t="s">
        <v>2</v>
      </c>
      <c r="D63" s="35">
        <f>+D26+D34+D51+D61</f>
        <v>-101588.6548536326</v>
      </c>
      <c r="E63" s="22"/>
      <c r="F63" s="22"/>
      <c r="G63" s="22"/>
      <c r="H63" s="22"/>
    </row>
    <row r="64" spans="1:12" ht="13.5" thickTop="1" x14ac:dyDescent="0.2">
      <c r="F64" s="22"/>
      <c r="G64" s="22"/>
    </row>
    <row r="65" spans="1:3" x14ac:dyDescent="0.2">
      <c r="A65" s="18" t="s">
        <v>1</v>
      </c>
    </row>
    <row r="66" spans="1:3" x14ac:dyDescent="0.2">
      <c r="A66" s="36" t="s">
        <v>0</v>
      </c>
      <c r="C66" s="25" t="s">
        <v>64</v>
      </c>
    </row>
  </sheetData>
  <mergeCells count="2">
    <mergeCell ref="A6:H6"/>
    <mergeCell ref="A10:A11"/>
  </mergeCells>
  <printOptions horizontalCentered="1"/>
  <pageMargins left="0.7" right="0.7" top="0.75" bottom="0.75" header="0.3" footer="0.3"/>
  <pageSetup scale="77" orientation="portrait" r:id="rId1"/>
  <headerFooter>
    <oddHeader>&amp;R&amp;"Arial,Regular"&amp;10Updated: 2023-03-08
EB-2022-0200
Exhibit 9
Tab 2
Schedule 2
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i:0#.w|gtna\lsheehan</DisplayName>
        <AccountId>228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09.02.02</Exhibit_x002f_Tab_x002f_Schedule>
    <_x0031_st_x0020_Draft_x0020_SL_x0020_Review_x0020_Complete xmlns="0e4c58a4-4156-4653-af30-d293e31e5ce5" xsi:nil="true"/>
    <Binder xmlns="0e4c58a4-4156-4653-af30-d293e31e5ce5">9</Binder>
    <Attachment xmlns="0e4c58a4-4156-4653-af30-d293e31e5ce5">2</Attachment>
    <Final_x0020_Draft_x0020_Reg_x002f_1st_x0020_Level_x0020_Review_x0020_Due_x0020_Date xmlns="0e4c58a4-4156-4653-af30-d293e31e5ce5" xsi:nil="true"/>
    <Phase xmlns="0e4c58a4-4156-4653-af30-d293e31e5ce5">Phase 1</Phase>
    <Version_x0020_Comments xmlns="0e4c58a4-4156-4653-af30-d293e31e5ce5">COMPLETE</Version_x0020_Comments>
    <Executive_x0020_Review xmlns="0e4c58a4-4156-4653-af30-d293e31e5ce5">true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i:0#.w|egd\collierj</DisplayName>
        <AccountId>14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391F7-DEA9-4B73-B770-D3378E801C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934F96-C5FE-4FBD-BB66-0D49A1DD8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967BE-2753-42EA-B547-DE2414B3FC6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5BF1476-A1DB-414A-9D56-79019543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Angela Monforton</cp:lastModifiedBy>
  <cp:lastPrinted>2022-10-27T23:40:36Z</cp:lastPrinted>
  <dcterms:modified xsi:type="dcterms:W3CDTF">2023-02-05T19:32:11Z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2022-10-09T00:50:34Z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a1fe55f8-2d16-4912-9203-eea6fef01bc0</vt:lpwstr>
  </property>
  <property fmtid="{D5CDD505-2E9C-101B-9397-08002B2CF9AE}" pid="9" name="MSIP_Label_b1a6f161-e42b-4c47-8f69-f6a81e023e2d_ContentBits">
    <vt:lpwstr>0</vt:lpwstr>
  </property>
</Properties>
</file>