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2-0318 IESO 2023-2025 RRS\09_FINAL EVIDENCE\Excel Attachments\"/>
    </mc:Choice>
  </mc:AlternateContent>
  <bookViews>
    <workbookView xWindow="0" yWindow="0" windowWidth="28800" windowHeight="11925"/>
  </bookViews>
  <sheets>
    <sheet name="D-1-1-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B18" i="1"/>
  <c r="C18" i="1"/>
  <c r="E18" i="1"/>
  <c r="G18" i="1"/>
  <c r="I18" i="1"/>
  <c r="J18" i="1"/>
  <c r="L18" i="1"/>
  <c r="N18" i="1"/>
  <c r="P18" i="1"/>
  <c r="P16" i="1"/>
  <c r="N16" i="1"/>
  <c r="L16" i="1"/>
  <c r="J16" i="1"/>
  <c r="I16" i="1"/>
  <c r="F16" i="1"/>
  <c r="E16" i="1"/>
  <c r="C16" i="1"/>
  <c r="B16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Q18" i="1"/>
  <c r="Q16" i="1"/>
  <c r="Q15" i="1"/>
  <c r="Q6" i="1"/>
  <c r="Q7" i="1"/>
  <c r="Q8" i="1"/>
  <c r="Q9" i="1"/>
  <c r="Q10" i="1"/>
  <c r="Q11" i="1"/>
  <c r="Q12" i="1"/>
  <c r="Q13" i="1"/>
  <c r="Q14" i="1"/>
  <c r="Q5" i="1"/>
  <c r="K5" i="1"/>
  <c r="H6" i="1"/>
  <c r="H7" i="1"/>
  <c r="H8" i="1"/>
  <c r="H9" i="1"/>
  <c r="H10" i="1"/>
  <c r="H11" i="1"/>
  <c r="H12" i="1"/>
  <c r="H13" i="1"/>
  <c r="H14" i="1"/>
  <c r="H15" i="1"/>
  <c r="H5" i="1"/>
</calcChain>
</file>

<file path=xl/sharedStrings.xml><?xml version="1.0" encoding="utf-8"?>
<sst xmlns="http://schemas.openxmlformats.org/spreadsheetml/2006/main" count="34" uniqueCount="29">
  <si>
    <t>Summary of OM&amp;A Expenses</t>
  </si>
  <si>
    <t>2019 OEB Approved*</t>
  </si>
  <si>
    <t>2019 Actual*</t>
  </si>
  <si>
    <t>Variance</t>
  </si>
  <si>
    <t>2020 Actual*</t>
  </si>
  <si>
    <t>2021 OEB Approved*</t>
  </si>
  <si>
    <t>2021 Actual*</t>
  </si>
  <si>
    <t>2022 OEB Approved*</t>
  </si>
  <si>
    <t>2022 Actual</t>
  </si>
  <si>
    <t>2023 Budget</t>
  </si>
  <si>
    <t>2024 Budget</t>
  </si>
  <si>
    <t>2025 Budget</t>
  </si>
  <si>
    <t>Markets &amp; Reliability</t>
  </si>
  <si>
    <t>Planning, Conservation and Resource Adequacy</t>
  </si>
  <si>
    <t>Corporate Relations, Stakeholder Engagement and Innovation</t>
  </si>
  <si>
    <t>Information and Technology Services</t>
  </si>
  <si>
    <t>Legal Resources and Corporate Governance</t>
  </si>
  <si>
    <t>Market Assessment and Compliance Division</t>
  </si>
  <si>
    <t>CEO</t>
  </si>
  <si>
    <t>Corporate Services</t>
  </si>
  <si>
    <t>Human Resources</t>
  </si>
  <si>
    <r>
      <rPr>
        <b/>
        <sz val="11"/>
        <color rgb="FF000000"/>
        <rFont val="Calibri"/>
      </rPr>
      <t>Corporate Adjustment</t>
    </r>
    <r>
      <rPr>
        <b/>
        <sz val="9"/>
        <color rgb="FF000000"/>
        <rFont val="Calibri"/>
      </rPr>
      <t>1</t>
    </r>
  </si>
  <si>
    <t>Market Renewal</t>
  </si>
  <si>
    <t xml:space="preserve">Total OM&amp;A Expenses </t>
  </si>
  <si>
    <t>Interest, Amortization and Registration Fees</t>
  </si>
  <si>
    <t>Total Expenses</t>
  </si>
  <si>
    <t>* Restated to reflect current organizational strucutre: the Planning, Acquisitions and Operations business unit was split between the Markets &amp; Reliability, and Planning and Conservation &amp; Resource Adequacy business units; the Energy Efficiency division was transferred from the Policy, Engagement &amp; Innovation business unit to the Planning, Conservation &amp; Resource Adequacy business unit, prompting a change in naming of the original business unit to Corporate Relations, Stakeholder Engagement and Innovation; the NERC Membership costs were transferred from the Corporate Relations, Stakeholder Engagement and Innovation to the Legal Resources and Corporate Governance business unit; the Internal Audit function was consolidated with the Enterprise Risk, Performance &amp; Resiliance (see Exhibit D-1-2 Attachment 1 – Organizational Charts)</t>
  </si>
  <si>
    <t>1 Corporate Adjustment (comprised of the amortization of accumulated deficit resulting from the Public Sector Accounting Standards transition item and other post-employement benefits, as well as the overhead cost recovery)</t>
  </si>
  <si>
    <t>Filed:  March 29, 2023, EB-2022-0318, Exhibit D-1-1, Attachment 1, 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</si>
</sst>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_);_(* \(#,##0.0\);_(* &quot;-&quot;??_);_(@_)"/>
    <numFmt numFmtId="165" formatCode="&quot;$&quot;#,##0.0_);[Red]\(&quot;$&quot;#,##0.0\)"/>
    <numFmt numFmtId="166" formatCode="_-* #,##0.0_-;\-* #,##0.0_-;_-* &quot;-&quot;?_-;_-@_-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rgb="FF000000"/>
      <name val="Calibri"/>
      <family val="2"/>
    </font>
    <font>
      <b/>
      <sz val="10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</font>
    <font>
      <b/>
      <sz val="9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5" xfId="0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/>
    <xf numFmtId="0" fontId="5" fillId="0" borderId="4" xfId="0" applyFont="1" applyBorder="1" applyAlignment="1">
      <alignment horizontal="center" wrapText="1"/>
    </xf>
    <xf numFmtId="164" fontId="5" fillId="2" borderId="6" xfId="0" applyNumberFormat="1" applyFont="1" applyFill="1" applyBorder="1" applyAlignment="1">
      <alignment wrapText="1"/>
    </xf>
    <xf numFmtId="164" fontId="5" fillId="0" borderId="6" xfId="0" applyNumberFormat="1" applyFont="1" applyBorder="1" applyAlignment="1">
      <alignment wrapText="1"/>
    </xf>
    <xf numFmtId="164" fontId="5" fillId="2" borderId="9" xfId="0" applyNumberFormat="1" applyFont="1" applyFill="1" applyBorder="1" applyAlignment="1">
      <alignment wrapText="1"/>
    </xf>
    <xf numFmtId="164" fontId="5" fillId="2" borderId="2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5" fillId="2" borderId="10" xfId="0" applyNumberFormat="1" applyFont="1" applyFill="1" applyBorder="1" applyAlignment="1">
      <alignment wrapText="1"/>
    </xf>
    <xf numFmtId="164" fontId="5" fillId="0" borderId="10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5" fontId="5" fillId="0" borderId="10" xfId="0" applyNumberFormat="1" applyFont="1" applyBorder="1" applyAlignment="1">
      <alignment wrapText="1"/>
    </xf>
    <xf numFmtId="164" fontId="0" fillId="0" borderId="0" xfId="0" applyNumberFormat="1"/>
    <xf numFmtId="166" fontId="0" fillId="0" borderId="0" xfId="0" applyNumberFormat="1"/>
    <xf numFmtId="0" fontId="7" fillId="0" borderId="0" xfId="0" applyFont="1"/>
    <xf numFmtId="165" fontId="0" fillId="0" borderId="0" xfId="0" applyNumberFormat="1"/>
    <xf numFmtId="167" fontId="0" fillId="0" borderId="0" xfId="0" applyNumberFormat="1"/>
    <xf numFmtId="0" fontId="9" fillId="0" borderId="7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zoomScaleNormal="100" workbookViewId="0">
      <pane xSplit="1" ySplit="4" topLeftCell="B5" activePane="bottomRight" state="frozen"/>
      <selection pane="topRight"/>
      <selection pane="bottomLeft"/>
      <selection pane="bottomRight" activeCell="J16" sqref="J16"/>
    </sheetView>
  </sheetViews>
  <sheetFormatPr defaultRowHeight="14.25" x14ac:dyDescent="0.45"/>
  <cols>
    <col min="1" max="1" width="54.46484375" customWidth="1"/>
    <col min="2" max="2" width="11.59765625" customWidth="1"/>
    <col min="3" max="4" width="10.3984375" customWidth="1"/>
    <col min="5" max="6" width="11.59765625" customWidth="1"/>
    <col min="7" max="8" width="10.3984375" customWidth="1"/>
    <col min="9" max="9" width="11.59765625" customWidth="1"/>
    <col min="10" max="17" width="10.3984375" customWidth="1"/>
    <col min="18" max="18" width="9.59765625" bestFit="1" customWidth="1"/>
    <col min="19" max="19" width="10.59765625" customWidth="1"/>
  </cols>
  <sheetData>
    <row r="1" spans="1:18" s="6" customFormat="1" ht="14.25" customHeight="1" x14ac:dyDescent="0.35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5"/>
      <c r="N1" s="5"/>
      <c r="O1" s="5"/>
      <c r="P1" s="5"/>
      <c r="Q1" s="5"/>
    </row>
    <row r="2" spans="1:18" s="6" customFormat="1" ht="14.25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5"/>
      <c r="N2" s="8"/>
      <c r="O2" s="5"/>
      <c r="P2" s="8"/>
      <c r="Q2" s="5"/>
    </row>
    <row r="3" spans="1:18" ht="15" customHeight="1" x14ac:dyDescent="0.45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8" ht="28.5" x14ac:dyDescent="0.45">
      <c r="A4" s="2"/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3</v>
      </c>
      <c r="I4" s="10" t="s">
        <v>7</v>
      </c>
      <c r="J4" s="10" t="s">
        <v>8</v>
      </c>
      <c r="K4" s="10" t="s">
        <v>3</v>
      </c>
      <c r="L4" s="10" t="s">
        <v>9</v>
      </c>
      <c r="M4" s="10" t="s">
        <v>3</v>
      </c>
      <c r="N4" s="10" t="s">
        <v>10</v>
      </c>
      <c r="O4" s="10" t="s">
        <v>3</v>
      </c>
      <c r="P4" s="10" t="s">
        <v>11</v>
      </c>
      <c r="Q4" s="10" t="s">
        <v>3</v>
      </c>
    </row>
    <row r="5" spans="1:18" ht="24" customHeight="1" x14ac:dyDescent="0.45">
      <c r="A5" s="7" t="s">
        <v>12</v>
      </c>
      <c r="B5" s="11">
        <v>32.9</v>
      </c>
      <c r="C5" s="11">
        <v>31.1</v>
      </c>
      <c r="D5" s="12">
        <f t="shared" ref="D5:D17" si="0">+C5-B5</f>
        <v>-1.7999999999999972</v>
      </c>
      <c r="E5" s="11">
        <v>35.700000000000003</v>
      </c>
      <c r="F5" s="11">
        <v>36.200000000000003</v>
      </c>
      <c r="G5" s="11">
        <v>36</v>
      </c>
      <c r="H5" s="12">
        <f>+G5-F5</f>
        <v>-0.20000000000000284</v>
      </c>
      <c r="I5" s="11">
        <v>35.9</v>
      </c>
      <c r="J5" s="13">
        <v>34.5</v>
      </c>
      <c r="K5" s="12">
        <f>+J5-I5</f>
        <v>-1.3999999999999986</v>
      </c>
      <c r="L5" s="13">
        <v>37.4</v>
      </c>
      <c r="M5" s="12">
        <f>+L5-J5</f>
        <v>2.8999999999999986</v>
      </c>
      <c r="N5" s="13">
        <v>39.1</v>
      </c>
      <c r="O5" s="12">
        <f t="shared" ref="O5:Q18" si="1">+N5-L5</f>
        <v>1.7000000000000028</v>
      </c>
      <c r="P5" s="13">
        <v>40.700000000000003</v>
      </c>
      <c r="Q5" s="12">
        <f>+P5-N5</f>
        <v>1.6000000000000014</v>
      </c>
    </row>
    <row r="6" spans="1:18" ht="24" customHeight="1" x14ac:dyDescent="0.45">
      <c r="A6" s="7" t="s">
        <v>13</v>
      </c>
      <c r="B6" s="11">
        <v>15.7</v>
      </c>
      <c r="C6" s="11">
        <v>15.1</v>
      </c>
      <c r="D6" s="12">
        <f t="shared" si="0"/>
        <v>-0.59999999999999964</v>
      </c>
      <c r="E6" s="11">
        <v>14.8</v>
      </c>
      <c r="F6" s="11">
        <v>18.5</v>
      </c>
      <c r="G6" s="11">
        <v>18.899999999999999</v>
      </c>
      <c r="H6" s="12">
        <f t="shared" ref="H6:H15" si="2">+G6-F6</f>
        <v>0.39999999999999858</v>
      </c>
      <c r="I6" s="11">
        <v>21.8</v>
      </c>
      <c r="J6" s="13">
        <v>21.7</v>
      </c>
      <c r="K6" s="12">
        <f t="shared" ref="K6:K18" si="3">+J6-I6</f>
        <v>-0.10000000000000142</v>
      </c>
      <c r="L6" s="13">
        <v>24.4</v>
      </c>
      <c r="M6" s="12">
        <f t="shared" ref="M6:M18" si="4">+L6-J6</f>
        <v>2.6999999999999993</v>
      </c>
      <c r="N6" s="13">
        <v>26.2</v>
      </c>
      <c r="O6" s="12">
        <f t="shared" si="1"/>
        <v>1.8000000000000007</v>
      </c>
      <c r="P6" s="13">
        <v>24.9</v>
      </c>
      <c r="Q6" s="12">
        <f t="shared" si="1"/>
        <v>-1.3000000000000007</v>
      </c>
    </row>
    <row r="7" spans="1:18" ht="29.25" customHeight="1" x14ac:dyDescent="0.45">
      <c r="A7" s="7" t="s">
        <v>14</v>
      </c>
      <c r="B7" s="11">
        <v>17.3</v>
      </c>
      <c r="C7" s="11">
        <v>15.9</v>
      </c>
      <c r="D7" s="12">
        <f t="shared" si="0"/>
        <v>-1.4000000000000004</v>
      </c>
      <c r="E7" s="11">
        <v>15.6</v>
      </c>
      <c r="F7" s="11">
        <v>12.7</v>
      </c>
      <c r="G7" s="11">
        <v>12.9</v>
      </c>
      <c r="H7" s="12">
        <f t="shared" si="2"/>
        <v>0.20000000000000107</v>
      </c>
      <c r="I7" s="11">
        <v>15</v>
      </c>
      <c r="J7" s="13">
        <v>14.6</v>
      </c>
      <c r="K7" s="12">
        <f t="shared" si="3"/>
        <v>-0.40000000000000036</v>
      </c>
      <c r="L7" s="13">
        <v>15.1</v>
      </c>
      <c r="M7" s="12">
        <f t="shared" si="4"/>
        <v>0.5</v>
      </c>
      <c r="N7" s="13">
        <v>15.8</v>
      </c>
      <c r="O7" s="12">
        <f t="shared" si="1"/>
        <v>0.70000000000000107</v>
      </c>
      <c r="P7" s="13">
        <v>16.899999999999999</v>
      </c>
      <c r="Q7" s="12">
        <f t="shared" si="1"/>
        <v>1.0999999999999979</v>
      </c>
      <c r="R7" s="23"/>
    </row>
    <row r="8" spans="1:18" ht="24" customHeight="1" x14ac:dyDescent="0.45">
      <c r="A8" s="3" t="s">
        <v>15</v>
      </c>
      <c r="B8" s="11">
        <v>41.8</v>
      </c>
      <c r="C8" s="11">
        <v>40.6</v>
      </c>
      <c r="D8" s="12">
        <f t="shared" si="0"/>
        <v>-1.1999999999999957</v>
      </c>
      <c r="E8" s="11">
        <v>40</v>
      </c>
      <c r="F8" s="11">
        <v>43.1</v>
      </c>
      <c r="G8" s="11">
        <v>40.9</v>
      </c>
      <c r="H8" s="12">
        <f t="shared" si="2"/>
        <v>-2.2000000000000028</v>
      </c>
      <c r="I8" s="11">
        <v>43.3</v>
      </c>
      <c r="J8" s="13">
        <v>43</v>
      </c>
      <c r="K8" s="12">
        <f t="shared" si="3"/>
        <v>-0.29999999999999716</v>
      </c>
      <c r="L8" s="13">
        <v>46.8</v>
      </c>
      <c r="M8" s="12">
        <f t="shared" si="4"/>
        <v>3.7999999999999972</v>
      </c>
      <c r="N8" s="13">
        <v>49.4</v>
      </c>
      <c r="O8" s="12">
        <f t="shared" si="1"/>
        <v>2.6000000000000014</v>
      </c>
      <c r="P8" s="13">
        <v>51.6</v>
      </c>
      <c r="Q8" s="12">
        <f t="shared" si="1"/>
        <v>2.2000000000000028</v>
      </c>
    </row>
    <row r="9" spans="1:18" ht="24" customHeight="1" x14ac:dyDescent="0.45">
      <c r="A9" s="3" t="s">
        <v>16</v>
      </c>
      <c r="B9" s="11">
        <v>21.9</v>
      </c>
      <c r="C9" s="11">
        <v>24.6</v>
      </c>
      <c r="D9" s="12">
        <f t="shared" si="0"/>
        <v>2.7000000000000028</v>
      </c>
      <c r="E9" s="11">
        <v>24.5</v>
      </c>
      <c r="F9" s="11">
        <v>24.3</v>
      </c>
      <c r="G9" s="11">
        <v>25.6</v>
      </c>
      <c r="H9" s="12">
        <f t="shared" si="2"/>
        <v>1.3000000000000007</v>
      </c>
      <c r="I9" s="11">
        <v>28.2</v>
      </c>
      <c r="J9" s="13">
        <v>25.9</v>
      </c>
      <c r="K9" s="12">
        <f t="shared" si="3"/>
        <v>-2.3000000000000007</v>
      </c>
      <c r="L9" s="13">
        <v>28.2</v>
      </c>
      <c r="M9" s="12">
        <f t="shared" si="4"/>
        <v>2.3000000000000007</v>
      </c>
      <c r="N9" s="13">
        <v>30.5</v>
      </c>
      <c r="O9" s="12">
        <f t="shared" si="1"/>
        <v>2.3000000000000007</v>
      </c>
      <c r="P9" s="13">
        <v>32.200000000000003</v>
      </c>
      <c r="Q9" s="12">
        <f t="shared" si="1"/>
        <v>1.7000000000000028</v>
      </c>
    </row>
    <row r="10" spans="1:18" ht="24" customHeight="1" x14ac:dyDescent="0.45">
      <c r="A10" s="3" t="s">
        <v>17</v>
      </c>
      <c r="B10" s="11">
        <v>2</v>
      </c>
      <c r="C10" s="11">
        <v>1.8</v>
      </c>
      <c r="D10" s="12">
        <f t="shared" si="0"/>
        <v>-0.19999999999999996</v>
      </c>
      <c r="E10" s="11">
        <v>1.4</v>
      </c>
      <c r="F10" s="11">
        <v>1.3</v>
      </c>
      <c r="G10" s="11">
        <v>1.3</v>
      </c>
      <c r="H10" s="12">
        <f t="shared" si="2"/>
        <v>0</v>
      </c>
      <c r="I10" s="11">
        <v>1.3</v>
      </c>
      <c r="J10" s="13">
        <v>1.3</v>
      </c>
      <c r="K10" s="12">
        <f t="shared" si="3"/>
        <v>0</v>
      </c>
      <c r="L10" s="13">
        <v>2.4</v>
      </c>
      <c r="M10" s="12">
        <f t="shared" si="4"/>
        <v>1.0999999999999999</v>
      </c>
      <c r="N10" s="13">
        <v>2.5</v>
      </c>
      <c r="O10" s="12">
        <f t="shared" si="1"/>
        <v>0.10000000000000009</v>
      </c>
      <c r="P10" s="13">
        <v>3.7</v>
      </c>
      <c r="Q10" s="12">
        <f t="shared" si="1"/>
        <v>1.2000000000000002</v>
      </c>
    </row>
    <row r="11" spans="1:18" ht="24" customHeight="1" x14ac:dyDescent="0.45">
      <c r="A11" s="3" t="s">
        <v>18</v>
      </c>
      <c r="B11" s="11">
        <v>1.3</v>
      </c>
      <c r="C11" s="11">
        <v>1.8</v>
      </c>
      <c r="D11" s="12">
        <f t="shared" si="0"/>
        <v>0.5</v>
      </c>
      <c r="E11" s="11">
        <v>1.6</v>
      </c>
      <c r="F11" s="11">
        <v>1.9</v>
      </c>
      <c r="G11" s="11">
        <v>1.8</v>
      </c>
      <c r="H11" s="12">
        <f t="shared" si="2"/>
        <v>-9.9999999999999867E-2</v>
      </c>
      <c r="I11" s="11">
        <v>1.8</v>
      </c>
      <c r="J11" s="13">
        <v>2.2000000000000002</v>
      </c>
      <c r="K11" s="12">
        <f t="shared" si="3"/>
        <v>0.40000000000000013</v>
      </c>
      <c r="L11" s="13">
        <v>1.5</v>
      </c>
      <c r="M11" s="12">
        <f t="shared" si="4"/>
        <v>-0.70000000000000018</v>
      </c>
      <c r="N11" s="13">
        <v>1.5</v>
      </c>
      <c r="O11" s="12">
        <f t="shared" si="1"/>
        <v>0</v>
      </c>
      <c r="P11" s="13">
        <v>1.6</v>
      </c>
      <c r="Q11" s="12">
        <f t="shared" si="1"/>
        <v>0.10000000000000009</v>
      </c>
    </row>
    <row r="12" spans="1:18" ht="24" customHeight="1" x14ac:dyDescent="0.45">
      <c r="A12" s="3" t="s">
        <v>19</v>
      </c>
      <c r="B12" s="11">
        <v>25.9</v>
      </c>
      <c r="C12" s="11">
        <v>26.5</v>
      </c>
      <c r="D12" s="12">
        <f t="shared" si="0"/>
        <v>0.60000000000000142</v>
      </c>
      <c r="E12" s="11">
        <v>27.6</v>
      </c>
      <c r="F12" s="11">
        <v>27.5</v>
      </c>
      <c r="G12" s="11">
        <v>27.7</v>
      </c>
      <c r="H12" s="12">
        <f t="shared" si="2"/>
        <v>0.19999999999999929</v>
      </c>
      <c r="I12" s="11">
        <v>27.8</v>
      </c>
      <c r="J12" s="13">
        <v>27.7</v>
      </c>
      <c r="K12" s="12">
        <f t="shared" si="3"/>
        <v>-0.10000000000000142</v>
      </c>
      <c r="L12" s="13">
        <v>29.3</v>
      </c>
      <c r="M12" s="12">
        <f t="shared" si="4"/>
        <v>1.6000000000000014</v>
      </c>
      <c r="N12" s="13">
        <v>30.2</v>
      </c>
      <c r="O12" s="12">
        <f t="shared" si="1"/>
        <v>0.89999999999999858</v>
      </c>
      <c r="P12" s="13">
        <v>31.5</v>
      </c>
      <c r="Q12" s="12">
        <f t="shared" si="1"/>
        <v>1.3000000000000007</v>
      </c>
    </row>
    <row r="13" spans="1:18" ht="24" customHeight="1" x14ac:dyDescent="0.45">
      <c r="A13" s="3" t="s">
        <v>20</v>
      </c>
      <c r="B13" s="11">
        <v>5</v>
      </c>
      <c r="C13" s="11">
        <v>4.2</v>
      </c>
      <c r="D13" s="12">
        <f t="shared" si="0"/>
        <v>-0.79999999999999982</v>
      </c>
      <c r="E13" s="11">
        <v>4.3</v>
      </c>
      <c r="F13" s="11">
        <v>4.5</v>
      </c>
      <c r="G13" s="11">
        <v>4.9000000000000004</v>
      </c>
      <c r="H13" s="12">
        <f t="shared" si="2"/>
        <v>0.40000000000000036</v>
      </c>
      <c r="I13" s="11">
        <v>5</v>
      </c>
      <c r="J13" s="13">
        <v>5.5</v>
      </c>
      <c r="K13" s="12">
        <f t="shared" si="3"/>
        <v>0.5</v>
      </c>
      <c r="L13" s="13">
        <v>6.2</v>
      </c>
      <c r="M13" s="12">
        <f t="shared" si="4"/>
        <v>0.70000000000000018</v>
      </c>
      <c r="N13" s="13">
        <v>6.4</v>
      </c>
      <c r="O13" s="12">
        <f t="shared" si="1"/>
        <v>0.20000000000000018</v>
      </c>
      <c r="P13" s="13">
        <v>6.4</v>
      </c>
      <c r="Q13" s="12">
        <f t="shared" si="1"/>
        <v>0</v>
      </c>
    </row>
    <row r="14" spans="1:18" ht="24" customHeight="1" x14ac:dyDescent="0.45">
      <c r="A14" s="27" t="s">
        <v>21</v>
      </c>
      <c r="B14" s="11">
        <v>2.8</v>
      </c>
      <c r="C14" s="11">
        <v>7</v>
      </c>
      <c r="D14" s="12">
        <f t="shared" si="0"/>
        <v>4.2</v>
      </c>
      <c r="E14" s="11">
        <v>3.7</v>
      </c>
      <c r="F14" s="11">
        <v>1.6</v>
      </c>
      <c r="G14" s="11">
        <v>1.5</v>
      </c>
      <c r="H14" s="12">
        <f t="shared" si="2"/>
        <v>-0.10000000000000009</v>
      </c>
      <c r="I14" s="11">
        <v>1.2</v>
      </c>
      <c r="J14" s="13">
        <v>6</v>
      </c>
      <c r="K14" s="12">
        <f t="shared" si="3"/>
        <v>4.8</v>
      </c>
      <c r="L14" s="13">
        <v>0.7</v>
      </c>
      <c r="M14" s="12">
        <f t="shared" si="4"/>
        <v>-5.3</v>
      </c>
      <c r="N14" s="13">
        <v>0.6</v>
      </c>
      <c r="O14" s="12">
        <f t="shared" si="1"/>
        <v>-9.9999999999999978E-2</v>
      </c>
      <c r="P14" s="13">
        <v>-0.1</v>
      </c>
      <c r="Q14" s="12">
        <f t="shared" si="1"/>
        <v>-0.7</v>
      </c>
    </row>
    <row r="15" spans="1:18" ht="24" customHeight="1" x14ac:dyDescent="0.45">
      <c r="A15" s="4" t="s">
        <v>22</v>
      </c>
      <c r="B15" s="14">
        <v>11.7</v>
      </c>
      <c r="C15" s="15">
        <v>8.6</v>
      </c>
      <c r="D15" s="16">
        <f t="shared" si="0"/>
        <v>-3.0999999999999996</v>
      </c>
      <c r="E15" s="15">
        <v>2.1</v>
      </c>
      <c r="F15" s="15">
        <v>3.6</v>
      </c>
      <c r="G15" s="15">
        <v>3</v>
      </c>
      <c r="H15" s="16">
        <f t="shared" si="2"/>
        <v>-0.60000000000000009</v>
      </c>
      <c r="I15" s="15">
        <v>5.2</v>
      </c>
      <c r="J15" s="17">
        <v>4.5999999999999996</v>
      </c>
      <c r="K15" s="16">
        <f t="shared" si="3"/>
        <v>-0.60000000000000053</v>
      </c>
      <c r="L15" s="17">
        <v>5.3</v>
      </c>
      <c r="M15" s="16">
        <f t="shared" si="4"/>
        <v>0.70000000000000018</v>
      </c>
      <c r="N15" s="17">
        <v>4.4000000000000004</v>
      </c>
      <c r="O15" s="16">
        <f t="shared" si="1"/>
        <v>-0.89999999999999947</v>
      </c>
      <c r="P15" s="17">
        <v>2.5</v>
      </c>
      <c r="Q15" s="16">
        <f t="shared" si="1"/>
        <v>-1.9000000000000004</v>
      </c>
    </row>
    <row r="16" spans="1:18" ht="24" customHeight="1" x14ac:dyDescent="0.45">
      <c r="A16" s="1" t="s">
        <v>23</v>
      </c>
      <c r="B16" s="16">
        <f>SUM(B5:B15)</f>
        <v>178.3</v>
      </c>
      <c r="C16" s="16">
        <f>SUM(C5:C15)</f>
        <v>177.20000000000002</v>
      </c>
      <c r="D16" s="16">
        <f t="shared" si="0"/>
        <v>-1.0999999999999943</v>
      </c>
      <c r="E16" s="16">
        <f>SUM(E5:E15)</f>
        <v>171.29999999999998</v>
      </c>
      <c r="F16" s="16">
        <f>SUM(F5:F15)</f>
        <v>175.20000000000002</v>
      </c>
      <c r="G16" s="16">
        <v>174.3</v>
      </c>
      <c r="H16" s="16">
        <v>-0.9</v>
      </c>
      <c r="I16" s="16">
        <f>SUM(I5:I15)</f>
        <v>186.5</v>
      </c>
      <c r="J16" s="18">
        <f>SUM(J5:J15)</f>
        <v>186.99999999999997</v>
      </c>
      <c r="K16" s="16">
        <f t="shared" si="3"/>
        <v>0.49999999999997158</v>
      </c>
      <c r="L16" s="18">
        <f>SUM(L5:L15)</f>
        <v>197.29999999999998</v>
      </c>
      <c r="M16" s="16">
        <f t="shared" si="4"/>
        <v>10.300000000000011</v>
      </c>
      <c r="N16" s="18">
        <f>SUM(N5:N15)</f>
        <v>206.6</v>
      </c>
      <c r="O16" s="16">
        <f t="shared" si="1"/>
        <v>9.3000000000000114</v>
      </c>
      <c r="P16" s="18">
        <f>SUM(P5:P15)</f>
        <v>211.9</v>
      </c>
      <c r="Q16" s="16">
        <f t="shared" si="1"/>
        <v>5.3000000000000114</v>
      </c>
    </row>
    <row r="17" spans="1:18" ht="24.75" customHeight="1" x14ac:dyDescent="0.45">
      <c r="A17" s="1" t="s">
        <v>24</v>
      </c>
      <c r="B17" s="14">
        <v>12.5</v>
      </c>
      <c r="C17" s="15">
        <v>10.1</v>
      </c>
      <c r="D17" s="16">
        <f t="shared" si="0"/>
        <v>-2.4000000000000004</v>
      </c>
      <c r="E17" s="15">
        <v>15</v>
      </c>
      <c r="F17" s="15">
        <v>16.7</v>
      </c>
      <c r="G17" s="15">
        <v>13.3</v>
      </c>
      <c r="H17" s="16">
        <v>-3.4</v>
      </c>
      <c r="I17" s="15">
        <v>15</v>
      </c>
      <c r="J17" s="17">
        <v>4.5999999999999996</v>
      </c>
      <c r="K17" s="16">
        <f t="shared" si="3"/>
        <v>-10.4</v>
      </c>
      <c r="L17" s="17">
        <v>11.1</v>
      </c>
      <c r="M17" s="16">
        <f t="shared" si="4"/>
        <v>6.5</v>
      </c>
      <c r="N17" s="17">
        <v>11.8</v>
      </c>
      <c r="O17" s="16">
        <f t="shared" si="1"/>
        <v>0.70000000000000107</v>
      </c>
      <c r="P17" s="17">
        <v>17.8</v>
      </c>
      <c r="Q17" s="16">
        <v>6</v>
      </c>
    </row>
    <row r="18" spans="1:18" ht="24" customHeight="1" x14ac:dyDescent="0.45">
      <c r="A18" s="1" t="s">
        <v>25</v>
      </c>
      <c r="B18" s="20">
        <f>SUM(B16:B17)</f>
        <v>190.8</v>
      </c>
      <c r="C18" s="19">
        <f>SUM(C16:C17)</f>
        <v>187.3</v>
      </c>
      <c r="D18" s="19">
        <f>+C18-B18</f>
        <v>-3.5</v>
      </c>
      <c r="E18" s="19">
        <f>SUM(E16:E17)</f>
        <v>186.29999999999998</v>
      </c>
      <c r="F18" s="19">
        <v>191.8</v>
      </c>
      <c r="G18" s="21">
        <f>SUM(G16:G17)</f>
        <v>187.60000000000002</v>
      </c>
      <c r="H18" s="19">
        <v>-4.3</v>
      </c>
      <c r="I18" s="21">
        <f>SUM(I16:I17)</f>
        <v>201.5</v>
      </c>
      <c r="J18" s="21">
        <f>SUM(J16:J17)</f>
        <v>191.59999999999997</v>
      </c>
      <c r="K18" s="19">
        <f t="shared" si="3"/>
        <v>-9.9000000000000341</v>
      </c>
      <c r="L18" s="21">
        <f>SUM(L16:L17)</f>
        <v>208.39999999999998</v>
      </c>
      <c r="M18" s="19">
        <f t="shared" si="4"/>
        <v>16.800000000000011</v>
      </c>
      <c r="N18" s="21">
        <f>SUM(N16:N17)</f>
        <v>218.4</v>
      </c>
      <c r="O18" s="19">
        <f t="shared" si="1"/>
        <v>10.000000000000028</v>
      </c>
      <c r="P18" s="21">
        <f>SUM(P16:P17)</f>
        <v>229.70000000000002</v>
      </c>
      <c r="Q18" s="19">
        <f t="shared" si="1"/>
        <v>11.300000000000011</v>
      </c>
      <c r="R18" s="24"/>
    </row>
    <row r="19" spans="1:18" ht="61.5" customHeight="1" x14ac:dyDescent="0.45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8" ht="35.25" customHeight="1" x14ac:dyDescent="0.45">
      <c r="A20" s="29" t="s">
        <v>27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2" spans="1:18" x14ac:dyDescent="0.4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8" x14ac:dyDescent="0.45">
      <c r="L23" s="25"/>
    </row>
    <row r="25" spans="1:18" x14ac:dyDescent="0.45">
      <c r="L25" s="26"/>
    </row>
  </sheetData>
  <mergeCells count="3">
    <mergeCell ref="A1:L1"/>
    <mergeCell ref="A20:O20"/>
    <mergeCell ref="A19:O19"/>
  </mergeCells>
  <pageMargins left="0.7" right="0.7" top="0.75" bottom="0.75" header="0.3" footer="0.3"/>
  <pageSetup orientation="portrait" r:id="rId1"/>
  <ignoredErrors>
    <ignoredError sqref="K16 K18 M18 M16 O16 O18 D16 D18" formula="1"/>
    <ignoredError sqref="G1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8E665D1BAA84EACA89FD01EA8A0E4" ma:contentTypeVersion="4" ma:contentTypeDescription="Create a new document." ma:contentTypeScope="" ma:versionID="df650d15c2b95475d1954340c21c393b">
  <xsd:schema xmlns:xsd="http://www.w3.org/2001/XMLSchema" xmlns:xs="http://www.w3.org/2001/XMLSchema" xmlns:p="http://schemas.microsoft.com/office/2006/metadata/properties" xmlns:ns2="9a3305de-f341-4cbc-8e39-e4b91fec2ef4" xmlns:ns3="d346848b-b2cf-4920-ac30-030f671dd7ff" targetNamespace="http://schemas.microsoft.com/office/2006/metadata/properties" ma:root="true" ma:fieldsID="98df4d207b6607952bfd8d4e30e00292" ns2:_="" ns3:_="">
    <xsd:import namespace="9a3305de-f341-4cbc-8e39-e4b91fec2ef4"/>
    <xsd:import namespace="d346848b-b2cf-4920-ac30-030f671d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05de-f341-4cbc-8e39-e4b91fec2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6848b-b2cf-4920-ac30-030f671dd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9076EB-CC7B-4DDA-B569-4E7D05E7EA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80B4AE-11D4-4D94-A33D-DD44689FB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17C8A-40BE-4FFA-BD50-CAA128E02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305de-f341-4cbc-8e39-e4b91fec2ef4"/>
    <ds:schemaRef ds:uri="d346848b-b2cf-4920-ac30-030f671d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D-1-1-A1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George Dimitropoulos</cp:lastModifiedBy>
  <cp:revision/>
  <dcterms:created xsi:type="dcterms:W3CDTF">2021-01-08T19:18:25Z</dcterms:created>
  <dcterms:modified xsi:type="dcterms:W3CDTF">2023-03-29T22:26:37Z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0x010100BAF8E665D1BAA84EACA89FD01EA8A0E4</vt:lpwstr>
  </property>
  <property fmtid="{D5CDD505-2E9C-101B-9397-08002B2CF9AE}" pid="3" name="Order">
    <vt:r8>29600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